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120\共有\03総務課\02 財政係\財政状況資料集\R5\【岐阜県　市町村課：311〆】　R４財政状況資料集の作成について（正式依頼）\R4財政状況資料集　作成依頼一式\提出\修正\"/>
    </mc:Choice>
  </mc:AlternateContent>
  <bookViews>
    <workbookView xWindow="0" yWindow="0" windowWidth="20490" windowHeight="75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R102" i="12" l="1"/>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W35" i="10" s="1"/>
  <c r="BW36" i="10" s="1"/>
  <c r="BW37" i="10" s="1"/>
  <c r="BW38" i="10" s="1"/>
  <c r="BW39" i="10" s="1"/>
  <c r="BW40" i="10" s="1"/>
  <c r="BW41" i="10" s="1"/>
  <c r="BW42" i="10" s="1"/>
  <c r="BW43" i="10" s="1"/>
  <c r="BE34" i="10"/>
  <c r="AM34" i="10"/>
  <c r="U34" i="10"/>
  <c r="C34" i="10"/>
  <c r="CO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<sst xmlns="http://schemas.openxmlformats.org/spreadsheetml/2006/main" count="1204" uniqueCount="608">
  <si>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</si>
  <si>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</si>
  <si>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</si>
  <si>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</si>
  <si>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</si>
  <si>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</si>
  <si>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</si>
  <si>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</si>
  <si>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</si>
  <si>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</si>
  <si>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</si>
  <si>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</si>
  <si>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</si>
  <si>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</si>
  <si>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</si>
  <si>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</si>
  <si>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</si>
  <si>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</si>
  <si>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</si>
  <si>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</si>
  <si>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</si>
  <si>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</si>
  <si>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</si>
  <si>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</si>
  <si>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</si>
  <si>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</si>
  <si>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</si>
  <si>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</si>
  <si>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</si>
  <si>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</si>
  <si>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</si>
  <si>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</si>
  <si>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</si>
  <si>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</si>
  <si>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</si>
  <si>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</si>
  <si>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</si>
  <si>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</si>
  <si>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</si>
  <si>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</si>
  <si>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</si>
  <si>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</si>
  <si>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</si>
  <si>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</si>
  <si>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</si>
  <si>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</si>
  <si>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</si>
  <si>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</si>
  <si>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</si>
  <si>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</si>
  <si>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</si>
  <si>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</si>
  <si>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</si>
  <si>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</si>
  <si>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</si>
  <si>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</si>
  <si>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</si>
  <si>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</si>
  <si>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</si>
  <si>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</si>
  <si>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</si>
  <si>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</si>
  <si>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</si>
  <si>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</si>
  <si>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</si>
  <si>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</si>
  <si>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</si>
  <si>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</si>
  <si>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</si>
  <si>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</si>
  <si>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</si>
  <si>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</si>
  <si>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</si>
  <si>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</si>
  <si>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</si>
  <si>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</si>
  <si>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</si>
  <si>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</si>
  <si>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</si>
  <si>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</si>
  <si>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</si>
  <si>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</si>
  <si>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</si>
  <si>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</si>
  <si>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</si>
  <si>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</si>
  <si>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Ⅳ－１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</si>
  <si>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</si>
  <si>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</si>
  <si>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</si>
  <si>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</si>
  <si>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</si>
  <si>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</si>
  <si>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</si>
  <si>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</si>
  <si>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</si>
  <si>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</si>
  <si>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</si>
  <si>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</si>
  <si>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神戸町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</si>
  <si>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</si>
  <si>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</si>
  <si>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</si>
  <si>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</si>
  <si>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</si>
  <si>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</si>
  <si>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</si>
  <si>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</si>
  <si>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</si>
  <si>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</si>
  <si>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</si>
  <si>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</si>
  <si>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</si>
  <si>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</si>
  <si>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</si>
  <si>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</si>
  <si>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</si>
  <si>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</si>
  <si>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</si>
  <si>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</si>
  <si>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</si>
  <si>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</si>
  <si>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</si>
  <si>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</si>
  <si>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</si>
  <si>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</si>
  <si>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</si>
  <si>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</si>
  <si>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</si>
  <si>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</si>
  <si>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</si>
  <si>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</si>
  <si>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</si>
  <si>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</si>
  <si>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</si>
  <si>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</si>
  <si>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</si>
  <si>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</si>
  <si>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</si>
  <si>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</si>
  <si>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</si>
  <si>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</si>
  <si>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</si>
  <si>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</si>
  <si>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</si>
  <si>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</si>
  <si>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</si>
  <si>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</si>
  <si>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</si>
  <si>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</si>
  <si>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</si>
  <si>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</si>
  <si>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</si>
  <si>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</si>
  <si>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</si>
  <si>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</si>
  <si>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</si>
  <si>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</si>
  <si>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</si>
  <si>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</si>
  <si>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</si>
  <si>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</si>
  <si>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</si>
  <si>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</si>
  <si>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</si>
  <si>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</si>
  <si>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</si>
  <si>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</si>
  <si>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</si>
  <si>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</si>
  <si>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</si>
  <si>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</si>
  <si>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</si>
  <si>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</si>
  <si>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</si>
  <si>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</si>
  <si>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</si>
  <si>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</si>
  <si>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</si>
  <si>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</si>
  <si>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</si>
  <si>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</si>
  <si>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</si>
  <si>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</si>
  <si>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</si>
  <si>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</si>
  <si>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</si>
  <si>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</si>
  <si>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</si>
  <si>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</si>
  <si>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</si>
  <si>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</si>
  <si>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</si>
  <si>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</si>
  <si>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</si>
  <si>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</si>
  <si>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</si>
  <si>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</si>
  <si>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</si>
  <si>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</si>
  <si>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</si>
  <si>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</si>
  <si>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</si>
  <si>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</si>
  <si>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</si>
  <si>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</si>
  <si>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</si>
  <si>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</si>
  <si>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</si>
  <si>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</si>
  <si>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</si>
  <si>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</si>
  <si>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</si>
  <si>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</si>
  <si>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</si>
  <si>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</si>
  <si>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岐阜県神戸町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</si>
  <si>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</si>
  <si>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</si>
  <si>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</si>
  <si>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</si>
  <si>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</si>
  <si>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</si>
  <si>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</si>
  <si>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</si>
  <si>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</si>
  <si>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</si>
  <si>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</si>
  <si>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</si>
  <si>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</si>
  <si>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</si>
  <si>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</si>
  <si>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</si>
  <si>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</si>
  <si>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</si>
  <si>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</si>
  <si>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</si>
  <si>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</si>
  <si>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</si>
  <si>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</si>
  <si>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</si>
  <si>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</si>
  <si>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</si>
  <si>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</si>
  <si>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</si>
  <si>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</si>
  <si>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</si>
  <si>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</si>
  <si>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</si>
  <si>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</si>
  <si>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</si>
  <si>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</si>
  <si>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</si>
  <si>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</si>
  <si>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</si>
  <si>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</si>
  <si>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</si>
  <si>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</si>
  <si>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</si>
  <si>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</si>
  <si>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</si>
  <si>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</si>
  <si>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</si>
  <si>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</si>
  <si>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</si>
  <si>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</si>
  <si>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</si>
  <si>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</si>
  <si>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</si>
  <si>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</si>
  <si>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</si>
  <si>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</si>
  <si>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</si>
  <si>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</si>
  <si>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</si>
  <si>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</si>
  <si>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</si>
  <si>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</si>
  <si>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</si>
  <si>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</si>
  <si>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</si>
  <si>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</si>
  <si>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</si>
  <si>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</si>
  <si>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</si>
  <si>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</si>
  <si>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</si>
  <si>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</si>
  <si>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</si>
  <si>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</si>
  <si>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</si>
  <si>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</si>
  <si>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</si>
  <si>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</si>
  <si>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</si>
  <si>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</si>
  <si>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</si>
  <si>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</si>
  <si>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</si>
  <si>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</si>
  <si>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</si>
  <si>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</si>
  <si>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</si>
  <si>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</si>
  <si>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</si>
  <si>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</si>
  <si>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</si>
  <si>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</si>
  <si>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</si>
  <si>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</si>
  <si>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</si>
  <si>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</si>
  <si>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</si>
  <si>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</si>
  <si>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</si>
  <si>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</si>
  <si>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</si>
  <si>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</si>
  <si>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</si>
  <si>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</si>
  <si>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</si>
  <si>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</si>
  <si>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</si>
  <si>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</si>
  <si>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</si>
  <si>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</si>
  <si>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</si>
  <si>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</si>
  <si>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</si>
  <si>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</si>
  <si>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</si>
  <si>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</si>
  <si>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</si>
  <si>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</si>
  <si>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</si>
  <si>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</si>
  <si>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</si>
  <si>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</si>
  <si>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</si>
  <si>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</si>
  <si>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</si>
  <si>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</si>
  <si>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</si>
  <si>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</si>
  <si>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</si>
  <si>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</si>
  <si>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</si>
  <si>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</si>
  <si>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</si>
  <si>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</si>
  <si>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</si>
  <si>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</si>
  <si>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</si>
  <si>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</si>
  <si>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</si>
  <si>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</si>
  <si>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</si>
  <si>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</si>
  <si>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</si>
  <si>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</si>
  <si>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</si>
  <si>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</si>
  <si>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</si>
  <si>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</si>
  <si>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</si>
  <si>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</si>
  <si>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</si>
  <si>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</si>
  <si>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</si>
  <si>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岐阜県神戸町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</si>
  <si>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</si>
  <si>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</si>
  <si>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</si>
  <si>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</si>
  <si>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</si>
  <si>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</si>
  <si>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</si>
  <si>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</si>
  <si>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</si>
  <si>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</si>
  <si>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</si>
  <si>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</si>
  <si>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</si>
  <si>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</si>
  <si>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</si>
  <si>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</si>
  <si>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</si>
  <si>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</si>
  <si>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</si>
  <si>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</si>
  <si>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障がい福祉サービス事業特別会計</t>
    <phoneticPr fontId="5"/>
  </si>
  <si>
    <t>学校給食事業特別会計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</si>
  <si>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</si>
  <si>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</si>
  <si>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</si>
  <si>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</si>
  <si>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</si>
  <si>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</si>
  <si>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</si>
  <si>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</si>
  <si>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</si>
  <si>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</si>
  <si>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</si>
  <si>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</si>
  <si>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</si>
  <si>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</si>
  <si>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神戸町国民健康保険特別会計</t>
    <phoneticPr fontId="5"/>
  </si>
  <si>
    <t>神戸町後期高齢者医療特別会計</t>
    <phoneticPr fontId="5"/>
  </si>
  <si>
    <t>神戸町水道事業会計</t>
    <phoneticPr fontId="5"/>
  </si>
  <si>
    <t>法適用企業</t>
    <phoneticPr fontId="5"/>
  </si>
  <si>
    <t>神戸町公共下水道事業特別会計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</si>
  <si>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</si>
  <si>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</si>
  <si>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</si>
  <si>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</si>
  <si>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</si>
  <si>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</si>
  <si>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</si>
  <si>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</si>
  <si>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</si>
  <si>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</si>
  <si>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</si>
  <si>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</si>
  <si>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</si>
  <si>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</si>
  <si>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</si>
  <si>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</si>
  <si>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</si>
  <si>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</si>
  <si>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</si>
  <si>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</si>
  <si>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</si>
  <si>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</si>
  <si>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</si>
  <si>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</si>
  <si>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</si>
  <si>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</si>
  <si>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</si>
  <si>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</si>
  <si>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</si>
  <si>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</si>
  <si>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</si>
  <si>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</si>
  <si>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</si>
  <si>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</si>
  <si>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</si>
  <si>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</si>
  <si>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</si>
  <si>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</si>
  <si>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</si>
  <si>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</si>
  <si>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</si>
  <si>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</si>
  <si>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</si>
  <si>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</si>
  <si>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</si>
  <si>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</si>
  <si>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</si>
  <si>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</si>
  <si>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</si>
  <si>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</si>
  <si>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</si>
  <si>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</si>
  <si>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</si>
  <si>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</si>
  <si>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</si>
  <si>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</si>
  <si>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</si>
  <si>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</si>
  <si>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</si>
  <si>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</si>
  <si>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</si>
  <si>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</si>
  <si>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</si>
  <si>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</si>
  <si>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</si>
  <si>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</si>
  <si>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</si>
  <si>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神戸町公共下水道事業特別会計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</si>
  <si>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</si>
  <si>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</si>
  <si>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神戸町後期高齢者医療特別会計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</si>
  <si>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</si>
  <si>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神戸町国民健康保険特別会計</t>
    <phoneticPr fontId="5"/>
  </si>
  <si>
    <t>(Ｆ)</t>
    <phoneticPr fontId="5"/>
  </si>
  <si>
    <t>神戸町水道事業会計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</si>
  <si>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</si>
  <si>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</si>
  <si>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</si>
  <si>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</si>
  <si>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</si>
  <si>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</si>
  <si>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</si>
  <si>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</si>
  <si>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</si>
  <si>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</si>
  <si>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</si>
  <si>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</si>
  <si>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</si>
  <si>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</si>
  <si>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</si>
  <si>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</si>
  <si>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</si>
  <si>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</si>
  <si>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</si>
  <si>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</si>
  <si>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</si>
  <si>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</si>
  <si>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</si>
  <si>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</si>
  <si>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</si>
  <si>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</si>
  <si>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</si>
  <si>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</si>
  <si>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</si>
  <si>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</si>
  <si>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</si>
  <si>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</si>
  <si>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</si>
  <si>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</si>
  <si>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</si>
  <si>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</si>
  <si>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</si>
  <si>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</si>
  <si>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</si>
  <si>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</si>
  <si>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</si>
  <si>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</si>
  <si>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</si>
  <si>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</si>
  <si>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</si>
  <si>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</si>
  <si>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</si>
  <si>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</si>
  <si>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</si>
  <si>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</si>
  <si>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</si>
  <si>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</si>
  <si>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</si>
  <si>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</si>
  <si>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</si>
  <si>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</si>
  <si>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</si>
  <si>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</si>
  <si>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</si>
  <si>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</si>
  <si>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</si>
  <si>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</si>
  <si>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</si>
  <si>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</si>
  <si>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</si>
  <si>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</si>
  <si>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</si>
  <si>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</si>
  <si>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</si>
  <si>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</si>
  <si>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</si>
  <si>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</si>
  <si>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</si>
  <si>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</si>
  <si>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</si>
  <si>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</si>
  <si>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</si>
  <si>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</si>
  <si>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</si>
  <si>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</si>
  <si>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</si>
  <si>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</si>
  <si>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</si>
  <si>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神戸町水道事業会計</t>
  </si>
  <si>
    <t>一般会計</t>
  </si>
  <si>
    <t>神戸町国民健康保険特別会計</t>
  </si>
  <si>
    <t>神戸町公共下水道事業特別会計</t>
  </si>
  <si>
    <t>神戸町後期高齢者医療特別会計</t>
  </si>
  <si>
    <t>障がい福祉サービス事業特別会計</t>
  </si>
  <si>
    <t>学校給食事業特別会計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</si>
  <si>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</si>
  <si>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</si>
  <si>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</si>
  <si>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</si>
  <si>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</si>
  <si>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</si>
  <si>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</si>
  <si>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</si>
  <si>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基金から287百万円繰入</t>
    <phoneticPr fontId="2"/>
  </si>
  <si>
    <t>-</t>
    <phoneticPr fontId="2"/>
  </si>
  <si>
    <t>大垣衛生施設組合</t>
    <rPh sb="0" eb="4">
      <t>オオガキエイセイ</t>
    </rPh>
    <rPh sb="4" eb="6">
      <t>シセツ</t>
    </rPh>
    <rPh sb="6" eb="8">
      <t>クミアイ</t>
    </rPh>
    <phoneticPr fontId="2"/>
  </si>
  <si>
    <t>大垣輪中水防事務組合</t>
    <rPh sb="0" eb="4">
      <t>オオガキワジュウ</t>
    </rPh>
    <rPh sb="4" eb="6">
      <t>スイボウ</t>
    </rPh>
    <rPh sb="6" eb="10">
      <t>ジムクミアイ</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</si>
  <si>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</si>
  <si>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</si>
  <si>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大垣消防組合</t>
    <rPh sb="0" eb="2">
      <t>オオガキ</t>
    </rPh>
    <rPh sb="2" eb="6">
      <t>ショウボウクミアイ</t>
    </rPh>
    <phoneticPr fontId="2"/>
  </si>
  <si>
    <t>基金から233億19百万円繰入</t>
    <rPh sb="7" eb="8">
      <t>オク</t>
    </rPh>
    <phoneticPr fontId="2"/>
  </si>
  <si>
    <t>揖斐川水防事務組合</t>
    <rPh sb="0" eb="3">
      <t>イビガワ</t>
    </rPh>
    <rPh sb="3" eb="5">
      <t>スイボウ</t>
    </rPh>
    <rPh sb="5" eb="9">
      <t>ジムクミアイ</t>
    </rPh>
    <phoneticPr fontId="2"/>
  </si>
  <si>
    <t>西濃環境整備組合</t>
    <rPh sb="0" eb="2">
      <t>セイノウ</t>
    </rPh>
    <rPh sb="2" eb="4">
      <t>カンキョウ</t>
    </rPh>
    <rPh sb="4" eb="8">
      <t>セイビクミアイ</t>
    </rPh>
    <phoneticPr fontId="2"/>
  </si>
  <si>
    <t>基金から1,154億87百万円繰入</t>
    <rPh sb="9" eb="10">
      <t>オク</t>
    </rPh>
    <phoneticPr fontId="2"/>
  </si>
  <si>
    <t>西南濃粗大廃棄物処理組合</t>
    <rPh sb="0" eb="3">
      <t>セイナンノウ</t>
    </rPh>
    <rPh sb="3" eb="5">
      <t>ソダイ</t>
    </rPh>
    <rPh sb="5" eb="8">
      <t>ハイキブツ</t>
    </rPh>
    <rPh sb="8" eb="12">
      <t>ショリクミアイ</t>
    </rPh>
    <phoneticPr fontId="2"/>
  </si>
  <si>
    <t>安八郡広域連合（特別会計）</t>
    <rPh sb="0" eb="3">
      <t>アンパチグン</t>
    </rPh>
    <rPh sb="3" eb="7">
      <t>コウイキレンゴウ</t>
    </rPh>
    <rPh sb="8" eb="12">
      <t>トクベツカイケイ</t>
    </rPh>
    <phoneticPr fontId="2"/>
  </si>
  <si>
    <t>後期高齢者医療広域連合（一般会計分）</t>
    <rPh sb="0" eb="5">
      <t>コウキコウレイシャ</t>
    </rPh>
    <rPh sb="5" eb="11">
      <t>イリョウコウイキレンゴウ</t>
    </rPh>
    <rPh sb="12" eb="17">
      <t>イッパンカイケイブン</t>
    </rPh>
    <phoneticPr fontId="2"/>
  </si>
  <si>
    <t>後期高齢者医療広域連合（特別会計分）</t>
    <rPh sb="0" eb="5">
      <t>コウキコウレイシャ</t>
    </rPh>
    <rPh sb="5" eb="11">
      <t>イリョウコウイキレンゴウ</t>
    </rPh>
    <rPh sb="12" eb="14">
      <t>トクベツ</t>
    </rPh>
    <rPh sb="14" eb="16">
      <t>カイケイ</t>
    </rPh>
    <rPh sb="16" eb="17">
      <t>ブン</t>
    </rPh>
    <phoneticPr fontId="2"/>
  </si>
  <si>
    <t>西美濃さくら苑介護老人保健施設事務組合</t>
    <rPh sb="0" eb="1">
      <t>ニシ</t>
    </rPh>
    <rPh sb="1" eb="3">
      <t>ミノ</t>
    </rPh>
    <rPh sb="6" eb="7">
      <t>エン</t>
    </rPh>
    <rPh sb="7" eb="9">
      <t>カイゴ</t>
    </rPh>
    <rPh sb="9" eb="11">
      <t>ロウジン</t>
    </rPh>
    <rPh sb="11" eb="13">
      <t>ホケン</t>
    </rPh>
    <rPh sb="13" eb="15">
      <t>シセツ</t>
    </rPh>
    <rPh sb="15" eb="17">
      <t>ジム</t>
    </rPh>
    <rPh sb="17" eb="19">
      <t>クミアイ</t>
    </rPh>
    <phoneticPr fontId="2"/>
  </si>
  <si>
    <t>神戸町土地開発公社</t>
    <rPh sb="0" eb="3">
      <t>ゴウドチョウ</t>
    </rPh>
    <rPh sb="3" eb="7">
      <t>トチカイハツ</t>
    </rPh>
    <rPh sb="7" eb="9">
      <t>コウシャ</t>
    </rPh>
    <phoneticPr fontId="2"/>
  </si>
  <si>
    <t>-</t>
    <phoneticPr fontId="2"/>
  </si>
  <si>
    <t>-</t>
    <phoneticPr fontId="2"/>
  </si>
  <si>
    <t>ふるさと納税基金</t>
    <rPh sb="4" eb="6">
      <t>ノウゼイ</t>
    </rPh>
    <rPh sb="6" eb="8">
      <t>キキン</t>
    </rPh>
    <phoneticPr fontId="5"/>
  </si>
  <si>
    <t>公共施設整備基金</t>
    <rPh sb="0" eb="2">
      <t>コウキョウ</t>
    </rPh>
    <rPh sb="2" eb="4">
      <t>シセツ</t>
    </rPh>
    <rPh sb="4" eb="6">
      <t>セイビ</t>
    </rPh>
    <rPh sb="6" eb="8">
      <t>キキン</t>
    </rPh>
    <phoneticPr fontId="2"/>
  </si>
  <si>
    <t>ふるさと振興地域福祉基金</t>
    <rPh sb="4" eb="6">
      <t>シンコウ</t>
    </rPh>
    <rPh sb="6" eb="8">
      <t>チイキ</t>
    </rPh>
    <rPh sb="8" eb="10">
      <t>フクシ</t>
    </rPh>
    <rPh sb="10" eb="12">
      <t>キキン</t>
    </rPh>
    <phoneticPr fontId="2"/>
  </si>
  <si>
    <t>社会福祉活動基金</t>
    <rPh sb="0" eb="4">
      <t>シャカイフクシ</t>
    </rPh>
    <rPh sb="4" eb="6">
      <t>カツドウ</t>
    </rPh>
    <rPh sb="6" eb="8">
      <t>キキン</t>
    </rPh>
    <phoneticPr fontId="2"/>
  </si>
  <si>
    <t>育英資金助成基金</t>
    <rPh sb="0" eb="2">
      <t>イクエイ</t>
    </rPh>
    <rPh sb="2" eb="4">
      <t>シキン</t>
    </rPh>
    <rPh sb="4" eb="6">
      <t>ジョセイ</t>
    </rPh>
    <rPh sb="6" eb="8">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</si>
</sst>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0" fontId="13" fillId="0" borderId="52"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7" xfId="12" applyFont="1" applyBorder="1" applyAlignment="1" applyProtection="1">
      <alignment horizontal="left" vertical="center" shrinkToFit="1"/>
      <protection locked="0"/>
    </xf>
    <xf numFmtId="0" fontId="34" fillId="0" borderId="119" xfId="12" applyFont="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96462</c:v>
                </c:pt>
                <c:pt idx="1">
                  <c:v>83103</c:v>
                </c:pt>
                <c:pt idx="2">
                  <c:v>84459</c:v>
                </c:pt>
                <c:pt idx="3">
                  <c:v>74568</c:v>
                </c:pt>
                <c:pt idx="4">
                  <c:v>73693</c:v>
                </c:pt>
              </c:numCache>
            </c:numRef>
          </c:val>
          <c:smooth val="0"/>
          <c:extLst>
            <c:ext xmlns:c16="http://schemas.microsoft.com/office/drawing/2014/chart" uri="{C3380CC4-5D6E-409C-BE32-E72D297353CC}">
              <c16:uniqueId val="{00000000-98D9-4C53-953C-86183A349FE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48166</c:v>
                </c:pt>
                <c:pt idx="1">
                  <c:v>28619</c:v>
                </c:pt>
                <c:pt idx="2">
                  <c:v>33797</c:v>
                </c:pt>
                <c:pt idx="3">
                  <c:v>16567</c:v>
                </c:pt>
                <c:pt idx="4">
                  <c:v>22626</c:v>
                </c:pt>
              </c:numCache>
            </c:numRef>
          </c:val>
          <c:smooth val="0"/>
          <c:extLst>
            <c:ext xmlns:c16="http://schemas.microsoft.com/office/drawing/2014/chart" uri="{C3380CC4-5D6E-409C-BE32-E72D297353CC}">
              <c16:uniqueId val="{00000001-98D9-4C53-953C-86183A349FE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9.77</c:v>
                </c:pt>
                <c:pt idx="1">
                  <c:v>9.48</c:v>
                </c:pt>
                <c:pt idx="2">
                  <c:v>9.84</c:v>
                </c:pt>
                <c:pt idx="3">
                  <c:v>11.69</c:v>
                </c:pt>
                <c:pt idx="4">
                  <c:v>5.0599999999999996</c:v>
                </c:pt>
              </c:numCache>
            </c:numRef>
          </c:val>
          <c:extLst>
            <c:ext xmlns:c16="http://schemas.microsoft.com/office/drawing/2014/chart" uri="{C3380CC4-5D6E-409C-BE32-E72D297353CC}">
              <c16:uniqueId val="{00000000-C3FF-4C64-B5D9-21F5E1237E5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16.54</c:v>
                </c:pt>
                <c:pt idx="1">
                  <c:v>19.86</c:v>
                </c:pt>
                <c:pt idx="2">
                  <c:v>22.3</c:v>
                </c:pt>
                <c:pt idx="3">
                  <c:v>31.84</c:v>
                </c:pt>
                <c:pt idx="4">
                  <c:v>41.11</c:v>
                </c:pt>
              </c:numCache>
            </c:numRef>
          </c:val>
          <c:extLst>
            <c:ext xmlns:c16="http://schemas.microsoft.com/office/drawing/2014/chart" uri="{C3380CC4-5D6E-409C-BE32-E72D297353CC}">
              <c16:uniqueId val="{00000001-C3FF-4C64-B5D9-21F5E1237E5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0.08</c:v>
                </c:pt>
                <c:pt idx="1">
                  <c:v>2.96</c:v>
                </c:pt>
                <c:pt idx="2">
                  <c:v>4.3099999999999996</c:v>
                </c:pt>
                <c:pt idx="3">
                  <c:v>13.06</c:v>
                </c:pt>
                <c:pt idx="4">
                  <c:v>1.6</c:v>
                </c:pt>
              </c:numCache>
            </c:numRef>
          </c:val>
          <c:smooth val="0"/>
          <c:extLst>
            <c:ext xmlns:c16="http://schemas.microsoft.com/office/drawing/2014/chart" uri="{C3380CC4-5D6E-409C-BE32-E72D297353CC}">
              <c16:uniqueId val="{00000002-C3FF-4C64-B5D9-21F5E1237E5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7ED-4BB5-80E1-BAA176D3259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7ED-4BB5-80E1-BAA176D3259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7ED-4BB5-80E1-BAA176D3259F}"/>
            </c:ext>
          </c:extLst>
        </c:ser>
        <c:ser>
          <c:idx val="3"/>
          <c:order val="3"/>
          <c:tx>
            <c:strRef>
              <c:f>データシート!$A$30</c:f>
              <c:strCache>
                <c:ptCount val="1"/>
                <c:pt idx="0">
                  <c:v>学校給食事業特別会計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0.03</c:v>
                </c:pt>
                <c:pt idx="2">
                  <c:v>#N/A</c:v>
                </c:pt>
                <c:pt idx="3">
                  <c:v>0.04</c:v>
                </c:pt>
                <c:pt idx="4">
                  <c:v>#N/A</c:v>
                </c:pt>
                <c:pt idx="5">
                  <c:v>0.04</c:v>
                </c:pt>
                <c:pt idx="6">
                  <c:v>#N/A</c:v>
                </c:pt>
                <c:pt idx="7">
                  <c:v>0.01</c:v>
                </c:pt>
                <c:pt idx="8">
                  <c:v>#N/A</c:v>
                </c:pt>
                <c:pt idx="9">
                  <c:v>0.01</c:v>
                </c:pt>
              </c:numCache>
            </c:numRef>
          </c:val>
          <c:extLst>
            <c:ext xmlns:c16="http://schemas.microsoft.com/office/drawing/2014/chart" uri="{C3380CC4-5D6E-409C-BE32-E72D297353CC}">
              <c16:uniqueId val="{00000003-D7ED-4BB5-80E1-BAA176D3259F}"/>
            </c:ext>
          </c:extLst>
        </c:ser>
        <c:ser>
          <c:idx val="4"/>
          <c:order val="4"/>
          <c:tx>
            <c:strRef>
              <c:f>データシート!$A$31</c:f>
              <c:strCache>
                <c:ptCount val="1"/>
                <c:pt idx="0">
                  <c:v>障がい福祉サービス事業特別会計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0.03</c:v>
                </c:pt>
                <c:pt idx="2">
                  <c:v>#N/A</c:v>
                </c:pt>
                <c:pt idx="3">
                  <c:v>0.03</c:v>
                </c:pt>
                <c:pt idx="4">
                  <c:v>#N/A</c:v>
                </c:pt>
                <c:pt idx="5">
                  <c:v>0.03</c:v>
                </c:pt>
                <c:pt idx="6">
                  <c:v>#N/A</c:v>
                </c:pt>
                <c:pt idx="7">
                  <c:v>7.0000000000000007E-2</c:v>
                </c:pt>
                <c:pt idx="8">
                  <c:v>#N/A</c:v>
                </c:pt>
                <c:pt idx="9">
                  <c:v>7.0000000000000007E-2</c:v>
                </c:pt>
              </c:numCache>
            </c:numRef>
          </c:val>
          <c:extLst>
            <c:ext xmlns:c16="http://schemas.microsoft.com/office/drawing/2014/chart" uri="{C3380CC4-5D6E-409C-BE32-E72D297353CC}">
              <c16:uniqueId val="{00000004-D7ED-4BB5-80E1-BAA176D3259F}"/>
            </c:ext>
          </c:extLst>
        </c:ser>
        <c:ser>
          <c:idx val="5"/>
          <c:order val="5"/>
          <c:tx>
            <c:strRef>
              <c:f>データシート!$A$32</c:f>
              <c:strCache>
                <c:ptCount val="1"/>
                <c:pt idx="0">
                  <c:v>神戸町後期高齢者医療特別会計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0.18</c:v>
                </c:pt>
                <c:pt idx="2">
                  <c:v>#N/A</c:v>
                </c:pt>
                <c:pt idx="3">
                  <c:v>0.13</c:v>
                </c:pt>
                <c:pt idx="4">
                  <c:v>#N/A</c:v>
                </c:pt>
                <c:pt idx="5">
                  <c:v>0.12</c:v>
                </c:pt>
                <c:pt idx="6">
                  <c:v>#N/A</c:v>
                </c:pt>
                <c:pt idx="7">
                  <c:v>0.14000000000000001</c:v>
                </c:pt>
                <c:pt idx="8">
                  <c:v>#N/A</c:v>
                </c:pt>
                <c:pt idx="9">
                  <c:v>0.2</c:v>
                </c:pt>
              </c:numCache>
            </c:numRef>
          </c:val>
          <c:extLst>
            <c:ext xmlns:c16="http://schemas.microsoft.com/office/drawing/2014/chart" uri="{C3380CC4-5D6E-409C-BE32-E72D297353CC}">
              <c16:uniqueId val="{00000005-D7ED-4BB5-80E1-BAA176D3259F}"/>
            </c:ext>
          </c:extLst>
        </c:ser>
        <c:ser>
          <c:idx val="6"/>
          <c:order val="6"/>
          <c:tx>
            <c:strRef>
              <c:f>データシート!$A$33</c:f>
              <c:strCache>
                <c:ptCount val="1"/>
                <c:pt idx="0">
                  <c:v>神戸町公共下水道事業特別会計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0.99</c:v>
                </c:pt>
                <c:pt idx="2">
                  <c:v>#N/A</c:v>
                </c:pt>
                <c:pt idx="3">
                  <c:v>0.73</c:v>
                </c:pt>
                <c:pt idx="4">
                  <c:v>#N/A</c:v>
                </c:pt>
                <c:pt idx="5">
                  <c:v>0.8</c:v>
                </c:pt>
                <c:pt idx="6">
                  <c:v>#N/A</c:v>
                </c:pt>
                <c:pt idx="7">
                  <c:v>0.34</c:v>
                </c:pt>
                <c:pt idx="8">
                  <c:v>#N/A</c:v>
                </c:pt>
                <c:pt idx="9">
                  <c:v>0.54</c:v>
                </c:pt>
              </c:numCache>
            </c:numRef>
          </c:val>
          <c:extLst>
            <c:ext xmlns:c16="http://schemas.microsoft.com/office/drawing/2014/chart" uri="{C3380CC4-5D6E-409C-BE32-E72D297353CC}">
              <c16:uniqueId val="{00000006-D7ED-4BB5-80E1-BAA176D3259F}"/>
            </c:ext>
          </c:extLst>
        </c:ser>
        <c:ser>
          <c:idx val="7"/>
          <c:order val="7"/>
          <c:tx>
            <c:strRef>
              <c:f>データシート!$A$34</c:f>
              <c:strCache>
                <c:ptCount val="1"/>
                <c:pt idx="0">
                  <c:v>神戸町国民健康保険特別会計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1.42</c:v>
                </c:pt>
                <c:pt idx="2">
                  <c:v>#N/A</c:v>
                </c:pt>
                <c:pt idx="3">
                  <c:v>1.33</c:v>
                </c:pt>
                <c:pt idx="4">
                  <c:v>#N/A</c:v>
                </c:pt>
                <c:pt idx="5">
                  <c:v>1.33</c:v>
                </c:pt>
                <c:pt idx="6">
                  <c:v>#N/A</c:v>
                </c:pt>
                <c:pt idx="7">
                  <c:v>0.88</c:v>
                </c:pt>
                <c:pt idx="8">
                  <c:v>#N/A</c:v>
                </c:pt>
                <c:pt idx="9">
                  <c:v>0.78</c:v>
                </c:pt>
              </c:numCache>
            </c:numRef>
          </c:val>
          <c:extLst>
            <c:ext xmlns:c16="http://schemas.microsoft.com/office/drawing/2014/chart" uri="{C3380CC4-5D6E-409C-BE32-E72D297353CC}">
              <c16:uniqueId val="{00000007-D7ED-4BB5-80E1-BAA176D3259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9.6999999999999993</c:v>
                </c:pt>
                <c:pt idx="2">
                  <c:v>#N/A</c:v>
                </c:pt>
                <c:pt idx="3">
                  <c:v>9.4</c:v>
                </c:pt>
                <c:pt idx="4">
                  <c:v>#N/A</c:v>
                </c:pt>
                <c:pt idx="5">
                  <c:v>9.76</c:v>
                </c:pt>
                <c:pt idx="6">
                  <c:v>#N/A</c:v>
                </c:pt>
                <c:pt idx="7">
                  <c:v>11.6</c:v>
                </c:pt>
                <c:pt idx="8">
                  <c:v>#N/A</c:v>
                </c:pt>
                <c:pt idx="9">
                  <c:v>4.97</c:v>
                </c:pt>
              </c:numCache>
            </c:numRef>
          </c:val>
          <c:extLst>
            <c:ext xmlns:c16="http://schemas.microsoft.com/office/drawing/2014/chart" uri="{C3380CC4-5D6E-409C-BE32-E72D297353CC}">
              <c16:uniqueId val="{00000008-D7ED-4BB5-80E1-BAA176D3259F}"/>
            </c:ext>
          </c:extLst>
        </c:ser>
        <c:ser>
          <c:idx val="9"/>
          <c:order val="9"/>
          <c:tx>
            <c:strRef>
              <c:f>データシート!$A$36</c:f>
              <c:strCache>
                <c:ptCount val="1"/>
                <c:pt idx="0">
                  <c:v>神戸町水道事業会計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14.35</c:v>
                </c:pt>
                <c:pt idx="2">
                  <c:v>#N/A</c:v>
                </c:pt>
                <c:pt idx="3">
                  <c:v>14.04</c:v>
                </c:pt>
                <c:pt idx="4">
                  <c:v>#N/A</c:v>
                </c:pt>
                <c:pt idx="5">
                  <c:v>9.84</c:v>
                </c:pt>
                <c:pt idx="6">
                  <c:v>#N/A</c:v>
                </c:pt>
                <c:pt idx="7">
                  <c:v>6.74</c:v>
                </c:pt>
                <c:pt idx="8">
                  <c:v>#N/A</c:v>
                </c:pt>
                <c:pt idx="9">
                  <c:v>6.14</c:v>
                </c:pt>
              </c:numCache>
            </c:numRef>
          </c:val>
          <c:extLst>
            <c:ext xmlns:c16="http://schemas.microsoft.com/office/drawing/2014/chart" uri="{C3380CC4-5D6E-409C-BE32-E72D297353CC}">
              <c16:uniqueId val="{00000009-D7ED-4BB5-80E1-BAA176D3259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534</c:v>
                </c:pt>
                <c:pt idx="5">
                  <c:v>542</c:v>
                </c:pt>
                <c:pt idx="8">
                  <c:v>550</c:v>
                </c:pt>
                <c:pt idx="11">
                  <c:v>555</c:v>
                </c:pt>
                <c:pt idx="14">
                  <c:v>558</c:v>
                </c:pt>
              </c:numCache>
            </c:numRef>
          </c:val>
          <c:extLst>
            <c:ext xmlns:c16="http://schemas.microsoft.com/office/drawing/2014/chart" uri="{C3380CC4-5D6E-409C-BE32-E72D297353CC}">
              <c16:uniqueId val="{00000000-E482-4A41-A35A-6A04CA262ED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482-4A41-A35A-6A04CA262ED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482-4A41-A35A-6A04CA262ED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35</c:v>
                </c:pt>
                <c:pt idx="3">
                  <c:v>0</c:v>
                </c:pt>
                <c:pt idx="6">
                  <c:v>0</c:v>
                </c:pt>
                <c:pt idx="9">
                  <c:v>0</c:v>
                </c:pt>
                <c:pt idx="12">
                  <c:v>0</c:v>
                </c:pt>
              </c:numCache>
            </c:numRef>
          </c:val>
          <c:extLst>
            <c:ext xmlns:c16="http://schemas.microsoft.com/office/drawing/2014/chart" uri="{C3380CC4-5D6E-409C-BE32-E72D297353CC}">
              <c16:uniqueId val="{00000003-E482-4A41-A35A-6A04CA262ED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217</c:v>
                </c:pt>
                <c:pt idx="3">
                  <c:v>227</c:v>
                </c:pt>
                <c:pt idx="6">
                  <c:v>224</c:v>
                </c:pt>
                <c:pt idx="9">
                  <c:v>237</c:v>
                </c:pt>
                <c:pt idx="12">
                  <c:v>261</c:v>
                </c:pt>
              </c:numCache>
            </c:numRef>
          </c:val>
          <c:extLst>
            <c:ext xmlns:c16="http://schemas.microsoft.com/office/drawing/2014/chart" uri="{C3380CC4-5D6E-409C-BE32-E72D297353CC}">
              <c16:uniqueId val="{00000004-E482-4A41-A35A-6A04CA262ED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482-4A41-A35A-6A04CA262ED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482-4A41-A35A-6A04CA262ED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439</c:v>
                </c:pt>
                <c:pt idx="3">
                  <c:v>447</c:v>
                </c:pt>
                <c:pt idx="6">
                  <c:v>467</c:v>
                </c:pt>
                <c:pt idx="9">
                  <c:v>506</c:v>
                </c:pt>
                <c:pt idx="12">
                  <c:v>511</c:v>
                </c:pt>
              </c:numCache>
            </c:numRef>
          </c:val>
          <c:extLst>
            <c:ext xmlns:c16="http://schemas.microsoft.com/office/drawing/2014/chart" uri="{C3380CC4-5D6E-409C-BE32-E72D297353CC}">
              <c16:uniqueId val="{00000007-E482-4A41-A35A-6A04CA262ED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157</c:v>
                </c:pt>
                <c:pt idx="2">
                  <c:v>#N/A</c:v>
                </c:pt>
                <c:pt idx="3">
                  <c:v>#N/A</c:v>
                </c:pt>
                <c:pt idx="4">
                  <c:v>132</c:v>
                </c:pt>
                <c:pt idx="5">
                  <c:v>#N/A</c:v>
                </c:pt>
                <c:pt idx="6">
                  <c:v>#N/A</c:v>
                </c:pt>
                <c:pt idx="7">
                  <c:v>141</c:v>
                </c:pt>
                <c:pt idx="8">
                  <c:v>#N/A</c:v>
                </c:pt>
                <c:pt idx="9">
                  <c:v>#N/A</c:v>
                </c:pt>
                <c:pt idx="10">
                  <c:v>188</c:v>
                </c:pt>
                <c:pt idx="11">
                  <c:v>#N/A</c:v>
                </c:pt>
                <c:pt idx="12">
                  <c:v>#N/A</c:v>
                </c:pt>
                <c:pt idx="13">
                  <c:v>214</c:v>
                </c:pt>
                <c:pt idx="14">
                  <c:v>#N/A</c:v>
                </c:pt>
              </c:numCache>
            </c:numRef>
          </c:val>
          <c:smooth val="0"/>
          <c:extLst>
            <c:ext xmlns:c16="http://schemas.microsoft.com/office/drawing/2014/chart" uri="{C3380CC4-5D6E-409C-BE32-E72D297353CC}">
              <c16:uniqueId val="{00000008-E482-4A41-A35A-6A04CA262ED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7078</c:v>
                </c:pt>
                <c:pt idx="5">
                  <c:v>6991</c:v>
                </c:pt>
                <c:pt idx="8">
                  <c:v>6756</c:v>
                </c:pt>
                <c:pt idx="11">
                  <c:v>6897</c:v>
                </c:pt>
                <c:pt idx="14">
                  <c:v>6727</c:v>
                </c:pt>
              </c:numCache>
            </c:numRef>
          </c:val>
          <c:extLst>
            <c:ext xmlns:c16="http://schemas.microsoft.com/office/drawing/2014/chart" uri="{C3380CC4-5D6E-409C-BE32-E72D297353CC}">
              <c16:uniqueId val="{00000000-0549-48AA-B867-F320E7FB360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0549-48AA-B867-F320E7FB360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2540</c:v>
                </c:pt>
                <c:pt idx="5">
                  <c:v>2579</c:v>
                </c:pt>
                <c:pt idx="8">
                  <c:v>2820</c:v>
                </c:pt>
                <c:pt idx="11">
                  <c:v>3526</c:v>
                </c:pt>
                <c:pt idx="14">
                  <c:v>3954</c:v>
                </c:pt>
              </c:numCache>
            </c:numRef>
          </c:val>
          <c:extLst>
            <c:ext xmlns:c16="http://schemas.microsoft.com/office/drawing/2014/chart" uri="{C3380CC4-5D6E-409C-BE32-E72D297353CC}">
              <c16:uniqueId val="{00000002-0549-48AA-B867-F320E7FB360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549-48AA-B867-F320E7FB360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549-48AA-B867-F320E7FB360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549-48AA-B867-F320E7FB360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1055</c:v>
                </c:pt>
                <c:pt idx="3">
                  <c:v>1051</c:v>
                </c:pt>
                <c:pt idx="6">
                  <c:v>1046</c:v>
                </c:pt>
                <c:pt idx="9">
                  <c:v>1033</c:v>
                </c:pt>
                <c:pt idx="12">
                  <c:v>1045</c:v>
                </c:pt>
              </c:numCache>
            </c:numRef>
          </c:val>
          <c:extLst>
            <c:ext xmlns:c16="http://schemas.microsoft.com/office/drawing/2014/chart" uri="{C3380CC4-5D6E-409C-BE32-E72D297353CC}">
              <c16:uniqueId val="{00000006-0549-48AA-B867-F320E7FB360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316</c:v>
                </c:pt>
                <c:pt idx="3">
                  <c:v>313</c:v>
                </c:pt>
                <c:pt idx="6">
                  <c:v>339</c:v>
                </c:pt>
                <c:pt idx="9">
                  <c:v>322</c:v>
                </c:pt>
                <c:pt idx="12">
                  <c:v>353</c:v>
                </c:pt>
              </c:numCache>
            </c:numRef>
          </c:val>
          <c:extLst>
            <c:ext xmlns:c16="http://schemas.microsoft.com/office/drawing/2014/chart" uri="{C3380CC4-5D6E-409C-BE32-E72D297353CC}">
              <c16:uniqueId val="{00000007-0549-48AA-B867-F320E7FB360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5358</c:v>
                </c:pt>
                <c:pt idx="3">
                  <c:v>5621</c:v>
                </c:pt>
                <c:pt idx="6">
                  <c:v>5819</c:v>
                </c:pt>
                <c:pt idx="9">
                  <c:v>5997</c:v>
                </c:pt>
                <c:pt idx="12">
                  <c:v>6158</c:v>
                </c:pt>
              </c:numCache>
            </c:numRef>
          </c:val>
          <c:extLst>
            <c:ext xmlns:c16="http://schemas.microsoft.com/office/drawing/2014/chart" uri="{C3380CC4-5D6E-409C-BE32-E72D297353CC}">
              <c16:uniqueId val="{00000008-0549-48AA-B867-F320E7FB360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549-48AA-B867-F320E7FB360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5312</c:v>
                </c:pt>
                <c:pt idx="3">
                  <c:v>5255</c:v>
                </c:pt>
                <c:pt idx="6">
                  <c:v>5168</c:v>
                </c:pt>
                <c:pt idx="9">
                  <c:v>5076</c:v>
                </c:pt>
                <c:pt idx="12">
                  <c:v>4665</c:v>
                </c:pt>
              </c:numCache>
            </c:numRef>
          </c:val>
          <c:extLst>
            <c:ext xmlns:c16="http://schemas.microsoft.com/office/drawing/2014/chart" uri="{C3380CC4-5D6E-409C-BE32-E72D297353CC}">
              <c16:uniqueId val="{0000000A-0549-48AA-B867-F320E7FB360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2423</c:v>
                </c:pt>
                <c:pt idx="2">
                  <c:v>#N/A</c:v>
                </c:pt>
                <c:pt idx="3">
                  <c:v>#N/A</c:v>
                </c:pt>
                <c:pt idx="4">
                  <c:v>2669</c:v>
                </c:pt>
                <c:pt idx="5">
                  <c:v>#N/A</c:v>
                </c:pt>
                <c:pt idx="6">
                  <c:v>#N/A</c:v>
                </c:pt>
                <c:pt idx="7">
                  <c:v>2797</c:v>
                </c:pt>
                <c:pt idx="8">
                  <c:v>#N/A</c:v>
                </c:pt>
                <c:pt idx="9">
                  <c:v>#N/A</c:v>
                </c:pt>
                <c:pt idx="10">
                  <c:v>2006</c:v>
                </c:pt>
                <c:pt idx="11">
                  <c:v>#N/A</c:v>
                </c:pt>
                <c:pt idx="12">
                  <c:v>#N/A</c:v>
                </c:pt>
                <c:pt idx="13">
                  <c:v>1539</c:v>
                </c:pt>
                <c:pt idx="14">
                  <c:v>#N/A</c:v>
                </c:pt>
              </c:numCache>
            </c:numRef>
          </c:val>
          <c:smooth val="0"/>
          <c:extLst>
            <c:ext xmlns:c16="http://schemas.microsoft.com/office/drawing/2014/chart" uri="{C3380CC4-5D6E-409C-BE32-E72D297353CC}">
              <c16:uniqueId val="{0000000B-0549-48AA-B867-F320E7FB360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1064</c:v>
                </c:pt>
                <c:pt idx="1">
                  <c:v>1603</c:v>
                </c:pt>
                <c:pt idx="2">
                  <c:v>2021</c:v>
                </c:pt>
              </c:numCache>
            </c:numRef>
          </c:val>
          <c:extLst>
            <c:ext xmlns:c16="http://schemas.microsoft.com/office/drawing/2014/chart" uri="{C3380CC4-5D6E-409C-BE32-E72D297353CC}">
              <c16:uniqueId val="{00000000-D5AA-4BAB-9231-502D70DAE67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211</c:v>
                </c:pt>
                <c:pt idx="1">
                  <c:v>328</c:v>
                </c:pt>
                <c:pt idx="2">
                  <c:v>328</c:v>
                </c:pt>
              </c:numCache>
            </c:numRef>
          </c:val>
          <c:extLst>
            <c:ext xmlns:c16="http://schemas.microsoft.com/office/drawing/2014/chart" uri="{C3380CC4-5D6E-409C-BE32-E72D297353CC}">
              <c16:uniqueId val="{00000001-D5AA-4BAB-9231-502D70DAE67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1276</c:v>
                </c:pt>
                <c:pt idx="1">
                  <c:v>1326</c:v>
                </c:pt>
                <c:pt idx="2">
                  <c:v>1357</c:v>
                </c:pt>
              </c:numCache>
            </c:numRef>
          </c:val>
          <c:extLst>
            <c:ext xmlns:c16="http://schemas.microsoft.com/office/drawing/2014/chart" uri="{C3380CC4-5D6E-409C-BE32-E72D297353CC}">
              <c16:uniqueId val="{00000002-D5AA-4BAB-9231-502D70DAE67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岐阜県神戸町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元利償還金は増加傾向にあり、また算入公債費等や実質公債費比率の分子も数値が増加傾向にある。今後も大型事業の実施に伴う新規普通債の発行により今後公債費が増加することが予測されることから、節度とメリハリのある財政運営に努める必要がある。 </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岐阜県神戸町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地方債の減少額がその他の繰入見込額、負担見込額の増加額を上回っており、将来負担額は減少している。また、充当可能財源等の増加幅が大きいため、将来負担比率の分子は前年度比で大きく低減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しかし、今後も地方債の新規発行等による将来負担額の増加が予測されるため、事業の適正な取捨選択を行い、財政の健全化に努めていく。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岐阜県神戸町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・令和４年度末の基金残高は、普通会計で約３，７０６百万円となっており、前年度から約４４８百万円の増加となっている。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・これは、財政調整基金で約４１８百万円、その他特定目的基金で約３１百万円の積立が増加が主な要因である。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すべての事務事業において評価を実施し、より一層事務の再点検や見直しを進め、費用対効果の小さい事務事業については計画的に廃止・縮小するなど、事業の取捨選択を行い、健全かつ適切な財政運営の堅持に努め、今後も、持続可能なまちづくりをしていくために、計画的な運用を行っ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・ふるさと納税基金：子どもの保育や教育環境の整備、文化及び歴史保存の事業、社会保障に関わる町単独経費、まちづくり事業の振興を図る。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・公共施設整備基金：公共施設の整備等の振興を図る。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・ふるさと振興地域福祉基金：高齢者社会に対応し、地域ぐるみで温かい福祉社会を築いていくための振興を図る。</a:t>
          </a:r>
          <a:endParaRPr lang="ja-JP" altLang="ja-JP">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・ふるさと納税基金：ふるさと納税寄附金約１３２百万円を積立てしたことで増加している（取崩額は１００百万円）。</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・ふるさと納税基金：今後もふるさと納税寄付金は継続して積立をしていき、令和４年度からは養老線存続に係る経費に１００百万円ずつ取り崩しをしていく。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・令和４年度末の基金残高は、約２，０２１百万円となっており、前年度から約４１８百万円の増加となっている。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・令和４年度においては、財政調整基金は約１８３万円の取崩しがあったが、約６０１百万円の積立を行うことができたことが要因である。 </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・景気後退による町税の減収や、大規模災害の発生など不測の事態に備えるため、これまで同様、予算編成や予算執行における効率化の徹底を図っていく。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・財政調整基金の残高が標準財政規模の２０％を数値目標とし、２０％である約９８３百万円の残高を維持していけるよう計画的に積立をしていく。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・令和４年度末の基金残高は、約３２８百万円となっており、対前年度比では増減は見受けられない。</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これは減債基金の用途である地方債の償還が進み。地方債残高そのものが令和３年度から令和４年度にかけて４１１百万円減少したためである。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金利変動等の公債費の償還リスクや、町内各施設の長寿命化対策における町債の新規発行による公債費の増加に備えるため、減債基金の残高が標準財政規模の５％である約２４６百万円を維持していけるよう計画的に積立をし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岐阜県神戸町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18,577
18,163
18.78
7,782,351
7,489,233
248,837
4,916,109
4,665,058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緩やかな景気回復等による固定資産税、軽自動車税、町たばこ税の増収により、全国平均を上回る数値を維持することができた。 しかし、今後も人口減少、特に少子高齢化による生産年齢人口の減少が予想されることや社会保障関連経費の増高も懸念されるため、これらを見据えた自主財源確保の施策の実施や公共施設マネジメントの取組みを進めながら、健全な財政運営に努める必要がある。 </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24553</xdr:rowOff>
    </xdr:from>
    <xdr:to>
      <xdr:col>23</xdr:col>
      <xdr:colOff>133350</xdr:colOff>
      <xdr:row>45</xdr:row>
      <xdr:rowOff>106256</xdr:rowOff>
    </xdr:to>
    <xdr:cxnSp macro="">
      <xdr:nvCxnSpPr>
        <xdr:cNvPr id="62" name="直線コネクタ 61"/>
        <xdr:cNvCxnSpPr/>
      </xdr:nvCxnSpPr>
      <xdr:spPr>
        <a:xfrm flipV="1">
          <a:off x="4953000" y="6196753"/>
          <a:ext cx="0" cy="16247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78333</xdr:rowOff>
    </xdr:from>
    <xdr:ext cx="762000" cy="259045"/>
    <xdr:sp macro="" textlink="">
      <xdr:nvSpPr>
        <xdr:cNvPr id="63" name="財政力最小値テキスト"/>
        <xdr:cNvSpPr txBox="1"/>
      </xdr:nvSpPr>
      <xdr:spPr>
        <a:xfrm>
          <a:off x="5041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106256</xdr:rowOff>
    </xdr:from>
    <xdr:to>
      <xdr:col>24</xdr:col>
      <xdr:colOff>12700</xdr:colOff>
      <xdr:row>45</xdr:row>
      <xdr:rowOff>106256</xdr:rowOff>
    </xdr:to>
    <xdr:cxnSp macro="">
      <xdr:nvCxnSpPr>
        <xdr:cNvPr id="64" name="直線コネクタ 63"/>
        <xdr:cNvCxnSpPr/>
      </xdr:nvCxnSpPr>
      <xdr:spPr>
        <a:xfrm>
          <a:off x="4864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110930</xdr:rowOff>
    </xdr:from>
    <xdr:ext cx="762000" cy="259045"/>
    <xdr:sp macro="" textlink="">
      <xdr:nvSpPr>
        <xdr:cNvPr id="65" name="財政力最大値テキスト"/>
        <xdr:cNvSpPr txBox="1"/>
      </xdr:nvSpPr>
      <xdr:spPr>
        <a:xfrm>
          <a:off x="5041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24553</xdr:rowOff>
    </xdr:from>
    <xdr:to>
      <xdr:col>24</xdr:col>
      <xdr:colOff>12700</xdr:colOff>
      <xdr:row>36</xdr:row>
      <xdr:rowOff>24553</xdr:rowOff>
    </xdr:to>
    <xdr:cxnSp macro="">
      <xdr:nvCxnSpPr>
        <xdr:cNvPr id="66" name="直線コネクタ 65"/>
        <xdr:cNvCxnSpPr/>
      </xdr:nvCxnSpPr>
      <xdr:spPr>
        <a:xfrm>
          <a:off x="4864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68156</xdr:rowOff>
    </xdr:from>
    <xdr:to>
      <xdr:col>23</xdr:col>
      <xdr:colOff>133350</xdr:colOff>
      <xdr:row>41</xdr:row>
      <xdr:rowOff>100330</xdr:rowOff>
    </xdr:to>
    <xdr:cxnSp macro="">
      <xdr:nvCxnSpPr>
        <xdr:cNvPr id="67" name="直線コネクタ 66"/>
        <xdr:cNvCxnSpPr/>
      </xdr:nvCxnSpPr>
      <xdr:spPr>
        <a:xfrm>
          <a:off x="4114800" y="7097606"/>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123631</xdr:rowOff>
    </xdr:from>
    <xdr:ext cx="762000" cy="259045"/>
    <xdr:sp macro="" textlink="">
      <xdr:nvSpPr>
        <xdr:cNvPr id="68" name="財政力平均値テキスト"/>
        <xdr:cNvSpPr txBox="1"/>
      </xdr:nvSpPr>
      <xdr:spPr>
        <a:xfrm>
          <a:off x="5041900" y="73245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151554</xdr:rowOff>
    </xdr:from>
    <xdr:to>
      <xdr:col>23</xdr:col>
      <xdr:colOff>184150</xdr:colOff>
      <xdr:row>43</xdr:row>
      <xdr:rowOff>81704</xdr:rowOff>
    </xdr:to>
    <xdr:sp macro="" textlink="">
      <xdr:nvSpPr>
        <xdr:cNvPr id="69" name="フローチャート: 判断 68"/>
        <xdr:cNvSpPr/>
      </xdr:nvSpPr>
      <xdr:spPr>
        <a:xfrm>
          <a:off x="49022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19896</xdr:rowOff>
    </xdr:from>
    <xdr:to>
      <xdr:col>19</xdr:col>
      <xdr:colOff>133350</xdr:colOff>
      <xdr:row>41</xdr:row>
      <xdr:rowOff>68156</xdr:rowOff>
    </xdr:to>
    <xdr:cxnSp macro="">
      <xdr:nvCxnSpPr>
        <xdr:cNvPr id="70" name="直線コネクタ 69"/>
        <xdr:cNvCxnSpPr/>
      </xdr:nvCxnSpPr>
      <xdr:spPr>
        <a:xfrm>
          <a:off x="3225800" y="704934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1" name="フローチャート: 判断 70"/>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2" name="テキスト ボックス 71"/>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3810</xdr:rowOff>
    </xdr:from>
    <xdr:to>
      <xdr:col>15</xdr:col>
      <xdr:colOff>82550</xdr:colOff>
      <xdr:row>41</xdr:row>
      <xdr:rowOff>19896</xdr:rowOff>
    </xdr:to>
    <xdr:cxnSp macro="">
      <xdr:nvCxnSpPr>
        <xdr:cNvPr id="73" name="直線コネクタ 72"/>
        <xdr:cNvCxnSpPr/>
      </xdr:nvCxnSpPr>
      <xdr:spPr>
        <a:xfrm>
          <a:off x="2336800" y="703326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135467</xdr:rowOff>
    </xdr:from>
    <xdr:to>
      <xdr:col>15</xdr:col>
      <xdr:colOff>133350</xdr:colOff>
      <xdr:row>43</xdr:row>
      <xdr:rowOff>65617</xdr:rowOff>
    </xdr:to>
    <xdr:sp macro="" textlink="">
      <xdr:nvSpPr>
        <xdr:cNvPr id="74" name="フローチャート: 判断 73"/>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75" name="テキスト ボックス 74"/>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3810</xdr:rowOff>
    </xdr:from>
    <xdr:to>
      <xdr:col>11</xdr:col>
      <xdr:colOff>31750</xdr:colOff>
      <xdr:row>41</xdr:row>
      <xdr:rowOff>3810</xdr:rowOff>
    </xdr:to>
    <xdr:cxnSp macro="">
      <xdr:nvCxnSpPr>
        <xdr:cNvPr id="76" name="直線コネクタ 75"/>
        <xdr:cNvCxnSpPr/>
      </xdr:nvCxnSpPr>
      <xdr:spPr>
        <a:xfrm>
          <a:off x="1447800" y="7033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7" name="フローチャート: 判断 76"/>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82567</xdr:rowOff>
    </xdr:from>
    <xdr:ext cx="762000" cy="259045"/>
    <xdr:sp macro="" textlink="">
      <xdr:nvSpPr>
        <xdr:cNvPr id="78" name="テキスト ボックス 77"/>
        <xdr:cNvSpPr txBox="1"/>
      </xdr:nvSpPr>
      <xdr:spPr>
        <a:xfrm>
          <a:off x="1955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12277</xdr:rowOff>
    </xdr:from>
    <xdr:to>
      <xdr:col>7</xdr:col>
      <xdr:colOff>31750</xdr:colOff>
      <xdr:row>43</xdr:row>
      <xdr:rowOff>113877</xdr:rowOff>
    </xdr:to>
    <xdr:sp macro="" textlink="">
      <xdr:nvSpPr>
        <xdr:cNvPr id="79" name="フローチャート: 判断 78"/>
        <xdr:cNvSpPr/>
      </xdr:nvSpPr>
      <xdr:spPr>
        <a:xfrm>
          <a:off x="1397000" y="738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98654</xdr:rowOff>
    </xdr:from>
    <xdr:ext cx="762000" cy="259045"/>
    <xdr:sp macro="" textlink="">
      <xdr:nvSpPr>
        <xdr:cNvPr id="80" name="テキスト ボックス 79"/>
        <xdr:cNvSpPr txBox="1"/>
      </xdr:nvSpPr>
      <xdr:spPr>
        <a:xfrm>
          <a:off x="1066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49530</xdr:rowOff>
    </xdr:from>
    <xdr:to>
      <xdr:col>23</xdr:col>
      <xdr:colOff>184150</xdr:colOff>
      <xdr:row>41</xdr:row>
      <xdr:rowOff>151130</xdr:rowOff>
    </xdr:to>
    <xdr:sp macro="" textlink="">
      <xdr:nvSpPr>
        <xdr:cNvPr id="86" name="楕円 85"/>
        <xdr:cNvSpPr/>
      </xdr:nvSpPr>
      <xdr:spPr>
        <a:xfrm>
          <a:off x="4902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66057</xdr:rowOff>
    </xdr:from>
    <xdr:ext cx="762000" cy="259045"/>
    <xdr:sp macro="" textlink="">
      <xdr:nvSpPr>
        <xdr:cNvPr id="87" name="財政力該当値テキスト"/>
        <xdr:cNvSpPr txBox="1"/>
      </xdr:nvSpPr>
      <xdr:spPr>
        <a:xfrm>
          <a:off x="50419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17356</xdr:rowOff>
    </xdr:from>
    <xdr:to>
      <xdr:col>19</xdr:col>
      <xdr:colOff>184150</xdr:colOff>
      <xdr:row>41</xdr:row>
      <xdr:rowOff>118956</xdr:rowOff>
    </xdr:to>
    <xdr:sp macro="" textlink="">
      <xdr:nvSpPr>
        <xdr:cNvPr id="88" name="楕円 87"/>
        <xdr:cNvSpPr/>
      </xdr:nvSpPr>
      <xdr:spPr>
        <a:xfrm>
          <a:off x="4064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129133</xdr:rowOff>
    </xdr:from>
    <xdr:ext cx="736600" cy="259045"/>
    <xdr:sp macro="" textlink="">
      <xdr:nvSpPr>
        <xdr:cNvPr id="89" name="テキスト ボックス 88"/>
        <xdr:cNvSpPr txBox="1"/>
      </xdr:nvSpPr>
      <xdr:spPr>
        <a:xfrm>
          <a:off x="3733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140546</xdr:rowOff>
    </xdr:from>
    <xdr:to>
      <xdr:col>15</xdr:col>
      <xdr:colOff>133350</xdr:colOff>
      <xdr:row>41</xdr:row>
      <xdr:rowOff>70696</xdr:rowOff>
    </xdr:to>
    <xdr:sp macro="" textlink="">
      <xdr:nvSpPr>
        <xdr:cNvPr id="90" name="楕円 89"/>
        <xdr:cNvSpPr/>
      </xdr:nvSpPr>
      <xdr:spPr>
        <a:xfrm>
          <a:off x="3175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80873</xdr:rowOff>
    </xdr:from>
    <xdr:ext cx="762000" cy="259045"/>
    <xdr:sp macro="" textlink="">
      <xdr:nvSpPr>
        <xdr:cNvPr id="91" name="テキスト ボックス 90"/>
        <xdr:cNvSpPr txBox="1"/>
      </xdr:nvSpPr>
      <xdr:spPr>
        <a:xfrm>
          <a:off x="2844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124460</xdr:rowOff>
    </xdr:from>
    <xdr:to>
      <xdr:col>11</xdr:col>
      <xdr:colOff>82550</xdr:colOff>
      <xdr:row>41</xdr:row>
      <xdr:rowOff>54610</xdr:rowOff>
    </xdr:to>
    <xdr:sp macro="" textlink="">
      <xdr:nvSpPr>
        <xdr:cNvPr id="92" name="楕円 91"/>
        <xdr:cNvSpPr/>
      </xdr:nvSpPr>
      <xdr:spPr>
        <a:xfrm>
          <a:off x="2286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64787</xdr:rowOff>
    </xdr:from>
    <xdr:ext cx="762000" cy="259045"/>
    <xdr:sp macro="" textlink="">
      <xdr:nvSpPr>
        <xdr:cNvPr id="93" name="テキスト ボックス 92"/>
        <xdr:cNvSpPr txBox="1"/>
      </xdr:nvSpPr>
      <xdr:spPr>
        <a:xfrm>
          <a:off x="1955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124460</xdr:rowOff>
    </xdr:from>
    <xdr:to>
      <xdr:col>7</xdr:col>
      <xdr:colOff>31750</xdr:colOff>
      <xdr:row>41</xdr:row>
      <xdr:rowOff>54610</xdr:rowOff>
    </xdr:to>
    <xdr:sp macro="" textlink="">
      <xdr:nvSpPr>
        <xdr:cNvPr id="94" name="楕円 93"/>
        <xdr:cNvSpPr/>
      </xdr:nvSpPr>
      <xdr:spPr>
        <a:xfrm>
          <a:off x="1397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64787</xdr:rowOff>
    </xdr:from>
    <xdr:ext cx="762000" cy="259045"/>
    <xdr:sp macro="" textlink="">
      <xdr:nvSpPr>
        <xdr:cNvPr id="95" name="テキスト ボックス 94"/>
        <xdr:cNvSpPr txBox="1"/>
      </xdr:nvSpPr>
      <xdr:spPr>
        <a:xfrm>
          <a:off x="1066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型事業所の集中等により、類似団体平均を上回る税収があることや、過去から義務的経費の削減に努めてきたことにより、経常収支比率を昨年度比で低減させることができた。また、類似団体平均と比較しても良好だが、引き続きすべての事務事業において評価を実施し、より一層事務の再点検や見直しを進め、費用対効果の小さい事務事業については計画的に廃止・縮小するなど、事業の取捨選択を行い、健全かつ適引き続き切な財政運営の堅持に努めていく。 </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31750</xdr:rowOff>
    </xdr:to>
    <xdr:cxnSp macro="">
      <xdr:nvCxnSpPr>
        <xdr:cNvPr id="125" name="直線コネクタ 124"/>
        <xdr:cNvCxnSpPr/>
      </xdr:nvCxnSpPr>
      <xdr:spPr>
        <a:xfrm flipV="1">
          <a:off x="4953000" y="9942406"/>
          <a:ext cx="0" cy="1576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26" name="財政構造の弾力性最小値テキスト"/>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27" name="直線コネクタ 126"/>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8" name="財政構造の弾力性最大値テキスト"/>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29" name="直線コネクタ 128"/>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68156</xdr:rowOff>
    </xdr:from>
    <xdr:to>
      <xdr:col>23</xdr:col>
      <xdr:colOff>133350</xdr:colOff>
      <xdr:row>61</xdr:row>
      <xdr:rowOff>87206</xdr:rowOff>
    </xdr:to>
    <xdr:cxnSp macro="">
      <xdr:nvCxnSpPr>
        <xdr:cNvPr id="130" name="直線コネクタ 129"/>
        <xdr:cNvCxnSpPr/>
      </xdr:nvCxnSpPr>
      <xdr:spPr>
        <a:xfrm>
          <a:off x="4114800" y="10183706"/>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75794</xdr:rowOff>
    </xdr:from>
    <xdr:ext cx="762000" cy="259045"/>
    <xdr:sp macro="" textlink="">
      <xdr:nvSpPr>
        <xdr:cNvPr id="131" name="財政構造の弾力性平均値テキスト"/>
        <xdr:cNvSpPr txBox="1"/>
      </xdr:nvSpPr>
      <xdr:spPr>
        <a:xfrm>
          <a:off x="5041900" y="1087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32" name="フローチャート: 判断 131"/>
        <xdr:cNvSpPr/>
      </xdr:nvSpPr>
      <xdr:spPr>
        <a:xfrm>
          <a:off x="49022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68156</xdr:rowOff>
    </xdr:from>
    <xdr:to>
      <xdr:col>19</xdr:col>
      <xdr:colOff>133350</xdr:colOff>
      <xdr:row>61</xdr:row>
      <xdr:rowOff>127423</xdr:rowOff>
    </xdr:to>
    <xdr:cxnSp macro="">
      <xdr:nvCxnSpPr>
        <xdr:cNvPr id="133" name="直線コネクタ 132"/>
        <xdr:cNvCxnSpPr/>
      </xdr:nvCxnSpPr>
      <xdr:spPr>
        <a:xfrm flipV="1">
          <a:off x="3225800" y="10183706"/>
          <a:ext cx="8890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4" name="フローチャート: 判断 133"/>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80027</xdr:rowOff>
    </xdr:from>
    <xdr:ext cx="736600" cy="259045"/>
    <xdr:sp macro="" textlink="">
      <xdr:nvSpPr>
        <xdr:cNvPr id="135" name="テキスト ボックス 134"/>
        <xdr:cNvSpPr txBox="1"/>
      </xdr:nvSpPr>
      <xdr:spPr>
        <a:xfrm>
          <a:off x="3733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79163</xdr:rowOff>
    </xdr:from>
    <xdr:to>
      <xdr:col>15</xdr:col>
      <xdr:colOff>82550</xdr:colOff>
      <xdr:row>61</xdr:row>
      <xdr:rowOff>127423</xdr:rowOff>
    </xdr:to>
    <xdr:cxnSp macro="">
      <xdr:nvCxnSpPr>
        <xdr:cNvPr id="136" name="直線コネクタ 135"/>
        <xdr:cNvCxnSpPr/>
      </xdr:nvCxnSpPr>
      <xdr:spPr>
        <a:xfrm>
          <a:off x="2336800" y="1053761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103717</xdr:rowOff>
    </xdr:from>
    <xdr:to>
      <xdr:col>15</xdr:col>
      <xdr:colOff>133350</xdr:colOff>
      <xdr:row>64</xdr:row>
      <xdr:rowOff>33867</xdr:rowOff>
    </xdr:to>
    <xdr:sp macro="" textlink="">
      <xdr:nvSpPr>
        <xdr:cNvPr id="137" name="フローチャート: 判断 136"/>
        <xdr:cNvSpPr/>
      </xdr:nvSpPr>
      <xdr:spPr>
        <a:xfrm>
          <a:off x="3175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18644</xdr:rowOff>
    </xdr:from>
    <xdr:ext cx="762000" cy="259045"/>
    <xdr:sp macro="" textlink="">
      <xdr:nvSpPr>
        <xdr:cNvPr id="138" name="テキスト ボックス 137"/>
        <xdr:cNvSpPr txBox="1"/>
      </xdr:nvSpPr>
      <xdr:spPr>
        <a:xfrm>
          <a:off x="2844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81704</xdr:rowOff>
    </xdr:from>
    <xdr:to>
      <xdr:col>11</xdr:col>
      <xdr:colOff>31750</xdr:colOff>
      <xdr:row>61</xdr:row>
      <xdr:rowOff>79163</xdr:rowOff>
    </xdr:to>
    <xdr:cxnSp macro="">
      <xdr:nvCxnSpPr>
        <xdr:cNvPr id="139" name="直線コネクタ 138"/>
        <xdr:cNvCxnSpPr/>
      </xdr:nvCxnSpPr>
      <xdr:spPr>
        <a:xfrm>
          <a:off x="1447800" y="10368704"/>
          <a:ext cx="8890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168063</xdr:rowOff>
    </xdr:from>
    <xdr:to>
      <xdr:col>11</xdr:col>
      <xdr:colOff>82550</xdr:colOff>
      <xdr:row>64</xdr:row>
      <xdr:rowOff>98213</xdr:rowOff>
    </xdr:to>
    <xdr:sp macro="" textlink="">
      <xdr:nvSpPr>
        <xdr:cNvPr id="140" name="フローチャート: 判断 139"/>
        <xdr:cNvSpPr/>
      </xdr:nvSpPr>
      <xdr:spPr>
        <a:xfrm>
          <a:off x="2286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82990</xdr:rowOff>
    </xdr:from>
    <xdr:ext cx="762000" cy="259045"/>
    <xdr:sp macro="" textlink="">
      <xdr:nvSpPr>
        <xdr:cNvPr id="141" name="テキスト ボックス 140"/>
        <xdr:cNvSpPr txBox="1"/>
      </xdr:nvSpPr>
      <xdr:spPr>
        <a:xfrm>
          <a:off x="1955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42" name="フローチャート: 判断 141"/>
        <xdr:cNvSpPr/>
      </xdr:nvSpPr>
      <xdr:spPr>
        <a:xfrm>
          <a:off x="1397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74947</xdr:rowOff>
    </xdr:from>
    <xdr:ext cx="762000" cy="259045"/>
    <xdr:sp macro="" textlink="">
      <xdr:nvSpPr>
        <xdr:cNvPr id="143" name="テキスト ボックス 142"/>
        <xdr:cNvSpPr txBox="1"/>
      </xdr:nvSpPr>
      <xdr:spPr>
        <a:xfrm>
          <a:off x="1066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36406</xdr:rowOff>
    </xdr:from>
    <xdr:to>
      <xdr:col>23</xdr:col>
      <xdr:colOff>184150</xdr:colOff>
      <xdr:row>61</xdr:row>
      <xdr:rowOff>138006</xdr:rowOff>
    </xdr:to>
    <xdr:sp macro="" textlink="">
      <xdr:nvSpPr>
        <xdr:cNvPr id="149" name="楕円 148"/>
        <xdr:cNvSpPr/>
      </xdr:nvSpPr>
      <xdr:spPr>
        <a:xfrm>
          <a:off x="49022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52933</xdr:rowOff>
    </xdr:from>
    <xdr:ext cx="762000" cy="259045"/>
    <xdr:sp macro="" textlink="">
      <xdr:nvSpPr>
        <xdr:cNvPr id="150" name="財政構造の弾力性該当値テキスト"/>
        <xdr:cNvSpPr txBox="1"/>
      </xdr:nvSpPr>
      <xdr:spPr>
        <a:xfrm>
          <a:off x="5041900" y="103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17356</xdr:rowOff>
    </xdr:from>
    <xdr:to>
      <xdr:col>19</xdr:col>
      <xdr:colOff>184150</xdr:colOff>
      <xdr:row>59</xdr:row>
      <xdr:rowOff>118956</xdr:rowOff>
    </xdr:to>
    <xdr:sp macro="" textlink="">
      <xdr:nvSpPr>
        <xdr:cNvPr id="151" name="楕円 150"/>
        <xdr:cNvSpPr/>
      </xdr:nvSpPr>
      <xdr:spPr>
        <a:xfrm>
          <a:off x="4064000" y="1013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129133</xdr:rowOff>
    </xdr:from>
    <xdr:ext cx="736600" cy="259045"/>
    <xdr:sp macro="" textlink="">
      <xdr:nvSpPr>
        <xdr:cNvPr id="152" name="テキスト ボックス 151"/>
        <xdr:cNvSpPr txBox="1"/>
      </xdr:nvSpPr>
      <xdr:spPr>
        <a:xfrm>
          <a:off x="3733800" y="9901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76623</xdr:rowOff>
    </xdr:from>
    <xdr:to>
      <xdr:col>15</xdr:col>
      <xdr:colOff>133350</xdr:colOff>
      <xdr:row>62</xdr:row>
      <xdr:rowOff>6773</xdr:rowOff>
    </xdr:to>
    <xdr:sp macro="" textlink="">
      <xdr:nvSpPr>
        <xdr:cNvPr id="153" name="楕円 152"/>
        <xdr:cNvSpPr/>
      </xdr:nvSpPr>
      <xdr:spPr>
        <a:xfrm>
          <a:off x="3175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16950</xdr:rowOff>
    </xdr:from>
    <xdr:ext cx="762000" cy="259045"/>
    <xdr:sp macro="" textlink="">
      <xdr:nvSpPr>
        <xdr:cNvPr id="154" name="テキスト ボックス 153"/>
        <xdr:cNvSpPr txBox="1"/>
      </xdr:nvSpPr>
      <xdr:spPr>
        <a:xfrm>
          <a:off x="2844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28363</xdr:rowOff>
    </xdr:from>
    <xdr:to>
      <xdr:col>11</xdr:col>
      <xdr:colOff>82550</xdr:colOff>
      <xdr:row>61</xdr:row>
      <xdr:rowOff>129963</xdr:rowOff>
    </xdr:to>
    <xdr:sp macro="" textlink="">
      <xdr:nvSpPr>
        <xdr:cNvPr id="155" name="楕円 154"/>
        <xdr:cNvSpPr/>
      </xdr:nvSpPr>
      <xdr:spPr>
        <a:xfrm>
          <a:off x="2286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140140</xdr:rowOff>
    </xdr:from>
    <xdr:ext cx="762000" cy="259045"/>
    <xdr:sp macro="" textlink="">
      <xdr:nvSpPr>
        <xdr:cNvPr id="156" name="テキスト ボックス 155"/>
        <xdr:cNvSpPr txBox="1"/>
      </xdr:nvSpPr>
      <xdr:spPr>
        <a:xfrm>
          <a:off x="1955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30904</xdr:rowOff>
    </xdr:from>
    <xdr:to>
      <xdr:col>7</xdr:col>
      <xdr:colOff>31750</xdr:colOff>
      <xdr:row>60</xdr:row>
      <xdr:rowOff>132504</xdr:rowOff>
    </xdr:to>
    <xdr:sp macro="" textlink="">
      <xdr:nvSpPr>
        <xdr:cNvPr id="157" name="楕円 156"/>
        <xdr:cNvSpPr/>
      </xdr:nvSpPr>
      <xdr:spPr>
        <a:xfrm>
          <a:off x="1397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142681</xdr:rowOff>
    </xdr:from>
    <xdr:ext cx="762000" cy="259045"/>
    <xdr:sp macro="" textlink="">
      <xdr:nvSpPr>
        <xdr:cNvPr id="158" name="テキスト ボックス 157"/>
        <xdr:cNvSpPr txBox="1"/>
      </xdr:nvSpPr>
      <xdr:spPr>
        <a:xfrm>
          <a:off x="1066800" y="1008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[142,166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前年度よりも増加したが、全国平均及び類似団体平均値より低い水準となっている。今後も適正な定員管理、昇給等の実施などを行い、バランスを見極めながら適正な職員規模の維持に努めていく。 </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154251</xdr:rowOff>
    </xdr:from>
    <xdr:to>
      <xdr:col>23</xdr:col>
      <xdr:colOff>133350</xdr:colOff>
      <xdr:row>89</xdr:row>
      <xdr:rowOff>72030</xdr:rowOff>
    </xdr:to>
    <xdr:cxnSp macro="">
      <xdr:nvCxnSpPr>
        <xdr:cNvPr id="188" name="直線コネクタ 187"/>
        <xdr:cNvCxnSpPr/>
      </xdr:nvCxnSpPr>
      <xdr:spPr>
        <a:xfrm flipV="1">
          <a:off x="4953000" y="14041701"/>
          <a:ext cx="0" cy="128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44107</xdr:rowOff>
    </xdr:from>
    <xdr:ext cx="762000" cy="259045"/>
    <xdr:sp macro="" textlink="">
      <xdr:nvSpPr>
        <xdr:cNvPr id="189" name="人件費・物件費等の状況最小値テキスト"/>
        <xdr:cNvSpPr txBox="1"/>
      </xdr:nvSpPr>
      <xdr:spPr>
        <a:xfrm>
          <a:off x="5041900" y="15303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72030</xdr:rowOff>
    </xdr:from>
    <xdr:to>
      <xdr:col>24</xdr:col>
      <xdr:colOff>12700</xdr:colOff>
      <xdr:row>89</xdr:row>
      <xdr:rowOff>72030</xdr:rowOff>
    </xdr:to>
    <xdr:cxnSp macro="">
      <xdr:nvCxnSpPr>
        <xdr:cNvPr id="190" name="直線コネクタ 189"/>
        <xdr:cNvCxnSpPr/>
      </xdr:nvCxnSpPr>
      <xdr:spPr>
        <a:xfrm>
          <a:off x="4864100" y="1533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69178</xdr:rowOff>
    </xdr:from>
    <xdr:ext cx="762000" cy="259045"/>
    <xdr:sp macro="" textlink="">
      <xdr:nvSpPr>
        <xdr:cNvPr id="191" name="人件費・物件費等の状況最大値テキスト"/>
        <xdr:cNvSpPr txBox="1"/>
      </xdr:nvSpPr>
      <xdr:spPr>
        <a:xfrm>
          <a:off x="5041900" y="1378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154251</xdr:rowOff>
    </xdr:from>
    <xdr:to>
      <xdr:col>24</xdr:col>
      <xdr:colOff>12700</xdr:colOff>
      <xdr:row>81</xdr:row>
      <xdr:rowOff>154251</xdr:rowOff>
    </xdr:to>
    <xdr:cxnSp macro="">
      <xdr:nvCxnSpPr>
        <xdr:cNvPr id="192" name="直線コネクタ 191"/>
        <xdr:cNvCxnSpPr/>
      </xdr:nvCxnSpPr>
      <xdr:spPr>
        <a:xfrm>
          <a:off x="4864100" y="1404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20517</xdr:rowOff>
    </xdr:from>
    <xdr:to>
      <xdr:col>23</xdr:col>
      <xdr:colOff>133350</xdr:colOff>
      <xdr:row>82</xdr:row>
      <xdr:rowOff>80922</xdr:rowOff>
    </xdr:to>
    <xdr:cxnSp macro="">
      <xdr:nvCxnSpPr>
        <xdr:cNvPr id="193" name="直線コネクタ 192"/>
        <xdr:cNvCxnSpPr/>
      </xdr:nvCxnSpPr>
      <xdr:spPr>
        <a:xfrm>
          <a:off x="4114800" y="14079417"/>
          <a:ext cx="838200" cy="60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131844</xdr:rowOff>
    </xdr:from>
    <xdr:ext cx="762000" cy="259045"/>
    <xdr:sp macro="" textlink="">
      <xdr:nvSpPr>
        <xdr:cNvPr id="194" name="人件費・物件費等の状況平均値テキスト"/>
        <xdr:cNvSpPr txBox="1"/>
      </xdr:nvSpPr>
      <xdr:spPr>
        <a:xfrm>
          <a:off x="5041900" y="14533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159767</xdr:rowOff>
    </xdr:from>
    <xdr:to>
      <xdr:col>23</xdr:col>
      <xdr:colOff>184150</xdr:colOff>
      <xdr:row>85</xdr:row>
      <xdr:rowOff>89917</xdr:rowOff>
    </xdr:to>
    <xdr:sp macro="" textlink="">
      <xdr:nvSpPr>
        <xdr:cNvPr id="195" name="フローチャート: 判断 194"/>
        <xdr:cNvSpPr/>
      </xdr:nvSpPr>
      <xdr:spPr>
        <a:xfrm>
          <a:off x="4902200" y="145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153060</xdr:rowOff>
    </xdr:from>
    <xdr:to>
      <xdr:col>19</xdr:col>
      <xdr:colOff>133350</xdr:colOff>
      <xdr:row>82</xdr:row>
      <xdr:rowOff>20517</xdr:rowOff>
    </xdr:to>
    <xdr:cxnSp macro="">
      <xdr:nvCxnSpPr>
        <xdr:cNvPr id="196" name="直線コネクタ 195"/>
        <xdr:cNvCxnSpPr/>
      </xdr:nvCxnSpPr>
      <xdr:spPr>
        <a:xfrm>
          <a:off x="3225800" y="14040510"/>
          <a:ext cx="889000" cy="3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106200</xdr:rowOff>
    </xdr:from>
    <xdr:to>
      <xdr:col>19</xdr:col>
      <xdr:colOff>184150</xdr:colOff>
      <xdr:row>85</xdr:row>
      <xdr:rowOff>36350</xdr:rowOff>
    </xdr:to>
    <xdr:sp macro="" textlink="">
      <xdr:nvSpPr>
        <xdr:cNvPr id="197" name="フローチャート: 判断 196"/>
        <xdr:cNvSpPr/>
      </xdr:nvSpPr>
      <xdr:spPr>
        <a:xfrm>
          <a:off x="4064000" y="1450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21127</xdr:rowOff>
    </xdr:from>
    <xdr:ext cx="736600" cy="259045"/>
    <xdr:sp macro="" textlink="">
      <xdr:nvSpPr>
        <xdr:cNvPr id="198" name="テキスト ボックス 197"/>
        <xdr:cNvSpPr txBox="1"/>
      </xdr:nvSpPr>
      <xdr:spPr>
        <a:xfrm>
          <a:off x="3733800" y="1459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36401</xdr:rowOff>
    </xdr:from>
    <xdr:to>
      <xdr:col>15</xdr:col>
      <xdr:colOff>82550</xdr:colOff>
      <xdr:row>81</xdr:row>
      <xdr:rowOff>153060</xdr:rowOff>
    </xdr:to>
    <xdr:cxnSp macro="">
      <xdr:nvCxnSpPr>
        <xdr:cNvPr id="199" name="直線コネクタ 198"/>
        <xdr:cNvCxnSpPr/>
      </xdr:nvCxnSpPr>
      <xdr:spPr>
        <a:xfrm>
          <a:off x="2336800" y="13923851"/>
          <a:ext cx="889000" cy="11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50000</xdr:rowOff>
    </xdr:from>
    <xdr:to>
      <xdr:col>15</xdr:col>
      <xdr:colOff>133350</xdr:colOff>
      <xdr:row>84</xdr:row>
      <xdr:rowOff>151600</xdr:rowOff>
    </xdr:to>
    <xdr:sp macro="" textlink="">
      <xdr:nvSpPr>
        <xdr:cNvPr id="200" name="フローチャート: 判断 199"/>
        <xdr:cNvSpPr/>
      </xdr:nvSpPr>
      <xdr:spPr>
        <a:xfrm>
          <a:off x="3175000" y="1445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136377</xdr:rowOff>
    </xdr:from>
    <xdr:ext cx="762000" cy="259045"/>
    <xdr:sp macro="" textlink="">
      <xdr:nvSpPr>
        <xdr:cNvPr id="201" name="テキスト ボックス 200"/>
        <xdr:cNvSpPr txBox="1"/>
      </xdr:nvSpPr>
      <xdr:spPr>
        <a:xfrm>
          <a:off x="2844800" y="1453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36401</xdr:rowOff>
    </xdr:from>
    <xdr:to>
      <xdr:col>11</xdr:col>
      <xdr:colOff>31750</xdr:colOff>
      <xdr:row>81</xdr:row>
      <xdr:rowOff>38909</xdr:rowOff>
    </xdr:to>
    <xdr:cxnSp macro="">
      <xdr:nvCxnSpPr>
        <xdr:cNvPr id="202" name="直線コネクタ 201"/>
        <xdr:cNvCxnSpPr/>
      </xdr:nvCxnSpPr>
      <xdr:spPr>
        <a:xfrm flipV="1">
          <a:off x="1447800" y="13923851"/>
          <a:ext cx="889000" cy="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85784</xdr:rowOff>
    </xdr:from>
    <xdr:to>
      <xdr:col>11</xdr:col>
      <xdr:colOff>82550</xdr:colOff>
      <xdr:row>84</xdr:row>
      <xdr:rowOff>15934</xdr:rowOff>
    </xdr:to>
    <xdr:sp macro="" textlink="">
      <xdr:nvSpPr>
        <xdr:cNvPr id="203" name="フローチャート: 判断 202"/>
        <xdr:cNvSpPr/>
      </xdr:nvSpPr>
      <xdr:spPr>
        <a:xfrm>
          <a:off x="2286000" y="143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711</xdr:rowOff>
    </xdr:from>
    <xdr:ext cx="762000" cy="259045"/>
    <xdr:sp macro="" textlink="">
      <xdr:nvSpPr>
        <xdr:cNvPr id="204" name="テキスト ボックス 203"/>
        <xdr:cNvSpPr txBox="1"/>
      </xdr:nvSpPr>
      <xdr:spPr>
        <a:xfrm>
          <a:off x="1955800" y="1440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33727</xdr:rowOff>
    </xdr:from>
    <xdr:to>
      <xdr:col>7</xdr:col>
      <xdr:colOff>31750</xdr:colOff>
      <xdr:row>83</xdr:row>
      <xdr:rowOff>135327</xdr:rowOff>
    </xdr:to>
    <xdr:sp macro="" textlink="">
      <xdr:nvSpPr>
        <xdr:cNvPr id="205" name="フローチャート: 判断 204"/>
        <xdr:cNvSpPr/>
      </xdr:nvSpPr>
      <xdr:spPr>
        <a:xfrm>
          <a:off x="1397000" y="142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120104</xdr:rowOff>
    </xdr:from>
    <xdr:ext cx="762000" cy="259045"/>
    <xdr:sp macro="" textlink="">
      <xdr:nvSpPr>
        <xdr:cNvPr id="206" name="テキスト ボックス 205"/>
        <xdr:cNvSpPr txBox="1"/>
      </xdr:nvSpPr>
      <xdr:spPr>
        <a:xfrm>
          <a:off x="1066800" y="1435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30122</xdr:rowOff>
    </xdr:from>
    <xdr:to>
      <xdr:col>23</xdr:col>
      <xdr:colOff>184150</xdr:colOff>
      <xdr:row>82</xdr:row>
      <xdr:rowOff>131722</xdr:rowOff>
    </xdr:to>
    <xdr:sp macro="" textlink="">
      <xdr:nvSpPr>
        <xdr:cNvPr id="212" name="楕円 211"/>
        <xdr:cNvSpPr/>
      </xdr:nvSpPr>
      <xdr:spPr>
        <a:xfrm>
          <a:off x="4902200" y="1408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122849</xdr:rowOff>
    </xdr:from>
    <xdr:ext cx="762000" cy="259045"/>
    <xdr:sp macro="" textlink="">
      <xdr:nvSpPr>
        <xdr:cNvPr id="213" name="人件費・物件費等の状況該当値テキスト"/>
        <xdr:cNvSpPr txBox="1"/>
      </xdr:nvSpPr>
      <xdr:spPr>
        <a:xfrm>
          <a:off x="5041900" y="14010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141167</xdr:rowOff>
    </xdr:from>
    <xdr:to>
      <xdr:col>19</xdr:col>
      <xdr:colOff>184150</xdr:colOff>
      <xdr:row>82</xdr:row>
      <xdr:rowOff>71317</xdr:rowOff>
    </xdr:to>
    <xdr:sp macro="" textlink="">
      <xdr:nvSpPr>
        <xdr:cNvPr id="214" name="楕円 213"/>
        <xdr:cNvSpPr/>
      </xdr:nvSpPr>
      <xdr:spPr>
        <a:xfrm>
          <a:off x="4064000" y="1402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81494</xdr:rowOff>
    </xdr:from>
    <xdr:ext cx="736600" cy="259045"/>
    <xdr:sp macro="" textlink="">
      <xdr:nvSpPr>
        <xdr:cNvPr id="215" name="テキスト ボックス 214"/>
        <xdr:cNvSpPr txBox="1"/>
      </xdr:nvSpPr>
      <xdr:spPr>
        <a:xfrm>
          <a:off x="3733800" y="13797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102260</xdr:rowOff>
    </xdr:from>
    <xdr:to>
      <xdr:col>15</xdr:col>
      <xdr:colOff>133350</xdr:colOff>
      <xdr:row>82</xdr:row>
      <xdr:rowOff>32410</xdr:rowOff>
    </xdr:to>
    <xdr:sp macro="" textlink="">
      <xdr:nvSpPr>
        <xdr:cNvPr id="216" name="楕円 215"/>
        <xdr:cNvSpPr/>
      </xdr:nvSpPr>
      <xdr:spPr>
        <a:xfrm>
          <a:off x="3175000" y="1398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42587</xdr:rowOff>
    </xdr:from>
    <xdr:ext cx="762000" cy="259045"/>
    <xdr:sp macro="" textlink="">
      <xdr:nvSpPr>
        <xdr:cNvPr id="217" name="テキスト ボックス 216"/>
        <xdr:cNvSpPr txBox="1"/>
      </xdr:nvSpPr>
      <xdr:spPr>
        <a:xfrm>
          <a:off x="2844800" y="1375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157051</xdr:rowOff>
    </xdr:from>
    <xdr:to>
      <xdr:col>11</xdr:col>
      <xdr:colOff>82550</xdr:colOff>
      <xdr:row>81</xdr:row>
      <xdr:rowOff>87201</xdr:rowOff>
    </xdr:to>
    <xdr:sp macro="" textlink="">
      <xdr:nvSpPr>
        <xdr:cNvPr id="218" name="楕円 217"/>
        <xdr:cNvSpPr/>
      </xdr:nvSpPr>
      <xdr:spPr>
        <a:xfrm>
          <a:off x="2286000" y="1387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97378</xdr:rowOff>
    </xdr:from>
    <xdr:ext cx="762000" cy="259045"/>
    <xdr:sp macro="" textlink="">
      <xdr:nvSpPr>
        <xdr:cNvPr id="219" name="テキスト ボックス 218"/>
        <xdr:cNvSpPr txBox="1"/>
      </xdr:nvSpPr>
      <xdr:spPr>
        <a:xfrm>
          <a:off x="1955800" y="13641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159559</xdr:rowOff>
    </xdr:from>
    <xdr:to>
      <xdr:col>7</xdr:col>
      <xdr:colOff>31750</xdr:colOff>
      <xdr:row>81</xdr:row>
      <xdr:rowOff>89709</xdr:rowOff>
    </xdr:to>
    <xdr:sp macro="" textlink="">
      <xdr:nvSpPr>
        <xdr:cNvPr id="220" name="楕円 219"/>
        <xdr:cNvSpPr/>
      </xdr:nvSpPr>
      <xdr:spPr>
        <a:xfrm>
          <a:off x="1397000" y="1387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99886</xdr:rowOff>
    </xdr:from>
    <xdr:ext cx="762000" cy="259045"/>
    <xdr:sp macro="" textlink="">
      <xdr:nvSpPr>
        <xdr:cNvPr id="221" name="テキスト ボックス 220"/>
        <xdr:cNvSpPr txBox="1"/>
      </xdr:nvSpPr>
      <xdr:spPr>
        <a:xfrm>
          <a:off x="1066800" y="13644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類似平均団体を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94.3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％となっている。人件費の増加は財政硬直化の主要因の一つであるため、今後も引き続き適正な給与水準の維持に努めていく。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61686</xdr:rowOff>
    </xdr:from>
    <xdr:to>
      <xdr:col>81</xdr:col>
      <xdr:colOff>44450</xdr:colOff>
      <xdr:row>89</xdr:row>
      <xdr:rowOff>907</xdr:rowOff>
    </xdr:to>
    <xdr:cxnSp macro="">
      <xdr:nvCxnSpPr>
        <xdr:cNvPr id="252" name="直線コネクタ 251"/>
        <xdr:cNvCxnSpPr/>
      </xdr:nvCxnSpPr>
      <xdr:spPr>
        <a:xfrm flipV="1">
          <a:off x="17018000" y="13777686"/>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53" name="給与水準   （国との比較）最小値テキスト"/>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54" name="直線コネクタ 253"/>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148063</xdr:rowOff>
    </xdr:from>
    <xdr:ext cx="762000" cy="259045"/>
    <xdr:sp macro="" textlink="">
      <xdr:nvSpPr>
        <xdr:cNvPr id="255"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61686</xdr:rowOff>
    </xdr:from>
    <xdr:to>
      <xdr:col>81</xdr:col>
      <xdr:colOff>133350</xdr:colOff>
      <xdr:row>80</xdr:row>
      <xdr:rowOff>61686</xdr:rowOff>
    </xdr:to>
    <xdr:cxnSp macro="">
      <xdr:nvCxnSpPr>
        <xdr:cNvPr id="256" name="直線コネクタ 255"/>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11793</xdr:rowOff>
    </xdr:from>
    <xdr:to>
      <xdr:col>81</xdr:col>
      <xdr:colOff>44450</xdr:colOff>
      <xdr:row>82</xdr:row>
      <xdr:rowOff>80736</xdr:rowOff>
    </xdr:to>
    <xdr:cxnSp macro="">
      <xdr:nvCxnSpPr>
        <xdr:cNvPr id="257" name="直線コネクタ 256"/>
        <xdr:cNvCxnSpPr/>
      </xdr:nvCxnSpPr>
      <xdr:spPr>
        <a:xfrm>
          <a:off x="16179800" y="14070693"/>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158041</xdr:rowOff>
    </xdr:from>
    <xdr:ext cx="762000" cy="259045"/>
    <xdr:sp macro="" textlink="">
      <xdr:nvSpPr>
        <xdr:cNvPr id="258" name="給与水準   （国との比較）平均値テキスト"/>
        <xdr:cNvSpPr txBox="1"/>
      </xdr:nvSpPr>
      <xdr:spPr>
        <a:xfrm>
          <a:off x="17106900" y="14388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59" name="フローチャート: 判断 258"/>
        <xdr:cNvSpPr/>
      </xdr:nvSpPr>
      <xdr:spPr>
        <a:xfrm>
          <a:off x="169672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11793</xdr:rowOff>
    </xdr:from>
    <xdr:to>
      <xdr:col>77</xdr:col>
      <xdr:colOff>44450</xdr:colOff>
      <xdr:row>82</xdr:row>
      <xdr:rowOff>80736</xdr:rowOff>
    </xdr:to>
    <xdr:cxnSp macro="">
      <xdr:nvCxnSpPr>
        <xdr:cNvPr id="260" name="直線コネクタ 259"/>
        <xdr:cNvCxnSpPr/>
      </xdr:nvCxnSpPr>
      <xdr:spPr>
        <a:xfrm flipV="1">
          <a:off x="15290800" y="1407069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14514</xdr:rowOff>
    </xdr:from>
    <xdr:to>
      <xdr:col>77</xdr:col>
      <xdr:colOff>95250</xdr:colOff>
      <xdr:row>84</xdr:row>
      <xdr:rowOff>116114</xdr:rowOff>
    </xdr:to>
    <xdr:sp macro="" textlink="">
      <xdr:nvSpPr>
        <xdr:cNvPr id="261" name="フローチャート: 判断 260"/>
        <xdr:cNvSpPr/>
      </xdr:nvSpPr>
      <xdr:spPr>
        <a:xfrm>
          <a:off x="16129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100891</xdr:rowOff>
    </xdr:from>
    <xdr:ext cx="736600" cy="259045"/>
    <xdr:sp macro="" textlink="">
      <xdr:nvSpPr>
        <xdr:cNvPr id="262" name="テキスト ボックス 261"/>
        <xdr:cNvSpPr txBox="1"/>
      </xdr:nvSpPr>
      <xdr:spPr>
        <a:xfrm>
          <a:off x="15798800" y="145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97064</xdr:rowOff>
    </xdr:from>
    <xdr:to>
      <xdr:col>72</xdr:col>
      <xdr:colOff>203200</xdr:colOff>
      <xdr:row>82</xdr:row>
      <xdr:rowOff>80736</xdr:rowOff>
    </xdr:to>
    <xdr:cxnSp macro="">
      <xdr:nvCxnSpPr>
        <xdr:cNvPr id="263" name="直線コネクタ 262"/>
        <xdr:cNvCxnSpPr/>
      </xdr:nvCxnSpPr>
      <xdr:spPr>
        <a:xfrm>
          <a:off x="14401800" y="13984514"/>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83457</xdr:rowOff>
    </xdr:from>
    <xdr:to>
      <xdr:col>73</xdr:col>
      <xdr:colOff>44450</xdr:colOff>
      <xdr:row>85</xdr:row>
      <xdr:rowOff>13607</xdr:rowOff>
    </xdr:to>
    <xdr:sp macro="" textlink="">
      <xdr:nvSpPr>
        <xdr:cNvPr id="264" name="フローチャート: 判断 263"/>
        <xdr:cNvSpPr/>
      </xdr:nvSpPr>
      <xdr:spPr>
        <a:xfrm>
          <a:off x="15240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169834</xdr:rowOff>
    </xdr:from>
    <xdr:ext cx="762000" cy="259045"/>
    <xdr:sp macro="" textlink="">
      <xdr:nvSpPr>
        <xdr:cNvPr id="265" name="テキスト ボックス 264"/>
        <xdr:cNvSpPr txBox="1"/>
      </xdr:nvSpPr>
      <xdr:spPr>
        <a:xfrm>
          <a:off x="14909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97064</xdr:rowOff>
    </xdr:from>
    <xdr:to>
      <xdr:col>68</xdr:col>
      <xdr:colOff>152400</xdr:colOff>
      <xdr:row>81</xdr:row>
      <xdr:rowOff>114300</xdr:rowOff>
    </xdr:to>
    <xdr:cxnSp macro="">
      <xdr:nvCxnSpPr>
        <xdr:cNvPr id="266" name="直線コネクタ 265"/>
        <xdr:cNvCxnSpPr/>
      </xdr:nvCxnSpPr>
      <xdr:spPr>
        <a:xfrm flipV="1">
          <a:off x="13512800" y="1398451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83457</xdr:rowOff>
    </xdr:from>
    <xdr:to>
      <xdr:col>68</xdr:col>
      <xdr:colOff>203200</xdr:colOff>
      <xdr:row>85</xdr:row>
      <xdr:rowOff>13607</xdr:rowOff>
    </xdr:to>
    <xdr:sp macro="" textlink="">
      <xdr:nvSpPr>
        <xdr:cNvPr id="267" name="フローチャート: 判断 266"/>
        <xdr:cNvSpPr/>
      </xdr:nvSpPr>
      <xdr:spPr>
        <a:xfrm>
          <a:off x="14351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169834</xdr:rowOff>
    </xdr:from>
    <xdr:ext cx="762000" cy="259045"/>
    <xdr:sp macro="" textlink="">
      <xdr:nvSpPr>
        <xdr:cNvPr id="268" name="テキスト ボックス 267"/>
        <xdr:cNvSpPr txBox="1"/>
      </xdr:nvSpPr>
      <xdr:spPr>
        <a:xfrm>
          <a:off x="14020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100693</xdr:rowOff>
    </xdr:from>
    <xdr:to>
      <xdr:col>64</xdr:col>
      <xdr:colOff>152400</xdr:colOff>
      <xdr:row>85</xdr:row>
      <xdr:rowOff>30843</xdr:rowOff>
    </xdr:to>
    <xdr:sp macro="" textlink="">
      <xdr:nvSpPr>
        <xdr:cNvPr id="269" name="フローチャート: 判断 268"/>
        <xdr:cNvSpPr/>
      </xdr:nvSpPr>
      <xdr:spPr>
        <a:xfrm>
          <a:off x="13462000" y="1450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15620</xdr:rowOff>
    </xdr:from>
    <xdr:ext cx="762000" cy="259045"/>
    <xdr:sp macro="" textlink="">
      <xdr:nvSpPr>
        <xdr:cNvPr id="270" name="テキスト ボックス 269"/>
        <xdr:cNvSpPr txBox="1"/>
      </xdr:nvSpPr>
      <xdr:spPr>
        <a:xfrm>
          <a:off x="13131800" y="1458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29936</xdr:rowOff>
    </xdr:from>
    <xdr:to>
      <xdr:col>81</xdr:col>
      <xdr:colOff>95250</xdr:colOff>
      <xdr:row>82</xdr:row>
      <xdr:rowOff>131536</xdr:rowOff>
    </xdr:to>
    <xdr:sp macro="" textlink="">
      <xdr:nvSpPr>
        <xdr:cNvPr id="276" name="楕円 275"/>
        <xdr:cNvSpPr/>
      </xdr:nvSpPr>
      <xdr:spPr>
        <a:xfrm>
          <a:off x="16967200" y="1408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46463</xdr:rowOff>
    </xdr:from>
    <xdr:ext cx="762000" cy="259045"/>
    <xdr:sp macro="" textlink="">
      <xdr:nvSpPr>
        <xdr:cNvPr id="277" name="給与水準   （国との比較）該当値テキスト"/>
        <xdr:cNvSpPr txBox="1"/>
      </xdr:nvSpPr>
      <xdr:spPr>
        <a:xfrm>
          <a:off x="17106900" y="1393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132443</xdr:rowOff>
    </xdr:from>
    <xdr:to>
      <xdr:col>77</xdr:col>
      <xdr:colOff>95250</xdr:colOff>
      <xdr:row>82</xdr:row>
      <xdr:rowOff>62593</xdr:rowOff>
    </xdr:to>
    <xdr:sp macro="" textlink="">
      <xdr:nvSpPr>
        <xdr:cNvPr id="278" name="楕円 277"/>
        <xdr:cNvSpPr/>
      </xdr:nvSpPr>
      <xdr:spPr>
        <a:xfrm>
          <a:off x="16129000" y="1401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72770</xdr:rowOff>
    </xdr:from>
    <xdr:ext cx="736600" cy="259045"/>
    <xdr:sp macro="" textlink="">
      <xdr:nvSpPr>
        <xdr:cNvPr id="279" name="テキスト ボックス 278"/>
        <xdr:cNvSpPr txBox="1"/>
      </xdr:nvSpPr>
      <xdr:spPr>
        <a:xfrm>
          <a:off x="15798800" y="13788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29936</xdr:rowOff>
    </xdr:from>
    <xdr:to>
      <xdr:col>73</xdr:col>
      <xdr:colOff>44450</xdr:colOff>
      <xdr:row>82</xdr:row>
      <xdr:rowOff>131536</xdr:rowOff>
    </xdr:to>
    <xdr:sp macro="" textlink="">
      <xdr:nvSpPr>
        <xdr:cNvPr id="280" name="楕円 279"/>
        <xdr:cNvSpPr/>
      </xdr:nvSpPr>
      <xdr:spPr>
        <a:xfrm>
          <a:off x="15240000" y="1408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141713</xdr:rowOff>
    </xdr:from>
    <xdr:ext cx="762000" cy="259045"/>
    <xdr:sp macro="" textlink="">
      <xdr:nvSpPr>
        <xdr:cNvPr id="281" name="テキスト ボックス 280"/>
        <xdr:cNvSpPr txBox="1"/>
      </xdr:nvSpPr>
      <xdr:spPr>
        <a:xfrm>
          <a:off x="14909800" y="1385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46264</xdr:rowOff>
    </xdr:from>
    <xdr:to>
      <xdr:col>68</xdr:col>
      <xdr:colOff>203200</xdr:colOff>
      <xdr:row>81</xdr:row>
      <xdr:rowOff>147864</xdr:rowOff>
    </xdr:to>
    <xdr:sp macro="" textlink="">
      <xdr:nvSpPr>
        <xdr:cNvPr id="282" name="楕円 281"/>
        <xdr:cNvSpPr/>
      </xdr:nvSpPr>
      <xdr:spPr>
        <a:xfrm>
          <a:off x="14351000" y="139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158041</xdr:rowOff>
    </xdr:from>
    <xdr:ext cx="762000" cy="259045"/>
    <xdr:sp macro="" textlink="">
      <xdr:nvSpPr>
        <xdr:cNvPr id="283" name="テキスト ボックス 282"/>
        <xdr:cNvSpPr txBox="1"/>
      </xdr:nvSpPr>
      <xdr:spPr>
        <a:xfrm>
          <a:off x="14020800" y="1370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63500</xdr:rowOff>
    </xdr:from>
    <xdr:to>
      <xdr:col>64</xdr:col>
      <xdr:colOff>152400</xdr:colOff>
      <xdr:row>81</xdr:row>
      <xdr:rowOff>165100</xdr:rowOff>
    </xdr:to>
    <xdr:sp macro="" textlink="">
      <xdr:nvSpPr>
        <xdr:cNvPr id="284" name="楕円 283"/>
        <xdr:cNvSpPr/>
      </xdr:nvSpPr>
      <xdr:spPr>
        <a:xfrm>
          <a:off x="13462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3827</xdr:rowOff>
    </xdr:from>
    <xdr:ext cx="762000" cy="259045"/>
    <xdr:sp macro="" textlink="">
      <xdr:nvSpPr>
        <xdr:cNvPr id="285" name="テキスト ボックス 284"/>
        <xdr:cNvSpPr txBox="1"/>
      </xdr:nvSpPr>
      <xdr:spPr>
        <a:xfrm>
          <a:off x="13131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類似団体平均値と比較して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ポイント低い水準となっている。 今後も、事務事業及び事務処理体制の見直し、公務能力の向上等により定員の適正な管理に努めていく。 </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66146</xdr:rowOff>
    </xdr:from>
    <xdr:to>
      <xdr:col>81</xdr:col>
      <xdr:colOff>44450</xdr:colOff>
      <xdr:row>67</xdr:row>
      <xdr:rowOff>150389</xdr:rowOff>
    </xdr:to>
    <xdr:cxnSp macro="">
      <xdr:nvCxnSpPr>
        <xdr:cNvPr id="315" name="直線コネクタ 314"/>
        <xdr:cNvCxnSpPr/>
      </xdr:nvCxnSpPr>
      <xdr:spPr>
        <a:xfrm flipV="1">
          <a:off x="17018000" y="10181696"/>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122466</xdr:rowOff>
    </xdr:from>
    <xdr:ext cx="762000" cy="259045"/>
    <xdr:sp macro="" textlink="">
      <xdr:nvSpPr>
        <xdr:cNvPr id="316" name="定員管理の状況最小値テキスト"/>
        <xdr:cNvSpPr txBox="1"/>
      </xdr:nvSpPr>
      <xdr:spPr>
        <a:xfrm>
          <a:off x="17106900" y="116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150389</xdr:rowOff>
    </xdr:from>
    <xdr:to>
      <xdr:col>81</xdr:col>
      <xdr:colOff>133350</xdr:colOff>
      <xdr:row>67</xdr:row>
      <xdr:rowOff>150389</xdr:rowOff>
    </xdr:to>
    <xdr:cxnSp macro="">
      <xdr:nvCxnSpPr>
        <xdr:cNvPr id="317" name="直線コネクタ 316"/>
        <xdr:cNvCxnSpPr/>
      </xdr:nvCxnSpPr>
      <xdr:spPr>
        <a:xfrm>
          <a:off x="16929100" y="1163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152523</xdr:rowOff>
    </xdr:from>
    <xdr:ext cx="762000" cy="259045"/>
    <xdr:sp macro="" textlink="">
      <xdr:nvSpPr>
        <xdr:cNvPr id="318" name="定員管理の状況最大値テキスト"/>
        <xdr:cNvSpPr txBox="1"/>
      </xdr:nvSpPr>
      <xdr:spPr>
        <a:xfrm>
          <a:off x="17106900" y="992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66146</xdr:rowOff>
    </xdr:from>
    <xdr:to>
      <xdr:col>81</xdr:col>
      <xdr:colOff>133350</xdr:colOff>
      <xdr:row>59</xdr:row>
      <xdr:rowOff>66146</xdr:rowOff>
    </xdr:to>
    <xdr:cxnSp macro="">
      <xdr:nvCxnSpPr>
        <xdr:cNvPr id="319" name="直線コネクタ 318"/>
        <xdr:cNvCxnSpPr/>
      </xdr:nvCxnSpPr>
      <xdr:spPr>
        <a:xfrm>
          <a:off x="16929100" y="10181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35454</xdr:rowOff>
    </xdr:from>
    <xdr:to>
      <xdr:col>81</xdr:col>
      <xdr:colOff>44450</xdr:colOff>
      <xdr:row>60</xdr:row>
      <xdr:rowOff>109855</xdr:rowOff>
    </xdr:to>
    <xdr:cxnSp macro="">
      <xdr:nvCxnSpPr>
        <xdr:cNvPr id="320" name="直線コネクタ 319"/>
        <xdr:cNvCxnSpPr/>
      </xdr:nvCxnSpPr>
      <xdr:spPr>
        <a:xfrm>
          <a:off x="16179800" y="10322454"/>
          <a:ext cx="838200" cy="7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70290</xdr:rowOff>
    </xdr:from>
    <xdr:ext cx="762000" cy="259045"/>
    <xdr:sp macro="" textlink="">
      <xdr:nvSpPr>
        <xdr:cNvPr id="321" name="定員管理の状況平均値テキスト"/>
        <xdr:cNvSpPr txBox="1"/>
      </xdr:nvSpPr>
      <xdr:spPr>
        <a:xfrm>
          <a:off x="17106900" y="1070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98213</xdr:rowOff>
    </xdr:from>
    <xdr:to>
      <xdr:col>81</xdr:col>
      <xdr:colOff>95250</xdr:colOff>
      <xdr:row>63</xdr:row>
      <xdr:rowOff>28363</xdr:rowOff>
    </xdr:to>
    <xdr:sp macro="" textlink="">
      <xdr:nvSpPr>
        <xdr:cNvPr id="322" name="フローチャート: 判断 321"/>
        <xdr:cNvSpPr/>
      </xdr:nvSpPr>
      <xdr:spPr>
        <a:xfrm>
          <a:off x="16967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19368</xdr:rowOff>
    </xdr:from>
    <xdr:to>
      <xdr:col>77</xdr:col>
      <xdr:colOff>44450</xdr:colOff>
      <xdr:row>60</xdr:row>
      <xdr:rowOff>35454</xdr:rowOff>
    </xdr:to>
    <xdr:cxnSp macro="">
      <xdr:nvCxnSpPr>
        <xdr:cNvPr id="323" name="直線コネクタ 322"/>
        <xdr:cNvCxnSpPr/>
      </xdr:nvCxnSpPr>
      <xdr:spPr>
        <a:xfrm>
          <a:off x="15290800" y="10306368"/>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53975</xdr:rowOff>
    </xdr:from>
    <xdr:to>
      <xdr:col>77</xdr:col>
      <xdr:colOff>95250</xdr:colOff>
      <xdr:row>62</xdr:row>
      <xdr:rowOff>155575</xdr:rowOff>
    </xdr:to>
    <xdr:sp macro="" textlink="">
      <xdr:nvSpPr>
        <xdr:cNvPr id="324" name="フローチャート: 判断 323"/>
        <xdr:cNvSpPr/>
      </xdr:nvSpPr>
      <xdr:spPr>
        <a:xfrm>
          <a:off x="161290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140352</xdr:rowOff>
    </xdr:from>
    <xdr:ext cx="736600" cy="259045"/>
    <xdr:sp macro="" textlink="">
      <xdr:nvSpPr>
        <xdr:cNvPr id="325" name="テキスト ボックス 324"/>
        <xdr:cNvSpPr txBox="1"/>
      </xdr:nvSpPr>
      <xdr:spPr>
        <a:xfrm>
          <a:off x="15798800" y="1077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136525</xdr:rowOff>
    </xdr:from>
    <xdr:to>
      <xdr:col>72</xdr:col>
      <xdr:colOff>203200</xdr:colOff>
      <xdr:row>60</xdr:row>
      <xdr:rowOff>19368</xdr:rowOff>
    </xdr:to>
    <xdr:cxnSp macro="">
      <xdr:nvCxnSpPr>
        <xdr:cNvPr id="326" name="直線コネクタ 325"/>
        <xdr:cNvCxnSpPr/>
      </xdr:nvCxnSpPr>
      <xdr:spPr>
        <a:xfrm>
          <a:off x="14401800" y="10252075"/>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7726</xdr:rowOff>
    </xdr:from>
    <xdr:to>
      <xdr:col>73</xdr:col>
      <xdr:colOff>44450</xdr:colOff>
      <xdr:row>62</xdr:row>
      <xdr:rowOff>109326</xdr:rowOff>
    </xdr:to>
    <xdr:sp macro="" textlink="">
      <xdr:nvSpPr>
        <xdr:cNvPr id="327" name="フローチャート: 判断 326"/>
        <xdr:cNvSpPr/>
      </xdr:nvSpPr>
      <xdr:spPr>
        <a:xfrm>
          <a:off x="15240000" y="106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94103</xdr:rowOff>
    </xdr:from>
    <xdr:ext cx="762000" cy="259045"/>
    <xdr:sp macro="" textlink="">
      <xdr:nvSpPr>
        <xdr:cNvPr id="328" name="テキスト ボックス 327"/>
        <xdr:cNvSpPr txBox="1"/>
      </xdr:nvSpPr>
      <xdr:spPr>
        <a:xfrm>
          <a:off x="14909800" y="10724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136525</xdr:rowOff>
    </xdr:from>
    <xdr:to>
      <xdr:col>68</xdr:col>
      <xdr:colOff>152400</xdr:colOff>
      <xdr:row>59</xdr:row>
      <xdr:rowOff>144569</xdr:rowOff>
    </xdr:to>
    <xdr:cxnSp macro="">
      <xdr:nvCxnSpPr>
        <xdr:cNvPr id="329" name="直線コネクタ 328"/>
        <xdr:cNvCxnSpPr/>
      </xdr:nvCxnSpPr>
      <xdr:spPr>
        <a:xfrm flipV="1">
          <a:off x="13512800" y="10252075"/>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47943</xdr:rowOff>
    </xdr:from>
    <xdr:to>
      <xdr:col>68</xdr:col>
      <xdr:colOff>203200</xdr:colOff>
      <xdr:row>62</xdr:row>
      <xdr:rowOff>149543</xdr:rowOff>
    </xdr:to>
    <xdr:sp macro="" textlink="">
      <xdr:nvSpPr>
        <xdr:cNvPr id="330" name="フローチャート: 判断 329"/>
        <xdr:cNvSpPr/>
      </xdr:nvSpPr>
      <xdr:spPr>
        <a:xfrm>
          <a:off x="14351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134320</xdr:rowOff>
    </xdr:from>
    <xdr:ext cx="762000" cy="259045"/>
    <xdr:sp macro="" textlink="">
      <xdr:nvSpPr>
        <xdr:cNvPr id="331" name="テキスト ボックス 330"/>
        <xdr:cNvSpPr txBox="1"/>
      </xdr:nvSpPr>
      <xdr:spPr>
        <a:xfrm>
          <a:off x="14020800" y="1076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19791</xdr:rowOff>
    </xdr:from>
    <xdr:to>
      <xdr:col>64</xdr:col>
      <xdr:colOff>152400</xdr:colOff>
      <xdr:row>62</xdr:row>
      <xdr:rowOff>121391</xdr:rowOff>
    </xdr:to>
    <xdr:sp macro="" textlink="">
      <xdr:nvSpPr>
        <xdr:cNvPr id="332" name="フローチャート: 判断 331"/>
        <xdr:cNvSpPr/>
      </xdr:nvSpPr>
      <xdr:spPr>
        <a:xfrm>
          <a:off x="13462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106168</xdr:rowOff>
    </xdr:from>
    <xdr:ext cx="762000" cy="259045"/>
    <xdr:sp macro="" textlink="">
      <xdr:nvSpPr>
        <xdr:cNvPr id="333" name="テキスト ボックス 332"/>
        <xdr:cNvSpPr txBox="1"/>
      </xdr:nvSpPr>
      <xdr:spPr>
        <a:xfrm>
          <a:off x="13131800" y="1073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59055</xdr:rowOff>
    </xdr:from>
    <xdr:to>
      <xdr:col>81</xdr:col>
      <xdr:colOff>95250</xdr:colOff>
      <xdr:row>60</xdr:row>
      <xdr:rowOff>160655</xdr:rowOff>
    </xdr:to>
    <xdr:sp macro="" textlink="">
      <xdr:nvSpPr>
        <xdr:cNvPr id="339" name="楕円 338"/>
        <xdr:cNvSpPr/>
      </xdr:nvSpPr>
      <xdr:spPr>
        <a:xfrm>
          <a:off x="169672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75582</xdr:rowOff>
    </xdr:from>
    <xdr:ext cx="762000" cy="259045"/>
    <xdr:sp macro="" textlink="">
      <xdr:nvSpPr>
        <xdr:cNvPr id="340" name="定員管理の状況該当値テキスト"/>
        <xdr:cNvSpPr txBox="1"/>
      </xdr:nvSpPr>
      <xdr:spPr>
        <a:xfrm>
          <a:off x="17106900" y="10191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156104</xdr:rowOff>
    </xdr:from>
    <xdr:to>
      <xdr:col>77</xdr:col>
      <xdr:colOff>95250</xdr:colOff>
      <xdr:row>60</xdr:row>
      <xdr:rowOff>86254</xdr:rowOff>
    </xdr:to>
    <xdr:sp macro="" textlink="">
      <xdr:nvSpPr>
        <xdr:cNvPr id="341" name="楕円 340"/>
        <xdr:cNvSpPr/>
      </xdr:nvSpPr>
      <xdr:spPr>
        <a:xfrm>
          <a:off x="16129000" y="1027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96431</xdr:rowOff>
    </xdr:from>
    <xdr:ext cx="736600" cy="259045"/>
    <xdr:sp macro="" textlink="">
      <xdr:nvSpPr>
        <xdr:cNvPr id="342" name="テキスト ボックス 341"/>
        <xdr:cNvSpPr txBox="1"/>
      </xdr:nvSpPr>
      <xdr:spPr>
        <a:xfrm>
          <a:off x="15798800" y="1004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140018</xdr:rowOff>
    </xdr:from>
    <xdr:to>
      <xdr:col>73</xdr:col>
      <xdr:colOff>44450</xdr:colOff>
      <xdr:row>60</xdr:row>
      <xdr:rowOff>70168</xdr:rowOff>
    </xdr:to>
    <xdr:sp macro="" textlink="">
      <xdr:nvSpPr>
        <xdr:cNvPr id="343" name="楕円 342"/>
        <xdr:cNvSpPr/>
      </xdr:nvSpPr>
      <xdr:spPr>
        <a:xfrm>
          <a:off x="15240000" y="1025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80345</xdr:rowOff>
    </xdr:from>
    <xdr:ext cx="762000" cy="259045"/>
    <xdr:sp macro="" textlink="">
      <xdr:nvSpPr>
        <xdr:cNvPr id="344" name="テキスト ボックス 343"/>
        <xdr:cNvSpPr txBox="1"/>
      </xdr:nvSpPr>
      <xdr:spPr>
        <a:xfrm>
          <a:off x="14909800" y="1002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85725</xdr:rowOff>
    </xdr:from>
    <xdr:to>
      <xdr:col>68</xdr:col>
      <xdr:colOff>203200</xdr:colOff>
      <xdr:row>60</xdr:row>
      <xdr:rowOff>15875</xdr:rowOff>
    </xdr:to>
    <xdr:sp macro="" textlink="">
      <xdr:nvSpPr>
        <xdr:cNvPr id="345" name="楕円 344"/>
        <xdr:cNvSpPr/>
      </xdr:nvSpPr>
      <xdr:spPr>
        <a:xfrm>
          <a:off x="143510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26052</xdr:rowOff>
    </xdr:from>
    <xdr:ext cx="762000" cy="259045"/>
    <xdr:sp macro="" textlink="">
      <xdr:nvSpPr>
        <xdr:cNvPr id="346" name="テキスト ボックス 345"/>
        <xdr:cNvSpPr txBox="1"/>
      </xdr:nvSpPr>
      <xdr:spPr>
        <a:xfrm>
          <a:off x="14020800" y="99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93769</xdr:rowOff>
    </xdr:from>
    <xdr:to>
      <xdr:col>64</xdr:col>
      <xdr:colOff>152400</xdr:colOff>
      <xdr:row>60</xdr:row>
      <xdr:rowOff>23919</xdr:rowOff>
    </xdr:to>
    <xdr:sp macro="" textlink="">
      <xdr:nvSpPr>
        <xdr:cNvPr id="347" name="楕円 346"/>
        <xdr:cNvSpPr/>
      </xdr:nvSpPr>
      <xdr:spPr>
        <a:xfrm>
          <a:off x="13462000" y="1020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34096</xdr:rowOff>
    </xdr:from>
    <xdr:ext cx="762000" cy="259045"/>
    <xdr:sp macro="" textlink="">
      <xdr:nvSpPr>
        <xdr:cNvPr id="348" name="テキスト ボックス 347"/>
        <xdr:cNvSpPr txBox="1"/>
      </xdr:nvSpPr>
      <xdr:spPr>
        <a:xfrm>
          <a:off x="13131800" y="997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全国平均を下回る水準となっている。過去からの起債抑制策により元利償還金の額が減少していること等が主な要因である。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実施のごうど中央スポーツ公園再整備事業に係る起債の償還等に伴い、今後上昇が見込まれるが、緊急性や住民ニーズを的確に把握した事業の選択をし、持続可能な財政運営を実現するため、公債費減少に向けた取組みを進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145796</xdr:rowOff>
    </xdr:to>
    <xdr:cxnSp macro="">
      <xdr:nvCxnSpPr>
        <xdr:cNvPr id="375" name="直線コネクタ 374"/>
        <xdr:cNvCxnSpPr/>
      </xdr:nvCxnSpPr>
      <xdr:spPr>
        <a:xfrm flipV="1">
          <a:off x="17018000" y="6116320"/>
          <a:ext cx="0" cy="1573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117873</xdr:rowOff>
    </xdr:from>
    <xdr:ext cx="762000" cy="259045"/>
    <xdr:sp macro="" textlink="">
      <xdr:nvSpPr>
        <xdr:cNvPr id="376" name="公債費負担の状況最小値テキスト"/>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145796</xdr:rowOff>
    </xdr:from>
    <xdr:to>
      <xdr:col>81</xdr:col>
      <xdr:colOff>133350</xdr:colOff>
      <xdr:row>44</xdr:row>
      <xdr:rowOff>145796</xdr:rowOff>
    </xdr:to>
    <xdr:cxnSp macro="">
      <xdr:nvCxnSpPr>
        <xdr:cNvPr id="377" name="直線コネクタ 376"/>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93472</xdr:rowOff>
    </xdr:from>
    <xdr:to>
      <xdr:col>81</xdr:col>
      <xdr:colOff>44450</xdr:colOff>
      <xdr:row>38</xdr:row>
      <xdr:rowOff>141732</xdr:rowOff>
    </xdr:to>
    <xdr:cxnSp macro="">
      <xdr:nvCxnSpPr>
        <xdr:cNvPr id="380" name="直線コネクタ 379"/>
        <xdr:cNvCxnSpPr/>
      </xdr:nvCxnSpPr>
      <xdr:spPr>
        <a:xfrm>
          <a:off x="16179800" y="660857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106189</xdr:rowOff>
    </xdr:from>
    <xdr:ext cx="762000" cy="259045"/>
    <xdr:sp macro="" textlink="">
      <xdr:nvSpPr>
        <xdr:cNvPr id="381" name="公債費負担の状況平均値テキスト"/>
        <xdr:cNvSpPr txBox="1"/>
      </xdr:nvSpPr>
      <xdr:spPr>
        <a:xfrm>
          <a:off x="17106900" y="696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2" name="フローチャート: 判断 381"/>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83820</xdr:rowOff>
    </xdr:from>
    <xdr:to>
      <xdr:col>77</xdr:col>
      <xdr:colOff>44450</xdr:colOff>
      <xdr:row>38</xdr:row>
      <xdr:rowOff>93472</xdr:rowOff>
    </xdr:to>
    <xdr:cxnSp macro="">
      <xdr:nvCxnSpPr>
        <xdr:cNvPr id="383" name="直線コネクタ 382"/>
        <xdr:cNvCxnSpPr/>
      </xdr:nvCxnSpPr>
      <xdr:spPr>
        <a:xfrm>
          <a:off x="15290800" y="659892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84" name="フローチャート: 判断 383"/>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39387</xdr:rowOff>
    </xdr:from>
    <xdr:ext cx="736600" cy="259045"/>
    <xdr:sp macro="" textlink="">
      <xdr:nvSpPr>
        <xdr:cNvPr id="385" name="テキスト ボックス 384"/>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74168</xdr:rowOff>
    </xdr:from>
    <xdr:to>
      <xdr:col>72</xdr:col>
      <xdr:colOff>203200</xdr:colOff>
      <xdr:row>38</xdr:row>
      <xdr:rowOff>83820</xdr:rowOff>
    </xdr:to>
    <xdr:cxnSp macro="">
      <xdr:nvCxnSpPr>
        <xdr:cNvPr id="386" name="直線コネクタ 385"/>
        <xdr:cNvCxnSpPr/>
      </xdr:nvCxnSpPr>
      <xdr:spPr>
        <a:xfrm>
          <a:off x="14401800" y="658926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153416</xdr:rowOff>
    </xdr:from>
    <xdr:to>
      <xdr:col>73</xdr:col>
      <xdr:colOff>44450</xdr:colOff>
      <xdr:row>41</xdr:row>
      <xdr:rowOff>83566</xdr:rowOff>
    </xdr:to>
    <xdr:sp macro="" textlink="">
      <xdr:nvSpPr>
        <xdr:cNvPr id="387" name="フローチャート: 判断 386"/>
        <xdr:cNvSpPr/>
      </xdr:nvSpPr>
      <xdr:spPr>
        <a:xfrm>
          <a:off x="15240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68343</xdr:rowOff>
    </xdr:from>
    <xdr:ext cx="762000" cy="259045"/>
    <xdr:sp macro="" textlink="">
      <xdr:nvSpPr>
        <xdr:cNvPr id="388" name="テキスト ボックス 387"/>
        <xdr:cNvSpPr txBox="1"/>
      </xdr:nvSpPr>
      <xdr:spPr>
        <a:xfrm>
          <a:off x="14909800" y="709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74168</xdr:rowOff>
    </xdr:from>
    <xdr:to>
      <xdr:col>68</xdr:col>
      <xdr:colOff>152400</xdr:colOff>
      <xdr:row>38</xdr:row>
      <xdr:rowOff>112776</xdr:rowOff>
    </xdr:to>
    <xdr:cxnSp macro="">
      <xdr:nvCxnSpPr>
        <xdr:cNvPr id="389" name="直線コネクタ 388"/>
        <xdr:cNvCxnSpPr/>
      </xdr:nvCxnSpPr>
      <xdr:spPr>
        <a:xfrm flipV="1">
          <a:off x="13512800" y="658926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0" name="フローチャート: 判断 389"/>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116603</xdr:rowOff>
    </xdr:from>
    <xdr:ext cx="762000" cy="259045"/>
    <xdr:sp macro="" textlink="">
      <xdr:nvSpPr>
        <xdr:cNvPr id="391" name="テキスト ボックス 390"/>
        <xdr:cNvSpPr txBox="1"/>
      </xdr:nvSpPr>
      <xdr:spPr>
        <a:xfrm>
          <a:off x="14020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2" name="フローチャート: 判断 391"/>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126255</xdr:rowOff>
    </xdr:from>
    <xdr:ext cx="762000" cy="259045"/>
    <xdr:sp macro="" textlink="">
      <xdr:nvSpPr>
        <xdr:cNvPr id="393" name="テキスト ボックス 392"/>
        <xdr:cNvSpPr txBox="1"/>
      </xdr:nvSpPr>
      <xdr:spPr>
        <a:xfrm>
          <a:off x="13131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90932</xdr:rowOff>
    </xdr:from>
    <xdr:to>
      <xdr:col>81</xdr:col>
      <xdr:colOff>95250</xdr:colOff>
      <xdr:row>39</xdr:row>
      <xdr:rowOff>21082</xdr:rowOff>
    </xdr:to>
    <xdr:sp macro="" textlink="">
      <xdr:nvSpPr>
        <xdr:cNvPr id="399" name="楕円 398"/>
        <xdr:cNvSpPr/>
      </xdr:nvSpPr>
      <xdr:spPr>
        <a:xfrm>
          <a:off x="16967200" y="660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107459</xdr:rowOff>
    </xdr:from>
    <xdr:ext cx="762000" cy="259045"/>
    <xdr:sp macro="" textlink="">
      <xdr:nvSpPr>
        <xdr:cNvPr id="400" name="公債費負担の状況該当値テキスト"/>
        <xdr:cNvSpPr txBox="1"/>
      </xdr:nvSpPr>
      <xdr:spPr>
        <a:xfrm>
          <a:off x="17106900" y="645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42672</xdr:rowOff>
    </xdr:from>
    <xdr:to>
      <xdr:col>77</xdr:col>
      <xdr:colOff>95250</xdr:colOff>
      <xdr:row>38</xdr:row>
      <xdr:rowOff>144272</xdr:rowOff>
    </xdr:to>
    <xdr:sp macro="" textlink="">
      <xdr:nvSpPr>
        <xdr:cNvPr id="401" name="楕円 400"/>
        <xdr:cNvSpPr/>
      </xdr:nvSpPr>
      <xdr:spPr>
        <a:xfrm>
          <a:off x="16129000" y="655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154449</xdr:rowOff>
    </xdr:from>
    <xdr:ext cx="736600" cy="259045"/>
    <xdr:sp macro="" textlink="">
      <xdr:nvSpPr>
        <xdr:cNvPr id="402" name="テキスト ボックス 401"/>
        <xdr:cNvSpPr txBox="1"/>
      </xdr:nvSpPr>
      <xdr:spPr>
        <a:xfrm>
          <a:off x="15798800" y="6326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33020</xdr:rowOff>
    </xdr:from>
    <xdr:to>
      <xdr:col>73</xdr:col>
      <xdr:colOff>44450</xdr:colOff>
      <xdr:row>38</xdr:row>
      <xdr:rowOff>134620</xdr:rowOff>
    </xdr:to>
    <xdr:sp macro="" textlink="">
      <xdr:nvSpPr>
        <xdr:cNvPr id="403" name="楕円 402"/>
        <xdr:cNvSpPr/>
      </xdr:nvSpPr>
      <xdr:spPr>
        <a:xfrm>
          <a:off x="15240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144797</xdr:rowOff>
    </xdr:from>
    <xdr:ext cx="762000" cy="259045"/>
    <xdr:sp macro="" textlink="">
      <xdr:nvSpPr>
        <xdr:cNvPr id="404" name="テキスト ボックス 403"/>
        <xdr:cNvSpPr txBox="1"/>
      </xdr:nvSpPr>
      <xdr:spPr>
        <a:xfrm>
          <a:off x="14909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23368</xdr:rowOff>
    </xdr:from>
    <xdr:to>
      <xdr:col>68</xdr:col>
      <xdr:colOff>203200</xdr:colOff>
      <xdr:row>38</xdr:row>
      <xdr:rowOff>124968</xdr:rowOff>
    </xdr:to>
    <xdr:sp macro="" textlink="">
      <xdr:nvSpPr>
        <xdr:cNvPr id="405" name="楕円 404"/>
        <xdr:cNvSpPr/>
      </xdr:nvSpPr>
      <xdr:spPr>
        <a:xfrm>
          <a:off x="14351000" y="65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135145</xdr:rowOff>
    </xdr:from>
    <xdr:ext cx="762000" cy="259045"/>
    <xdr:sp macro="" textlink="">
      <xdr:nvSpPr>
        <xdr:cNvPr id="406" name="テキスト ボックス 405"/>
        <xdr:cNvSpPr txBox="1"/>
      </xdr:nvSpPr>
      <xdr:spPr>
        <a:xfrm>
          <a:off x="14020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61976</xdr:rowOff>
    </xdr:from>
    <xdr:to>
      <xdr:col>64</xdr:col>
      <xdr:colOff>152400</xdr:colOff>
      <xdr:row>38</xdr:row>
      <xdr:rowOff>163576</xdr:rowOff>
    </xdr:to>
    <xdr:sp macro="" textlink="">
      <xdr:nvSpPr>
        <xdr:cNvPr id="407" name="楕円 406"/>
        <xdr:cNvSpPr/>
      </xdr:nvSpPr>
      <xdr:spPr>
        <a:xfrm>
          <a:off x="134620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2303</xdr:rowOff>
    </xdr:from>
    <xdr:ext cx="762000" cy="259045"/>
    <xdr:sp macro="" textlink="">
      <xdr:nvSpPr>
        <xdr:cNvPr id="408" name="テキスト ボックス 407"/>
        <xdr:cNvSpPr txBox="1"/>
      </xdr:nvSpPr>
      <xdr:spPr>
        <a:xfrm>
          <a:off x="13131800" y="634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対前年度比で低減したが、全国平均を大きく上回る水準となっている。今後は施設の老朽化に伴う、改修や修繕が見込まれるが公共施設総合管理計画により、財政の健全化に努める。 </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76729</xdr:rowOff>
    </xdr:to>
    <xdr:cxnSp macro="">
      <xdr:nvCxnSpPr>
        <xdr:cNvPr id="437" name="直線コネクタ 436"/>
        <xdr:cNvCxnSpPr/>
      </xdr:nvCxnSpPr>
      <xdr:spPr>
        <a:xfrm flipV="1">
          <a:off x="17018000" y="2370667"/>
          <a:ext cx="0" cy="14779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48806</xdr:rowOff>
    </xdr:from>
    <xdr:ext cx="762000" cy="259045"/>
    <xdr:sp macro="" textlink="">
      <xdr:nvSpPr>
        <xdr:cNvPr id="438" name="将来負担の状況最小値テキスト"/>
        <xdr:cNvSpPr txBox="1"/>
      </xdr:nvSpPr>
      <xdr:spPr>
        <a:xfrm>
          <a:off x="17106900" y="382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76729</xdr:rowOff>
    </xdr:from>
    <xdr:to>
      <xdr:col>81</xdr:col>
      <xdr:colOff>133350</xdr:colOff>
      <xdr:row>22</xdr:row>
      <xdr:rowOff>76729</xdr:rowOff>
    </xdr:to>
    <xdr:cxnSp macro="">
      <xdr:nvCxnSpPr>
        <xdr:cNvPr id="439" name="直線コネクタ 438"/>
        <xdr:cNvCxnSpPr/>
      </xdr:nvCxnSpPr>
      <xdr:spPr>
        <a:xfrm>
          <a:off x="16929100" y="384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165841</xdr:rowOff>
    </xdr:from>
    <xdr:to>
      <xdr:col>81</xdr:col>
      <xdr:colOff>44450</xdr:colOff>
      <xdr:row>19</xdr:row>
      <xdr:rowOff>11959</xdr:rowOff>
    </xdr:to>
    <xdr:cxnSp macro="">
      <xdr:nvCxnSpPr>
        <xdr:cNvPr id="442" name="直線コネクタ 441"/>
        <xdr:cNvCxnSpPr/>
      </xdr:nvCxnSpPr>
      <xdr:spPr>
        <a:xfrm flipV="1">
          <a:off x="16179800" y="3080491"/>
          <a:ext cx="838200" cy="18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3"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11959</xdr:rowOff>
    </xdr:from>
    <xdr:to>
      <xdr:col>77</xdr:col>
      <xdr:colOff>44450</xdr:colOff>
      <xdr:row>21</xdr:row>
      <xdr:rowOff>101388</xdr:rowOff>
    </xdr:to>
    <xdr:cxnSp macro="">
      <xdr:nvCxnSpPr>
        <xdr:cNvPr id="445" name="直線コネクタ 444"/>
        <xdr:cNvCxnSpPr/>
      </xdr:nvCxnSpPr>
      <xdr:spPr>
        <a:xfrm flipV="1">
          <a:off x="15290800" y="3269509"/>
          <a:ext cx="889000" cy="43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6" name="フローチャート: 判断 445"/>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7" name="テキスト ボックス 446"/>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101388</xdr:rowOff>
    </xdr:from>
    <xdr:to>
      <xdr:col>72</xdr:col>
      <xdr:colOff>203200</xdr:colOff>
      <xdr:row>21</xdr:row>
      <xdr:rowOff>117475</xdr:rowOff>
    </xdr:to>
    <xdr:cxnSp macro="">
      <xdr:nvCxnSpPr>
        <xdr:cNvPr id="448" name="直線コネクタ 447"/>
        <xdr:cNvCxnSpPr/>
      </xdr:nvCxnSpPr>
      <xdr:spPr>
        <a:xfrm flipV="1">
          <a:off x="14401800" y="3701838"/>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19579</xdr:rowOff>
    </xdr:from>
    <xdr:to>
      <xdr:col>73</xdr:col>
      <xdr:colOff>44450</xdr:colOff>
      <xdr:row>15</xdr:row>
      <xdr:rowOff>121179</xdr:rowOff>
    </xdr:to>
    <xdr:sp macro="" textlink="">
      <xdr:nvSpPr>
        <xdr:cNvPr id="449" name="フローチャート: 判断 448"/>
        <xdr:cNvSpPr/>
      </xdr:nvSpPr>
      <xdr:spPr>
        <a:xfrm>
          <a:off x="15240000" y="259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131356</xdr:rowOff>
    </xdr:from>
    <xdr:ext cx="762000" cy="259045"/>
    <xdr:sp macro="" textlink="">
      <xdr:nvSpPr>
        <xdr:cNvPr id="450" name="テキスト ボックス 449"/>
        <xdr:cNvSpPr txBox="1"/>
      </xdr:nvSpPr>
      <xdr:spPr>
        <a:xfrm>
          <a:off x="14909800" y="236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158221</xdr:rowOff>
    </xdr:from>
    <xdr:to>
      <xdr:col>68</xdr:col>
      <xdr:colOff>152400</xdr:colOff>
      <xdr:row>21</xdr:row>
      <xdr:rowOff>117475</xdr:rowOff>
    </xdr:to>
    <xdr:cxnSp macro="">
      <xdr:nvCxnSpPr>
        <xdr:cNvPr id="451" name="直線コネクタ 450"/>
        <xdr:cNvCxnSpPr/>
      </xdr:nvCxnSpPr>
      <xdr:spPr>
        <a:xfrm>
          <a:off x="13512800" y="3587221"/>
          <a:ext cx="889000" cy="13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119063</xdr:rowOff>
    </xdr:from>
    <xdr:to>
      <xdr:col>68</xdr:col>
      <xdr:colOff>203200</xdr:colOff>
      <xdr:row>18</xdr:row>
      <xdr:rowOff>49213</xdr:rowOff>
    </xdr:to>
    <xdr:sp macro="" textlink="">
      <xdr:nvSpPr>
        <xdr:cNvPr id="452" name="フローチャート: 判断 451"/>
        <xdr:cNvSpPr/>
      </xdr:nvSpPr>
      <xdr:spPr>
        <a:xfrm>
          <a:off x="14351000" y="303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59390</xdr:rowOff>
    </xdr:from>
    <xdr:ext cx="762000" cy="259045"/>
    <xdr:sp macro="" textlink="">
      <xdr:nvSpPr>
        <xdr:cNvPr id="453" name="テキスト ボックス 452"/>
        <xdr:cNvSpPr txBox="1"/>
      </xdr:nvSpPr>
      <xdr:spPr>
        <a:xfrm>
          <a:off x="14020800" y="280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7938</xdr:rowOff>
    </xdr:from>
    <xdr:to>
      <xdr:col>64</xdr:col>
      <xdr:colOff>152400</xdr:colOff>
      <xdr:row>18</xdr:row>
      <xdr:rowOff>109538</xdr:rowOff>
    </xdr:to>
    <xdr:sp macro="" textlink="">
      <xdr:nvSpPr>
        <xdr:cNvPr id="454" name="フローチャート: 判断 453"/>
        <xdr:cNvSpPr/>
      </xdr:nvSpPr>
      <xdr:spPr>
        <a:xfrm>
          <a:off x="13462000" y="309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119715</xdr:rowOff>
    </xdr:from>
    <xdr:ext cx="762000" cy="259045"/>
    <xdr:sp macro="" textlink="">
      <xdr:nvSpPr>
        <xdr:cNvPr id="455" name="テキスト ボックス 454"/>
        <xdr:cNvSpPr txBox="1"/>
      </xdr:nvSpPr>
      <xdr:spPr>
        <a:xfrm>
          <a:off x="13131800" y="286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115041</xdr:rowOff>
    </xdr:from>
    <xdr:to>
      <xdr:col>81</xdr:col>
      <xdr:colOff>95250</xdr:colOff>
      <xdr:row>18</xdr:row>
      <xdr:rowOff>45191</xdr:rowOff>
    </xdr:to>
    <xdr:sp macro="" textlink="">
      <xdr:nvSpPr>
        <xdr:cNvPr id="461" name="楕円 460"/>
        <xdr:cNvSpPr/>
      </xdr:nvSpPr>
      <xdr:spPr>
        <a:xfrm>
          <a:off x="16967200" y="302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87118</xdr:rowOff>
    </xdr:from>
    <xdr:ext cx="762000" cy="259045"/>
    <xdr:sp macro="" textlink="">
      <xdr:nvSpPr>
        <xdr:cNvPr id="462" name="将来負担の状況該当値テキスト"/>
        <xdr:cNvSpPr txBox="1"/>
      </xdr:nvSpPr>
      <xdr:spPr>
        <a:xfrm>
          <a:off x="17106900" y="300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132609</xdr:rowOff>
    </xdr:from>
    <xdr:to>
      <xdr:col>77</xdr:col>
      <xdr:colOff>95250</xdr:colOff>
      <xdr:row>19</xdr:row>
      <xdr:rowOff>62759</xdr:rowOff>
    </xdr:to>
    <xdr:sp macro="" textlink="">
      <xdr:nvSpPr>
        <xdr:cNvPr id="463" name="楕円 462"/>
        <xdr:cNvSpPr/>
      </xdr:nvSpPr>
      <xdr:spPr>
        <a:xfrm>
          <a:off x="16129000" y="321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47536</xdr:rowOff>
    </xdr:from>
    <xdr:ext cx="736600" cy="259045"/>
    <xdr:sp macro="" textlink="">
      <xdr:nvSpPr>
        <xdr:cNvPr id="464" name="テキスト ボックス 463"/>
        <xdr:cNvSpPr txBox="1"/>
      </xdr:nvSpPr>
      <xdr:spPr>
        <a:xfrm>
          <a:off x="15798800" y="3305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50588</xdr:rowOff>
    </xdr:from>
    <xdr:to>
      <xdr:col>73</xdr:col>
      <xdr:colOff>44450</xdr:colOff>
      <xdr:row>21</xdr:row>
      <xdr:rowOff>152188</xdr:rowOff>
    </xdr:to>
    <xdr:sp macro="" textlink="">
      <xdr:nvSpPr>
        <xdr:cNvPr id="465" name="楕円 464"/>
        <xdr:cNvSpPr/>
      </xdr:nvSpPr>
      <xdr:spPr>
        <a:xfrm>
          <a:off x="15240000" y="365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136965</xdr:rowOff>
    </xdr:from>
    <xdr:ext cx="762000" cy="259045"/>
    <xdr:sp macro="" textlink="">
      <xdr:nvSpPr>
        <xdr:cNvPr id="466" name="テキスト ボックス 465"/>
        <xdr:cNvSpPr txBox="1"/>
      </xdr:nvSpPr>
      <xdr:spPr>
        <a:xfrm>
          <a:off x="14909800" y="373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66675</xdr:rowOff>
    </xdr:from>
    <xdr:to>
      <xdr:col>68</xdr:col>
      <xdr:colOff>203200</xdr:colOff>
      <xdr:row>21</xdr:row>
      <xdr:rowOff>168275</xdr:rowOff>
    </xdr:to>
    <xdr:sp macro="" textlink="">
      <xdr:nvSpPr>
        <xdr:cNvPr id="467" name="楕円 466"/>
        <xdr:cNvSpPr/>
      </xdr:nvSpPr>
      <xdr:spPr>
        <a:xfrm>
          <a:off x="14351000" y="366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153052</xdr:rowOff>
    </xdr:from>
    <xdr:ext cx="762000" cy="259045"/>
    <xdr:sp macro="" textlink="">
      <xdr:nvSpPr>
        <xdr:cNvPr id="468" name="テキスト ボックス 467"/>
        <xdr:cNvSpPr txBox="1"/>
      </xdr:nvSpPr>
      <xdr:spPr>
        <a:xfrm>
          <a:off x="14020800" y="375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107421</xdr:rowOff>
    </xdr:from>
    <xdr:to>
      <xdr:col>64</xdr:col>
      <xdr:colOff>152400</xdr:colOff>
      <xdr:row>21</xdr:row>
      <xdr:rowOff>37571</xdr:rowOff>
    </xdr:to>
    <xdr:sp macro="" textlink="">
      <xdr:nvSpPr>
        <xdr:cNvPr id="469" name="楕円 468"/>
        <xdr:cNvSpPr/>
      </xdr:nvSpPr>
      <xdr:spPr>
        <a:xfrm>
          <a:off x="13462000" y="353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22348</xdr:rowOff>
    </xdr:from>
    <xdr:ext cx="762000" cy="259045"/>
    <xdr:sp macro="" textlink="">
      <xdr:nvSpPr>
        <xdr:cNvPr id="470" name="テキスト ボックス 469"/>
        <xdr:cNvSpPr txBox="1"/>
      </xdr:nvSpPr>
      <xdr:spPr>
        <a:xfrm>
          <a:off x="13131800" y="362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岐阜県神戸町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18,577
18,163
18.78
7,782,351
7,489,233
248,837
4,916,109
4,665,058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類似団体と比較すると、人件費に係る経常収支比率は低くなっている。 これは、ゴミ処理業務や消防業務を一部事務組合で行っていることが要因の一つである。人件費は前年度比で増加したが、適正な定員管理、昇給等の実施によりバランスを見極めながら今後も適正な職員規模の維持に努めていく。 </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131572</xdr:rowOff>
    </xdr:to>
    <xdr:cxnSp macro="">
      <xdr:nvCxnSpPr>
        <xdr:cNvPr id="59" name="直線コネクタ 58"/>
        <xdr:cNvCxnSpPr/>
      </xdr:nvCxnSpPr>
      <xdr:spPr>
        <a:xfrm flipV="1">
          <a:off x="4826000" y="5997448"/>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103649</xdr:rowOff>
    </xdr:from>
    <xdr:ext cx="762000" cy="259045"/>
    <xdr:sp macro="" textlink="">
      <xdr:nvSpPr>
        <xdr:cNvPr id="60" name="人件費最小値テキスト"/>
        <xdr:cNvSpPr txBox="1"/>
      </xdr:nvSpPr>
      <xdr:spPr>
        <a:xfrm>
          <a:off x="4914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131572</xdr:rowOff>
    </xdr:from>
    <xdr:to>
      <xdr:col>24</xdr:col>
      <xdr:colOff>114300</xdr:colOff>
      <xdr:row>40</xdr:row>
      <xdr:rowOff>131572</xdr:rowOff>
    </xdr:to>
    <xdr:cxnSp macro="">
      <xdr:nvCxnSpPr>
        <xdr:cNvPr id="61" name="直線コネクタ 60"/>
        <xdr:cNvCxnSpPr/>
      </xdr:nvCxnSpPr>
      <xdr:spPr>
        <a:xfrm>
          <a:off x="4737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85852</xdr:rowOff>
    </xdr:from>
    <xdr:to>
      <xdr:col>24</xdr:col>
      <xdr:colOff>25400</xdr:colOff>
      <xdr:row>36</xdr:row>
      <xdr:rowOff>163576</xdr:rowOff>
    </xdr:to>
    <xdr:cxnSp macro="">
      <xdr:nvCxnSpPr>
        <xdr:cNvPr id="64" name="直線コネクタ 63"/>
        <xdr:cNvCxnSpPr/>
      </xdr:nvCxnSpPr>
      <xdr:spPr>
        <a:xfrm>
          <a:off x="3987800" y="625805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89425</xdr:rowOff>
    </xdr:from>
    <xdr:ext cx="762000" cy="259045"/>
    <xdr:sp macro="" textlink="">
      <xdr:nvSpPr>
        <xdr:cNvPr id="65" name="人件費平均値テキスト"/>
        <xdr:cNvSpPr txBox="1"/>
      </xdr:nvSpPr>
      <xdr:spPr>
        <a:xfrm>
          <a:off x="4914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85852</xdr:rowOff>
    </xdr:from>
    <xdr:to>
      <xdr:col>19</xdr:col>
      <xdr:colOff>187325</xdr:colOff>
      <xdr:row>37</xdr:row>
      <xdr:rowOff>28702</xdr:rowOff>
    </xdr:to>
    <xdr:cxnSp macro="">
      <xdr:nvCxnSpPr>
        <xdr:cNvPr id="67" name="直線コネクタ 66"/>
        <xdr:cNvCxnSpPr/>
      </xdr:nvCxnSpPr>
      <xdr:spPr>
        <a:xfrm flipV="1">
          <a:off x="3098800" y="625805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62484</xdr:rowOff>
    </xdr:from>
    <xdr:to>
      <xdr:col>20</xdr:col>
      <xdr:colOff>38100</xdr:colOff>
      <xdr:row>36</xdr:row>
      <xdr:rowOff>164084</xdr:rowOff>
    </xdr:to>
    <xdr:sp macro="" textlink="">
      <xdr:nvSpPr>
        <xdr:cNvPr id="68" name="フローチャート: 判断 67"/>
        <xdr:cNvSpPr/>
      </xdr:nvSpPr>
      <xdr:spPr>
        <a:xfrm>
          <a:off x="3937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148861</xdr:rowOff>
    </xdr:from>
    <xdr:ext cx="736600" cy="259045"/>
    <xdr:sp macro="" textlink="">
      <xdr:nvSpPr>
        <xdr:cNvPr id="69" name="テキスト ボックス 68"/>
        <xdr:cNvSpPr txBox="1"/>
      </xdr:nvSpPr>
      <xdr:spPr>
        <a:xfrm>
          <a:off x="3606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165862</xdr:rowOff>
    </xdr:from>
    <xdr:to>
      <xdr:col>15</xdr:col>
      <xdr:colOff>98425</xdr:colOff>
      <xdr:row>37</xdr:row>
      <xdr:rowOff>28702</xdr:rowOff>
    </xdr:to>
    <xdr:cxnSp macro="">
      <xdr:nvCxnSpPr>
        <xdr:cNvPr id="70" name="直線コネクタ 69"/>
        <xdr:cNvCxnSpPr/>
      </xdr:nvCxnSpPr>
      <xdr:spPr>
        <a:xfrm>
          <a:off x="2209800" y="6166612"/>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143002</xdr:rowOff>
    </xdr:from>
    <xdr:to>
      <xdr:col>11</xdr:col>
      <xdr:colOff>9525</xdr:colOff>
      <xdr:row>35</xdr:row>
      <xdr:rowOff>165862</xdr:rowOff>
    </xdr:to>
    <xdr:cxnSp macro="">
      <xdr:nvCxnSpPr>
        <xdr:cNvPr id="73" name="直線コネクタ 72"/>
        <xdr:cNvCxnSpPr/>
      </xdr:nvCxnSpPr>
      <xdr:spPr>
        <a:xfrm>
          <a:off x="1320800" y="61437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71628</xdr:rowOff>
    </xdr:from>
    <xdr:to>
      <xdr:col>11</xdr:col>
      <xdr:colOff>60325</xdr:colOff>
      <xdr:row>37</xdr:row>
      <xdr:rowOff>1778</xdr:rowOff>
    </xdr:to>
    <xdr:sp macro="" textlink="">
      <xdr:nvSpPr>
        <xdr:cNvPr id="74" name="フローチャート: 判断 73"/>
        <xdr:cNvSpPr/>
      </xdr:nvSpPr>
      <xdr:spPr>
        <a:xfrm>
          <a:off x="2159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158005</xdr:rowOff>
    </xdr:from>
    <xdr:ext cx="762000" cy="259045"/>
    <xdr:sp macro="" textlink="">
      <xdr:nvSpPr>
        <xdr:cNvPr id="75" name="テキスト ボックス 74"/>
        <xdr:cNvSpPr txBox="1"/>
      </xdr:nvSpPr>
      <xdr:spPr>
        <a:xfrm>
          <a:off x="1828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71628</xdr:rowOff>
    </xdr:from>
    <xdr:to>
      <xdr:col>6</xdr:col>
      <xdr:colOff>171450</xdr:colOff>
      <xdr:row>37</xdr:row>
      <xdr:rowOff>1778</xdr:rowOff>
    </xdr:to>
    <xdr:sp macro="" textlink="">
      <xdr:nvSpPr>
        <xdr:cNvPr id="76" name="フローチャート: 判断 75"/>
        <xdr:cNvSpPr/>
      </xdr:nvSpPr>
      <xdr:spPr>
        <a:xfrm>
          <a:off x="1270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158005</xdr:rowOff>
    </xdr:from>
    <xdr:ext cx="762000" cy="259045"/>
    <xdr:sp macro="" textlink="">
      <xdr:nvSpPr>
        <xdr:cNvPr id="77" name="テキスト ボックス 76"/>
        <xdr:cNvSpPr txBox="1"/>
      </xdr:nvSpPr>
      <xdr:spPr>
        <a:xfrm>
          <a:off x="939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83" name="楕円 82"/>
        <xdr:cNvSpPr/>
      </xdr:nvSpPr>
      <xdr:spPr>
        <a:xfrm>
          <a:off x="4775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129303</xdr:rowOff>
    </xdr:from>
    <xdr:ext cx="762000" cy="259045"/>
    <xdr:sp macro="" textlink="">
      <xdr:nvSpPr>
        <xdr:cNvPr id="84" name="人件費該当値テキスト"/>
        <xdr:cNvSpPr txBox="1"/>
      </xdr:nvSpPr>
      <xdr:spPr>
        <a:xfrm>
          <a:off x="4914900" y="613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35052</xdr:rowOff>
    </xdr:from>
    <xdr:to>
      <xdr:col>20</xdr:col>
      <xdr:colOff>38100</xdr:colOff>
      <xdr:row>36</xdr:row>
      <xdr:rowOff>136652</xdr:rowOff>
    </xdr:to>
    <xdr:sp macro="" textlink="">
      <xdr:nvSpPr>
        <xdr:cNvPr id="85" name="楕円 84"/>
        <xdr:cNvSpPr/>
      </xdr:nvSpPr>
      <xdr:spPr>
        <a:xfrm>
          <a:off x="3937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146829</xdr:rowOff>
    </xdr:from>
    <xdr:ext cx="736600" cy="259045"/>
    <xdr:sp macro="" textlink="">
      <xdr:nvSpPr>
        <xdr:cNvPr id="86" name="テキスト ボックス 85"/>
        <xdr:cNvSpPr txBox="1"/>
      </xdr:nvSpPr>
      <xdr:spPr>
        <a:xfrm>
          <a:off x="3606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149352</xdr:rowOff>
    </xdr:from>
    <xdr:to>
      <xdr:col>15</xdr:col>
      <xdr:colOff>149225</xdr:colOff>
      <xdr:row>37</xdr:row>
      <xdr:rowOff>79502</xdr:rowOff>
    </xdr:to>
    <xdr:sp macro="" textlink="">
      <xdr:nvSpPr>
        <xdr:cNvPr id="87" name="楕円 86"/>
        <xdr:cNvSpPr/>
      </xdr:nvSpPr>
      <xdr:spPr>
        <a:xfrm>
          <a:off x="3048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64279</xdr:rowOff>
    </xdr:from>
    <xdr:ext cx="762000" cy="259045"/>
    <xdr:sp macro="" textlink="">
      <xdr:nvSpPr>
        <xdr:cNvPr id="88" name="テキスト ボックス 87"/>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115062</xdr:rowOff>
    </xdr:from>
    <xdr:to>
      <xdr:col>11</xdr:col>
      <xdr:colOff>60325</xdr:colOff>
      <xdr:row>36</xdr:row>
      <xdr:rowOff>45212</xdr:rowOff>
    </xdr:to>
    <xdr:sp macro="" textlink="">
      <xdr:nvSpPr>
        <xdr:cNvPr id="89" name="楕円 88"/>
        <xdr:cNvSpPr/>
      </xdr:nvSpPr>
      <xdr:spPr>
        <a:xfrm>
          <a:off x="2159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55389</xdr:rowOff>
    </xdr:from>
    <xdr:ext cx="762000" cy="259045"/>
    <xdr:sp macro="" textlink="">
      <xdr:nvSpPr>
        <xdr:cNvPr id="90" name="テキスト ボックス 89"/>
        <xdr:cNvSpPr txBox="1"/>
      </xdr:nvSpPr>
      <xdr:spPr>
        <a:xfrm>
          <a:off x="1828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92202</xdr:rowOff>
    </xdr:from>
    <xdr:to>
      <xdr:col>6</xdr:col>
      <xdr:colOff>171450</xdr:colOff>
      <xdr:row>36</xdr:row>
      <xdr:rowOff>22352</xdr:rowOff>
    </xdr:to>
    <xdr:sp macro="" textlink="">
      <xdr:nvSpPr>
        <xdr:cNvPr id="91" name="楕円 90"/>
        <xdr:cNvSpPr/>
      </xdr:nvSpPr>
      <xdr:spPr>
        <a:xfrm>
          <a:off x="1270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32529</xdr:rowOff>
    </xdr:from>
    <xdr:ext cx="762000" cy="259045"/>
    <xdr:sp macro="" textlink="">
      <xdr:nvSpPr>
        <xdr:cNvPr id="92" name="テキスト ボックス 91"/>
        <xdr:cNvSpPr txBox="1"/>
      </xdr:nvSpPr>
      <xdr:spPr>
        <a:xfrm>
          <a:off x="939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全国平均・類似団体平均と比較すると僅かに下回ってはいるが、経年で見ると直近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ヵ年で最も高くなっている。これは社会保障関係の委託料等の増加が原因であり、今後もこの傾向が続いていくと考えられる。 一般的経費については、前年度水準の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％削減を目標にして抑制に努めており、今後とも積極的な経費の削減を行う必要がある。 </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124279</xdr:rowOff>
    </xdr:from>
    <xdr:to>
      <xdr:col>82</xdr:col>
      <xdr:colOff>107950</xdr:colOff>
      <xdr:row>21</xdr:row>
      <xdr:rowOff>146050</xdr:rowOff>
    </xdr:to>
    <xdr:cxnSp macro="">
      <xdr:nvCxnSpPr>
        <xdr:cNvPr id="122" name="直線コネクタ 121"/>
        <xdr:cNvCxnSpPr/>
      </xdr:nvCxnSpPr>
      <xdr:spPr>
        <a:xfrm flipV="1">
          <a:off x="16510000" y="2353129"/>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3"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39206</xdr:rowOff>
    </xdr:from>
    <xdr:ext cx="762000" cy="259045"/>
    <xdr:sp macro="" textlink="">
      <xdr:nvSpPr>
        <xdr:cNvPr id="125"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124279</xdr:rowOff>
    </xdr:from>
    <xdr:to>
      <xdr:col>82</xdr:col>
      <xdr:colOff>196850</xdr:colOff>
      <xdr:row>13</xdr:row>
      <xdr:rowOff>124279</xdr:rowOff>
    </xdr:to>
    <xdr:cxnSp macro="">
      <xdr:nvCxnSpPr>
        <xdr:cNvPr id="126" name="直線コネクタ 125"/>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20864</xdr:rowOff>
    </xdr:from>
    <xdr:to>
      <xdr:col>82</xdr:col>
      <xdr:colOff>107950</xdr:colOff>
      <xdr:row>15</xdr:row>
      <xdr:rowOff>129721</xdr:rowOff>
    </xdr:to>
    <xdr:cxnSp macro="">
      <xdr:nvCxnSpPr>
        <xdr:cNvPr id="127" name="直線コネクタ 126"/>
        <xdr:cNvCxnSpPr/>
      </xdr:nvCxnSpPr>
      <xdr:spPr>
        <a:xfrm>
          <a:off x="15671800" y="2592614"/>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127198</xdr:rowOff>
    </xdr:from>
    <xdr:ext cx="762000" cy="259045"/>
    <xdr:sp macro="" textlink="">
      <xdr:nvSpPr>
        <xdr:cNvPr id="128" name="物件費平均値テキスト"/>
        <xdr:cNvSpPr txBox="1"/>
      </xdr:nvSpPr>
      <xdr:spPr>
        <a:xfrm>
          <a:off x="16598900" y="2698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29" name="フローチャート: 判断 128"/>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20864</xdr:rowOff>
    </xdr:from>
    <xdr:to>
      <xdr:col>78</xdr:col>
      <xdr:colOff>69850</xdr:colOff>
      <xdr:row>15</xdr:row>
      <xdr:rowOff>53521</xdr:rowOff>
    </xdr:to>
    <xdr:cxnSp macro="">
      <xdr:nvCxnSpPr>
        <xdr:cNvPr id="130" name="直線コネクタ 129"/>
        <xdr:cNvCxnSpPr/>
      </xdr:nvCxnSpPr>
      <xdr:spPr>
        <a:xfrm flipV="1">
          <a:off x="14782800" y="25926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46264</xdr:rowOff>
    </xdr:from>
    <xdr:to>
      <xdr:col>78</xdr:col>
      <xdr:colOff>120650</xdr:colOff>
      <xdr:row>15</xdr:row>
      <xdr:rowOff>147864</xdr:rowOff>
    </xdr:to>
    <xdr:sp macro="" textlink="">
      <xdr:nvSpPr>
        <xdr:cNvPr id="131" name="フローチャート: 判断 130"/>
        <xdr:cNvSpPr/>
      </xdr:nvSpPr>
      <xdr:spPr>
        <a:xfrm>
          <a:off x="15621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132641</xdr:rowOff>
    </xdr:from>
    <xdr:ext cx="736600" cy="259045"/>
    <xdr:sp macro="" textlink="">
      <xdr:nvSpPr>
        <xdr:cNvPr id="132" name="テキスト ボックス 131"/>
        <xdr:cNvSpPr txBox="1"/>
      </xdr:nvSpPr>
      <xdr:spPr>
        <a:xfrm>
          <a:off x="15290800" y="2704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53521</xdr:rowOff>
    </xdr:from>
    <xdr:to>
      <xdr:col>73</xdr:col>
      <xdr:colOff>180975</xdr:colOff>
      <xdr:row>15</xdr:row>
      <xdr:rowOff>86179</xdr:rowOff>
    </xdr:to>
    <xdr:cxnSp macro="">
      <xdr:nvCxnSpPr>
        <xdr:cNvPr id="133" name="直線コネクタ 132"/>
        <xdr:cNvCxnSpPr/>
      </xdr:nvCxnSpPr>
      <xdr:spPr>
        <a:xfrm flipV="1">
          <a:off x="13893800" y="26252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46264</xdr:rowOff>
    </xdr:from>
    <xdr:to>
      <xdr:col>74</xdr:col>
      <xdr:colOff>31750</xdr:colOff>
      <xdr:row>15</xdr:row>
      <xdr:rowOff>147864</xdr:rowOff>
    </xdr:to>
    <xdr:sp macro="" textlink="">
      <xdr:nvSpPr>
        <xdr:cNvPr id="134" name="フローチャート: 判断 133"/>
        <xdr:cNvSpPr/>
      </xdr:nvSpPr>
      <xdr:spPr>
        <a:xfrm>
          <a:off x="14732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132641</xdr:rowOff>
    </xdr:from>
    <xdr:ext cx="762000" cy="259045"/>
    <xdr:sp macro="" textlink="">
      <xdr:nvSpPr>
        <xdr:cNvPr id="135" name="テキスト ボックス 134"/>
        <xdr:cNvSpPr txBox="1"/>
      </xdr:nvSpPr>
      <xdr:spPr>
        <a:xfrm>
          <a:off x="14401800" y="270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86179</xdr:rowOff>
    </xdr:from>
    <xdr:to>
      <xdr:col>69</xdr:col>
      <xdr:colOff>92075</xdr:colOff>
      <xdr:row>15</xdr:row>
      <xdr:rowOff>107950</xdr:rowOff>
    </xdr:to>
    <xdr:cxnSp macro="">
      <xdr:nvCxnSpPr>
        <xdr:cNvPr id="136" name="直線コネクタ 135"/>
        <xdr:cNvCxnSpPr/>
      </xdr:nvCxnSpPr>
      <xdr:spPr>
        <a:xfrm flipV="1">
          <a:off x="13004800" y="26579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57150</xdr:rowOff>
    </xdr:from>
    <xdr:to>
      <xdr:col>69</xdr:col>
      <xdr:colOff>142875</xdr:colOff>
      <xdr:row>15</xdr:row>
      <xdr:rowOff>158750</xdr:rowOff>
    </xdr:to>
    <xdr:sp macro="" textlink="">
      <xdr:nvSpPr>
        <xdr:cNvPr id="137" name="フローチャート: 判断 136"/>
        <xdr:cNvSpPr/>
      </xdr:nvSpPr>
      <xdr:spPr>
        <a:xfrm>
          <a:off x="13843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143527</xdr:rowOff>
    </xdr:from>
    <xdr:ext cx="762000" cy="259045"/>
    <xdr:sp macro="" textlink="">
      <xdr:nvSpPr>
        <xdr:cNvPr id="138" name="テキスト ボックス 137"/>
        <xdr:cNvSpPr txBox="1"/>
      </xdr:nvSpPr>
      <xdr:spPr>
        <a:xfrm>
          <a:off x="13512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39" name="フローチャート: 判断 138"/>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154413</xdr:rowOff>
    </xdr:from>
    <xdr:ext cx="762000" cy="259045"/>
    <xdr:sp macro="" textlink="">
      <xdr:nvSpPr>
        <xdr:cNvPr id="140" name="テキスト ボックス 139"/>
        <xdr:cNvSpPr txBox="1"/>
      </xdr:nvSpPr>
      <xdr:spPr>
        <a:xfrm>
          <a:off x="12623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78921</xdr:rowOff>
    </xdr:from>
    <xdr:to>
      <xdr:col>82</xdr:col>
      <xdr:colOff>158750</xdr:colOff>
      <xdr:row>16</xdr:row>
      <xdr:rowOff>9071</xdr:rowOff>
    </xdr:to>
    <xdr:sp macro="" textlink="">
      <xdr:nvSpPr>
        <xdr:cNvPr id="146" name="楕円 145"/>
        <xdr:cNvSpPr/>
      </xdr:nvSpPr>
      <xdr:spPr>
        <a:xfrm>
          <a:off x="164592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95448</xdr:rowOff>
    </xdr:from>
    <xdr:ext cx="762000" cy="259045"/>
    <xdr:sp macro="" textlink="">
      <xdr:nvSpPr>
        <xdr:cNvPr id="147" name="物件費該当値テキスト"/>
        <xdr:cNvSpPr txBox="1"/>
      </xdr:nvSpPr>
      <xdr:spPr>
        <a:xfrm>
          <a:off x="165989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141514</xdr:rowOff>
    </xdr:from>
    <xdr:to>
      <xdr:col>78</xdr:col>
      <xdr:colOff>120650</xdr:colOff>
      <xdr:row>15</xdr:row>
      <xdr:rowOff>71664</xdr:rowOff>
    </xdr:to>
    <xdr:sp macro="" textlink="">
      <xdr:nvSpPr>
        <xdr:cNvPr id="148" name="楕円 147"/>
        <xdr:cNvSpPr/>
      </xdr:nvSpPr>
      <xdr:spPr>
        <a:xfrm>
          <a:off x="15621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81841</xdr:rowOff>
    </xdr:from>
    <xdr:ext cx="736600" cy="259045"/>
    <xdr:sp macro="" textlink="">
      <xdr:nvSpPr>
        <xdr:cNvPr id="149" name="テキスト ボックス 148"/>
        <xdr:cNvSpPr txBox="1"/>
      </xdr:nvSpPr>
      <xdr:spPr>
        <a:xfrm>
          <a:off x="15290800" y="231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2721</xdr:rowOff>
    </xdr:from>
    <xdr:to>
      <xdr:col>74</xdr:col>
      <xdr:colOff>31750</xdr:colOff>
      <xdr:row>15</xdr:row>
      <xdr:rowOff>104321</xdr:rowOff>
    </xdr:to>
    <xdr:sp macro="" textlink="">
      <xdr:nvSpPr>
        <xdr:cNvPr id="150" name="楕円 149"/>
        <xdr:cNvSpPr/>
      </xdr:nvSpPr>
      <xdr:spPr>
        <a:xfrm>
          <a:off x="14732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114498</xdr:rowOff>
    </xdr:from>
    <xdr:ext cx="762000" cy="259045"/>
    <xdr:sp macro="" textlink="">
      <xdr:nvSpPr>
        <xdr:cNvPr id="151" name="テキスト ボックス 150"/>
        <xdr:cNvSpPr txBox="1"/>
      </xdr:nvSpPr>
      <xdr:spPr>
        <a:xfrm>
          <a:off x="14401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35379</xdr:rowOff>
    </xdr:from>
    <xdr:to>
      <xdr:col>69</xdr:col>
      <xdr:colOff>142875</xdr:colOff>
      <xdr:row>15</xdr:row>
      <xdr:rowOff>136979</xdr:rowOff>
    </xdr:to>
    <xdr:sp macro="" textlink="">
      <xdr:nvSpPr>
        <xdr:cNvPr id="152" name="楕円 151"/>
        <xdr:cNvSpPr/>
      </xdr:nvSpPr>
      <xdr:spPr>
        <a:xfrm>
          <a:off x="13843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147156</xdr:rowOff>
    </xdr:from>
    <xdr:ext cx="762000" cy="259045"/>
    <xdr:sp macro="" textlink="">
      <xdr:nvSpPr>
        <xdr:cNvPr id="153" name="テキスト ボックス 152"/>
        <xdr:cNvSpPr txBox="1"/>
      </xdr:nvSpPr>
      <xdr:spPr>
        <a:xfrm>
          <a:off x="13512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54" name="楕円 153"/>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168927</xdr:rowOff>
    </xdr:from>
    <xdr:ext cx="762000" cy="259045"/>
    <xdr:sp macro="" textlink="">
      <xdr:nvSpPr>
        <xdr:cNvPr id="155" name="テキスト ボックス 154"/>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扶助費に係る経常収支比率は対前年度比で増加したが、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年度以降は緩やかに減少傾向にある。しかし類似団体平均と比較すると依然として高い状態である。この要因としては、児童福祉費関連など、独自に助成しているものの額が大きいこと等が挙げられる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社会情勢の変化の中、扶助費の増加も予測されるが、事業内容の見直し等を進めながら、引き続き支出を低減させるよう努める。 </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29028</xdr:rowOff>
    </xdr:from>
    <xdr:to>
      <xdr:col>24</xdr:col>
      <xdr:colOff>25400</xdr:colOff>
      <xdr:row>61</xdr:row>
      <xdr:rowOff>69850</xdr:rowOff>
    </xdr:to>
    <xdr:cxnSp macro="">
      <xdr:nvCxnSpPr>
        <xdr:cNvPr id="185" name="直線コネクタ 184"/>
        <xdr:cNvCxnSpPr/>
      </xdr:nvCxnSpPr>
      <xdr:spPr>
        <a:xfrm flipV="1">
          <a:off x="4826000" y="8944428"/>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115405</xdr:rowOff>
    </xdr:from>
    <xdr:ext cx="762000" cy="259045"/>
    <xdr:sp macro="" textlink="">
      <xdr:nvSpPr>
        <xdr:cNvPr id="188" name="扶助費最大値テキスト"/>
        <xdr:cNvSpPr txBox="1"/>
      </xdr:nvSpPr>
      <xdr:spPr>
        <a:xfrm>
          <a:off x="4914900" y="868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29028</xdr:rowOff>
    </xdr:from>
    <xdr:to>
      <xdr:col>24</xdr:col>
      <xdr:colOff>114300</xdr:colOff>
      <xdr:row>52</xdr:row>
      <xdr:rowOff>29028</xdr:rowOff>
    </xdr:to>
    <xdr:cxnSp macro="">
      <xdr:nvCxnSpPr>
        <xdr:cNvPr id="189" name="直線コネクタ 188"/>
        <xdr:cNvCxnSpPr/>
      </xdr:nvCxnSpPr>
      <xdr:spPr>
        <a:xfrm>
          <a:off x="4737100" y="894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37193</xdr:rowOff>
    </xdr:from>
    <xdr:to>
      <xdr:col>24</xdr:col>
      <xdr:colOff>25400</xdr:colOff>
      <xdr:row>57</xdr:row>
      <xdr:rowOff>167822</xdr:rowOff>
    </xdr:to>
    <xdr:cxnSp macro="">
      <xdr:nvCxnSpPr>
        <xdr:cNvPr id="190" name="直線コネクタ 189"/>
        <xdr:cNvCxnSpPr/>
      </xdr:nvCxnSpPr>
      <xdr:spPr>
        <a:xfrm>
          <a:off x="3987800" y="9809843"/>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166205</xdr:rowOff>
    </xdr:from>
    <xdr:ext cx="762000" cy="259045"/>
    <xdr:sp macro="" textlink="">
      <xdr:nvSpPr>
        <xdr:cNvPr id="191" name="扶助費平均値テキスト"/>
        <xdr:cNvSpPr txBox="1"/>
      </xdr:nvSpPr>
      <xdr:spPr>
        <a:xfrm>
          <a:off x="4914900" y="9424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149678</xdr:rowOff>
    </xdr:from>
    <xdr:to>
      <xdr:col>24</xdr:col>
      <xdr:colOff>76200</xdr:colOff>
      <xdr:row>56</xdr:row>
      <xdr:rowOff>79828</xdr:rowOff>
    </xdr:to>
    <xdr:sp macro="" textlink="">
      <xdr:nvSpPr>
        <xdr:cNvPr id="192" name="フローチャート: 判断 191"/>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37193</xdr:rowOff>
    </xdr:from>
    <xdr:to>
      <xdr:col>19</xdr:col>
      <xdr:colOff>187325</xdr:colOff>
      <xdr:row>57</xdr:row>
      <xdr:rowOff>151493</xdr:rowOff>
    </xdr:to>
    <xdr:cxnSp macro="">
      <xdr:nvCxnSpPr>
        <xdr:cNvPr id="193" name="直線コネクタ 192"/>
        <xdr:cNvCxnSpPr/>
      </xdr:nvCxnSpPr>
      <xdr:spPr>
        <a:xfrm flipV="1">
          <a:off x="3098800" y="98098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4" name="フローチャート: 判断 193"/>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5" name="テキスト ボックス 194"/>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151493</xdr:rowOff>
    </xdr:from>
    <xdr:to>
      <xdr:col>15</xdr:col>
      <xdr:colOff>98425</xdr:colOff>
      <xdr:row>59</xdr:row>
      <xdr:rowOff>135165</xdr:rowOff>
    </xdr:to>
    <xdr:cxnSp macro="">
      <xdr:nvCxnSpPr>
        <xdr:cNvPr id="196" name="直線コネクタ 195"/>
        <xdr:cNvCxnSpPr/>
      </xdr:nvCxnSpPr>
      <xdr:spPr>
        <a:xfrm flipV="1">
          <a:off x="2209800" y="9924143"/>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117022</xdr:rowOff>
    </xdr:from>
    <xdr:to>
      <xdr:col>15</xdr:col>
      <xdr:colOff>149225</xdr:colOff>
      <xdr:row>56</xdr:row>
      <xdr:rowOff>47172</xdr:rowOff>
    </xdr:to>
    <xdr:sp macro="" textlink="">
      <xdr:nvSpPr>
        <xdr:cNvPr id="197" name="フローチャート: 判断 196"/>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57349</xdr:rowOff>
    </xdr:from>
    <xdr:ext cx="762000" cy="259045"/>
    <xdr:sp macro="" textlink="">
      <xdr:nvSpPr>
        <xdr:cNvPr id="198" name="テキスト ボックス 197"/>
        <xdr:cNvSpPr txBox="1"/>
      </xdr:nvSpPr>
      <xdr:spPr>
        <a:xfrm>
          <a:off x="2717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135165</xdr:rowOff>
    </xdr:from>
    <xdr:to>
      <xdr:col>11</xdr:col>
      <xdr:colOff>9525</xdr:colOff>
      <xdr:row>60</xdr:row>
      <xdr:rowOff>45357</xdr:rowOff>
    </xdr:to>
    <xdr:cxnSp macro="">
      <xdr:nvCxnSpPr>
        <xdr:cNvPr id="199" name="直線コネクタ 198"/>
        <xdr:cNvCxnSpPr/>
      </xdr:nvCxnSpPr>
      <xdr:spPr>
        <a:xfrm flipV="1">
          <a:off x="1320800" y="102507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43543</xdr:rowOff>
    </xdr:from>
    <xdr:to>
      <xdr:col>11</xdr:col>
      <xdr:colOff>60325</xdr:colOff>
      <xdr:row>56</xdr:row>
      <xdr:rowOff>145143</xdr:rowOff>
    </xdr:to>
    <xdr:sp macro="" textlink="">
      <xdr:nvSpPr>
        <xdr:cNvPr id="200" name="フローチャート: 判断 199"/>
        <xdr:cNvSpPr/>
      </xdr:nvSpPr>
      <xdr:spPr>
        <a:xfrm>
          <a:off x="2159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155320</xdr:rowOff>
    </xdr:from>
    <xdr:ext cx="762000" cy="259045"/>
    <xdr:sp macro="" textlink="">
      <xdr:nvSpPr>
        <xdr:cNvPr id="201" name="テキスト ボックス 200"/>
        <xdr:cNvSpPr txBox="1"/>
      </xdr:nvSpPr>
      <xdr:spPr>
        <a:xfrm>
          <a:off x="1828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2" name="フローチャート: 判断 201"/>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138992</xdr:rowOff>
    </xdr:from>
    <xdr:ext cx="762000" cy="259045"/>
    <xdr:sp macro="" textlink="">
      <xdr:nvSpPr>
        <xdr:cNvPr id="203" name="テキスト ボックス 202"/>
        <xdr:cNvSpPr txBox="1"/>
      </xdr:nvSpPr>
      <xdr:spPr>
        <a:xfrm>
          <a:off x="939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117022</xdr:rowOff>
    </xdr:from>
    <xdr:to>
      <xdr:col>24</xdr:col>
      <xdr:colOff>76200</xdr:colOff>
      <xdr:row>58</xdr:row>
      <xdr:rowOff>47172</xdr:rowOff>
    </xdr:to>
    <xdr:sp macro="" textlink="">
      <xdr:nvSpPr>
        <xdr:cNvPr id="209" name="楕円 208"/>
        <xdr:cNvSpPr/>
      </xdr:nvSpPr>
      <xdr:spPr>
        <a:xfrm>
          <a:off x="47752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89099</xdr:rowOff>
    </xdr:from>
    <xdr:ext cx="762000" cy="259045"/>
    <xdr:sp macro="" textlink="">
      <xdr:nvSpPr>
        <xdr:cNvPr id="210" name="扶助費該当値テキスト"/>
        <xdr:cNvSpPr txBox="1"/>
      </xdr:nvSpPr>
      <xdr:spPr>
        <a:xfrm>
          <a:off x="49149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157843</xdr:rowOff>
    </xdr:from>
    <xdr:to>
      <xdr:col>20</xdr:col>
      <xdr:colOff>38100</xdr:colOff>
      <xdr:row>57</xdr:row>
      <xdr:rowOff>87993</xdr:rowOff>
    </xdr:to>
    <xdr:sp macro="" textlink="">
      <xdr:nvSpPr>
        <xdr:cNvPr id="211" name="楕円 210"/>
        <xdr:cNvSpPr/>
      </xdr:nvSpPr>
      <xdr:spPr>
        <a:xfrm>
          <a:off x="3937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72770</xdr:rowOff>
    </xdr:from>
    <xdr:ext cx="736600" cy="259045"/>
    <xdr:sp macro="" textlink="">
      <xdr:nvSpPr>
        <xdr:cNvPr id="212" name="テキスト ボックス 211"/>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100693</xdr:rowOff>
    </xdr:from>
    <xdr:to>
      <xdr:col>15</xdr:col>
      <xdr:colOff>149225</xdr:colOff>
      <xdr:row>58</xdr:row>
      <xdr:rowOff>30843</xdr:rowOff>
    </xdr:to>
    <xdr:sp macro="" textlink="">
      <xdr:nvSpPr>
        <xdr:cNvPr id="213" name="楕円 212"/>
        <xdr:cNvSpPr/>
      </xdr:nvSpPr>
      <xdr:spPr>
        <a:xfrm>
          <a:off x="3048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15620</xdr:rowOff>
    </xdr:from>
    <xdr:ext cx="762000" cy="259045"/>
    <xdr:sp macro="" textlink="">
      <xdr:nvSpPr>
        <xdr:cNvPr id="214" name="テキスト ボックス 213"/>
        <xdr:cNvSpPr txBox="1"/>
      </xdr:nvSpPr>
      <xdr:spPr>
        <a:xfrm>
          <a:off x="2717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84365</xdr:rowOff>
    </xdr:from>
    <xdr:to>
      <xdr:col>11</xdr:col>
      <xdr:colOff>60325</xdr:colOff>
      <xdr:row>60</xdr:row>
      <xdr:rowOff>14515</xdr:rowOff>
    </xdr:to>
    <xdr:sp macro="" textlink="">
      <xdr:nvSpPr>
        <xdr:cNvPr id="215" name="楕円 214"/>
        <xdr:cNvSpPr/>
      </xdr:nvSpPr>
      <xdr:spPr>
        <a:xfrm>
          <a:off x="21590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170742</xdr:rowOff>
    </xdr:from>
    <xdr:ext cx="762000" cy="259045"/>
    <xdr:sp macro="" textlink="">
      <xdr:nvSpPr>
        <xdr:cNvPr id="216" name="テキスト ボックス 215"/>
        <xdr:cNvSpPr txBox="1"/>
      </xdr:nvSpPr>
      <xdr:spPr>
        <a:xfrm>
          <a:off x="1828800" y="1028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166007</xdr:rowOff>
    </xdr:from>
    <xdr:to>
      <xdr:col>6</xdr:col>
      <xdr:colOff>171450</xdr:colOff>
      <xdr:row>60</xdr:row>
      <xdr:rowOff>96157</xdr:rowOff>
    </xdr:to>
    <xdr:sp macro="" textlink="">
      <xdr:nvSpPr>
        <xdr:cNvPr id="217" name="楕円 216"/>
        <xdr:cNvSpPr/>
      </xdr:nvSpPr>
      <xdr:spPr>
        <a:xfrm>
          <a:off x="1270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80934</xdr:rowOff>
    </xdr:from>
    <xdr:ext cx="762000" cy="259045"/>
    <xdr:sp macro="" textlink="">
      <xdr:nvSpPr>
        <xdr:cNvPr id="218" name="テキスト ボックス 217"/>
        <xdr:cNvSpPr txBox="1"/>
      </xdr:nvSpPr>
      <xdr:spPr>
        <a:xfrm>
          <a:off x="939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国民健康保険事業や介護保険事業、下水道事業への繰出金は増加傾向にある。今後も、高齢化の進展等による社会保障関連事業への繰出しはさらに増加することが見込まれる。経費削減への取組みを進め、税収を主な財源とする普通会計の負担額をできるだけ減らしていくよう努める。 </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110672</xdr:rowOff>
    </xdr:from>
    <xdr:to>
      <xdr:col>82</xdr:col>
      <xdr:colOff>107950</xdr:colOff>
      <xdr:row>61</xdr:row>
      <xdr:rowOff>15422</xdr:rowOff>
    </xdr:to>
    <xdr:cxnSp macro="">
      <xdr:nvCxnSpPr>
        <xdr:cNvPr id="248" name="直線コネクタ 247"/>
        <xdr:cNvCxnSpPr/>
      </xdr:nvCxnSpPr>
      <xdr:spPr>
        <a:xfrm flipV="1">
          <a:off x="16510000" y="9026072"/>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158949</xdr:rowOff>
    </xdr:from>
    <xdr:ext cx="762000" cy="259045"/>
    <xdr:sp macro="" textlink="">
      <xdr:nvSpPr>
        <xdr:cNvPr id="249" name="その他最小値テキスト"/>
        <xdr:cNvSpPr txBox="1"/>
      </xdr:nvSpPr>
      <xdr:spPr>
        <a:xfrm>
          <a:off x="16598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15422</xdr:rowOff>
    </xdr:from>
    <xdr:to>
      <xdr:col>82</xdr:col>
      <xdr:colOff>196850</xdr:colOff>
      <xdr:row>61</xdr:row>
      <xdr:rowOff>15422</xdr:rowOff>
    </xdr:to>
    <xdr:cxnSp macro="">
      <xdr:nvCxnSpPr>
        <xdr:cNvPr id="250" name="直線コネクタ 249"/>
        <xdr:cNvCxnSpPr/>
      </xdr:nvCxnSpPr>
      <xdr:spPr>
        <a:xfrm>
          <a:off x="16421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25599</xdr:rowOff>
    </xdr:from>
    <xdr:ext cx="762000" cy="259045"/>
    <xdr:sp macro="" textlink="">
      <xdr:nvSpPr>
        <xdr:cNvPr id="251" name="その他最大値テキスト"/>
        <xdr:cNvSpPr txBox="1"/>
      </xdr:nvSpPr>
      <xdr:spPr>
        <a:xfrm>
          <a:off x="16598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110672</xdr:rowOff>
    </xdr:from>
    <xdr:to>
      <xdr:col>82</xdr:col>
      <xdr:colOff>196850</xdr:colOff>
      <xdr:row>52</xdr:row>
      <xdr:rowOff>110672</xdr:rowOff>
    </xdr:to>
    <xdr:cxnSp macro="">
      <xdr:nvCxnSpPr>
        <xdr:cNvPr id="252" name="直線コネクタ 251"/>
        <xdr:cNvCxnSpPr/>
      </xdr:nvCxnSpPr>
      <xdr:spPr>
        <a:xfrm>
          <a:off x="16421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99785</xdr:rowOff>
    </xdr:from>
    <xdr:to>
      <xdr:col>82</xdr:col>
      <xdr:colOff>107950</xdr:colOff>
      <xdr:row>57</xdr:row>
      <xdr:rowOff>135165</xdr:rowOff>
    </xdr:to>
    <xdr:cxnSp macro="">
      <xdr:nvCxnSpPr>
        <xdr:cNvPr id="253" name="直線コネクタ 252"/>
        <xdr:cNvCxnSpPr/>
      </xdr:nvCxnSpPr>
      <xdr:spPr>
        <a:xfrm>
          <a:off x="15671800" y="9700985"/>
          <a:ext cx="838200" cy="20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62792</xdr:rowOff>
    </xdr:from>
    <xdr:ext cx="762000" cy="259045"/>
    <xdr:sp macro="" textlink="">
      <xdr:nvSpPr>
        <xdr:cNvPr id="254" name="その他平均値テキスト"/>
        <xdr:cNvSpPr txBox="1"/>
      </xdr:nvSpPr>
      <xdr:spPr>
        <a:xfrm>
          <a:off x="16598900" y="9321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46265</xdr:rowOff>
    </xdr:from>
    <xdr:to>
      <xdr:col>82</xdr:col>
      <xdr:colOff>158750</xdr:colOff>
      <xdr:row>55</xdr:row>
      <xdr:rowOff>147865</xdr:rowOff>
    </xdr:to>
    <xdr:sp macro="" textlink="">
      <xdr:nvSpPr>
        <xdr:cNvPr id="255" name="フローチャート: 判断 254"/>
        <xdr:cNvSpPr/>
      </xdr:nvSpPr>
      <xdr:spPr>
        <a:xfrm>
          <a:off x="164592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99785</xdr:rowOff>
    </xdr:from>
    <xdr:to>
      <xdr:col>78</xdr:col>
      <xdr:colOff>69850</xdr:colOff>
      <xdr:row>56</xdr:row>
      <xdr:rowOff>165100</xdr:rowOff>
    </xdr:to>
    <xdr:cxnSp macro="">
      <xdr:nvCxnSpPr>
        <xdr:cNvPr id="256" name="直線コネクタ 255"/>
        <xdr:cNvCxnSpPr/>
      </xdr:nvCxnSpPr>
      <xdr:spPr>
        <a:xfrm flipV="1">
          <a:off x="14782800" y="97009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68035</xdr:rowOff>
    </xdr:from>
    <xdr:to>
      <xdr:col>78</xdr:col>
      <xdr:colOff>120650</xdr:colOff>
      <xdr:row>55</xdr:row>
      <xdr:rowOff>169635</xdr:rowOff>
    </xdr:to>
    <xdr:sp macro="" textlink="">
      <xdr:nvSpPr>
        <xdr:cNvPr id="257" name="フローチャート: 判断 256"/>
        <xdr:cNvSpPr/>
      </xdr:nvSpPr>
      <xdr:spPr>
        <a:xfrm>
          <a:off x="15621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8362</xdr:rowOff>
    </xdr:from>
    <xdr:ext cx="736600" cy="259045"/>
    <xdr:sp macro="" textlink="">
      <xdr:nvSpPr>
        <xdr:cNvPr id="258" name="テキスト ボックス 257"/>
        <xdr:cNvSpPr txBox="1"/>
      </xdr:nvSpPr>
      <xdr:spPr>
        <a:xfrm>
          <a:off x="15290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165100</xdr:rowOff>
    </xdr:from>
    <xdr:to>
      <xdr:col>73</xdr:col>
      <xdr:colOff>180975</xdr:colOff>
      <xdr:row>57</xdr:row>
      <xdr:rowOff>58965</xdr:rowOff>
    </xdr:to>
    <xdr:cxnSp macro="">
      <xdr:nvCxnSpPr>
        <xdr:cNvPr id="259" name="直線コネクタ 258"/>
        <xdr:cNvCxnSpPr/>
      </xdr:nvCxnSpPr>
      <xdr:spPr>
        <a:xfrm flipV="1">
          <a:off x="13893800" y="97663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89807</xdr:rowOff>
    </xdr:from>
    <xdr:to>
      <xdr:col>74</xdr:col>
      <xdr:colOff>31750</xdr:colOff>
      <xdr:row>56</xdr:row>
      <xdr:rowOff>19957</xdr:rowOff>
    </xdr:to>
    <xdr:sp macro="" textlink="">
      <xdr:nvSpPr>
        <xdr:cNvPr id="260" name="フローチャート: 判断 259"/>
        <xdr:cNvSpPr/>
      </xdr:nvSpPr>
      <xdr:spPr>
        <a:xfrm>
          <a:off x="14732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30134</xdr:rowOff>
    </xdr:from>
    <xdr:ext cx="762000" cy="259045"/>
    <xdr:sp macro="" textlink="">
      <xdr:nvSpPr>
        <xdr:cNvPr id="261" name="テキスト ボックス 260"/>
        <xdr:cNvSpPr txBox="1"/>
      </xdr:nvSpPr>
      <xdr:spPr>
        <a:xfrm>
          <a:off x="14401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165100</xdr:rowOff>
    </xdr:from>
    <xdr:to>
      <xdr:col>69</xdr:col>
      <xdr:colOff>92075</xdr:colOff>
      <xdr:row>57</xdr:row>
      <xdr:rowOff>58965</xdr:rowOff>
    </xdr:to>
    <xdr:cxnSp macro="">
      <xdr:nvCxnSpPr>
        <xdr:cNvPr id="262" name="直線コネクタ 261"/>
        <xdr:cNvCxnSpPr/>
      </xdr:nvCxnSpPr>
      <xdr:spPr>
        <a:xfrm>
          <a:off x="13004800" y="97663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155122</xdr:rowOff>
    </xdr:from>
    <xdr:to>
      <xdr:col>69</xdr:col>
      <xdr:colOff>142875</xdr:colOff>
      <xdr:row>56</xdr:row>
      <xdr:rowOff>85272</xdr:rowOff>
    </xdr:to>
    <xdr:sp macro="" textlink="">
      <xdr:nvSpPr>
        <xdr:cNvPr id="263" name="フローチャート: 判断 262"/>
        <xdr:cNvSpPr/>
      </xdr:nvSpPr>
      <xdr:spPr>
        <a:xfrm>
          <a:off x="13843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95449</xdr:rowOff>
    </xdr:from>
    <xdr:ext cx="762000" cy="259045"/>
    <xdr:sp macro="" textlink="">
      <xdr:nvSpPr>
        <xdr:cNvPr id="264" name="テキスト ボックス 263"/>
        <xdr:cNvSpPr txBox="1"/>
      </xdr:nvSpPr>
      <xdr:spPr>
        <a:xfrm>
          <a:off x="13512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65" name="フローチャート: 判断 264"/>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149877</xdr:rowOff>
    </xdr:from>
    <xdr:ext cx="762000" cy="259045"/>
    <xdr:sp macro="" textlink="">
      <xdr:nvSpPr>
        <xdr:cNvPr id="266" name="テキスト ボックス 265"/>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84365</xdr:rowOff>
    </xdr:from>
    <xdr:to>
      <xdr:col>82</xdr:col>
      <xdr:colOff>158750</xdr:colOff>
      <xdr:row>58</xdr:row>
      <xdr:rowOff>14515</xdr:rowOff>
    </xdr:to>
    <xdr:sp macro="" textlink="">
      <xdr:nvSpPr>
        <xdr:cNvPr id="272" name="楕円 271"/>
        <xdr:cNvSpPr/>
      </xdr:nvSpPr>
      <xdr:spPr>
        <a:xfrm>
          <a:off x="164592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56442</xdr:rowOff>
    </xdr:from>
    <xdr:ext cx="762000" cy="259045"/>
    <xdr:sp macro="" textlink="">
      <xdr:nvSpPr>
        <xdr:cNvPr id="273" name="その他該当値テキスト"/>
        <xdr:cNvSpPr txBox="1"/>
      </xdr:nvSpPr>
      <xdr:spPr>
        <a:xfrm>
          <a:off x="165989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48985</xdr:rowOff>
    </xdr:from>
    <xdr:to>
      <xdr:col>78</xdr:col>
      <xdr:colOff>120650</xdr:colOff>
      <xdr:row>56</xdr:row>
      <xdr:rowOff>150585</xdr:rowOff>
    </xdr:to>
    <xdr:sp macro="" textlink="">
      <xdr:nvSpPr>
        <xdr:cNvPr id="274" name="楕円 273"/>
        <xdr:cNvSpPr/>
      </xdr:nvSpPr>
      <xdr:spPr>
        <a:xfrm>
          <a:off x="15621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135362</xdr:rowOff>
    </xdr:from>
    <xdr:ext cx="736600" cy="259045"/>
    <xdr:sp macro="" textlink="">
      <xdr:nvSpPr>
        <xdr:cNvPr id="275" name="テキスト ボックス 274"/>
        <xdr:cNvSpPr txBox="1"/>
      </xdr:nvSpPr>
      <xdr:spPr>
        <a:xfrm>
          <a:off x="15290800" y="9736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114300</xdr:rowOff>
    </xdr:from>
    <xdr:to>
      <xdr:col>74</xdr:col>
      <xdr:colOff>31750</xdr:colOff>
      <xdr:row>57</xdr:row>
      <xdr:rowOff>44450</xdr:rowOff>
    </xdr:to>
    <xdr:sp macro="" textlink="">
      <xdr:nvSpPr>
        <xdr:cNvPr id="276" name="楕円 275"/>
        <xdr:cNvSpPr/>
      </xdr:nvSpPr>
      <xdr:spPr>
        <a:xfrm>
          <a:off x="14732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29227</xdr:rowOff>
    </xdr:from>
    <xdr:ext cx="762000" cy="259045"/>
    <xdr:sp macro="" textlink="">
      <xdr:nvSpPr>
        <xdr:cNvPr id="277" name="テキスト ボックス 276"/>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8165</xdr:rowOff>
    </xdr:from>
    <xdr:to>
      <xdr:col>69</xdr:col>
      <xdr:colOff>142875</xdr:colOff>
      <xdr:row>57</xdr:row>
      <xdr:rowOff>109765</xdr:rowOff>
    </xdr:to>
    <xdr:sp macro="" textlink="">
      <xdr:nvSpPr>
        <xdr:cNvPr id="278" name="楕円 277"/>
        <xdr:cNvSpPr/>
      </xdr:nvSpPr>
      <xdr:spPr>
        <a:xfrm>
          <a:off x="13843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94542</xdr:rowOff>
    </xdr:from>
    <xdr:ext cx="762000" cy="259045"/>
    <xdr:sp macro="" textlink="">
      <xdr:nvSpPr>
        <xdr:cNvPr id="279" name="テキスト ボックス 278"/>
        <xdr:cNvSpPr txBox="1"/>
      </xdr:nvSpPr>
      <xdr:spPr>
        <a:xfrm>
          <a:off x="13512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80" name="楕円 279"/>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81" name="テキスト ボックス 280"/>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対前年度比で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低減しており、全国平均、類似団体平均を下回っている。現在はゴミ処理業務や消防業務に対する一部事務組合、養老鉄道への負担金等があるが、今後とも社会情勢の変化などを勘案しながら、各種団体等への補助事業の精査及び見直しを実施し、引き続き経費の縮減に努めていく。 </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127000</xdr:rowOff>
    </xdr:from>
    <xdr:to>
      <xdr:col>82</xdr:col>
      <xdr:colOff>107950</xdr:colOff>
      <xdr:row>41</xdr:row>
      <xdr:rowOff>62230</xdr:rowOff>
    </xdr:to>
    <xdr:cxnSp macro="">
      <xdr:nvCxnSpPr>
        <xdr:cNvPr id="309" name="直線コネクタ 308"/>
        <xdr:cNvCxnSpPr/>
      </xdr:nvCxnSpPr>
      <xdr:spPr>
        <a:xfrm flipV="1">
          <a:off x="16510000" y="561340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34307</xdr:rowOff>
    </xdr:from>
    <xdr:ext cx="762000" cy="259045"/>
    <xdr:sp macro="" textlink="">
      <xdr:nvSpPr>
        <xdr:cNvPr id="310" name="補助費等最小値テキスト"/>
        <xdr:cNvSpPr txBox="1"/>
      </xdr:nvSpPr>
      <xdr:spPr>
        <a:xfrm>
          <a:off x="16598900" y="706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62230</xdr:rowOff>
    </xdr:from>
    <xdr:to>
      <xdr:col>82</xdr:col>
      <xdr:colOff>196850</xdr:colOff>
      <xdr:row>41</xdr:row>
      <xdr:rowOff>62230</xdr:rowOff>
    </xdr:to>
    <xdr:cxnSp macro="">
      <xdr:nvCxnSpPr>
        <xdr:cNvPr id="311" name="直線コネクタ 310"/>
        <xdr:cNvCxnSpPr/>
      </xdr:nvCxnSpPr>
      <xdr:spPr>
        <a:xfrm>
          <a:off x="16421100" y="709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41927</xdr:rowOff>
    </xdr:from>
    <xdr:ext cx="762000" cy="259045"/>
    <xdr:sp macro="" textlink="">
      <xdr:nvSpPr>
        <xdr:cNvPr id="312" name="補助費等最大値テキスト"/>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127000</xdr:rowOff>
    </xdr:from>
    <xdr:to>
      <xdr:col>82</xdr:col>
      <xdr:colOff>196850</xdr:colOff>
      <xdr:row>32</xdr:row>
      <xdr:rowOff>127000</xdr:rowOff>
    </xdr:to>
    <xdr:cxnSp macro="">
      <xdr:nvCxnSpPr>
        <xdr:cNvPr id="313" name="直線コネクタ 312"/>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165100</xdr:rowOff>
    </xdr:from>
    <xdr:to>
      <xdr:col>82</xdr:col>
      <xdr:colOff>107950</xdr:colOff>
      <xdr:row>35</xdr:row>
      <xdr:rowOff>138430</xdr:rowOff>
    </xdr:to>
    <xdr:cxnSp macro="">
      <xdr:nvCxnSpPr>
        <xdr:cNvPr id="314" name="直線コネクタ 313"/>
        <xdr:cNvCxnSpPr/>
      </xdr:nvCxnSpPr>
      <xdr:spPr>
        <a:xfrm flipV="1">
          <a:off x="15671800" y="599440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109237</xdr:rowOff>
    </xdr:from>
    <xdr:ext cx="762000" cy="259045"/>
    <xdr:sp macro="" textlink="">
      <xdr:nvSpPr>
        <xdr:cNvPr id="315" name="補助費等平均値テキスト"/>
        <xdr:cNvSpPr txBox="1"/>
      </xdr:nvSpPr>
      <xdr:spPr>
        <a:xfrm>
          <a:off x="16598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137160</xdr:rowOff>
    </xdr:from>
    <xdr:to>
      <xdr:col>82</xdr:col>
      <xdr:colOff>158750</xdr:colOff>
      <xdr:row>37</xdr:row>
      <xdr:rowOff>67310</xdr:rowOff>
    </xdr:to>
    <xdr:sp macro="" textlink="">
      <xdr:nvSpPr>
        <xdr:cNvPr id="316" name="フローチャート: 判断 315"/>
        <xdr:cNvSpPr/>
      </xdr:nvSpPr>
      <xdr:spPr>
        <a:xfrm>
          <a:off x="16459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138430</xdr:rowOff>
    </xdr:from>
    <xdr:to>
      <xdr:col>78</xdr:col>
      <xdr:colOff>69850</xdr:colOff>
      <xdr:row>36</xdr:row>
      <xdr:rowOff>5080</xdr:rowOff>
    </xdr:to>
    <xdr:cxnSp macro="">
      <xdr:nvCxnSpPr>
        <xdr:cNvPr id="317" name="直線コネクタ 316"/>
        <xdr:cNvCxnSpPr/>
      </xdr:nvCxnSpPr>
      <xdr:spPr>
        <a:xfrm flipV="1">
          <a:off x="14782800" y="6139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18" name="フローチャート: 判断 317"/>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154957</xdr:rowOff>
    </xdr:from>
    <xdr:ext cx="736600" cy="259045"/>
    <xdr:sp macro="" textlink="">
      <xdr:nvSpPr>
        <xdr:cNvPr id="319" name="テキスト ボックス 318"/>
        <xdr:cNvSpPr txBox="1"/>
      </xdr:nvSpPr>
      <xdr:spPr>
        <a:xfrm>
          <a:off x="15290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5080</xdr:rowOff>
    </xdr:from>
    <xdr:to>
      <xdr:col>73</xdr:col>
      <xdr:colOff>180975</xdr:colOff>
      <xdr:row>36</xdr:row>
      <xdr:rowOff>88900</xdr:rowOff>
    </xdr:to>
    <xdr:cxnSp macro="">
      <xdr:nvCxnSpPr>
        <xdr:cNvPr id="320" name="直線コネクタ 319"/>
        <xdr:cNvCxnSpPr/>
      </xdr:nvCxnSpPr>
      <xdr:spPr>
        <a:xfrm flipV="1">
          <a:off x="13893800" y="61772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3810</xdr:rowOff>
    </xdr:from>
    <xdr:to>
      <xdr:col>74</xdr:col>
      <xdr:colOff>31750</xdr:colOff>
      <xdr:row>37</xdr:row>
      <xdr:rowOff>105410</xdr:rowOff>
    </xdr:to>
    <xdr:sp macro="" textlink="">
      <xdr:nvSpPr>
        <xdr:cNvPr id="321" name="フローチャート: 判断 320"/>
        <xdr:cNvSpPr/>
      </xdr:nvSpPr>
      <xdr:spPr>
        <a:xfrm>
          <a:off x="14732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90187</xdr:rowOff>
    </xdr:from>
    <xdr:ext cx="762000" cy="259045"/>
    <xdr:sp macro="" textlink="">
      <xdr:nvSpPr>
        <xdr:cNvPr id="322" name="テキスト ボックス 321"/>
        <xdr:cNvSpPr txBox="1"/>
      </xdr:nvSpPr>
      <xdr:spPr>
        <a:xfrm>
          <a:off x="14401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146050</xdr:rowOff>
    </xdr:from>
    <xdr:to>
      <xdr:col>69</xdr:col>
      <xdr:colOff>92075</xdr:colOff>
      <xdr:row>36</xdr:row>
      <xdr:rowOff>88900</xdr:rowOff>
    </xdr:to>
    <xdr:cxnSp macro="">
      <xdr:nvCxnSpPr>
        <xdr:cNvPr id="323" name="直線コネクタ 322"/>
        <xdr:cNvCxnSpPr/>
      </xdr:nvCxnSpPr>
      <xdr:spPr>
        <a:xfrm>
          <a:off x="13004800" y="6146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160020</xdr:rowOff>
    </xdr:from>
    <xdr:to>
      <xdr:col>69</xdr:col>
      <xdr:colOff>142875</xdr:colOff>
      <xdr:row>37</xdr:row>
      <xdr:rowOff>90170</xdr:rowOff>
    </xdr:to>
    <xdr:sp macro="" textlink="">
      <xdr:nvSpPr>
        <xdr:cNvPr id="324" name="フローチャート: 判断 323"/>
        <xdr:cNvSpPr/>
      </xdr:nvSpPr>
      <xdr:spPr>
        <a:xfrm>
          <a:off x="13843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74947</xdr:rowOff>
    </xdr:from>
    <xdr:ext cx="762000" cy="259045"/>
    <xdr:sp macro="" textlink="">
      <xdr:nvSpPr>
        <xdr:cNvPr id="325" name="テキスト ボックス 324"/>
        <xdr:cNvSpPr txBox="1"/>
      </xdr:nvSpPr>
      <xdr:spPr>
        <a:xfrm>
          <a:off x="13512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6" name="フローチャート: 判断 325"/>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29227</xdr:rowOff>
    </xdr:from>
    <xdr:ext cx="762000" cy="259045"/>
    <xdr:sp macro="" textlink="">
      <xdr:nvSpPr>
        <xdr:cNvPr id="327" name="テキスト ボックス 326"/>
        <xdr:cNvSpPr txBox="1"/>
      </xdr:nvSpPr>
      <xdr:spPr>
        <a:xfrm>
          <a:off x="12623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114300</xdr:rowOff>
    </xdr:from>
    <xdr:to>
      <xdr:col>82</xdr:col>
      <xdr:colOff>158750</xdr:colOff>
      <xdr:row>35</xdr:row>
      <xdr:rowOff>44450</xdr:rowOff>
    </xdr:to>
    <xdr:sp macro="" textlink="">
      <xdr:nvSpPr>
        <xdr:cNvPr id="333" name="楕円 332"/>
        <xdr:cNvSpPr/>
      </xdr:nvSpPr>
      <xdr:spPr>
        <a:xfrm>
          <a:off x="164592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130827</xdr:rowOff>
    </xdr:from>
    <xdr:ext cx="762000" cy="259045"/>
    <xdr:sp macro="" textlink="">
      <xdr:nvSpPr>
        <xdr:cNvPr id="334" name="補助費等該当値テキスト"/>
        <xdr:cNvSpPr txBox="1"/>
      </xdr:nvSpPr>
      <xdr:spPr>
        <a:xfrm>
          <a:off x="165989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87630</xdr:rowOff>
    </xdr:from>
    <xdr:to>
      <xdr:col>78</xdr:col>
      <xdr:colOff>120650</xdr:colOff>
      <xdr:row>36</xdr:row>
      <xdr:rowOff>17780</xdr:rowOff>
    </xdr:to>
    <xdr:sp macro="" textlink="">
      <xdr:nvSpPr>
        <xdr:cNvPr id="335" name="楕円 334"/>
        <xdr:cNvSpPr/>
      </xdr:nvSpPr>
      <xdr:spPr>
        <a:xfrm>
          <a:off x="15621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27957</xdr:rowOff>
    </xdr:from>
    <xdr:ext cx="736600" cy="259045"/>
    <xdr:sp macro="" textlink="">
      <xdr:nvSpPr>
        <xdr:cNvPr id="336" name="テキスト ボックス 335"/>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125730</xdr:rowOff>
    </xdr:from>
    <xdr:to>
      <xdr:col>74</xdr:col>
      <xdr:colOff>31750</xdr:colOff>
      <xdr:row>36</xdr:row>
      <xdr:rowOff>55880</xdr:rowOff>
    </xdr:to>
    <xdr:sp macro="" textlink="">
      <xdr:nvSpPr>
        <xdr:cNvPr id="337" name="楕円 336"/>
        <xdr:cNvSpPr/>
      </xdr:nvSpPr>
      <xdr:spPr>
        <a:xfrm>
          <a:off x="14732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66057</xdr:rowOff>
    </xdr:from>
    <xdr:ext cx="762000" cy="259045"/>
    <xdr:sp macro="" textlink="">
      <xdr:nvSpPr>
        <xdr:cNvPr id="338" name="テキスト ボックス 337"/>
        <xdr:cNvSpPr txBox="1"/>
      </xdr:nvSpPr>
      <xdr:spPr>
        <a:xfrm>
          <a:off x="14401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38100</xdr:rowOff>
    </xdr:from>
    <xdr:to>
      <xdr:col>69</xdr:col>
      <xdr:colOff>142875</xdr:colOff>
      <xdr:row>36</xdr:row>
      <xdr:rowOff>139700</xdr:rowOff>
    </xdr:to>
    <xdr:sp macro="" textlink="">
      <xdr:nvSpPr>
        <xdr:cNvPr id="339" name="楕円 338"/>
        <xdr:cNvSpPr/>
      </xdr:nvSpPr>
      <xdr:spPr>
        <a:xfrm>
          <a:off x="13843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149877</xdr:rowOff>
    </xdr:from>
    <xdr:ext cx="762000" cy="259045"/>
    <xdr:sp macro="" textlink="">
      <xdr:nvSpPr>
        <xdr:cNvPr id="340" name="テキスト ボックス 339"/>
        <xdr:cNvSpPr txBox="1"/>
      </xdr:nvSpPr>
      <xdr:spPr>
        <a:xfrm>
          <a:off x="13512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95250</xdr:rowOff>
    </xdr:from>
    <xdr:to>
      <xdr:col>65</xdr:col>
      <xdr:colOff>53975</xdr:colOff>
      <xdr:row>36</xdr:row>
      <xdr:rowOff>25400</xdr:rowOff>
    </xdr:to>
    <xdr:sp macro="" textlink="">
      <xdr:nvSpPr>
        <xdr:cNvPr id="341" name="楕円 340"/>
        <xdr:cNvSpPr/>
      </xdr:nvSpPr>
      <xdr:spPr>
        <a:xfrm>
          <a:off x="12954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35577</xdr:rowOff>
    </xdr:from>
    <xdr:ext cx="762000" cy="259045"/>
    <xdr:sp macro="" textlink="">
      <xdr:nvSpPr>
        <xdr:cNvPr id="342" name="テキスト ボックス 341"/>
        <xdr:cNvSpPr txBox="1"/>
      </xdr:nvSpPr>
      <xdr:spPr>
        <a:xfrm>
          <a:off x="12623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償還の終了、過去からの起債抑制策により類似団体平均を大きく下回る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が、大型の施設等整備事業の集中による地方債の元利償還金の増加が今後見込まれる。緊急性の高いものや住民ニーズを的確に把握した事業の取捨選択を行い、地方債の新規発行の抑制に努める必要がある。 </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79</xdr:row>
      <xdr:rowOff>92711</xdr:rowOff>
    </xdr:to>
    <xdr:cxnSp macro="">
      <xdr:nvCxnSpPr>
        <xdr:cNvPr id="367" name="直線コネクタ 366"/>
        <xdr:cNvCxnSpPr/>
      </xdr:nvCxnSpPr>
      <xdr:spPr>
        <a:xfrm flipV="1">
          <a:off x="4826000" y="12631420"/>
          <a:ext cx="0" cy="1005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64788</xdr:rowOff>
    </xdr:from>
    <xdr:ext cx="762000" cy="259045"/>
    <xdr:sp macro="" textlink="">
      <xdr:nvSpPr>
        <xdr:cNvPr id="368" name="公債費最小値テキスト"/>
        <xdr:cNvSpPr txBox="1"/>
      </xdr:nvSpPr>
      <xdr:spPr>
        <a:xfrm>
          <a:off x="4914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92711</xdr:rowOff>
    </xdr:from>
    <xdr:to>
      <xdr:col>24</xdr:col>
      <xdr:colOff>114300</xdr:colOff>
      <xdr:row>79</xdr:row>
      <xdr:rowOff>92711</xdr:rowOff>
    </xdr:to>
    <xdr:cxnSp macro="">
      <xdr:nvCxnSpPr>
        <xdr:cNvPr id="369" name="直線コネクタ 368"/>
        <xdr:cNvCxnSpPr/>
      </xdr:nvCxnSpPr>
      <xdr:spPr>
        <a:xfrm>
          <a:off x="4737100" y="1363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70"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71" name="直線コネクタ 370"/>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161289</xdr:rowOff>
    </xdr:from>
    <xdr:to>
      <xdr:col>24</xdr:col>
      <xdr:colOff>25400</xdr:colOff>
      <xdr:row>76</xdr:row>
      <xdr:rowOff>35561</xdr:rowOff>
    </xdr:to>
    <xdr:cxnSp macro="">
      <xdr:nvCxnSpPr>
        <xdr:cNvPr id="372" name="直線コネクタ 371"/>
        <xdr:cNvCxnSpPr/>
      </xdr:nvCxnSpPr>
      <xdr:spPr>
        <a:xfrm>
          <a:off x="3987800" y="130200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73"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4" name="フローチャート: 判断 373"/>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161289</xdr:rowOff>
    </xdr:from>
    <xdr:to>
      <xdr:col>19</xdr:col>
      <xdr:colOff>187325</xdr:colOff>
      <xdr:row>76</xdr:row>
      <xdr:rowOff>8128</xdr:rowOff>
    </xdr:to>
    <xdr:cxnSp macro="">
      <xdr:nvCxnSpPr>
        <xdr:cNvPr id="375" name="直線コネクタ 374"/>
        <xdr:cNvCxnSpPr/>
      </xdr:nvCxnSpPr>
      <xdr:spPr>
        <a:xfrm flipV="1">
          <a:off x="3098800" y="13020039"/>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14478</xdr:rowOff>
    </xdr:from>
    <xdr:to>
      <xdr:col>20</xdr:col>
      <xdr:colOff>38100</xdr:colOff>
      <xdr:row>77</xdr:row>
      <xdr:rowOff>116078</xdr:rowOff>
    </xdr:to>
    <xdr:sp macro="" textlink="">
      <xdr:nvSpPr>
        <xdr:cNvPr id="376" name="フローチャート: 判断 375"/>
        <xdr:cNvSpPr/>
      </xdr:nvSpPr>
      <xdr:spPr>
        <a:xfrm>
          <a:off x="3937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100855</xdr:rowOff>
    </xdr:from>
    <xdr:ext cx="736600" cy="259045"/>
    <xdr:sp macro="" textlink="">
      <xdr:nvSpPr>
        <xdr:cNvPr id="377" name="テキスト ボックス 376"/>
        <xdr:cNvSpPr txBox="1"/>
      </xdr:nvSpPr>
      <xdr:spPr>
        <a:xfrm>
          <a:off x="3606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3556</xdr:rowOff>
    </xdr:from>
    <xdr:to>
      <xdr:col>15</xdr:col>
      <xdr:colOff>98425</xdr:colOff>
      <xdr:row>76</xdr:row>
      <xdr:rowOff>8128</xdr:rowOff>
    </xdr:to>
    <xdr:cxnSp macro="">
      <xdr:nvCxnSpPr>
        <xdr:cNvPr id="378" name="直線コネクタ 377"/>
        <xdr:cNvCxnSpPr/>
      </xdr:nvCxnSpPr>
      <xdr:spPr>
        <a:xfrm>
          <a:off x="2209800" y="130337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60198</xdr:rowOff>
    </xdr:from>
    <xdr:to>
      <xdr:col>15</xdr:col>
      <xdr:colOff>149225</xdr:colOff>
      <xdr:row>77</xdr:row>
      <xdr:rowOff>161798</xdr:rowOff>
    </xdr:to>
    <xdr:sp macro="" textlink="">
      <xdr:nvSpPr>
        <xdr:cNvPr id="379" name="フローチャート: 判断 378"/>
        <xdr:cNvSpPr/>
      </xdr:nvSpPr>
      <xdr:spPr>
        <a:xfrm>
          <a:off x="3048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146575</xdr:rowOff>
    </xdr:from>
    <xdr:ext cx="762000" cy="259045"/>
    <xdr:sp macro="" textlink="">
      <xdr:nvSpPr>
        <xdr:cNvPr id="380" name="テキスト ボックス 379"/>
        <xdr:cNvSpPr txBox="1"/>
      </xdr:nvSpPr>
      <xdr:spPr>
        <a:xfrm>
          <a:off x="2717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165863</xdr:rowOff>
    </xdr:from>
    <xdr:to>
      <xdr:col>11</xdr:col>
      <xdr:colOff>9525</xdr:colOff>
      <xdr:row>76</xdr:row>
      <xdr:rowOff>3556</xdr:rowOff>
    </xdr:to>
    <xdr:cxnSp macro="">
      <xdr:nvCxnSpPr>
        <xdr:cNvPr id="381" name="直線コネクタ 380"/>
        <xdr:cNvCxnSpPr/>
      </xdr:nvCxnSpPr>
      <xdr:spPr>
        <a:xfrm>
          <a:off x="1320800" y="130246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83058</xdr:rowOff>
    </xdr:from>
    <xdr:to>
      <xdr:col>11</xdr:col>
      <xdr:colOff>60325</xdr:colOff>
      <xdr:row>78</xdr:row>
      <xdr:rowOff>13208</xdr:rowOff>
    </xdr:to>
    <xdr:sp macro="" textlink="">
      <xdr:nvSpPr>
        <xdr:cNvPr id="382" name="フローチャート: 判断 381"/>
        <xdr:cNvSpPr/>
      </xdr:nvSpPr>
      <xdr:spPr>
        <a:xfrm>
          <a:off x="2159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169435</xdr:rowOff>
    </xdr:from>
    <xdr:ext cx="762000" cy="259045"/>
    <xdr:sp macro="" textlink="">
      <xdr:nvSpPr>
        <xdr:cNvPr id="383" name="テキスト ボックス 382"/>
        <xdr:cNvSpPr txBox="1"/>
      </xdr:nvSpPr>
      <xdr:spPr>
        <a:xfrm>
          <a:off x="1828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83058</xdr:rowOff>
    </xdr:from>
    <xdr:to>
      <xdr:col>6</xdr:col>
      <xdr:colOff>171450</xdr:colOff>
      <xdr:row>78</xdr:row>
      <xdr:rowOff>13208</xdr:rowOff>
    </xdr:to>
    <xdr:sp macro="" textlink="">
      <xdr:nvSpPr>
        <xdr:cNvPr id="384" name="フローチャート: 判断 383"/>
        <xdr:cNvSpPr/>
      </xdr:nvSpPr>
      <xdr:spPr>
        <a:xfrm>
          <a:off x="1270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169435</xdr:rowOff>
    </xdr:from>
    <xdr:ext cx="762000" cy="259045"/>
    <xdr:sp macro="" textlink="">
      <xdr:nvSpPr>
        <xdr:cNvPr id="385" name="テキスト ボックス 384"/>
        <xdr:cNvSpPr txBox="1"/>
      </xdr:nvSpPr>
      <xdr:spPr>
        <a:xfrm>
          <a:off x="939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91" name="楕円 390"/>
        <xdr:cNvSpPr/>
      </xdr:nvSpPr>
      <xdr:spPr>
        <a:xfrm>
          <a:off x="4775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1287</xdr:rowOff>
    </xdr:from>
    <xdr:ext cx="762000" cy="259045"/>
    <xdr:sp macro="" textlink="">
      <xdr:nvSpPr>
        <xdr:cNvPr id="392" name="公債費該当値テキスト"/>
        <xdr:cNvSpPr txBox="1"/>
      </xdr:nvSpPr>
      <xdr:spPr>
        <a:xfrm>
          <a:off x="4914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110490</xdr:rowOff>
    </xdr:from>
    <xdr:to>
      <xdr:col>20</xdr:col>
      <xdr:colOff>38100</xdr:colOff>
      <xdr:row>76</xdr:row>
      <xdr:rowOff>40639</xdr:rowOff>
    </xdr:to>
    <xdr:sp macro="" textlink="">
      <xdr:nvSpPr>
        <xdr:cNvPr id="393" name="楕円 392"/>
        <xdr:cNvSpPr/>
      </xdr:nvSpPr>
      <xdr:spPr>
        <a:xfrm>
          <a:off x="3937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50817</xdr:rowOff>
    </xdr:from>
    <xdr:ext cx="736600" cy="259045"/>
    <xdr:sp macro="" textlink="">
      <xdr:nvSpPr>
        <xdr:cNvPr id="394" name="テキスト ボックス 393"/>
        <xdr:cNvSpPr txBox="1"/>
      </xdr:nvSpPr>
      <xdr:spPr>
        <a:xfrm>
          <a:off x="3606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128778</xdr:rowOff>
    </xdr:from>
    <xdr:to>
      <xdr:col>15</xdr:col>
      <xdr:colOff>149225</xdr:colOff>
      <xdr:row>76</xdr:row>
      <xdr:rowOff>58928</xdr:rowOff>
    </xdr:to>
    <xdr:sp macro="" textlink="">
      <xdr:nvSpPr>
        <xdr:cNvPr id="395" name="楕円 394"/>
        <xdr:cNvSpPr/>
      </xdr:nvSpPr>
      <xdr:spPr>
        <a:xfrm>
          <a:off x="3048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69105</xdr:rowOff>
    </xdr:from>
    <xdr:ext cx="762000" cy="259045"/>
    <xdr:sp macro="" textlink="">
      <xdr:nvSpPr>
        <xdr:cNvPr id="396" name="テキスト ボックス 395"/>
        <xdr:cNvSpPr txBox="1"/>
      </xdr:nvSpPr>
      <xdr:spPr>
        <a:xfrm>
          <a:off x="2717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124206</xdr:rowOff>
    </xdr:from>
    <xdr:to>
      <xdr:col>11</xdr:col>
      <xdr:colOff>60325</xdr:colOff>
      <xdr:row>76</xdr:row>
      <xdr:rowOff>54356</xdr:rowOff>
    </xdr:to>
    <xdr:sp macro="" textlink="">
      <xdr:nvSpPr>
        <xdr:cNvPr id="397" name="楕円 396"/>
        <xdr:cNvSpPr/>
      </xdr:nvSpPr>
      <xdr:spPr>
        <a:xfrm>
          <a:off x="2159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64533</xdr:rowOff>
    </xdr:from>
    <xdr:ext cx="762000" cy="259045"/>
    <xdr:sp macro="" textlink="">
      <xdr:nvSpPr>
        <xdr:cNvPr id="398" name="テキスト ボックス 397"/>
        <xdr:cNvSpPr txBox="1"/>
      </xdr:nvSpPr>
      <xdr:spPr>
        <a:xfrm>
          <a:off x="1828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115062</xdr:rowOff>
    </xdr:from>
    <xdr:to>
      <xdr:col>6</xdr:col>
      <xdr:colOff>171450</xdr:colOff>
      <xdr:row>76</xdr:row>
      <xdr:rowOff>45213</xdr:rowOff>
    </xdr:to>
    <xdr:sp macro="" textlink="">
      <xdr:nvSpPr>
        <xdr:cNvPr id="399" name="楕円 398"/>
        <xdr:cNvSpPr/>
      </xdr:nvSpPr>
      <xdr:spPr>
        <a:xfrm>
          <a:off x="1270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55389</xdr:rowOff>
    </xdr:from>
    <xdr:ext cx="762000" cy="259045"/>
    <xdr:sp macro="" textlink="">
      <xdr:nvSpPr>
        <xdr:cNvPr id="400" name="テキスト ボックス 399"/>
        <xdr:cNvSpPr txBox="1"/>
      </xdr:nvSpPr>
      <xdr:spPr>
        <a:xfrm>
          <a:off x="939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の比較すると、人件費は比較的少なく、扶助費がかなり高い数値を示していることから、少ない人件費において、住民への福祉を厚くしている施策を展開していることが分かる。新規に事業を実施する際は、各性質別経費の推移を注視しながら総点検を図り、無理のない範囲で実行するよう努める。 </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88900</xdr:rowOff>
    </xdr:from>
    <xdr:to>
      <xdr:col>82</xdr:col>
      <xdr:colOff>107950</xdr:colOff>
      <xdr:row>80</xdr:row>
      <xdr:rowOff>58420</xdr:rowOff>
    </xdr:to>
    <xdr:cxnSp macro="">
      <xdr:nvCxnSpPr>
        <xdr:cNvPr id="428" name="直線コネクタ 427"/>
        <xdr:cNvCxnSpPr/>
      </xdr:nvCxnSpPr>
      <xdr:spPr>
        <a:xfrm flipV="1">
          <a:off x="16510000" y="124333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9"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30" name="直線コネクタ 429"/>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3827</xdr:rowOff>
    </xdr:from>
    <xdr:ext cx="762000" cy="259045"/>
    <xdr:sp macro="" textlink="">
      <xdr:nvSpPr>
        <xdr:cNvPr id="431" name="公債費以外最大値テキスト"/>
        <xdr:cNvSpPr txBox="1"/>
      </xdr:nvSpPr>
      <xdr:spPr>
        <a:xfrm>
          <a:off x="16598900" y="1217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88900</xdr:rowOff>
    </xdr:from>
    <xdr:to>
      <xdr:col>82</xdr:col>
      <xdr:colOff>196850</xdr:colOff>
      <xdr:row>72</xdr:row>
      <xdr:rowOff>88900</xdr:rowOff>
    </xdr:to>
    <xdr:cxnSp macro="">
      <xdr:nvCxnSpPr>
        <xdr:cNvPr id="432" name="直線コネクタ 431"/>
        <xdr:cNvCxnSpPr/>
      </xdr:nvCxnSpPr>
      <xdr:spPr>
        <a:xfrm>
          <a:off x="16421100" y="1243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43180</xdr:rowOff>
    </xdr:from>
    <xdr:to>
      <xdr:col>82</xdr:col>
      <xdr:colOff>107950</xdr:colOff>
      <xdr:row>75</xdr:row>
      <xdr:rowOff>138430</xdr:rowOff>
    </xdr:to>
    <xdr:cxnSp macro="">
      <xdr:nvCxnSpPr>
        <xdr:cNvPr id="433" name="直線コネクタ 432"/>
        <xdr:cNvCxnSpPr/>
      </xdr:nvCxnSpPr>
      <xdr:spPr>
        <a:xfrm>
          <a:off x="15671800" y="1273048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74947</xdr:rowOff>
    </xdr:from>
    <xdr:ext cx="762000" cy="259045"/>
    <xdr:sp macro="" textlink="">
      <xdr:nvSpPr>
        <xdr:cNvPr id="434" name="公債費以外平均値テキスト"/>
        <xdr:cNvSpPr txBox="1"/>
      </xdr:nvSpPr>
      <xdr:spPr>
        <a:xfrm>
          <a:off x="16598900" y="12933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102870</xdr:rowOff>
    </xdr:from>
    <xdr:to>
      <xdr:col>82</xdr:col>
      <xdr:colOff>158750</xdr:colOff>
      <xdr:row>76</xdr:row>
      <xdr:rowOff>33020</xdr:rowOff>
    </xdr:to>
    <xdr:sp macro="" textlink="">
      <xdr:nvSpPr>
        <xdr:cNvPr id="435" name="フローチャート: 判断 434"/>
        <xdr:cNvSpPr/>
      </xdr:nvSpPr>
      <xdr:spPr>
        <a:xfrm>
          <a:off x="164592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43180</xdr:rowOff>
    </xdr:from>
    <xdr:to>
      <xdr:col>78</xdr:col>
      <xdr:colOff>69850</xdr:colOff>
      <xdr:row>76</xdr:row>
      <xdr:rowOff>50800</xdr:rowOff>
    </xdr:to>
    <xdr:cxnSp macro="">
      <xdr:nvCxnSpPr>
        <xdr:cNvPr id="436" name="直線コネクタ 435"/>
        <xdr:cNvCxnSpPr/>
      </xdr:nvCxnSpPr>
      <xdr:spPr>
        <a:xfrm flipV="1">
          <a:off x="14782800" y="12730480"/>
          <a:ext cx="8890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45720</xdr:rowOff>
    </xdr:from>
    <xdr:to>
      <xdr:col>78</xdr:col>
      <xdr:colOff>120650</xdr:colOff>
      <xdr:row>74</xdr:row>
      <xdr:rowOff>147320</xdr:rowOff>
    </xdr:to>
    <xdr:sp macro="" textlink="">
      <xdr:nvSpPr>
        <xdr:cNvPr id="437" name="フローチャート: 判断 436"/>
        <xdr:cNvSpPr/>
      </xdr:nvSpPr>
      <xdr:spPr>
        <a:xfrm>
          <a:off x="15621000" y="1273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132097</xdr:rowOff>
    </xdr:from>
    <xdr:ext cx="736600" cy="259045"/>
    <xdr:sp macro="" textlink="">
      <xdr:nvSpPr>
        <xdr:cNvPr id="438" name="テキスト ボックス 437"/>
        <xdr:cNvSpPr txBox="1"/>
      </xdr:nvSpPr>
      <xdr:spPr>
        <a:xfrm>
          <a:off x="15290800" y="12819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12700</xdr:rowOff>
    </xdr:from>
    <xdr:to>
      <xdr:col>73</xdr:col>
      <xdr:colOff>180975</xdr:colOff>
      <xdr:row>76</xdr:row>
      <xdr:rowOff>50800</xdr:rowOff>
    </xdr:to>
    <xdr:cxnSp macro="">
      <xdr:nvCxnSpPr>
        <xdr:cNvPr id="439" name="直線コネクタ 438"/>
        <xdr:cNvCxnSpPr/>
      </xdr:nvCxnSpPr>
      <xdr:spPr>
        <a:xfrm>
          <a:off x="13893800" y="13042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64770</xdr:rowOff>
    </xdr:from>
    <xdr:to>
      <xdr:col>74</xdr:col>
      <xdr:colOff>31750</xdr:colOff>
      <xdr:row>75</xdr:row>
      <xdr:rowOff>166370</xdr:rowOff>
    </xdr:to>
    <xdr:sp macro="" textlink="">
      <xdr:nvSpPr>
        <xdr:cNvPr id="440" name="フローチャート: 判断 439"/>
        <xdr:cNvSpPr/>
      </xdr:nvSpPr>
      <xdr:spPr>
        <a:xfrm>
          <a:off x="14732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5097</xdr:rowOff>
    </xdr:from>
    <xdr:ext cx="762000" cy="259045"/>
    <xdr:sp macro="" textlink="">
      <xdr:nvSpPr>
        <xdr:cNvPr id="441" name="テキスト ボックス 440"/>
        <xdr:cNvSpPr txBox="1"/>
      </xdr:nvSpPr>
      <xdr:spPr>
        <a:xfrm>
          <a:off x="14401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39370</xdr:rowOff>
    </xdr:from>
    <xdr:to>
      <xdr:col>69</xdr:col>
      <xdr:colOff>92075</xdr:colOff>
      <xdr:row>76</xdr:row>
      <xdr:rowOff>12700</xdr:rowOff>
    </xdr:to>
    <xdr:cxnSp macro="">
      <xdr:nvCxnSpPr>
        <xdr:cNvPr id="442" name="直線コネクタ 441"/>
        <xdr:cNvCxnSpPr/>
      </xdr:nvCxnSpPr>
      <xdr:spPr>
        <a:xfrm>
          <a:off x="13004800" y="128981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87630</xdr:rowOff>
    </xdr:from>
    <xdr:to>
      <xdr:col>69</xdr:col>
      <xdr:colOff>142875</xdr:colOff>
      <xdr:row>76</xdr:row>
      <xdr:rowOff>17780</xdr:rowOff>
    </xdr:to>
    <xdr:sp macro="" textlink="">
      <xdr:nvSpPr>
        <xdr:cNvPr id="443" name="フローチャート: 判断 442"/>
        <xdr:cNvSpPr/>
      </xdr:nvSpPr>
      <xdr:spPr>
        <a:xfrm>
          <a:off x="13843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27957</xdr:rowOff>
    </xdr:from>
    <xdr:ext cx="762000" cy="259045"/>
    <xdr:sp macro="" textlink="">
      <xdr:nvSpPr>
        <xdr:cNvPr id="444" name="テキスト ボックス 443"/>
        <xdr:cNvSpPr txBox="1"/>
      </xdr:nvSpPr>
      <xdr:spPr>
        <a:xfrm>
          <a:off x="13512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80010</xdr:rowOff>
    </xdr:from>
    <xdr:to>
      <xdr:col>65</xdr:col>
      <xdr:colOff>53975</xdr:colOff>
      <xdr:row>76</xdr:row>
      <xdr:rowOff>10161</xdr:rowOff>
    </xdr:to>
    <xdr:sp macro="" textlink="">
      <xdr:nvSpPr>
        <xdr:cNvPr id="445" name="フローチャート: 判断 444"/>
        <xdr:cNvSpPr/>
      </xdr:nvSpPr>
      <xdr:spPr>
        <a:xfrm>
          <a:off x="12954000" y="129387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166388</xdr:rowOff>
    </xdr:from>
    <xdr:ext cx="762000" cy="259045"/>
    <xdr:sp macro="" textlink="">
      <xdr:nvSpPr>
        <xdr:cNvPr id="446" name="テキスト ボックス 445"/>
        <xdr:cNvSpPr txBox="1"/>
      </xdr:nvSpPr>
      <xdr:spPr>
        <a:xfrm>
          <a:off x="12623800" y="13025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52" name="楕円 451"/>
        <xdr:cNvSpPr/>
      </xdr:nvSpPr>
      <xdr:spPr>
        <a:xfrm>
          <a:off x="16459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104157</xdr:rowOff>
    </xdr:from>
    <xdr:ext cx="762000" cy="259045"/>
    <xdr:sp macro="" textlink="">
      <xdr:nvSpPr>
        <xdr:cNvPr id="453" name="公債費以外該当値テキスト"/>
        <xdr:cNvSpPr txBox="1"/>
      </xdr:nvSpPr>
      <xdr:spPr>
        <a:xfrm>
          <a:off x="16598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163830</xdr:rowOff>
    </xdr:from>
    <xdr:to>
      <xdr:col>78</xdr:col>
      <xdr:colOff>120650</xdr:colOff>
      <xdr:row>74</xdr:row>
      <xdr:rowOff>93980</xdr:rowOff>
    </xdr:to>
    <xdr:sp macro="" textlink="">
      <xdr:nvSpPr>
        <xdr:cNvPr id="454" name="楕円 453"/>
        <xdr:cNvSpPr/>
      </xdr:nvSpPr>
      <xdr:spPr>
        <a:xfrm>
          <a:off x="15621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104157</xdr:rowOff>
    </xdr:from>
    <xdr:ext cx="736600" cy="259045"/>
    <xdr:sp macro="" textlink="">
      <xdr:nvSpPr>
        <xdr:cNvPr id="455" name="テキスト ボックス 454"/>
        <xdr:cNvSpPr txBox="1"/>
      </xdr:nvSpPr>
      <xdr:spPr>
        <a:xfrm>
          <a:off x="15290800" y="1244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0</xdr:rowOff>
    </xdr:from>
    <xdr:to>
      <xdr:col>74</xdr:col>
      <xdr:colOff>31750</xdr:colOff>
      <xdr:row>76</xdr:row>
      <xdr:rowOff>101600</xdr:rowOff>
    </xdr:to>
    <xdr:sp macro="" textlink="">
      <xdr:nvSpPr>
        <xdr:cNvPr id="456" name="楕円 455"/>
        <xdr:cNvSpPr/>
      </xdr:nvSpPr>
      <xdr:spPr>
        <a:xfrm>
          <a:off x="14732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86377</xdr:rowOff>
    </xdr:from>
    <xdr:ext cx="762000" cy="259045"/>
    <xdr:sp macro="" textlink="">
      <xdr:nvSpPr>
        <xdr:cNvPr id="457" name="テキスト ボックス 456"/>
        <xdr:cNvSpPr txBox="1"/>
      </xdr:nvSpPr>
      <xdr:spPr>
        <a:xfrm>
          <a:off x="14401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133350</xdr:rowOff>
    </xdr:from>
    <xdr:to>
      <xdr:col>69</xdr:col>
      <xdr:colOff>142875</xdr:colOff>
      <xdr:row>76</xdr:row>
      <xdr:rowOff>63500</xdr:rowOff>
    </xdr:to>
    <xdr:sp macro="" textlink="">
      <xdr:nvSpPr>
        <xdr:cNvPr id="458" name="楕円 457"/>
        <xdr:cNvSpPr/>
      </xdr:nvSpPr>
      <xdr:spPr>
        <a:xfrm>
          <a:off x="13843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48277</xdr:rowOff>
    </xdr:from>
    <xdr:ext cx="762000" cy="259045"/>
    <xdr:sp macro="" textlink="">
      <xdr:nvSpPr>
        <xdr:cNvPr id="459" name="テキスト ボックス 458"/>
        <xdr:cNvSpPr txBox="1"/>
      </xdr:nvSpPr>
      <xdr:spPr>
        <a:xfrm>
          <a:off x="13512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160020</xdr:rowOff>
    </xdr:from>
    <xdr:to>
      <xdr:col>65</xdr:col>
      <xdr:colOff>53975</xdr:colOff>
      <xdr:row>75</xdr:row>
      <xdr:rowOff>90170</xdr:rowOff>
    </xdr:to>
    <xdr:sp macro="" textlink="">
      <xdr:nvSpPr>
        <xdr:cNvPr id="460" name="楕円 459"/>
        <xdr:cNvSpPr/>
      </xdr:nvSpPr>
      <xdr:spPr>
        <a:xfrm>
          <a:off x="12954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100347</xdr:rowOff>
    </xdr:from>
    <xdr:ext cx="762000" cy="259045"/>
    <xdr:sp macro="" textlink="">
      <xdr:nvSpPr>
        <xdr:cNvPr id="461" name="テキスト ボックス 460"/>
        <xdr:cNvSpPr txBox="1"/>
      </xdr:nvSpPr>
      <xdr:spPr>
        <a:xfrm>
          <a:off x="12623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岐阜県神戸町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109474</xdr:rowOff>
    </xdr:from>
    <xdr:to>
      <xdr:col>29</xdr:col>
      <xdr:colOff>127000</xdr:colOff>
      <xdr:row>19</xdr:row>
      <xdr:rowOff>136775</xdr:rowOff>
    </xdr:to>
    <xdr:cxnSp macro="">
      <xdr:nvCxnSpPr>
        <xdr:cNvPr id="47" name="直線コネクタ 46"/>
        <xdr:cNvCxnSpPr/>
      </xdr:nvCxnSpPr>
      <xdr:spPr bwMode="auto">
        <a:xfrm flipV="1">
          <a:off x="5651500" y="2043049"/>
          <a:ext cx="0" cy="1398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108852</xdr:rowOff>
    </xdr:from>
    <xdr:ext cx="762000" cy="259045"/>
    <xdr:sp macro="" textlink="">
      <xdr:nvSpPr>
        <xdr:cNvPr id="48" name="人口1人当たり決算額の推移最小値テキスト130"/>
        <xdr:cNvSpPr txBox="1"/>
      </xdr:nvSpPr>
      <xdr:spPr>
        <a:xfrm>
          <a:off x="5740400" y="3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136775</xdr:rowOff>
    </xdr:from>
    <xdr:to>
      <xdr:col>30</xdr:col>
      <xdr:colOff>25400</xdr:colOff>
      <xdr:row>19</xdr:row>
      <xdr:rowOff>136775</xdr:rowOff>
    </xdr:to>
    <xdr:cxnSp macro="">
      <xdr:nvCxnSpPr>
        <xdr:cNvPr id="49" name="直線コネクタ 48"/>
        <xdr:cNvCxnSpPr/>
      </xdr:nvCxnSpPr>
      <xdr:spPr bwMode="auto">
        <a:xfrm>
          <a:off x="5562600" y="34419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24401</xdr:rowOff>
    </xdr:from>
    <xdr:ext cx="762000" cy="259045"/>
    <xdr:sp macro="" textlink="">
      <xdr:nvSpPr>
        <xdr:cNvPr id="50" name="人口1人当たり決算額の推移最大値テキスト130"/>
        <xdr:cNvSpPr txBox="1"/>
      </xdr:nvSpPr>
      <xdr:spPr>
        <a:xfrm>
          <a:off x="5740400" y="1786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109474</xdr:rowOff>
    </xdr:from>
    <xdr:to>
      <xdr:col>30</xdr:col>
      <xdr:colOff>25400</xdr:colOff>
      <xdr:row>11</xdr:row>
      <xdr:rowOff>109474</xdr:rowOff>
    </xdr:to>
    <xdr:cxnSp macro="">
      <xdr:nvCxnSpPr>
        <xdr:cNvPr id="51" name="直線コネクタ 50"/>
        <xdr:cNvCxnSpPr/>
      </xdr:nvCxnSpPr>
      <xdr:spPr bwMode="auto">
        <a:xfrm>
          <a:off x="5562600" y="20430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50414</xdr:rowOff>
    </xdr:from>
    <xdr:to>
      <xdr:col>29</xdr:col>
      <xdr:colOff>127000</xdr:colOff>
      <xdr:row>18</xdr:row>
      <xdr:rowOff>69061</xdr:rowOff>
    </xdr:to>
    <xdr:cxnSp macro="">
      <xdr:nvCxnSpPr>
        <xdr:cNvPr id="52" name="直線コネクタ 51"/>
        <xdr:cNvCxnSpPr/>
      </xdr:nvCxnSpPr>
      <xdr:spPr bwMode="auto">
        <a:xfrm flipV="1">
          <a:off x="5003800" y="3184139"/>
          <a:ext cx="647700" cy="18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122799</xdr:rowOff>
    </xdr:from>
    <xdr:ext cx="762000" cy="259045"/>
    <xdr:sp macro="" textlink="">
      <xdr:nvSpPr>
        <xdr:cNvPr id="53" name="人口1人当たり決算額の推移平均値テキスト130"/>
        <xdr:cNvSpPr txBox="1"/>
      </xdr:nvSpPr>
      <xdr:spPr>
        <a:xfrm>
          <a:off x="5740400" y="2570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106272</xdr:rowOff>
    </xdr:from>
    <xdr:to>
      <xdr:col>29</xdr:col>
      <xdr:colOff>177800</xdr:colOff>
      <xdr:row>16</xdr:row>
      <xdr:rowOff>36422</xdr:rowOff>
    </xdr:to>
    <xdr:sp macro="" textlink="">
      <xdr:nvSpPr>
        <xdr:cNvPr id="54" name="フローチャート: 判断 53"/>
        <xdr:cNvSpPr/>
      </xdr:nvSpPr>
      <xdr:spPr bwMode="auto">
        <a:xfrm>
          <a:off x="5600700" y="2725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69061</xdr:rowOff>
    </xdr:from>
    <xdr:to>
      <xdr:col>26</xdr:col>
      <xdr:colOff>50800</xdr:colOff>
      <xdr:row>18</xdr:row>
      <xdr:rowOff>89259</xdr:rowOff>
    </xdr:to>
    <xdr:cxnSp macro="">
      <xdr:nvCxnSpPr>
        <xdr:cNvPr id="55" name="直線コネクタ 54"/>
        <xdr:cNvCxnSpPr/>
      </xdr:nvCxnSpPr>
      <xdr:spPr bwMode="auto">
        <a:xfrm flipV="1">
          <a:off x="4305300" y="3202786"/>
          <a:ext cx="698500" cy="201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154359</xdr:rowOff>
    </xdr:from>
    <xdr:to>
      <xdr:col>26</xdr:col>
      <xdr:colOff>101600</xdr:colOff>
      <xdr:row>16</xdr:row>
      <xdr:rowOff>84509</xdr:rowOff>
    </xdr:to>
    <xdr:sp macro="" textlink="">
      <xdr:nvSpPr>
        <xdr:cNvPr id="56" name="フローチャート: 判断 55"/>
        <xdr:cNvSpPr/>
      </xdr:nvSpPr>
      <xdr:spPr bwMode="auto">
        <a:xfrm>
          <a:off x="4953000" y="27737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94686</xdr:rowOff>
    </xdr:from>
    <xdr:ext cx="736600" cy="259045"/>
    <xdr:sp macro="" textlink="">
      <xdr:nvSpPr>
        <xdr:cNvPr id="57" name="テキスト ボックス 56"/>
        <xdr:cNvSpPr txBox="1"/>
      </xdr:nvSpPr>
      <xdr:spPr>
        <a:xfrm>
          <a:off x="4622800" y="2542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89259</xdr:rowOff>
    </xdr:from>
    <xdr:to>
      <xdr:col>22</xdr:col>
      <xdr:colOff>114300</xdr:colOff>
      <xdr:row>19</xdr:row>
      <xdr:rowOff>8808</xdr:rowOff>
    </xdr:to>
    <xdr:cxnSp macro="">
      <xdr:nvCxnSpPr>
        <xdr:cNvPr id="58" name="直線コネクタ 57"/>
        <xdr:cNvCxnSpPr/>
      </xdr:nvCxnSpPr>
      <xdr:spPr bwMode="auto">
        <a:xfrm flipV="1">
          <a:off x="3606800" y="3222984"/>
          <a:ext cx="698500" cy="90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57858</xdr:rowOff>
    </xdr:from>
    <xdr:to>
      <xdr:col>22</xdr:col>
      <xdr:colOff>165100</xdr:colOff>
      <xdr:row>16</xdr:row>
      <xdr:rowOff>159458</xdr:rowOff>
    </xdr:to>
    <xdr:sp macro="" textlink="">
      <xdr:nvSpPr>
        <xdr:cNvPr id="59" name="フローチャート: 判断 58"/>
        <xdr:cNvSpPr/>
      </xdr:nvSpPr>
      <xdr:spPr bwMode="auto">
        <a:xfrm>
          <a:off x="4254500" y="2848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169635</xdr:rowOff>
    </xdr:from>
    <xdr:ext cx="762000" cy="259045"/>
    <xdr:sp macro="" textlink="">
      <xdr:nvSpPr>
        <xdr:cNvPr id="60" name="テキスト ボックス 59"/>
        <xdr:cNvSpPr txBox="1"/>
      </xdr:nvSpPr>
      <xdr:spPr>
        <a:xfrm>
          <a:off x="3924300" y="2617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32795</xdr:rowOff>
    </xdr:from>
    <xdr:to>
      <xdr:col>18</xdr:col>
      <xdr:colOff>177800</xdr:colOff>
      <xdr:row>19</xdr:row>
      <xdr:rowOff>8808</xdr:rowOff>
    </xdr:to>
    <xdr:cxnSp macro="">
      <xdr:nvCxnSpPr>
        <xdr:cNvPr id="61" name="直線コネクタ 60"/>
        <xdr:cNvCxnSpPr/>
      </xdr:nvCxnSpPr>
      <xdr:spPr bwMode="auto">
        <a:xfrm>
          <a:off x="2908300" y="3166520"/>
          <a:ext cx="698500" cy="1474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66234</xdr:rowOff>
    </xdr:from>
    <xdr:to>
      <xdr:col>19</xdr:col>
      <xdr:colOff>38100</xdr:colOff>
      <xdr:row>16</xdr:row>
      <xdr:rowOff>167834</xdr:rowOff>
    </xdr:to>
    <xdr:sp macro="" textlink="">
      <xdr:nvSpPr>
        <xdr:cNvPr id="62" name="フローチャート: 判断 61"/>
        <xdr:cNvSpPr/>
      </xdr:nvSpPr>
      <xdr:spPr bwMode="auto">
        <a:xfrm>
          <a:off x="3556000" y="28570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6561</xdr:rowOff>
    </xdr:from>
    <xdr:ext cx="762000" cy="259045"/>
    <xdr:sp macro="" textlink="">
      <xdr:nvSpPr>
        <xdr:cNvPr id="63" name="テキスト ボックス 62"/>
        <xdr:cNvSpPr txBox="1"/>
      </xdr:nvSpPr>
      <xdr:spPr>
        <a:xfrm>
          <a:off x="3225800" y="262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74954</xdr:rowOff>
    </xdr:from>
    <xdr:to>
      <xdr:col>15</xdr:col>
      <xdr:colOff>101600</xdr:colOff>
      <xdr:row>17</xdr:row>
      <xdr:rowOff>5104</xdr:rowOff>
    </xdr:to>
    <xdr:sp macro="" textlink="">
      <xdr:nvSpPr>
        <xdr:cNvPr id="64" name="フローチャート: 判断 63"/>
        <xdr:cNvSpPr/>
      </xdr:nvSpPr>
      <xdr:spPr bwMode="auto">
        <a:xfrm>
          <a:off x="2857500" y="2865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15281</xdr:rowOff>
    </xdr:from>
    <xdr:ext cx="762000" cy="259045"/>
    <xdr:sp macro="" textlink="">
      <xdr:nvSpPr>
        <xdr:cNvPr id="65" name="テキスト ボックス 64"/>
        <xdr:cNvSpPr txBox="1"/>
      </xdr:nvSpPr>
      <xdr:spPr>
        <a:xfrm>
          <a:off x="2527300" y="263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171064</xdr:rowOff>
    </xdr:from>
    <xdr:to>
      <xdr:col>29</xdr:col>
      <xdr:colOff>177800</xdr:colOff>
      <xdr:row>18</xdr:row>
      <xdr:rowOff>101214</xdr:rowOff>
    </xdr:to>
    <xdr:sp macro="" textlink="">
      <xdr:nvSpPr>
        <xdr:cNvPr id="71" name="楕円 70"/>
        <xdr:cNvSpPr/>
      </xdr:nvSpPr>
      <xdr:spPr bwMode="auto">
        <a:xfrm>
          <a:off x="5600700" y="3133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143141</xdr:rowOff>
    </xdr:from>
    <xdr:ext cx="762000" cy="259045"/>
    <xdr:sp macro="" textlink="">
      <xdr:nvSpPr>
        <xdr:cNvPr id="72" name="人口1人当たり決算額の推移該当値テキスト130"/>
        <xdr:cNvSpPr txBox="1"/>
      </xdr:nvSpPr>
      <xdr:spPr>
        <a:xfrm>
          <a:off x="5740400" y="3105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18261</xdr:rowOff>
    </xdr:from>
    <xdr:to>
      <xdr:col>26</xdr:col>
      <xdr:colOff>101600</xdr:colOff>
      <xdr:row>18</xdr:row>
      <xdr:rowOff>119861</xdr:rowOff>
    </xdr:to>
    <xdr:sp macro="" textlink="">
      <xdr:nvSpPr>
        <xdr:cNvPr id="73" name="楕円 72"/>
        <xdr:cNvSpPr/>
      </xdr:nvSpPr>
      <xdr:spPr bwMode="auto">
        <a:xfrm>
          <a:off x="4953000" y="3151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104638</xdr:rowOff>
    </xdr:from>
    <xdr:ext cx="736600" cy="259045"/>
    <xdr:sp macro="" textlink="">
      <xdr:nvSpPr>
        <xdr:cNvPr id="74" name="テキスト ボックス 73"/>
        <xdr:cNvSpPr txBox="1"/>
      </xdr:nvSpPr>
      <xdr:spPr>
        <a:xfrm>
          <a:off x="4622800" y="3238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38459</xdr:rowOff>
    </xdr:from>
    <xdr:to>
      <xdr:col>22</xdr:col>
      <xdr:colOff>165100</xdr:colOff>
      <xdr:row>18</xdr:row>
      <xdr:rowOff>140059</xdr:rowOff>
    </xdr:to>
    <xdr:sp macro="" textlink="">
      <xdr:nvSpPr>
        <xdr:cNvPr id="75" name="楕円 74"/>
        <xdr:cNvSpPr/>
      </xdr:nvSpPr>
      <xdr:spPr bwMode="auto">
        <a:xfrm>
          <a:off x="4254500" y="3172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124836</xdr:rowOff>
    </xdr:from>
    <xdr:ext cx="762000" cy="259045"/>
    <xdr:sp macro="" textlink="">
      <xdr:nvSpPr>
        <xdr:cNvPr id="76" name="テキスト ボックス 75"/>
        <xdr:cNvSpPr txBox="1"/>
      </xdr:nvSpPr>
      <xdr:spPr>
        <a:xfrm>
          <a:off x="3924300" y="3258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129458</xdr:rowOff>
    </xdr:from>
    <xdr:to>
      <xdr:col>19</xdr:col>
      <xdr:colOff>38100</xdr:colOff>
      <xdr:row>19</xdr:row>
      <xdr:rowOff>59608</xdr:rowOff>
    </xdr:to>
    <xdr:sp macro="" textlink="">
      <xdr:nvSpPr>
        <xdr:cNvPr id="77" name="楕円 76"/>
        <xdr:cNvSpPr/>
      </xdr:nvSpPr>
      <xdr:spPr bwMode="auto">
        <a:xfrm>
          <a:off x="3556000" y="3263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44385</xdr:rowOff>
    </xdr:from>
    <xdr:ext cx="762000" cy="259045"/>
    <xdr:sp macro="" textlink="">
      <xdr:nvSpPr>
        <xdr:cNvPr id="78" name="テキスト ボックス 77"/>
        <xdr:cNvSpPr txBox="1"/>
      </xdr:nvSpPr>
      <xdr:spPr>
        <a:xfrm>
          <a:off x="3225800" y="3349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153445</xdr:rowOff>
    </xdr:from>
    <xdr:to>
      <xdr:col>15</xdr:col>
      <xdr:colOff>101600</xdr:colOff>
      <xdr:row>18</xdr:row>
      <xdr:rowOff>83595</xdr:rowOff>
    </xdr:to>
    <xdr:sp macro="" textlink="">
      <xdr:nvSpPr>
        <xdr:cNvPr id="79" name="楕円 78"/>
        <xdr:cNvSpPr/>
      </xdr:nvSpPr>
      <xdr:spPr bwMode="auto">
        <a:xfrm>
          <a:off x="2857500" y="3115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68372</xdr:rowOff>
    </xdr:from>
    <xdr:ext cx="762000" cy="259045"/>
    <xdr:sp macro="" textlink="">
      <xdr:nvSpPr>
        <xdr:cNvPr id="80" name="テキスト ボックス 79"/>
        <xdr:cNvSpPr txBox="1"/>
      </xdr:nvSpPr>
      <xdr:spPr>
        <a:xfrm>
          <a:off x="2527300" y="320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10802</xdr:rowOff>
    </xdr:from>
    <xdr:to>
      <xdr:col>29</xdr:col>
      <xdr:colOff>127000</xdr:colOff>
      <xdr:row>38</xdr:row>
      <xdr:rowOff>121948</xdr:rowOff>
    </xdr:to>
    <xdr:cxnSp macro="">
      <xdr:nvCxnSpPr>
        <xdr:cNvPr id="107" name="直線コネクタ 106"/>
        <xdr:cNvCxnSpPr/>
      </xdr:nvCxnSpPr>
      <xdr:spPr bwMode="auto">
        <a:xfrm flipV="1">
          <a:off x="5651500" y="6278252"/>
          <a:ext cx="0" cy="13112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94025</xdr:rowOff>
    </xdr:from>
    <xdr:ext cx="762000" cy="259045"/>
    <xdr:sp macro="" textlink="">
      <xdr:nvSpPr>
        <xdr:cNvPr id="108" name="人口1人当たり決算額の推移最小値テキスト445"/>
        <xdr:cNvSpPr txBox="1"/>
      </xdr:nvSpPr>
      <xdr:spPr>
        <a:xfrm>
          <a:off x="5740400" y="75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121948</xdr:rowOff>
    </xdr:from>
    <xdr:to>
      <xdr:col>30</xdr:col>
      <xdr:colOff>25400</xdr:colOff>
      <xdr:row>38</xdr:row>
      <xdr:rowOff>121948</xdr:rowOff>
    </xdr:to>
    <xdr:cxnSp macro="">
      <xdr:nvCxnSpPr>
        <xdr:cNvPr id="109" name="直線コネクタ 108"/>
        <xdr:cNvCxnSpPr/>
      </xdr:nvCxnSpPr>
      <xdr:spPr bwMode="auto">
        <a:xfrm>
          <a:off x="5562600" y="75895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97179</xdr:rowOff>
    </xdr:from>
    <xdr:ext cx="762000" cy="259045"/>
    <xdr:sp macro="" textlink="">
      <xdr:nvSpPr>
        <xdr:cNvPr id="110" name="人口1人当たり決算額の推移最大値テキスト445"/>
        <xdr:cNvSpPr txBox="1"/>
      </xdr:nvSpPr>
      <xdr:spPr>
        <a:xfrm>
          <a:off x="5740400" y="602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10802</xdr:rowOff>
    </xdr:from>
    <xdr:to>
      <xdr:col>30</xdr:col>
      <xdr:colOff>25400</xdr:colOff>
      <xdr:row>34</xdr:row>
      <xdr:rowOff>10802</xdr:rowOff>
    </xdr:to>
    <xdr:cxnSp macro="">
      <xdr:nvCxnSpPr>
        <xdr:cNvPr id="111" name="直線コネクタ 110"/>
        <xdr:cNvCxnSpPr/>
      </xdr:nvCxnSpPr>
      <xdr:spPr bwMode="auto">
        <a:xfrm>
          <a:off x="5562600" y="6278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92710</xdr:rowOff>
    </xdr:from>
    <xdr:to>
      <xdr:col>29</xdr:col>
      <xdr:colOff>127000</xdr:colOff>
      <xdr:row>37</xdr:row>
      <xdr:rowOff>125537</xdr:rowOff>
    </xdr:to>
    <xdr:cxnSp macro="">
      <xdr:nvCxnSpPr>
        <xdr:cNvPr id="112" name="直線コネクタ 111"/>
        <xdr:cNvCxnSpPr/>
      </xdr:nvCxnSpPr>
      <xdr:spPr bwMode="auto">
        <a:xfrm flipV="1">
          <a:off x="5003800" y="7217410"/>
          <a:ext cx="647700" cy="328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72130</xdr:rowOff>
    </xdr:from>
    <xdr:ext cx="762000" cy="259045"/>
    <xdr:sp macro="" textlink="">
      <xdr:nvSpPr>
        <xdr:cNvPr id="113" name="人口1人当たり決算額の推移平均値テキスト445"/>
        <xdr:cNvSpPr txBox="1"/>
      </xdr:nvSpPr>
      <xdr:spPr>
        <a:xfrm>
          <a:off x="5740400" y="66824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227053</xdr:rowOff>
    </xdr:from>
    <xdr:to>
      <xdr:col>29</xdr:col>
      <xdr:colOff>177800</xdr:colOff>
      <xdr:row>35</xdr:row>
      <xdr:rowOff>328653</xdr:rowOff>
    </xdr:to>
    <xdr:sp macro="" textlink="">
      <xdr:nvSpPr>
        <xdr:cNvPr id="114" name="フローチャート: 判断 113"/>
        <xdr:cNvSpPr/>
      </xdr:nvSpPr>
      <xdr:spPr bwMode="auto">
        <a:xfrm>
          <a:off x="5600700" y="68374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125537</xdr:rowOff>
    </xdr:from>
    <xdr:to>
      <xdr:col>26</xdr:col>
      <xdr:colOff>50800</xdr:colOff>
      <xdr:row>37</xdr:row>
      <xdr:rowOff>184379</xdr:rowOff>
    </xdr:to>
    <xdr:cxnSp macro="">
      <xdr:nvCxnSpPr>
        <xdr:cNvPr id="115" name="直線コネクタ 114"/>
        <xdr:cNvCxnSpPr/>
      </xdr:nvCxnSpPr>
      <xdr:spPr bwMode="auto">
        <a:xfrm flipV="1">
          <a:off x="4305300" y="7250237"/>
          <a:ext cx="698500" cy="58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267995</xdr:rowOff>
    </xdr:from>
    <xdr:to>
      <xdr:col>26</xdr:col>
      <xdr:colOff>101600</xdr:colOff>
      <xdr:row>36</xdr:row>
      <xdr:rowOff>26695</xdr:rowOff>
    </xdr:to>
    <xdr:sp macro="" textlink="">
      <xdr:nvSpPr>
        <xdr:cNvPr id="116" name="フローチャート: 判断 115"/>
        <xdr:cNvSpPr/>
      </xdr:nvSpPr>
      <xdr:spPr bwMode="auto">
        <a:xfrm>
          <a:off x="4953000" y="68783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36872</xdr:rowOff>
    </xdr:from>
    <xdr:ext cx="736600" cy="259045"/>
    <xdr:sp macro="" textlink="">
      <xdr:nvSpPr>
        <xdr:cNvPr id="117" name="テキスト ボックス 116"/>
        <xdr:cNvSpPr txBox="1"/>
      </xdr:nvSpPr>
      <xdr:spPr>
        <a:xfrm>
          <a:off x="4622800" y="6647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184379</xdr:rowOff>
    </xdr:from>
    <xdr:to>
      <xdr:col>22</xdr:col>
      <xdr:colOff>114300</xdr:colOff>
      <xdr:row>37</xdr:row>
      <xdr:rowOff>197660</xdr:rowOff>
    </xdr:to>
    <xdr:cxnSp macro="">
      <xdr:nvCxnSpPr>
        <xdr:cNvPr id="118" name="直線コネクタ 117"/>
        <xdr:cNvCxnSpPr/>
      </xdr:nvCxnSpPr>
      <xdr:spPr bwMode="auto">
        <a:xfrm flipV="1">
          <a:off x="3606800" y="7309079"/>
          <a:ext cx="698500" cy="13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302514</xdr:rowOff>
    </xdr:from>
    <xdr:to>
      <xdr:col>22</xdr:col>
      <xdr:colOff>165100</xdr:colOff>
      <xdr:row>36</xdr:row>
      <xdr:rowOff>61214</xdr:rowOff>
    </xdr:to>
    <xdr:sp macro="" textlink="">
      <xdr:nvSpPr>
        <xdr:cNvPr id="119" name="フローチャート: 判断 118"/>
        <xdr:cNvSpPr/>
      </xdr:nvSpPr>
      <xdr:spPr bwMode="auto">
        <a:xfrm>
          <a:off x="4254500" y="6912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71391</xdr:rowOff>
    </xdr:from>
    <xdr:ext cx="762000" cy="259045"/>
    <xdr:sp macro="" textlink="">
      <xdr:nvSpPr>
        <xdr:cNvPr id="120" name="テキスト ボックス 119"/>
        <xdr:cNvSpPr txBox="1"/>
      </xdr:nvSpPr>
      <xdr:spPr>
        <a:xfrm>
          <a:off x="3924300" y="6681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171097</xdr:rowOff>
    </xdr:from>
    <xdr:to>
      <xdr:col>18</xdr:col>
      <xdr:colOff>177800</xdr:colOff>
      <xdr:row>37</xdr:row>
      <xdr:rowOff>197660</xdr:rowOff>
    </xdr:to>
    <xdr:cxnSp macro="">
      <xdr:nvCxnSpPr>
        <xdr:cNvPr id="121" name="直線コネクタ 120"/>
        <xdr:cNvCxnSpPr/>
      </xdr:nvCxnSpPr>
      <xdr:spPr bwMode="auto">
        <a:xfrm>
          <a:off x="2908300" y="7295797"/>
          <a:ext cx="698500" cy="26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296570</xdr:rowOff>
    </xdr:from>
    <xdr:to>
      <xdr:col>19</xdr:col>
      <xdr:colOff>38100</xdr:colOff>
      <xdr:row>36</xdr:row>
      <xdr:rowOff>55270</xdr:rowOff>
    </xdr:to>
    <xdr:sp macro="" textlink="">
      <xdr:nvSpPr>
        <xdr:cNvPr id="122" name="フローチャート: 判断 121"/>
        <xdr:cNvSpPr/>
      </xdr:nvSpPr>
      <xdr:spPr bwMode="auto">
        <a:xfrm>
          <a:off x="3556000" y="690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65447</xdr:rowOff>
    </xdr:from>
    <xdr:ext cx="762000" cy="259045"/>
    <xdr:sp macro="" textlink="">
      <xdr:nvSpPr>
        <xdr:cNvPr id="123" name="テキスト ボックス 122"/>
        <xdr:cNvSpPr txBox="1"/>
      </xdr:nvSpPr>
      <xdr:spPr>
        <a:xfrm>
          <a:off x="3225800" y="66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268544</xdr:rowOff>
    </xdr:from>
    <xdr:to>
      <xdr:col>15</xdr:col>
      <xdr:colOff>101600</xdr:colOff>
      <xdr:row>36</xdr:row>
      <xdr:rowOff>27244</xdr:rowOff>
    </xdr:to>
    <xdr:sp macro="" textlink="">
      <xdr:nvSpPr>
        <xdr:cNvPr id="124" name="フローチャート: 判断 123"/>
        <xdr:cNvSpPr/>
      </xdr:nvSpPr>
      <xdr:spPr bwMode="auto">
        <a:xfrm>
          <a:off x="2857500" y="6878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37421</xdr:rowOff>
    </xdr:from>
    <xdr:ext cx="762000" cy="259045"/>
    <xdr:sp macro="" textlink="">
      <xdr:nvSpPr>
        <xdr:cNvPr id="125" name="テキスト ボックス 124"/>
        <xdr:cNvSpPr txBox="1"/>
      </xdr:nvSpPr>
      <xdr:spPr>
        <a:xfrm>
          <a:off x="2527300" y="664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41910</xdr:rowOff>
    </xdr:from>
    <xdr:to>
      <xdr:col>29</xdr:col>
      <xdr:colOff>177800</xdr:colOff>
      <xdr:row>37</xdr:row>
      <xdr:rowOff>143510</xdr:rowOff>
    </xdr:to>
    <xdr:sp macro="" textlink="">
      <xdr:nvSpPr>
        <xdr:cNvPr id="131" name="楕円 130"/>
        <xdr:cNvSpPr/>
      </xdr:nvSpPr>
      <xdr:spPr bwMode="auto">
        <a:xfrm>
          <a:off x="5600700" y="7166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13987</xdr:rowOff>
    </xdr:from>
    <xdr:ext cx="762000" cy="259045"/>
    <xdr:sp macro="" textlink="">
      <xdr:nvSpPr>
        <xdr:cNvPr id="132" name="人口1人当たり決算額の推移該当値テキスト445"/>
        <xdr:cNvSpPr txBox="1"/>
      </xdr:nvSpPr>
      <xdr:spPr>
        <a:xfrm>
          <a:off x="5740400" y="7138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74737</xdr:rowOff>
    </xdr:from>
    <xdr:to>
      <xdr:col>26</xdr:col>
      <xdr:colOff>101600</xdr:colOff>
      <xdr:row>37</xdr:row>
      <xdr:rowOff>176337</xdr:rowOff>
    </xdr:to>
    <xdr:sp macro="" textlink="">
      <xdr:nvSpPr>
        <xdr:cNvPr id="133" name="楕円 132"/>
        <xdr:cNvSpPr/>
      </xdr:nvSpPr>
      <xdr:spPr bwMode="auto">
        <a:xfrm>
          <a:off x="4953000" y="7199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161114</xdr:rowOff>
    </xdr:from>
    <xdr:ext cx="736600" cy="259045"/>
    <xdr:sp macro="" textlink="">
      <xdr:nvSpPr>
        <xdr:cNvPr id="134" name="テキスト ボックス 133"/>
        <xdr:cNvSpPr txBox="1"/>
      </xdr:nvSpPr>
      <xdr:spPr>
        <a:xfrm>
          <a:off x="4622800" y="7285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133579</xdr:rowOff>
    </xdr:from>
    <xdr:to>
      <xdr:col>22</xdr:col>
      <xdr:colOff>165100</xdr:colOff>
      <xdr:row>37</xdr:row>
      <xdr:rowOff>235179</xdr:rowOff>
    </xdr:to>
    <xdr:sp macro="" textlink="">
      <xdr:nvSpPr>
        <xdr:cNvPr id="135" name="楕円 134"/>
        <xdr:cNvSpPr/>
      </xdr:nvSpPr>
      <xdr:spPr bwMode="auto">
        <a:xfrm>
          <a:off x="4254500" y="7258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219956</xdr:rowOff>
    </xdr:from>
    <xdr:ext cx="762000" cy="259045"/>
    <xdr:sp macro="" textlink="">
      <xdr:nvSpPr>
        <xdr:cNvPr id="136" name="テキスト ボックス 135"/>
        <xdr:cNvSpPr txBox="1"/>
      </xdr:nvSpPr>
      <xdr:spPr>
        <a:xfrm>
          <a:off x="3924300" y="734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146860</xdr:rowOff>
    </xdr:from>
    <xdr:to>
      <xdr:col>19</xdr:col>
      <xdr:colOff>38100</xdr:colOff>
      <xdr:row>37</xdr:row>
      <xdr:rowOff>248460</xdr:rowOff>
    </xdr:to>
    <xdr:sp macro="" textlink="">
      <xdr:nvSpPr>
        <xdr:cNvPr id="137" name="楕円 136"/>
        <xdr:cNvSpPr/>
      </xdr:nvSpPr>
      <xdr:spPr bwMode="auto">
        <a:xfrm>
          <a:off x="3556000" y="7271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233237</xdr:rowOff>
    </xdr:from>
    <xdr:ext cx="762000" cy="259045"/>
    <xdr:sp macro="" textlink="">
      <xdr:nvSpPr>
        <xdr:cNvPr id="138" name="テキスト ボックス 137"/>
        <xdr:cNvSpPr txBox="1"/>
      </xdr:nvSpPr>
      <xdr:spPr>
        <a:xfrm>
          <a:off x="3225800" y="735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120297</xdr:rowOff>
    </xdr:from>
    <xdr:to>
      <xdr:col>15</xdr:col>
      <xdr:colOff>101600</xdr:colOff>
      <xdr:row>37</xdr:row>
      <xdr:rowOff>221897</xdr:rowOff>
    </xdr:to>
    <xdr:sp macro="" textlink="">
      <xdr:nvSpPr>
        <xdr:cNvPr id="139" name="楕円 138"/>
        <xdr:cNvSpPr/>
      </xdr:nvSpPr>
      <xdr:spPr bwMode="auto">
        <a:xfrm>
          <a:off x="2857500" y="7244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206674</xdr:rowOff>
    </xdr:from>
    <xdr:ext cx="762000" cy="259045"/>
    <xdr:sp macro="" textlink="">
      <xdr:nvSpPr>
        <xdr:cNvPr id="140" name="テキスト ボックス 139"/>
        <xdr:cNvSpPr txBox="1"/>
      </xdr:nvSpPr>
      <xdr:spPr>
        <a:xfrm>
          <a:off x="2527300" y="7331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岐阜県神戸町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18,577
18,163
18.78
7,782,351
7,489,233
248,837
4,916,109
4,665,058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34971</xdr:rowOff>
    </xdr:from>
    <xdr:to>
      <xdr:col>24</xdr:col>
      <xdr:colOff>62865</xdr:colOff>
      <xdr:row>38</xdr:row>
      <xdr:rowOff>20843</xdr:rowOff>
    </xdr:to>
    <xdr:cxnSp macro="">
      <xdr:nvCxnSpPr>
        <xdr:cNvPr id="54" name="直線コネクタ 53"/>
        <xdr:cNvCxnSpPr/>
      </xdr:nvCxnSpPr>
      <xdr:spPr>
        <a:xfrm flipV="1">
          <a:off x="4633595" y="5178471"/>
          <a:ext cx="1270" cy="1357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24670</xdr:rowOff>
    </xdr:from>
    <xdr:ext cx="534377" cy="259045"/>
    <xdr:sp macro="" textlink="">
      <xdr:nvSpPr>
        <xdr:cNvPr id="55" name="人件費最小値テキスト"/>
        <xdr:cNvSpPr txBox="1"/>
      </xdr:nvSpPr>
      <xdr:spPr>
        <a:xfrm>
          <a:off x="4686300" y="653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20843</xdr:rowOff>
    </xdr:from>
    <xdr:to>
      <xdr:col>24</xdr:col>
      <xdr:colOff>152400</xdr:colOff>
      <xdr:row>38</xdr:row>
      <xdr:rowOff>20843</xdr:rowOff>
    </xdr:to>
    <xdr:cxnSp macro="">
      <xdr:nvCxnSpPr>
        <xdr:cNvPr id="56" name="直線コネクタ 55"/>
        <xdr:cNvCxnSpPr/>
      </xdr:nvCxnSpPr>
      <xdr:spPr>
        <a:xfrm>
          <a:off x="4546600" y="6535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153098</xdr:rowOff>
    </xdr:from>
    <xdr:ext cx="599010" cy="259045"/>
    <xdr:sp macro="" textlink="">
      <xdr:nvSpPr>
        <xdr:cNvPr id="57" name="人件費最大値テキスト"/>
        <xdr:cNvSpPr txBox="1"/>
      </xdr:nvSpPr>
      <xdr:spPr>
        <a:xfrm>
          <a:off x="4686300" y="4953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34971</xdr:rowOff>
    </xdr:from>
    <xdr:to>
      <xdr:col>24</xdr:col>
      <xdr:colOff>152400</xdr:colOff>
      <xdr:row>30</xdr:row>
      <xdr:rowOff>34971</xdr:rowOff>
    </xdr:to>
    <xdr:cxnSp macro="">
      <xdr:nvCxnSpPr>
        <xdr:cNvPr id="58" name="直線コネクタ 57"/>
        <xdr:cNvCxnSpPr/>
      </xdr:nvCxnSpPr>
      <xdr:spPr>
        <a:xfrm>
          <a:off x="4546600" y="5178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120802</xdr:rowOff>
    </xdr:from>
    <xdr:to>
      <xdr:col>24</xdr:col>
      <xdr:colOff>63500</xdr:colOff>
      <xdr:row>37</xdr:row>
      <xdr:rowOff>136926</xdr:rowOff>
    </xdr:to>
    <xdr:cxnSp macro="">
      <xdr:nvCxnSpPr>
        <xdr:cNvPr id="59" name="直線コネクタ 58"/>
        <xdr:cNvCxnSpPr/>
      </xdr:nvCxnSpPr>
      <xdr:spPr>
        <a:xfrm flipV="1">
          <a:off x="3797300" y="6464452"/>
          <a:ext cx="838200" cy="1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31493</xdr:rowOff>
    </xdr:from>
    <xdr:ext cx="534377" cy="259045"/>
    <xdr:sp macro="" textlink="">
      <xdr:nvSpPr>
        <xdr:cNvPr id="60" name="人件費平均値テキスト"/>
        <xdr:cNvSpPr txBox="1"/>
      </xdr:nvSpPr>
      <xdr:spPr>
        <a:xfrm>
          <a:off x="4686300" y="5860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8616</xdr:rowOff>
    </xdr:from>
    <xdr:to>
      <xdr:col>24</xdr:col>
      <xdr:colOff>114300</xdr:colOff>
      <xdr:row>35</xdr:row>
      <xdr:rowOff>110216</xdr:rowOff>
    </xdr:to>
    <xdr:sp macro="" textlink="">
      <xdr:nvSpPr>
        <xdr:cNvPr id="61" name="フローチャート: 判断 60"/>
        <xdr:cNvSpPr/>
      </xdr:nvSpPr>
      <xdr:spPr>
        <a:xfrm>
          <a:off x="4584700" y="600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136926</xdr:rowOff>
    </xdr:from>
    <xdr:to>
      <xdr:col>19</xdr:col>
      <xdr:colOff>177800</xdr:colOff>
      <xdr:row>37</xdr:row>
      <xdr:rowOff>165349</xdr:rowOff>
    </xdr:to>
    <xdr:cxnSp macro="">
      <xdr:nvCxnSpPr>
        <xdr:cNvPr id="62" name="直線コネクタ 61"/>
        <xdr:cNvCxnSpPr/>
      </xdr:nvCxnSpPr>
      <xdr:spPr>
        <a:xfrm flipV="1">
          <a:off x="2908300" y="6480576"/>
          <a:ext cx="889000" cy="2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38760</xdr:rowOff>
    </xdr:from>
    <xdr:to>
      <xdr:col>20</xdr:col>
      <xdr:colOff>38100</xdr:colOff>
      <xdr:row>35</xdr:row>
      <xdr:rowOff>140360</xdr:rowOff>
    </xdr:to>
    <xdr:sp macro="" textlink="">
      <xdr:nvSpPr>
        <xdr:cNvPr id="63" name="フローチャート: 判断 62"/>
        <xdr:cNvSpPr/>
      </xdr:nvSpPr>
      <xdr:spPr>
        <a:xfrm>
          <a:off x="3746500" y="60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156887</xdr:rowOff>
    </xdr:from>
    <xdr:ext cx="534377" cy="259045"/>
    <xdr:sp macro="" textlink="">
      <xdr:nvSpPr>
        <xdr:cNvPr id="64" name="テキスト ボックス 63"/>
        <xdr:cNvSpPr txBox="1"/>
      </xdr:nvSpPr>
      <xdr:spPr>
        <a:xfrm>
          <a:off x="3530111" y="581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165349</xdr:rowOff>
    </xdr:from>
    <xdr:to>
      <xdr:col>15</xdr:col>
      <xdr:colOff>50800</xdr:colOff>
      <xdr:row>39</xdr:row>
      <xdr:rowOff>53503</xdr:rowOff>
    </xdr:to>
    <xdr:cxnSp macro="">
      <xdr:nvCxnSpPr>
        <xdr:cNvPr id="65" name="直線コネクタ 64"/>
        <xdr:cNvCxnSpPr/>
      </xdr:nvCxnSpPr>
      <xdr:spPr>
        <a:xfrm flipV="1">
          <a:off x="2019300" y="6508999"/>
          <a:ext cx="889000" cy="23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111166</xdr:rowOff>
    </xdr:from>
    <xdr:to>
      <xdr:col>15</xdr:col>
      <xdr:colOff>101600</xdr:colOff>
      <xdr:row>36</xdr:row>
      <xdr:rowOff>41316</xdr:rowOff>
    </xdr:to>
    <xdr:sp macro="" textlink="">
      <xdr:nvSpPr>
        <xdr:cNvPr id="66" name="フローチャート: 判断 65"/>
        <xdr:cNvSpPr/>
      </xdr:nvSpPr>
      <xdr:spPr>
        <a:xfrm>
          <a:off x="2857500" y="6111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57843</xdr:rowOff>
    </xdr:from>
    <xdr:ext cx="534377" cy="259045"/>
    <xdr:sp macro="" textlink="">
      <xdr:nvSpPr>
        <xdr:cNvPr id="67" name="テキスト ボックス 66"/>
        <xdr:cNvSpPr txBox="1"/>
      </xdr:nvSpPr>
      <xdr:spPr>
        <a:xfrm>
          <a:off x="2641111" y="588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53503</xdr:rowOff>
    </xdr:from>
    <xdr:to>
      <xdr:col>10</xdr:col>
      <xdr:colOff>114300</xdr:colOff>
      <xdr:row>39</xdr:row>
      <xdr:rowOff>81193</xdr:rowOff>
    </xdr:to>
    <xdr:cxnSp macro="">
      <xdr:nvCxnSpPr>
        <xdr:cNvPr id="68" name="直線コネクタ 67"/>
        <xdr:cNvCxnSpPr/>
      </xdr:nvCxnSpPr>
      <xdr:spPr>
        <a:xfrm flipV="1">
          <a:off x="1130300" y="6740053"/>
          <a:ext cx="889000" cy="2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81692</xdr:rowOff>
    </xdr:from>
    <xdr:to>
      <xdr:col>10</xdr:col>
      <xdr:colOff>165100</xdr:colOff>
      <xdr:row>37</xdr:row>
      <xdr:rowOff>11842</xdr:rowOff>
    </xdr:to>
    <xdr:sp macro="" textlink="">
      <xdr:nvSpPr>
        <xdr:cNvPr id="69" name="フローチャート: 判断 68"/>
        <xdr:cNvSpPr/>
      </xdr:nvSpPr>
      <xdr:spPr>
        <a:xfrm>
          <a:off x="1968500" y="6253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28369</xdr:rowOff>
    </xdr:from>
    <xdr:ext cx="534377" cy="259045"/>
    <xdr:sp macro="" textlink="">
      <xdr:nvSpPr>
        <xdr:cNvPr id="70" name="テキスト ボックス 69"/>
        <xdr:cNvSpPr txBox="1"/>
      </xdr:nvSpPr>
      <xdr:spPr>
        <a:xfrm>
          <a:off x="1752111" y="602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98562</xdr:rowOff>
    </xdr:from>
    <xdr:to>
      <xdr:col>6</xdr:col>
      <xdr:colOff>38100</xdr:colOff>
      <xdr:row>37</xdr:row>
      <xdr:rowOff>28712</xdr:rowOff>
    </xdr:to>
    <xdr:sp macro="" textlink="">
      <xdr:nvSpPr>
        <xdr:cNvPr id="71" name="フローチャート: 判断 70"/>
        <xdr:cNvSpPr/>
      </xdr:nvSpPr>
      <xdr:spPr>
        <a:xfrm>
          <a:off x="1079500" y="627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45239</xdr:rowOff>
    </xdr:from>
    <xdr:ext cx="534377" cy="259045"/>
    <xdr:sp macro="" textlink="">
      <xdr:nvSpPr>
        <xdr:cNvPr id="72" name="テキスト ボックス 71"/>
        <xdr:cNvSpPr txBox="1"/>
      </xdr:nvSpPr>
      <xdr:spPr>
        <a:xfrm>
          <a:off x="863111" y="604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70002</xdr:rowOff>
    </xdr:from>
    <xdr:to>
      <xdr:col>24</xdr:col>
      <xdr:colOff>114300</xdr:colOff>
      <xdr:row>38</xdr:row>
      <xdr:rowOff>152</xdr:rowOff>
    </xdr:to>
    <xdr:sp macro="" textlink="">
      <xdr:nvSpPr>
        <xdr:cNvPr id="78" name="楕円 77"/>
        <xdr:cNvSpPr/>
      </xdr:nvSpPr>
      <xdr:spPr>
        <a:xfrm>
          <a:off x="4584700" y="64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156379</xdr:rowOff>
    </xdr:from>
    <xdr:ext cx="534377" cy="259045"/>
    <xdr:sp macro="" textlink="">
      <xdr:nvSpPr>
        <xdr:cNvPr id="79" name="人件費該当値テキスト"/>
        <xdr:cNvSpPr txBox="1"/>
      </xdr:nvSpPr>
      <xdr:spPr>
        <a:xfrm>
          <a:off x="4686300" y="632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86126</xdr:rowOff>
    </xdr:from>
    <xdr:to>
      <xdr:col>20</xdr:col>
      <xdr:colOff>38100</xdr:colOff>
      <xdr:row>38</xdr:row>
      <xdr:rowOff>16277</xdr:rowOff>
    </xdr:to>
    <xdr:sp macro="" textlink="">
      <xdr:nvSpPr>
        <xdr:cNvPr id="80" name="楕円 79"/>
        <xdr:cNvSpPr/>
      </xdr:nvSpPr>
      <xdr:spPr>
        <a:xfrm>
          <a:off x="3746500" y="642977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7404</xdr:rowOff>
    </xdr:from>
    <xdr:ext cx="534377" cy="259045"/>
    <xdr:sp macro="" textlink="">
      <xdr:nvSpPr>
        <xdr:cNvPr id="81" name="テキスト ボックス 80"/>
        <xdr:cNvSpPr txBox="1"/>
      </xdr:nvSpPr>
      <xdr:spPr>
        <a:xfrm>
          <a:off x="3530111" y="652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114549</xdr:rowOff>
    </xdr:from>
    <xdr:to>
      <xdr:col>15</xdr:col>
      <xdr:colOff>101600</xdr:colOff>
      <xdr:row>38</xdr:row>
      <xdr:rowOff>44699</xdr:rowOff>
    </xdr:to>
    <xdr:sp macro="" textlink="">
      <xdr:nvSpPr>
        <xdr:cNvPr id="82" name="楕円 81"/>
        <xdr:cNvSpPr/>
      </xdr:nvSpPr>
      <xdr:spPr>
        <a:xfrm>
          <a:off x="2857500" y="645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35826</xdr:rowOff>
    </xdr:from>
    <xdr:ext cx="534377" cy="259045"/>
    <xdr:sp macro="" textlink="">
      <xdr:nvSpPr>
        <xdr:cNvPr id="83" name="テキスト ボックス 82"/>
        <xdr:cNvSpPr txBox="1"/>
      </xdr:nvSpPr>
      <xdr:spPr>
        <a:xfrm>
          <a:off x="2641111" y="655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2703</xdr:rowOff>
    </xdr:from>
    <xdr:to>
      <xdr:col>10</xdr:col>
      <xdr:colOff>165100</xdr:colOff>
      <xdr:row>39</xdr:row>
      <xdr:rowOff>104303</xdr:rowOff>
    </xdr:to>
    <xdr:sp macro="" textlink="">
      <xdr:nvSpPr>
        <xdr:cNvPr id="84" name="楕円 83"/>
        <xdr:cNvSpPr/>
      </xdr:nvSpPr>
      <xdr:spPr>
        <a:xfrm>
          <a:off x="1968500" y="668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95430</xdr:rowOff>
    </xdr:from>
    <xdr:ext cx="534377" cy="259045"/>
    <xdr:sp macro="" textlink="">
      <xdr:nvSpPr>
        <xdr:cNvPr id="85" name="テキスト ボックス 84"/>
        <xdr:cNvSpPr txBox="1"/>
      </xdr:nvSpPr>
      <xdr:spPr>
        <a:xfrm>
          <a:off x="1752111" y="678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30393</xdr:rowOff>
    </xdr:from>
    <xdr:to>
      <xdr:col>6</xdr:col>
      <xdr:colOff>38100</xdr:colOff>
      <xdr:row>39</xdr:row>
      <xdr:rowOff>131993</xdr:rowOff>
    </xdr:to>
    <xdr:sp macro="" textlink="">
      <xdr:nvSpPr>
        <xdr:cNvPr id="86" name="楕円 85"/>
        <xdr:cNvSpPr/>
      </xdr:nvSpPr>
      <xdr:spPr>
        <a:xfrm>
          <a:off x="1079500" y="671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123120</xdr:rowOff>
    </xdr:from>
    <xdr:ext cx="534377" cy="259045"/>
    <xdr:sp macro="" textlink="">
      <xdr:nvSpPr>
        <xdr:cNvPr id="87" name="テキスト ボックス 86"/>
        <xdr:cNvSpPr txBox="1"/>
      </xdr:nvSpPr>
      <xdr:spPr>
        <a:xfrm>
          <a:off x="863111" y="680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137316</xdr:rowOff>
    </xdr:from>
    <xdr:to>
      <xdr:col>24</xdr:col>
      <xdr:colOff>62865</xdr:colOff>
      <xdr:row>59</xdr:row>
      <xdr:rowOff>156551</xdr:rowOff>
    </xdr:to>
    <xdr:cxnSp macro="">
      <xdr:nvCxnSpPr>
        <xdr:cNvPr id="114" name="直線コネクタ 113"/>
        <xdr:cNvCxnSpPr/>
      </xdr:nvCxnSpPr>
      <xdr:spPr>
        <a:xfrm flipV="1">
          <a:off x="4633595" y="8709816"/>
          <a:ext cx="1270" cy="1562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160378</xdr:rowOff>
    </xdr:from>
    <xdr:ext cx="534377" cy="259045"/>
    <xdr:sp macro="" textlink="">
      <xdr:nvSpPr>
        <xdr:cNvPr id="115" name="物件費最小値テキスト"/>
        <xdr:cNvSpPr txBox="1"/>
      </xdr:nvSpPr>
      <xdr:spPr>
        <a:xfrm>
          <a:off x="4686300" y="1027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156551</xdr:rowOff>
    </xdr:from>
    <xdr:to>
      <xdr:col>24</xdr:col>
      <xdr:colOff>152400</xdr:colOff>
      <xdr:row>59</xdr:row>
      <xdr:rowOff>156551</xdr:rowOff>
    </xdr:to>
    <xdr:cxnSp macro="">
      <xdr:nvCxnSpPr>
        <xdr:cNvPr id="116" name="直線コネクタ 115"/>
        <xdr:cNvCxnSpPr/>
      </xdr:nvCxnSpPr>
      <xdr:spPr>
        <a:xfrm>
          <a:off x="4546600" y="10272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83993</xdr:rowOff>
    </xdr:from>
    <xdr:ext cx="599010" cy="259045"/>
    <xdr:sp macro="" textlink="">
      <xdr:nvSpPr>
        <xdr:cNvPr id="117" name="物件費最大値テキスト"/>
        <xdr:cNvSpPr txBox="1"/>
      </xdr:nvSpPr>
      <xdr:spPr>
        <a:xfrm>
          <a:off x="4686300" y="8485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137316</xdr:rowOff>
    </xdr:from>
    <xdr:to>
      <xdr:col>24</xdr:col>
      <xdr:colOff>152400</xdr:colOff>
      <xdr:row>50</xdr:row>
      <xdr:rowOff>137316</xdr:rowOff>
    </xdr:to>
    <xdr:cxnSp macro="">
      <xdr:nvCxnSpPr>
        <xdr:cNvPr id="118" name="直線コネクタ 117"/>
        <xdr:cNvCxnSpPr/>
      </xdr:nvCxnSpPr>
      <xdr:spPr>
        <a:xfrm>
          <a:off x="4546600" y="870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71398</xdr:rowOff>
    </xdr:from>
    <xdr:to>
      <xdr:col>24</xdr:col>
      <xdr:colOff>63500</xdr:colOff>
      <xdr:row>59</xdr:row>
      <xdr:rowOff>19930</xdr:rowOff>
    </xdr:to>
    <xdr:cxnSp macro="">
      <xdr:nvCxnSpPr>
        <xdr:cNvPr id="119" name="直線コネクタ 118"/>
        <xdr:cNvCxnSpPr/>
      </xdr:nvCxnSpPr>
      <xdr:spPr>
        <a:xfrm flipV="1">
          <a:off x="3797300" y="10015498"/>
          <a:ext cx="838200" cy="11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146638</xdr:rowOff>
    </xdr:from>
    <xdr:ext cx="534377" cy="259045"/>
    <xdr:sp macro="" textlink="">
      <xdr:nvSpPr>
        <xdr:cNvPr id="120" name="物件費平均値テキスト"/>
        <xdr:cNvSpPr txBox="1"/>
      </xdr:nvSpPr>
      <xdr:spPr>
        <a:xfrm>
          <a:off x="4686300" y="9404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123761</xdr:rowOff>
    </xdr:from>
    <xdr:to>
      <xdr:col>24</xdr:col>
      <xdr:colOff>114300</xdr:colOff>
      <xdr:row>56</xdr:row>
      <xdr:rowOff>53911</xdr:rowOff>
    </xdr:to>
    <xdr:sp macro="" textlink="">
      <xdr:nvSpPr>
        <xdr:cNvPr id="121" name="フローチャート: 判断 120"/>
        <xdr:cNvSpPr/>
      </xdr:nvSpPr>
      <xdr:spPr>
        <a:xfrm>
          <a:off x="4584700" y="955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19930</xdr:rowOff>
    </xdr:from>
    <xdr:to>
      <xdr:col>19</xdr:col>
      <xdr:colOff>177800</xdr:colOff>
      <xdr:row>59</xdr:row>
      <xdr:rowOff>56081</xdr:rowOff>
    </xdr:to>
    <xdr:cxnSp macro="">
      <xdr:nvCxnSpPr>
        <xdr:cNvPr id="122" name="直線コネクタ 121"/>
        <xdr:cNvCxnSpPr/>
      </xdr:nvCxnSpPr>
      <xdr:spPr>
        <a:xfrm flipV="1">
          <a:off x="2908300" y="10135480"/>
          <a:ext cx="889000" cy="36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32583</xdr:rowOff>
    </xdr:from>
    <xdr:to>
      <xdr:col>20</xdr:col>
      <xdr:colOff>38100</xdr:colOff>
      <xdr:row>56</xdr:row>
      <xdr:rowOff>134183</xdr:rowOff>
    </xdr:to>
    <xdr:sp macro="" textlink="">
      <xdr:nvSpPr>
        <xdr:cNvPr id="123" name="フローチャート: 判断 122"/>
        <xdr:cNvSpPr/>
      </xdr:nvSpPr>
      <xdr:spPr>
        <a:xfrm>
          <a:off x="3746500" y="963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150710</xdr:rowOff>
    </xdr:from>
    <xdr:ext cx="534377" cy="259045"/>
    <xdr:sp macro="" textlink="">
      <xdr:nvSpPr>
        <xdr:cNvPr id="124" name="テキスト ボックス 123"/>
        <xdr:cNvSpPr txBox="1"/>
      </xdr:nvSpPr>
      <xdr:spPr>
        <a:xfrm>
          <a:off x="3530111" y="940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51803</xdr:rowOff>
    </xdr:from>
    <xdr:to>
      <xdr:col>15</xdr:col>
      <xdr:colOff>50800</xdr:colOff>
      <xdr:row>59</xdr:row>
      <xdr:rowOff>56081</xdr:rowOff>
    </xdr:to>
    <xdr:cxnSp macro="">
      <xdr:nvCxnSpPr>
        <xdr:cNvPr id="125" name="直線コネクタ 124"/>
        <xdr:cNvCxnSpPr/>
      </xdr:nvCxnSpPr>
      <xdr:spPr>
        <a:xfrm>
          <a:off x="2019300" y="10167353"/>
          <a:ext cx="889000" cy="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68865</xdr:rowOff>
    </xdr:from>
    <xdr:to>
      <xdr:col>15</xdr:col>
      <xdr:colOff>101600</xdr:colOff>
      <xdr:row>56</xdr:row>
      <xdr:rowOff>170465</xdr:rowOff>
    </xdr:to>
    <xdr:sp macro="" textlink="">
      <xdr:nvSpPr>
        <xdr:cNvPr id="126" name="フローチャート: 判断 125"/>
        <xdr:cNvSpPr/>
      </xdr:nvSpPr>
      <xdr:spPr>
        <a:xfrm>
          <a:off x="2857500" y="967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15542</xdr:rowOff>
    </xdr:from>
    <xdr:ext cx="534377" cy="259045"/>
    <xdr:sp macro="" textlink="">
      <xdr:nvSpPr>
        <xdr:cNvPr id="127" name="テキスト ボックス 126"/>
        <xdr:cNvSpPr txBox="1"/>
      </xdr:nvSpPr>
      <xdr:spPr>
        <a:xfrm>
          <a:off x="2641111" y="944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13986</xdr:rowOff>
    </xdr:from>
    <xdr:to>
      <xdr:col>10</xdr:col>
      <xdr:colOff>114300</xdr:colOff>
      <xdr:row>59</xdr:row>
      <xdr:rowOff>51803</xdr:rowOff>
    </xdr:to>
    <xdr:cxnSp macro="">
      <xdr:nvCxnSpPr>
        <xdr:cNvPr id="128" name="直線コネクタ 127"/>
        <xdr:cNvCxnSpPr/>
      </xdr:nvCxnSpPr>
      <xdr:spPr>
        <a:xfrm>
          <a:off x="1130300" y="10129536"/>
          <a:ext cx="889000" cy="3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124578</xdr:rowOff>
    </xdr:from>
    <xdr:to>
      <xdr:col>10</xdr:col>
      <xdr:colOff>165100</xdr:colOff>
      <xdr:row>57</xdr:row>
      <xdr:rowOff>54728</xdr:rowOff>
    </xdr:to>
    <xdr:sp macro="" textlink="">
      <xdr:nvSpPr>
        <xdr:cNvPr id="129" name="フローチャート: 判断 128"/>
        <xdr:cNvSpPr/>
      </xdr:nvSpPr>
      <xdr:spPr>
        <a:xfrm>
          <a:off x="1968500" y="972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71255</xdr:rowOff>
    </xdr:from>
    <xdr:ext cx="534377" cy="259045"/>
    <xdr:sp macro="" textlink="">
      <xdr:nvSpPr>
        <xdr:cNvPr id="130" name="テキスト ボックス 129"/>
        <xdr:cNvSpPr txBox="1"/>
      </xdr:nvSpPr>
      <xdr:spPr>
        <a:xfrm>
          <a:off x="1752111" y="950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40339</xdr:rowOff>
    </xdr:from>
    <xdr:to>
      <xdr:col>6</xdr:col>
      <xdr:colOff>38100</xdr:colOff>
      <xdr:row>57</xdr:row>
      <xdr:rowOff>141939</xdr:rowOff>
    </xdr:to>
    <xdr:sp macro="" textlink="">
      <xdr:nvSpPr>
        <xdr:cNvPr id="131" name="フローチャート: 判断 130"/>
        <xdr:cNvSpPr/>
      </xdr:nvSpPr>
      <xdr:spPr>
        <a:xfrm>
          <a:off x="1079500" y="981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158466</xdr:rowOff>
    </xdr:from>
    <xdr:ext cx="534377" cy="259045"/>
    <xdr:sp macro="" textlink="">
      <xdr:nvSpPr>
        <xdr:cNvPr id="132" name="テキスト ボックス 131"/>
        <xdr:cNvSpPr txBox="1"/>
      </xdr:nvSpPr>
      <xdr:spPr>
        <a:xfrm>
          <a:off x="863111" y="958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20598</xdr:rowOff>
    </xdr:from>
    <xdr:to>
      <xdr:col>24</xdr:col>
      <xdr:colOff>114300</xdr:colOff>
      <xdr:row>58</xdr:row>
      <xdr:rowOff>122198</xdr:rowOff>
    </xdr:to>
    <xdr:sp macro="" textlink="">
      <xdr:nvSpPr>
        <xdr:cNvPr id="138" name="楕円 137"/>
        <xdr:cNvSpPr/>
      </xdr:nvSpPr>
      <xdr:spPr>
        <a:xfrm>
          <a:off x="4584700" y="996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170475</xdr:rowOff>
    </xdr:from>
    <xdr:ext cx="534377" cy="259045"/>
    <xdr:sp macro="" textlink="">
      <xdr:nvSpPr>
        <xdr:cNvPr id="139" name="物件費該当値テキスト"/>
        <xdr:cNvSpPr txBox="1"/>
      </xdr:nvSpPr>
      <xdr:spPr>
        <a:xfrm>
          <a:off x="4686300" y="994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140580</xdr:rowOff>
    </xdr:from>
    <xdr:to>
      <xdr:col>20</xdr:col>
      <xdr:colOff>38100</xdr:colOff>
      <xdr:row>59</xdr:row>
      <xdr:rowOff>70730</xdr:rowOff>
    </xdr:to>
    <xdr:sp macro="" textlink="">
      <xdr:nvSpPr>
        <xdr:cNvPr id="140" name="楕円 139"/>
        <xdr:cNvSpPr/>
      </xdr:nvSpPr>
      <xdr:spPr>
        <a:xfrm>
          <a:off x="3746500" y="1008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61857</xdr:rowOff>
    </xdr:from>
    <xdr:ext cx="534377" cy="259045"/>
    <xdr:sp macro="" textlink="">
      <xdr:nvSpPr>
        <xdr:cNvPr id="141" name="テキスト ボックス 140"/>
        <xdr:cNvSpPr txBox="1"/>
      </xdr:nvSpPr>
      <xdr:spPr>
        <a:xfrm>
          <a:off x="3530111" y="101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5281</xdr:rowOff>
    </xdr:from>
    <xdr:to>
      <xdr:col>15</xdr:col>
      <xdr:colOff>101600</xdr:colOff>
      <xdr:row>59</xdr:row>
      <xdr:rowOff>106881</xdr:rowOff>
    </xdr:to>
    <xdr:sp macro="" textlink="">
      <xdr:nvSpPr>
        <xdr:cNvPr id="142" name="楕円 141"/>
        <xdr:cNvSpPr/>
      </xdr:nvSpPr>
      <xdr:spPr>
        <a:xfrm>
          <a:off x="2857500" y="1012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98008</xdr:rowOff>
    </xdr:from>
    <xdr:ext cx="534377" cy="259045"/>
    <xdr:sp macro="" textlink="">
      <xdr:nvSpPr>
        <xdr:cNvPr id="143" name="テキスト ボックス 142"/>
        <xdr:cNvSpPr txBox="1"/>
      </xdr:nvSpPr>
      <xdr:spPr>
        <a:xfrm>
          <a:off x="2641111" y="1021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1003</xdr:rowOff>
    </xdr:from>
    <xdr:to>
      <xdr:col>10</xdr:col>
      <xdr:colOff>165100</xdr:colOff>
      <xdr:row>59</xdr:row>
      <xdr:rowOff>102603</xdr:rowOff>
    </xdr:to>
    <xdr:sp macro="" textlink="">
      <xdr:nvSpPr>
        <xdr:cNvPr id="144" name="楕円 143"/>
        <xdr:cNvSpPr/>
      </xdr:nvSpPr>
      <xdr:spPr>
        <a:xfrm>
          <a:off x="1968500" y="1011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93730</xdr:rowOff>
    </xdr:from>
    <xdr:ext cx="534377" cy="259045"/>
    <xdr:sp macro="" textlink="">
      <xdr:nvSpPr>
        <xdr:cNvPr id="145" name="テキスト ボックス 144"/>
        <xdr:cNvSpPr txBox="1"/>
      </xdr:nvSpPr>
      <xdr:spPr>
        <a:xfrm>
          <a:off x="1752111" y="1020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134636</xdr:rowOff>
    </xdr:from>
    <xdr:to>
      <xdr:col>6</xdr:col>
      <xdr:colOff>38100</xdr:colOff>
      <xdr:row>59</xdr:row>
      <xdr:rowOff>64786</xdr:rowOff>
    </xdr:to>
    <xdr:sp macro="" textlink="">
      <xdr:nvSpPr>
        <xdr:cNvPr id="146" name="楕円 145"/>
        <xdr:cNvSpPr/>
      </xdr:nvSpPr>
      <xdr:spPr>
        <a:xfrm>
          <a:off x="1079500" y="1007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55913</xdr:rowOff>
    </xdr:from>
    <xdr:ext cx="534377" cy="259045"/>
    <xdr:sp macro="" textlink="">
      <xdr:nvSpPr>
        <xdr:cNvPr id="147" name="テキスト ボックス 146"/>
        <xdr:cNvSpPr txBox="1"/>
      </xdr:nvSpPr>
      <xdr:spPr>
        <a:xfrm>
          <a:off x="863111" y="1017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86817</xdr:rowOff>
    </xdr:from>
    <xdr:to>
      <xdr:col>24</xdr:col>
      <xdr:colOff>62865</xdr:colOff>
      <xdr:row>78</xdr:row>
      <xdr:rowOff>159435</xdr:rowOff>
    </xdr:to>
    <xdr:cxnSp macro="">
      <xdr:nvCxnSpPr>
        <xdr:cNvPr id="171" name="直線コネクタ 170"/>
        <xdr:cNvCxnSpPr/>
      </xdr:nvCxnSpPr>
      <xdr:spPr>
        <a:xfrm flipV="1">
          <a:off x="4633595" y="12259767"/>
          <a:ext cx="1270" cy="12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163262</xdr:rowOff>
    </xdr:from>
    <xdr:ext cx="469744" cy="259045"/>
    <xdr:sp macro="" textlink="">
      <xdr:nvSpPr>
        <xdr:cNvPr id="172" name="維持補修費最小値テキスト"/>
        <xdr:cNvSpPr txBox="1"/>
      </xdr:nvSpPr>
      <xdr:spPr>
        <a:xfrm>
          <a:off x="4686300" y="13536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159435</xdr:rowOff>
    </xdr:from>
    <xdr:to>
      <xdr:col>24</xdr:col>
      <xdr:colOff>152400</xdr:colOff>
      <xdr:row>78</xdr:row>
      <xdr:rowOff>159435</xdr:rowOff>
    </xdr:to>
    <xdr:cxnSp macro="">
      <xdr:nvCxnSpPr>
        <xdr:cNvPr id="173" name="直線コネクタ 172"/>
        <xdr:cNvCxnSpPr/>
      </xdr:nvCxnSpPr>
      <xdr:spPr>
        <a:xfrm>
          <a:off x="4546600" y="13532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33494</xdr:rowOff>
    </xdr:from>
    <xdr:ext cx="534377" cy="259045"/>
    <xdr:sp macro="" textlink="">
      <xdr:nvSpPr>
        <xdr:cNvPr id="174" name="維持補修費最大値テキスト"/>
        <xdr:cNvSpPr txBox="1"/>
      </xdr:nvSpPr>
      <xdr:spPr>
        <a:xfrm>
          <a:off x="4686300" y="1203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86817</xdr:rowOff>
    </xdr:from>
    <xdr:to>
      <xdr:col>24</xdr:col>
      <xdr:colOff>152400</xdr:colOff>
      <xdr:row>71</xdr:row>
      <xdr:rowOff>86817</xdr:rowOff>
    </xdr:to>
    <xdr:cxnSp macro="">
      <xdr:nvCxnSpPr>
        <xdr:cNvPr id="175" name="直線コネクタ 174"/>
        <xdr:cNvCxnSpPr/>
      </xdr:nvCxnSpPr>
      <xdr:spPr>
        <a:xfrm>
          <a:off x="4546600" y="1225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114554</xdr:rowOff>
    </xdr:from>
    <xdr:to>
      <xdr:col>24</xdr:col>
      <xdr:colOff>63500</xdr:colOff>
      <xdr:row>78</xdr:row>
      <xdr:rowOff>155473</xdr:rowOff>
    </xdr:to>
    <xdr:cxnSp macro="">
      <xdr:nvCxnSpPr>
        <xdr:cNvPr id="176" name="直線コネクタ 175"/>
        <xdr:cNvCxnSpPr/>
      </xdr:nvCxnSpPr>
      <xdr:spPr>
        <a:xfrm>
          <a:off x="3797300" y="13487654"/>
          <a:ext cx="838200" cy="4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18470</xdr:rowOff>
    </xdr:from>
    <xdr:ext cx="469744" cy="259045"/>
    <xdr:sp macro="" textlink="">
      <xdr:nvSpPr>
        <xdr:cNvPr id="177" name="維持補修費平均値テキスト"/>
        <xdr:cNvSpPr txBox="1"/>
      </xdr:nvSpPr>
      <xdr:spPr>
        <a:xfrm>
          <a:off x="4686300" y="130486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167043</xdr:rowOff>
    </xdr:from>
    <xdr:to>
      <xdr:col>24</xdr:col>
      <xdr:colOff>114300</xdr:colOff>
      <xdr:row>77</xdr:row>
      <xdr:rowOff>97193</xdr:rowOff>
    </xdr:to>
    <xdr:sp macro="" textlink="">
      <xdr:nvSpPr>
        <xdr:cNvPr id="178" name="フローチャート: 判断 177"/>
        <xdr:cNvSpPr/>
      </xdr:nvSpPr>
      <xdr:spPr>
        <a:xfrm>
          <a:off x="4584700" y="1319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114554</xdr:rowOff>
    </xdr:from>
    <xdr:to>
      <xdr:col>19</xdr:col>
      <xdr:colOff>177800</xdr:colOff>
      <xdr:row>78</xdr:row>
      <xdr:rowOff>149492</xdr:rowOff>
    </xdr:to>
    <xdr:cxnSp macro="">
      <xdr:nvCxnSpPr>
        <xdr:cNvPr id="179" name="直線コネクタ 178"/>
        <xdr:cNvCxnSpPr/>
      </xdr:nvCxnSpPr>
      <xdr:spPr>
        <a:xfrm flipV="1">
          <a:off x="2908300" y="13487654"/>
          <a:ext cx="889000" cy="3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147841</xdr:rowOff>
    </xdr:from>
    <xdr:to>
      <xdr:col>20</xdr:col>
      <xdr:colOff>38100</xdr:colOff>
      <xdr:row>77</xdr:row>
      <xdr:rowOff>77991</xdr:rowOff>
    </xdr:to>
    <xdr:sp macro="" textlink="">
      <xdr:nvSpPr>
        <xdr:cNvPr id="180" name="フローチャート: 判断 179"/>
        <xdr:cNvSpPr/>
      </xdr:nvSpPr>
      <xdr:spPr>
        <a:xfrm>
          <a:off x="3746500" y="131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94518</xdr:rowOff>
    </xdr:from>
    <xdr:ext cx="469744" cy="259045"/>
    <xdr:sp macro="" textlink="">
      <xdr:nvSpPr>
        <xdr:cNvPr id="181" name="テキスト ボックス 180"/>
        <xdr:cNvSpPr txBox="1"/>
      </xdr:nvSpPr>
      <xdr:spPr>
        <a:xfrm>
          <a:off x="3562428" y="129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143700</xdr:rowOff>
    </xdr:from>
    <xdr:to>
      <xdr:col>15</xdr:col>
      <xdr:colOff>50800</xdr:colOff>
      <xdr:row>78</xdr:row>
      <xdr:rowOff>149492</xdr:rowOff>
    </xdr:to>
    <xdr:cxnSp macro="">
      <xdr:nvCxnSpPr>
        <xdr:cNvPr id="182" name="直線コネクタ 181"/>
        <xdr:cNvCxnSpPr/>
      </xdr:nvCxnSpPr>
      <xdr:spPr>
        <a:xfrm>
          <a:off x="2019300" y="13516800"/>
          <a:ext cx="8890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147726</xdr:rowOff>
    </xdr:from>
    <xdr:to>
      <xdr:col>15</xdr:col>
      <xdr:colOff>101600</xdr:colOff>
      <xdr:row>77</xdr:row>
      <xdr:rowOff>77876</xdr:rowOff>
    </xdr:to>
    <xdr:sp macro="" textlink="">
      <xdr:nvSpPr>
        <xdr:cNvPr id="183" name="フローチャート: 判断 182"/>
        <xdr:cNvSpPr/>
      </xdr:nvSpPr>
      <xdr:spPr>
        <a:xfrm>
          <a:off x="2857500" y="1317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94404</xdr:rowOff>
    </xdr:from>
    <xdr:ext cx="469744" cy="259045"/>
    <xdr:sp macro="" textlink="">
      <xdr:nvSpPr>
        <xdr:cNvPr id="184" name="テキスト ボックス 183"/>
        <xdr:cNvSpPr txBox="1"/>
      </xdr:nvSpPr>
      <xdr:spPr>
        <a:xfrm>
          <a:off x="2673428" y="12953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143700</xdr:rowOff>
    </xdr:from>
    <xdr:to>
      <xdr:col>10</xdr:col>
      <xdr:colOff>114300</xdr:colOff>
      <xdr:row>78</xdr:row>
      <xdr:rowOff>156045</xdr:rowOff>
    </xdr:to>
    <xdr:cxnSp macro="">
      <xdr:nvCxnSpPr>
        <xdr:cNvPr id="185" name="直線コネクタ 184"/>
        <xdr:cNvCxnSpPr/>
      </xdr:nvCxnSpPr>
      <xdr:spPr>
        <a:xfrm flipV="1">
          <a:off x="1130300" y="13516800"/>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97320</xdr:rowOff>
    </xdr:from>
    <xdr:to>
      <xdr:col>10</xdr:col>
      <xdr:colOff>165100</xdr:colOff>
      <xdr:row>78</xdr:row>
      <xdr:rowOff>27470</xdr:rowOff>
    </xdr:to>
    <xdr:sp macro="" textlink="">
      <xdr:nvSpPr>
        <xdr:cNvPr id="186" name="フローチャート: 判断 185"/>
        <xdr:cNvSpPr/>
      </xdr:nvSpPr>
      <xdr:spPr>
        <a:xfrm>
          <a:off x="1968500" y="1329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43997</xdr:rowOff>
    </xdr:from>
    <xdr:ext cx="469744" cy="259045"/>
    <xdr:sp macro="" textlink="">
      <xdr:nvSpPr>
        <xdr:cNvPr id="187" name="テキスト ボックス 186"/>
        <xdr:cNvSpPr txBox="1"/>
      </xdr:nvSpPr>
      <xdr:spPr>
        <a:xfrm>
          <a:off x="1784428" y="1307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75527</xdr:rowOff>
    </xdr:from>
    <xdr:to>
      <xdr:col>6</xdr:col>
      <xdr:colOff>38100</xdr:colOff>
      <xdr:row>78</xdr:row>
      <xdr:rowOff>5677</xdr:rowOff>
    </xdr:to>
    <xdr:sp macro="" textlink="">
      <xdr:nvSpPr>
        <xdr:cNvPr id="188" name="フローチャート: 判断 187"/>
        <xdr:cNvSpPr/>
      </xdr:nvSpPr>
      <xdr:spPr>
        <a:xfrm>
          <a:off x="1079500" y="13277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22204</xdr:rowOff>
    </xdr:from>
    <xdr:ext cx="469744" cy="259045"/>
    <xdr:sp macro="" textlink="">
      <xdr:nvSpPr>
        <xdr:cNvPr id="189" name="テキスト ボックス 188"/>
        <xdr:cNvSpPr txBox="1"/>
      </xdr:nvSpPr>
      <xdr:spPr>
        <a:xfrm>
          <a:off x="895428" y="1305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104673</xdr:rowOff>
    </xdr:from>
    <xdr:to>
      <xdr:col>24</xdr:col>
      <xdr:colOff>114300</xdr:colOff>
      <xdr:row>79</xdr:row>
      <xdr:rowOff>34823</xdr:rowOff>
    </xdr:to>
    <xdr:sp macro="" textlink="">
      <xdr:nvSpPr>
        <xdr:cNvPr id="195" name="楕円 194"/>
        <xdr:cNvSpPr/>
      </xdr:nvSpPr>
      <xdr:spPr>
        <a:xfrm>
          <a:off x="4584700" y="1347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19600</xdr:rowOff>
    </xdr:from>
    <xdr:ext cx="469744" cy="259045"/>
    <xdr:sp macro="" textlink="">
      <xdr:nvSpPr>
        <xdr:cNvPr id="196" name="維持補修費該当値テキスト"/>
        <xdr:cNvSpPr txBox="1"/>
      </xdr:nvSpPr>
      <xdr:spPr>
        <a:xfrm>
          <a:off x="4686300" y="1339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63754</xdr:rowOff>
    </xdr:from>
    <xdr:to>
      <xdr:col>20</xdr:col>
      <xdr:colOff>38100</xdr:colOff>
      <xdr:row>78</xdr:row>
      <xdr:rowOff>165354</xdr:rowOff>
    </xdr:to>
    <xdr:sp macro="" textlink="">
      <xdr:nvSpPr>
        <xdr:cNvPr id="197" name="楕円 196"/>
        <xdr:cNvSpPr/>
      </xdr:nvSpPr>
      <xdr:spPr>
        <a:xfrm>
          <a:off x="3746500" y="1343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156481</xdr:rowOff>
    </xdr:from>
    <xdr:ext cx="469744" cy="259045"/>
    <xdr:sp macro="" textlink="">
      <xdr:nvSpPr>
        <xdr:cNvPr id="198" name="テキスト ボックス 197"/>
        <xdr:cNvSpPr txBox="1"/>
      </xdr:nvSpPr>
      <xdr:spPr>
        <a:xfrm>
          <a:off x="3562428" y="1352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98692</xdr:rowOff>
    </xdr:from>
    <xdr:to>
      <xdr:col>15</xdr:col>
      <xdr:colOff>101600</xdr:colOff>
      <xdr:row>79</xdr:row>
      <xdr:rowOff>28842</xdr:rowOff>
    </xdr:to>
    <xdr:sp macro="" textlink="">
      <xdr:nvSpPr>
        <xdr:cNvPr id="199" name="楕円 198"/>
        <xdr:cNvSpPr/>
      </xdr:nvSpPr>
      <xdr:spPr>
        <a:xfrm>
          <a:off x="2857500" y="1347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19969</xdr:rowOff>
    </xdr:from>
    <xdr:ext cx="469744" cy="259045"/>
    <xdr:sp macro="" textlink="">
      <xdr:nvSpPr>
        <xdr:cNvPr id="200" name="テキスト ボックス 199"/>
        <xdr:cNvSpPr txBox="1"/>
      </xdr:nvSpPr>
      <xdr:spPr>
        <a:xfrm>
          <a:off x="2673428" y="1356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92900</xdr:rowOff>
    </xdr:from>
    <xdr:to>
      <xdr:col>10</xdr:col>
      <xdr:colOff>165100</xdr:colOff>
      <xdr:row>79</xdr:row>
      <xdr:rowOff>23050</xdr:rowOff>
    </xdr:to>
    <xdr:sp macro="" textlink="">
      <xdr:nvSpPr>
        <xdr:cNvPr id="201" name="楕円 200"/>
        <xdr:cNvSpPr/>
      </xdr:nvSpPr>
      <xdr:spPr>
        <a:xfrm>
          <a:off x="1968500" y="1346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14177</xdr:rowOff>
    </xdr:from>
    <xdr:ext cx="469744" cy="259045"/>
    <xdr:sp macro="" textlink="">
      <xdr:nvSpPr>
        <xdr:cNvPr id="202" name="テキスト ボックス 201"/>
        <xdr:cNvSpPr txBox="1"/>
      </xdr:nvSpPr>
      <xdr:spPr>
        <a:xfrm>
          <a:off x="1784428" y="1355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105245</xdr:rowOff>
    </xdr:from>
    <xdr:to>
      <xdr:col>6</xdr:col>
      <xdr:colOff>38100</xdr:colOff>
      <xdr:row>79</xdr:row>
      <xdr:rowOff>35395</xdr:rowOff>
    </xdr:to>
    <xdr:sp macro="" textlink="">
      <xdr:nvSpPr>
        <xdr:cNvPr id="203" name="楕円 202"/>
        <xdr:cNvSpPr/>
      </xdr:nvSpPr>
      <xdr:spPr>
        <a:xfrm>
          <a:off x="1079500" y="1347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26522</xdr:rowOff>
    </xdr:from>
    <xdr:ext cx="469744" cy="259045"/>
    <xdr:sp macro="" textlink="">
      <xdr:nvSpPr>
        <xdr:cNvPr id="204" name="テキスト ボックス 203"/>
        <xdr:cNvSpPr txBox="1"/>
      </xdr:nvSpPr>
      <xdr:spPr>
        <a:xfrm>
          <a:off x="895428" y="1357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41452</xdr:rowOff>
    </xdr:from>
    <xdr:to>
      <xdr:col>24</xdr:col>
      <xdr:colOff>62865</xdr:colOff>
      <xdr:row>98</xdr:row>
      <xdr:rowOff>78533</xdr:rowOff>
    </xdr:to>
    <xdr:cxnSp macro="">
      <xdr:nvCxnSpPr>
        <xdr:cNvPr id="231" name="直線コネクタ 230"/>
        <xdr:cNvCxnSpPr/>
      </xdr:nvCxnSpPr>
      <xdr:spPr>
        <a:xfrm flipV="1">
          <a:off x="4633595" y="15643402"/>
          <a:ext cx="1270" cy="1237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82360</xdr:rowOff>
    </xdr:from>
    <xdr:ext cx="534377" cy="259045"/>
    <xdr:sp macro="" textlink="">
      <xdr:nvSpPr>
        <xdr:cNvPr id="232" name="扶助費最小値テキスト"/>
        <xdr:cNvSpPr txBox="1"/>
      </xdr:nvSpPr>
      <xdr:spPr>
        <a:xfrm>
          <a:off x="4686300" y="1688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78533</xdr:rowOff>
    </xdr:from>
    <xdr:to>
      <xdr:col>24</xdr:col>
      <xdr:colOff>152400</xdr:colOff>
      <xdr:row>98</xdr:row>
      <xdr:rowOff>78533</xdr:rowOff>
    </xdr:to>
    <xdr:cxnSp macro="">
      <xdr:nvCxnSpPr>
        <xdr:cNvPr id="233" name="直線コネクタ 232"/>
        <xdr:cNvCxnSpPr/>
      </xdr:nvCxnSpPr>
      <xdr:spPr>
        <a:xfrm>
          <a:off x="4546600" y="1688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159579</xdr:rowOff>
    </xdr:from>
    <xdr:ext cx="599010" cy="259045"/>
    <xdr:sp macro="" textlink="">
      <xdr:nvSpPr>
        <xdr:cNvPr id="234" name="扶助費最大値テキスト"/>
        <xdr:cNvSpPr txBox="1"/>
      </xdr:nvSpPr>
      <xdr:spPr>
        <a:xfrm>
          <a:off x="4686300" y="15418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41452</xdr:rowOff>
    </xdr:from>
    <xdr:to>
      <xdr:col>24</xdr:col>
      <xdr:colOff>152400</xdr:colOff>
      <xdr:row>91</xdr:row>
      <xdr:rowOff>41452</xdr:rowOff>
    </xdr:to>
    <xdr:cxnSp macro="">
      <xdr:nvCxnSpPr>
        <xdr:cNvPr id="235" name="直線コネクタ 234"/>
        <xdr:cNvCxnSpPr/>
      </xdr:nvCxnSpPr>
      <xdr:spPr>
        <a:xfrm>
          <a:off x="4546600" y="15643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40340</xdr:rowOff>
    </xdr:from>
    <xdr:to>
      <xdr:col>24</xdr:col>
      <xdr:colOff>63500</xdr:colOff>
      <xdr:row>97</xdr:row>
      <xdr:rowOff>89326</xdr:rowOff>
    </xdr:to>
    <xdr:cxnSp macro="">
      <xdr:nvCxnSpPr>
        <xdr:cNvPr id="236" name="直線コネクタ 235"/>
        <xdr:cNvCxnSpPr/>
      </xdr:nvCxnSpPr>
      <xdr:spPr>
        <a:xfrm>
          <a:off x="3797300" y="16499540"/>
          <a:ext cx="838200" cy="22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138768</xdr:rowOff>
    </xdr:from>
    <xdr:ext cx="534377" cy="259045"/>
    <xdr:sp macro="" textlink="">
      <xdr:nvSpPr>
        <xdr:cNvPr id="237" name="扶助費平均値テキスト"/>
        <xdr:cNvSpPr txBox="1"/>
      </xdr:nvSpPr>
      <xdr:spPr>
        <a:xfrm>
          <a:off x="4686300" y="1625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115891</xdr:rowOff>
    </xdr:from>
    <xdr:to>
      <xdr:col>24</xdr:col>
      <xdr:colOff>114300</xdr:colOff>
      <xdr:row>96</xdr:row>
      <xdr:rowOff>46041</xdr:rowOff>
    </xdr:to>
    <xdr:sp macro="" textlink="">
      <xdr:nvSpPr>
        <xdr:cNvPr id="238" name="フローチャート: 判断 237"/>
        <xdr:cNvSpPr/>
      </xdr:nvSpPr>
      <xdr:spPr>
        <a:xfrm>
          <a:off x="4584700" y="1640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40340</xdr:rowOff>
    </xdr:from>
    <xdr:to>
      <xdr:col>19</xdr:col>
      <xdr:colOff>177800</xdr:colOff>
      <xdr:row>98</xdr:row>
      <xdr:rowOff>47819</xdr:rowOff>
    </xdr:to>
    <xdr:cxnSp macro="">
      <xdr:nvCxnSpPr>
        <xdr:cNvPr id="239" name="直線コネクタ 238"/>
        <xdr:cNvCxnSpPr/>
      </xdr:nvCxnSpPr>
      <xdr:spPr>
        <a:xfrm flipV="1">
          <a:off x="2908300" y="16499540"/>
          <a:ext cx="889000" cy="35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100363</xdr:rowOff>
    </xdr:from>
    <xdr:to>
      <xdr:col>20</xdr:col>
      <xdr:colOff>38100</xdr:colOff>
      <xdr:row>95</xdr:row>
      <xdr:rowOff>30513</xdr:rowOff>
    </xdr:to>
    <xdr:sp macro="" textlink="">
      <xdr:nvSpPr>
        <xdr:cNvPr id="240" name="フローチャート: 判断 239"/>
        <xdr:cNvSpPr/>
      </xdr:nvSpPr>
      <xdr:spPr>
        <a:xfrm>
          <a:off x="3746500" y="1621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47040</xdr:rowOff>
    </xdr:from>
    <xdr:ext cx="534377" cy="259045"/>
    <xdr:sp macro="" textlink="">
      <xdr:nvSpPr>
        <xdr:cNvPr id="241" name="テキスト ボックス 240"/>
        <xdr:cNvSpPr txBox="1"/>
      </xdr:nvSpPr>
      <xdr:spPr>
        <a:xfrm>
          <a:off x="3530111" y="1599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15929</xdr:rowOff>
    </xdr:from>
    <xdr:to>
      <xdr:col>15</xdr:col>
      <xdr:colOff>50800</xdr:colOff>
      <xdr:row>98</xdr:row>
      <xdr:rowOff>47819</xdr:rowOff>
    </xdr:to>
    <xdr:cxnSp macro="">
      <xdr:nvCxnSpPr>
        <xdr:cNvPr id="242" name="直線コネクタ 241"/>
        <xdr:cNvCxnSpPr/>
      </xdr:nvCxnSpPr>
      <xdr:spPr>
        <a:xfrm>
          <a:off x="2019300" y="16818029"/>
          <a:ext cx="889000" cy="3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29301</xdr:rowOff>
    </xdr:from>
    <xdr:to>
      <xdr:col>15</xdr:col>
      <xdr:colOff>101600</xdr:colOff>
      <xdr:row>97</xdr:row>
      <xdr:rowOff>130901</xdr:rowOff>
    </xdr:to>
    <xdr:sp macro="" textlink="">
      <xdr:nvSpPr>
        <xdr:cNvPr id="243" name="フローチャート: 判断 242"/>
        <xdr:cNvSpPr/>
      </xdr:nvSpPr>
      <xdr:spPr>
        <a:xfrm>
          <a:off x="2857500" y="166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147428</xdr:rowOff>
    </xdr:from>
    <xdr:ext cx="534377" cy="259045"/>
    <xdr:sp macro="" textlink="">
      <xdr:nvSpPr>
        <xdr:cNvPr id="244" name="テキスト ボックス 243"/>
        <xdr:cNvSpPr txBox="1"/>
      </xdr:nvSpPr>
      <xdr:spPr>
        <a:xfrm>
          <a:off x="2641111" y="1643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15929</xdr:rowOff>
    </xdr:from>
    <xdr:to>
      <xdr:col>10</xdr:col>
      <xdr:colOff>114300</xdr:colOff>
      <xdr:row>98</xdr:row>
      <xdr:rowOff>42039</xdr:rowOff>
    </xdr:to>
    <xdr:cxnSp macro="">
      <xdr:nvCxnSpPr>
        <xdr:cNvPr id="245" name="直線コネクタ 244"/>
        <xdr:cNvCxnSpPr/>
      </xdr:nvCxnSpPr>
      <xdr:spPr>
        <a:xfrm flipV="1">
          <a:off x="1130300" y="16818029"/>
          <a:ext cx="889000" cy="26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39294</xdr:rowOff>
    </xdr:from>
    <xdr:to>
      <xdr:col>10</xdr:col>
      <xdr:colOff>165100</xdr:colOff>
      <xdr:row>97</xdr:row>
      <xdr:rowOff>140894</xdr:rowOff>
    </xdr:to>
    <xdr:sp macro="" textlink="">
      <xdr:nvSpPr>
        <xdr:cNvPr id="246" name="フローチャート: 判断 245"/>
        <xdr:cNvSpPr/>
      </xdr:nvSpPr>
      <xdr:spPr>
        <a:xfrm>
          <a:off x="1968500" y="166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157421</xdr:rowOff>
    </xdr:from>
    <xdr:ext cx="534377" cy="259045"/>
    <xdr:sp macro="" textlink="">
      <xdr:nvSpPr>
        <xdr:cNvPr id="247" name="テキスト ボックス 246"/>
        <xdr:cNvSpPr txBox="1"/>
      </xdr:nvSpPr>
      <xdr:spPr>
        <a:xfrm>
          <a:off x="1752111" y="164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82107</xdr:rowOff>
    </xdr:from>
    <xdr:to>
      <xdr:col>6</xdr:col>
      <xdr:colOff>38100</xdr:colOff>
      <xdr:row>98</xdr:row>
      <xdr:rowOff>12257</xdr:rowOff>
    </xdr:to>
    <xdr:sp macro="" textlink="">
      <xdr:nvSpPr>
        <xdr:cNvPr id="248" name="フローチャート: 判断 247"/>
        <xdr:cNvSpPr/>
      </xdr:nvSpPr>
      <xdr:spPr>
        <a:xfrm>
          <a:off x="1079500" y="1671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28784</xdr:rowOff>
    </xdr:from>
    <xdr:ext cx="534377" cy="259045"/>
    <xdr:sp macro="" textlink="">
      <xdr:nvSpPr>
        <xdr:cNvPr id="249" name="テキスト ボックス 248"/>
        <xdr:cNvSpPr txBox="1"/>
      </xdr:nvSpPr>
      <xdr:spPr>
        <a:xfrm>
          <a:off x="863111" y="1648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38526</xdr:rowOff>
    </xdr:from>
    <xdr:to>
      <xdr:col>24</xdr:col>
      <xdr:colOff>114300</xdr:colOff>
      <xdr:row>97</xdr:row>
      <xdr:rowOff>140126</xdr:rowOff>
    </xdr:to>
    <xdr:sp macro="" textlink="">
      <xdr:nvSpPr>
        <xdr:cNvPr id="255" name="楕円 254"/>
        <xdr:cNvSpPr/>
      </xdr:nvSpPr>
      <xdr:spPr>
        <a:xfrm>
          <a:off x="4584700" y="1666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16953</xdr:rowOff>
    </xdr:from>
    <xdr:ext cx="534377" cy="259045"/>
    <xdr:sp macro="" textlink="">
      <xdr:nvSpPr>
        <xdr:cNvPr id="256" name="扶助費該当値テキスト"/>
        <xdr:cNvSpPr txBox="1"/>
      </xdr:nvSpPr>
      <xdr:spPr>
        <a:xfrm>
          <a:off x="4686300" y="1664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160990</xdr:rowOff>
    </xdr:from>
    <xdr:to>
      <xdr:col>20</xdr:col>
      <xdr:colOff>38100</xdr:colOff>
      <xdr:row>96</xdr:row>
      <xdr:rowOff>91140</xdr:rowOff>
    </xdr:to>
    <xdr:sp macro="" textlink="">
      <xdr:nvSpPr>
        <xdr:cNvPr id="257" name="楕円 256"/>
        <xdr:cNvSpPr/>
      </xdr:nvSpPr>
      <xdr:spPr>
        <a:xfrm>
          <a:off x="3746500" y="1644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82267</xdr:rowOff>
    </xdr:from>
    <xdr:ext cx="534377" cy="259045"/>
    <xdr:sp macro="" textlink="">
      <xdr:nvSpPr>
        <xdr:cNvPr id="258" name="テキスト ボックス 257"/>
        <xdr:cNvSpPr txBox="1"/>
      </xdr:nvSpPr>
      <xdr:spPr>
        <a:xfrm>
          <a:off x="3530111" y="1654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168469</xdr:rowOff>
    </xdr:from>
    <xdr:to>
      <xdr:col>15</xdr:col>
      <xdr:colOff>101600</xdr:colOff>
      <xdr:row>98</xdr:row>
      <xdr:rowOff>98619</xdr:rowOff>
    </xdr:to>
    <xdr:sp macro="" textlink="">
      <xdr:nvSpPr>
        <xdr:cNvPr id="259" name="楕円 258"/>
        <xdr:cNvSpPr/>
      </xdr:nvSpPr>
      <xdr:spPr>
        <a:xfrm>
          <a:off x="2857500" y="1679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89746</xdr:rowOff>
    </xdr:from>
    <xdr:ext cx="534377" cy="259045"/>
    <xdr:sp macro="" textlink="">
      <xdr:nvSpPr>
        <xdr:cNvPr id="260" name="テキスト ボックス 259"/>
        <xdr:cNvSpPr txBox="1"/>
      </xdr:nvSpPr>
      <xdr:spPr>
        <a:xfrm>
          <a:off x="2641111" y="1689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136579</xdr:rowOff>
    </xdr:from>
    <xdr:to>
      <xdr:col>10</xdr:col>
      <xdr:colOff>165100</xdr:colOff>
      <xdr:row>98</xdr:row>
      <xdr:rowOff>66729</xdr:rowOff>
    </xdr:to>
    <xdr:sp macro="" textlink="">
      <xdr:nvSpPr>
        <xdr:cNvPr id="261" name="楕円 260"/>
        <xdr:cNvSpPr/>
      </xdr:nvSpPr>
      <xdr:spPr>
        <a:xfrm>
          <a:off x="1968500" y="1676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57856</xdr:rowOff>
    </xdr:from>
    <xdr:ext cx="534377" cy="259045"/>
    <xdr:sp macro="" textlink="">
      <xdr:nvSpPr>
        <xdr:cNvPr id="262" name="テキスト ボックス 261"/>
        <xdr:cNvSpPr txBox="1"/>
      </xdr:nvSpPr>
      <xdr:spPr>
        <a:xfrm>
          <a:off x="1752111" y="1685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162689</xdr:rowOff>
    </xdr:from>
    <xdr:to>
      <xdr:col>6</xdr:col>
      <xdr:colOff>38100</xdr:colOff>
      <xdr:row>98</xdr:row>
      <xdr:rowOff>92839</xdr:rowOff>
    </xdr:to>
    <xdr:sp macro="" textlink="">
      <xdr:nvSpPr>
        <xdr:cNvPr id="263" name="楕円 262"/>
        <xdr:cNvSpPr/>
      </xdr:nvSpPr>
      <xdr:spPr>
        <a:xfrm>
          <a:off x="1079500" y="1679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83966</xdr:rowOff>
    </xdr:from>
    <xdr:ext cx="534377" cy="259045"/>
    <xdr:sp macro="" textlink="">
      <xdr:nvSpPr>
        <xdr:cNvPr id="264" name="テキスト ボックス 263"/>
        <xdr:cNvSpPr txBox="1"/>
      </xdr:nvSpPr>
      <xdr:spPr>
        <a:xfrm>
          <a:off x="863111" y="1688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7" name="テキスト ボックス 276"/>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9" name="テキスト ボックス 278"/>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1" name="テキスト ボックス 280"/>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3" name="テキスト ボックス 282"/>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43222</xdr:rowOff>
    </xdr:from>
    <xdr:to>
      <xdr:col>54</xdr:col>
      <xdr:colOff>189865</xdr:colOff>
      <xdr:row>39</xdr:row>
      <xdr:rowOff>2649</xdr:rowOff>
    </xdr:to>
    <xdr:cxnSp macro="">
      <xdr:nvCxnSpPr>
        <xdr:cNvPr id="287" name="直線コネクタ 286"/>
        <xdr:cNvCxnSpPr/>
      </xdr:nvCxnSpPr>
      <xdr:spPr>
        <a:xfrm flipV="1">
          <a:off x="10475595" y="5701072"/>
          <a:ext cx="1270" cy="988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6476</xdr:rowOff>
    </xdr:from>
    <xdr:ext cx="534377" cy="259045"/>
    <xdr:sp macro="" textlink="">
      <xdr:nvSpPr>
        <xdr:cNvPr id="288" name="補助費等最小値テキスト"/>
        <xdr:cNvSpPr txBox="1"/>
      </xdr:nvSpPr>
      <xdr:spPr>
        <a:xfrm>
          <a:off x="10528300" y="669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2649</xdr:rowOff>
    </xdr:from>
    <xdr:to>
      <xdr:col>55</xdr:col>
      <xdr:colOff>88900</xdr:colOff>
      <xdr:row>39</xdr:row>
      <xdr:rowOff>2649</xdr:rowOff>
    </xdr:to>
    <xdr:cxnSp macro="">
      <xdr:nvCxnSpPr>
        <xdr:cNvPr id="289" name="直線コネクタ 288"/>
        <xdr:cNvCxnSpPr/>
      </xdr:nvCxnSpPr>
      <xdr:spPr>
        <a:xfrm>
          <a:off x="10388600" y="6689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161349</xdr:rowOff>
    </xdr:from>
    <xdr:ext cx="599010" cy="259045"/>
    <xdr:sp macro="" textlink="">
      <xdr:nvSpPr>
        <xdr:cNvPr id="290" name="補助費等最大値テキスト"/>
        <xdr:cNvSpPr txBox="1"/>
      </xdr:nvSpPr>
      <xdr:spPr>
        <a:xfrm>
          <a:off x="10528300" y="547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43222</xdr:rowOff>
    </xdr:from>
    <xdr:to>
      <xdr:col>55</xdr:col>
      <xdr:colOff>88900</xdr:colOff>
      <xdr:row>33</xdr:row>
      <xdr:rowOff>43222</xdr:rowOff>
    </xdr:to>
    <xdr:cxnSp macro="">
      <xdr:nvCxnSpPr>
        <xdr:cNvPr id="291" name="直線コネクタ 290"/>
        <xdr:cNvCxnSpPr/>
      </xdr:nvCxnSpPr>
      <xdr:spPr>
        <a:xfrm>
          <a:off x="10388600" y="570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107248</xdr:rowOff>
    </xdr:from>
    <xdr:to>
      <xdr:col>55</xdr:col>
      <xdr:colOff>0</xdr:colOff>
      <xdr:row>39</xdr:row>
      <xdr:rowOff>20901</xdr:rowOff>
    </xdr:to>
    <xdr:cxnSp macro="">
      <xdr:nvCxnSpPr>
        <xdr:cNvPr id="292" name="直線コネクタ 291"/>
        <xdr:cNvCxnSpPr/>
      </xdr:nvCxnSpPr>
      <xdr:spPr>
        <a:xfrm flipV="1">
          <a:off x="9639300" y="6622348"/>
          <a:ext cx="838200" cy="8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14467</xdr:rowOff>
    </xdr:from>
    <xdr:ext cx="534377" cy="259045"/>
    <xdr:sp macro="" textlink="">
      <xdr:nvSpPr>
        <xdr:cNvPr id="293" name="補助費等平均値テキスト"/>
        <xdr:cNvSpPr txBox="1"/>
      </xdr:nvSpPr>
      <xdr:spPr>
        <a:xfrm>
          <a:off x="10528300" y="60152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163040</xdr:rowOff>
    </xdr:from>
    <xdr:to>
      <xdr:col>55</xdr:col>
      <xdr:colOff>50800</xdr:colOff>
      <xdr:row>36</xdr:row>
      <xdr:rowOff>93190</xdr:rowOff>
    </xdr:to>
    <xdr:sp macro="" textlink="">
      <xdr:nvSpPr>
        <xdr:cNvPr id="294" name="フローチャート: 判断 293"/>
        <xdr:cNvSpPr/>
      </xdr:nvSpPr>
      <xdr:spPr>
        <a:xfrm>
          <a:off x="10426700" y="616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105492</xdr:rowOff>
    </xdr:from>
    <xdr:to>
      <xdr:col>50</xdr:col>
      <xdr:colOff>114300</xdr:colOff>
      <xdr:row>39</xdr:row>
      <xdr:rowOff>20901</xdr:rowOff>
    </xdr:to>
    <xdr:cxnSp macro="">
      <xdr:nvCxnSpPr>
        <xdr:cNvPr id="295" name="直線コネクタ 294"/>
        <xdr:cNvCxnSpPr/>
      </xdr:nvCxnSpPr>
      <xdr:spPr>
        <a:xfrm>
          <a:off x="8750300" y="5763342"/>
          <a:ext cx="889000" cy="94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51903</xdr:rowOff>
    </xdr:from>
    <xdr:to>
      <xdr:col>50</xdr:col>
      <xdr:colOff>165100</xdr:colOff>
      <xdr:row>36</xdr:row>
      <xdr:rowOff>153503</xdr:rowOff>
    </xdr:to>
    <xdr:sp macro="" textlink="">
      <xdr:nvSpPr>
        <xdr:cNvPr id="296" name="フローチャート: 判断 295"/>
        <xdr:cNvSpPr/>
      </xdr:nvSpPr>
      <xdr:spPr>
        <a:xfrm>
          <a:off x="9588500" y="6224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170030</xdr:rowOff>
    </xdr:from>
    <xdr:ext cx="534377" cy="259045"/>
    <xdr:sp macro="" textlink="">
      <xdr:nvSpPr>
        <xdr:cNvPr id="297" name="テキスト ボックス 296"/>
        <xdr:cNvSpPr txBox="1"/>
      </xdr:nvSpPr>
      <xdr:spPr>
        <a:xfrm>
          <a:off x="9372111" y="599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105492</xdr:rowOff>
    </xdr:from>
    <xdr:to>
      <xdr:col>45</xdr:col>
      <xdr:colOff>177800</xdr:colOff>
      <xdr:row>39</xdr:row>
      <xdr:rowOff>22995</xdr:rowOff>
    </xdr:to>
    <xdr:cxnSp macro="">
      <xdr:nvCxnSpPr>
        <xdr:cNvPr id="298" name="直線コネクタ 297"/>
        <xdr:cNvCxnSpPr/>
      </xdr:nvCxnSpPr>
      <xdr:spPr>
        <a:xfrm flipV="1">
          <a:off x="7861300" y="5763342"/>
          <a:ext cx="889000" cy="94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119807</xdr:rowOff>
    </xdr:from>
    <xdr:to>
      <xdr:col>46</xdr:col>
      <xdr:colOff>38100</xdr:colOff>
      <xdr:row>31</xdr:row>
      <xdr:rowOff>49957</xdr:rowOff>
    </xdr:to>
    <xdr:sp macro="" textlink="">
      <xdr:nvSpPr>
        <xdr:cNvPr id="299" name="フローチャート: 判断 298"/>
        <xdr:cNvSpPr/>
      </xdr:nvSpPr>
      <xdr:spPr>
        <a:xfrm>
          <a:off x="8699500" y="526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66484</xdr:rowOff>
    </xdr:from>
    <xdr:ext cx="599010" cy="259045"/>
    <xdr:sp macro="" textlink="">
      <xdr:nvSpPr>
        <xdr:cNvPr id="300" name="テキスト ボックス 299"/>
        <xdr:cNvSpPr txBox="1"/>
      </xdr:nvSpPr>
      <xdr:spPr>
        <a:xfrm>
          <a:off x="8450795" y="5038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22995</xdr:rowOff>
    </xdr:from>
    <xdr:to>
      <xdr:col>41</xdr:col>
      <xdr:colOff>50800</xdr:colOff>
      <xdr:row>39</xdr:row>
      <xdr:rowOff>38183</xdr:rowOff>
    </xdr:to>
    <xdr:cxnSp macro="">
      <xdr:nvCxnSpPr>
        <xdr:cNvPr id="301" name="直線コネクタ 300"/>
        <xdr:cNvCxnSpPr/>
      </xdr:nvCxnSpPr>
      <xdr:spPr>
        <a:xfrm flipV="1">
          <a:off x="6972300" y="6709545"/>
          <a:ext cx="889000" cy="1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73501</xdr:rowOff>
    </xdr:from>
    <xdr:to>
      <xdr:col>41</xdr:col>
      <xdr:colOff>101600</xdr:colOff>
      <xdr:row>37</xdr:row>
      <xdr:rowOff>3651</xdr:rowOff>
    </xdr:to>
    <xdr:sp macro="" textlink="">
      <xdr:nvSpPr>
        <xdr:cNvPr id="302" name="フローチャート: 判断 301"/>
        <xdr:cNvSpPr/>
      </xdr:nvSpPr>
      <xdr:spPr>
        <a:xfrm>
          <a:off x="7810500" y="624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20178</xdr:rowOff>
    </xdr:from>
    <xdr:ext cx="534377" cy="259045"/>
    <xdr:sp macro="" textlink="">
      <xdr:nvSpPr>
        <xdr:cNvPr id="303" name="テキスト ボックス 302"/>
        <xdr:cNvSpPr txBox="1"/>
      </xdr:nvSpPr>
      <xdr:spPr>
        <a:xfrm>
          <a:off x="7594111" y="602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170949</xdr:rowOff>
    </xdr:from>
    <xdr:to>
      <xdr:col>36</xdr:col>
      <xdr:colOff>165100</xdr:colOff>
      <xdr:row>36</xdr:row>
      <xdr:rowOff>101099</xdr:rowOff>
    </xdr:to>
    <xdr:sp macro="" textlink="">
      <xdr:nvSpPr>
        <xdr:cNvPr id="304" name="フローチャート: 判断 303"/>
        <xdr:cNvSpPr/>
      </xdr:nvSpPr>
      <xdr:spPr>
        <a:xfrm>
          <a:off x="6921500" y="617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117626</xdr:rowOff>
    </xdr:from>
    <xdr:ext cx="534377" cy="259045"/>
    <xdr:sp macro="" textlink="">
      <xdr:nvSpPr>
        <xdr:cNvPr id="305" name="テキスト ボックス 304"/>
        <xdr:cNvSpPr txBox="1"/>
      </xdr:nvSpPr>
      <xdr:spPr>
        <a:xfrm>
          <a:off x="6705111" y="594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56448</xdr:rowOff>
    </xdr:from>
    <xdr:to>
      <xdr:col>55</xdr:col>
      <xdr:colOff>50800</xdr:colOff>
      <xdr:row>38</xdr:row>
      <xdr:rowOff>158048</xdr:rowOff>
    </xdr:to>
    <xdr:sp macro="" textlink="">
      <xdr:nvSpPr>
        <xdr:cNvPr id="311" name="楕円 310"/>
        <xdr:cNvSpPr/>
      </xdr:nvSpPr>
      <xdr:spPr>
        <a:xfrm>
          <a:off x="10426700" y="657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142825</xdr:rowOff>
    </xdr:from>
    <xdr:ext cx="534377" cy="259045"/>
    <xdr:sp macro="" textlink="">
      <xdr:nvSpPr>
        <xdr:cNvPr id="312" name="補助費等該当値テキスト"/>
        <xdr:cNvSpPr txBox="1"/>
      </xdr:nvSpPr>
      <xdr:spPr>
        <a:xfrm>
          <a:off x="10528300" y="648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141551</xdr:rowOff>
    </xdr:from>
    <xdr:to>
      <xdr:col>50</xdr:col>
      <xdr:colOff>165100</xdr:colOff>
      <xdr:row>39</xdr:row>
      <xdr:rowOff>71701</xdr:rowOff>
    </xdr:to>
    <xdr:sp macro="" textlink="">
      <xdr:nvSpPr>
        <xdr:cNvPr id="313" name="楕円 312"/>
        <xdr:cNvSpPr/>
      </xdr:nvSpPr>
      <xdr:spPr>
        <a:xfrm>
          <a:off x="9588500" y="665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62828</xdr:rowOff>
    </xdr:from>
    <xdr:ext cx="534377" cy="259045"/>
    <xdr:sp macro="" textlink="">
      <xdr:nvSpPr>
        <xdr:cNvPr id="314" name="テキスト ボックス 313"/>
        <xdr:cNvSpPr txBox="1"/>
      </xdr:nvSpPr>
      <xdr:spPr>
        <a:xfrm>
          <a:off x="9372111" y="674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54692</xdr:rowOff>
    </xdr:from>
    <xdr:to>
      <xdr:col>46</xdr:col>
      <xdr:colOff>38100</xdr:colOff>
      <xdr:row>33</xdr:row>
      <xdr:rowOff>156292</xdr:rowOff>
    </xdr:to>
    <xdr:sp macro="" textlink="">
      <xdr:nvSpPr>
        <xdr:cNvPr id="315" name="楕円 314"/>
        <xdr:cNvSpPr/>
      </xdr:nvSpPr>
      <xdr:spPr>
        <a:xfrm>
          <a:off x="8699500" y="571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147419</xdr:rowOff>
    </xdr:from>
    <xdr:ext cx="599010" cy="259045"/>
    <xdr:sp macro="" textlink="">
      <xdr:nvSpPr>
        <xdr:cNvPr id="316" name="テキスト ボックス 315"/>
        <xdr:cNvSpPr txBox="1"/>
      </xdr:nvSpPr>
      <xdr:spPr>
        <a:xfrm>
          <a:off x="8450795" y="5805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143645</xdr:rowOff>
    </xdr:from>
    <xdr:to>
      <xdr:col>41</xdr:col>
      <xdr:colOff>101600</xdr:colOff>
      <xdr:row>39</xdr:row>
      <xdr:rowOff>73795</xdr:rowOff>
    </xdr:to>
    <xdr:sp macro="" textlink="">
      <xdr:nvSpPr>
        <xdr:cNvPr id="317" name="楕円 316"/>
        <xdr:cNvSpPr/>
      </xdr:nvSpPr>
      <xdr:spPr>
        <a:xfrm>
          <a:off x="7810500" y="665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64922</xdr:rowOff>
    </xdr:from>
    <xdr:ext cx="534377" cy="259045"/>
    <xdr:sp macro="" textlink="">
      <xdr:nvSpPr>
        <xdr:cNvPr id="318" name="テキスト ボックス 317"/>
        <xdr:cNvSpPr txBox="1"/>
      </xdr:nvSpPr>
      <xdr:spPr>
        <a:xfrm>
          <a:off x="7594111" y="675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158833</xdr:rowOff>
    </xdr:from>
    <xdr:to>
      <xdr:col>36</xdr:col>
      <xdr:colOff>165100</xdr:colOff>
      <xdr:row>39</xdr:row>
      <xdr:rowOff>88983</xdr:rowOff>
    </xdr:to>
    <xdr:sp macro="" textlink="">
      <xdr:nvSpPr>
        <xdr:cNvPr id="319" name="楕円 318"/>
        <xdr:cNvSpPr/>
      </xdr:nvSpPr>
      <xdr:spPr>
        <a:xfrm>
          <a:off x="6921500" y="667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80110</xdr:rowOff>
    </xdr:from>
    <xdr:ext cx="534377" cy="259045"/>
    <xdr:sp macro="" textlink="">
      <xdr:nvSpPr>
        <xdr:cNvPr id="320" name="テキスト ボックス 319"/>
        <xdr:cNvSpPr txBox="1"/>
      </xdr:nvSpPr>
      <xdr:spPr>
        <a:xfrm>
          <a:off x="6705111" y="676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139700</xdr:rowOff>
    </xdr:from>
    <xdr:to>
      <xdr:col>59</xdr:col>
      <xdr:colOff>50800</xdr:colOff>
      <xdr:row>59</xdr:row>
      <xdr:rowOff>139700</xdr:rowOff>
    </xdr:to>
    <xdr:cxnSp macro="">
      <xdr:nvCxnSpPr>
        <xdr:cNvPr id="331" name="直線コネクタ 330"/>
        <xdr:cNvCxnSpPr/>
      </xdr:nvCxnSpPr>
      <xdr:spPr>
        <a:xfrm>
          <a:off x="6604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168927</xdr:rowOff>
    </xdr:from>
    <xdr:ext cx="248786" cy="259045"/>
    <xdr:sp macro="" textlink="">
      <xdr:nvSpPr>
        <xdr:cNvPr id="332" name="テキスト ボックス 331"/>
        <xdr:cNvSpPr txBox="1"/>
      </xdr:nvSpPr>
      <xdr:spPr>
        <a:xfrm>
          <a:off x="6355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25400</xdr:rowOff>
    </xdr:from>
    <xdr:to>
      <xdr:col>59</xdr:col>
      <xdr:colOff>50800</xdr:colOff>
      <xdr:row>58</xdr:row>
      <xdr:rowOff>25400</xdr:rowOff>
    </xdr:to>
    <xdr:cxnSp macro="">
      <xdr:nvCxnSpPr>
        <xdr:cNvPr id="333" name="直線コネクタ 332"/>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54627</xdr:rowOff>
    </xdr:from>
    <xdr:ext cx="531299" cy="259045"/>
    <xdr:sp macro="" textlink="">
      <xdr:nvSpPr>
        <xdr:cNvPr id="334" name="テキスト ボックス 333"/>
        <xdr:cNvSpPr txBox="1"/>
      </xdr:nvSpPr>
      <xdr:spPr>
        <a:xfrm>
          <a:off x="6072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82550</xdr:rowOff>
    </xdr:from>
    <xdr:to>
      <xdr:col>59</xdr:col>
      <xdr:colOff>50800</xdr:colOff>
      <xdr:row>56</xdr:row>
      <xdr:rowOff>82550</xdr:rowOff>
    </xdr:to>
    <xdr:cxnSp macro="">
      <xdr:nvCxnSpPr>
        <xdr:cNvPr id="335" name="直線コネクタ 334"/>
        <xdr:cNvCxnSpPr/>
      </xdr:nvCxnSpPr>
      <xdr:spPr>
        <a:xfrm>
          <a:off x="6604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111777</xdr:rowOff>
    </xdr:from>
    <xdr:ext cx="531299" cy="259045"/>
    <xdr:sp macro="" textlink="">
      <xdr:nvSpPr>
        <xdr:cNvPr id="336" name="テキスト ボックス 335"/>
        <xdr:cNvSpPr txBox="1"/>
      </xdr:nvSpPr>
      <xdr:spPr>
        <a:xfrm>
          <a:off x="6072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25400</xdr:rowOff>
    </xdr:from>
    <xdr:to>
      <xdr:col>59</xdr:col>
      <xdr:colOff>50800</xdr:colOff>
      <xdr:row>53</xdr:row>
      <xdr:rowOff>25400</xdr:rowOff>
    </xdr:to>
    <xdr:cxnSp macro="">
      <xdr:nvCxnSpPr>
        <xdr:cNvPr id="339" name="直線コネクタ 338"/>
        <xdr:cNvCxnSpPr/>
      </xdr:nvCxnSpPr>
      <xdr:spPr>
        <a:xfrm>
          <a:off x="6604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54627</xdr:rowOff>
    </xdr:from>
    <xdr:ext cx="595419" cy="259045"/>
    <xdr:sp macro="" textlink="">
      <xdr:nvSpPr>
        <xdr:cNvPr id="340" name="テキスト ボックス 339"/>
        <xdr:cNvSpPr txBox="1"/>
      </xdr:nvSpPr>
      <xdr:spPr>
        <a:xfrm>
          <a:off x="6008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1" name="直線コネクタ 340"/>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2" name="テキスト ボックス 341"/>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49</xdr:row>
      <xdr:rowOff>139700</xdr:rowOff>
    </xdr:from>
    <xdr:to>
      <xdr:col>59</xdr:col>
      <xdr:colOff>50800</xdr:colOff>
      <xdr:row>49</xdr:row>
      <xdr:rowOff>139700</xdr:rowOff>
    </xdr:to>
    <xdr:cxnSp macro="">
      <xdr:nvCxnSpPr>
        <xdr:cNvPr id="343" name="直線コネクタ 342"/>
        <xdr:cNvCxnSpPr/>
      </xdr:nvCxnSpPr>
      <xdr:spPr>
        <a:xfrm>
          <a:off x="6604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48</xdr:row>
      <xdr:rowOff>168927</xdr:rowOff>
    </xdr:from>
    <xdr:ext cx="595419" cy="259045"/>
    <xdr:sp macro="" textlink="">
      <xdr:nvSpPr>
        <xdr:cNvPr id="344" name="テキスト ボックス 343"/>
        <xdr:cNvSpPr txBox="1"/>
      </xdr:nvSpPr>
      <xdr:spPr>
        <a:xfrm>
          <a:off x="6008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161274</xdr:rowOff>
    </xdr:from>
    <xdr:to>
      <xdr:col>54</xdr:col>
      <xdr:colOff>189865</xdr:colOff>
      <xdr:row>58</xdr:row>
      <xdr:rowOff>95638</xdr:rowOff>
    </xdr:to>
    <xdr:cxnSp macro="">
      <xdr:nvCxnSpPr>
        <xdr:cNvPr id="348" name="直線コネクタ 347"/>
        <xdr:cNvCxnSpPr/>
      </xdr:nvCxnSpPr>
      <xdr:spPr>
        <a:xfrm flipV="1">
          <a:off x="10475595" y="8733774"/>
          <a:ext cx="1270" cy="130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99465</xdr:rowOff>
    </xdr:from>
    <xdr:ext cx="534377" cy="259045"/>
    <xdr:sp macro="" textlink="">
      <xdr:nvSpPr>
        <xdr:cNvPr id="349" name="普通建設事業費最小値テキスト"/>
        <xdr:cNvSpPr txBox="1"/>
      </xdr:nvSpPr>
      <xdr:spPr>
        <a:xfrm>
          <a:off x="10528300" y="1004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95638</xdr:rowOff>
    </xdr:from>
    <xdr:to>
      <xdr:col>55</xdr:col>
      <xdr:colOff>88900</xdr:colOff>
      <xdr:row>58</xdr:row>
      <xdr:rowOff>95638</xdr:rowOff>
    </xdr:to>
    <xdr:cxnSp macro="">
      <xdr:nvCxnSpPr>
        <xdr:cNvPr id="350" name="直線コネクタ 349"/>
        <xdr:cNvCxnSpPr/>
      </xdr:nvCxnSpPr>
      <xdr:spPr>
        <a:xfrm>
          <a:off x="10388600" y="10039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107951</xdr:rowOff>
    </xdr:from>
    <xdr:ext cx="599010" cy="259045"/>
    <xdr:sp macro="" textlink="">
      <xdr:nvSpPr>
        <xdr:cNvPr id="351" name="普通建設事業費最大値テキスト"/>
        <xdr:cNvSpPr txBox="1"/>
      </xdr:nvSpPr>
      <xdr:spPr>
        <a:xfrm>
          <a:off x="10528300" y="8509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161274</xdr:rowOff>
    </xdr:from>
    <xdr:to>
      <xdr:col>55</xdr:col>
      <xdr:colOff>88900</xdr:colOff>
      <xdr:row>50</xdr:row>
      <xdr:rowOff>161274</xdr:rowOff>
    </xdr:to>
    <xdr:cxnSp macro="">
      <xdr:nvCxnSpPr>
        <xdr:cNvPr id="352" name="直線コネクタ 351"/>
        <xdr:cNvCxnSpPr/>
      </xdr:nvCxnSpPr>
      <xdr:spPr>
        <a:xfrm>
          <a:off x="10388600" y="8733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95638</xdr:rowOff>
    </xdr:from>
    <xdr:to>
      <xdr:col>55</xdr:col>
      <xdr:colOff>0</xdr:colOff>
      <xdr:row>58</xdr:row>
      <xdr:rowOff>153350</xdr:rowOff>
    </xdr:to>
    <xdr:cxnSp macro="">
      <xdr:nvCxnSpPr>
        <xdr:cNvPr id="353" name="直線コネクタ 352"/>
        <xdr:cNvCxnSpPr/>
      </xdr:nvCxnSpPr>
      <xdr:spPr>
        <a:xfrm flipV="1">
          <a:off x="9639300" y="10039738"/>
          <a:ext cx="838200" cy="5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95651</xdr:rowOff>
    </xdr:from>
    <xdr:ext cx="534377" cy="259045"/>
    <xdr:sp macro="" textlink="">
      <xdr:nvSpPr>
        <xdr:cNvPr id="354" name="普通建設事業費平均値テキスト"/>
        <xdr:cNvSpPr txBox="1"/>
      </xdr:nvSpPr>
      <xdr:spPr>
        <a:xfrm>
          <a:off x="10528300" y="9353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72774</xdr:rowOff>
    </xdr:from>
    <xdr:to>
      <xdr:col>55</xdr:col>
      <xdr:colOff>50800</xdr:colOff>
      <xdr:row>56</xdr:row>
      <xdr:rowOff>2924</xdr:rowOff>
    </xdr:to>
    <xdr:sp macro="" textlink="">
      <xdr:nvSpPr>
        <xdr:cNvPr id="355" name="フローチャート: 判断 354"/>
        <xdr:cNvSpPr/>
      </xdr:nvSpPr>
      <xdr:spPr>
        <a:xfrm>
          <a:off x="10426700" y="950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160683</xdr:rowOff>
    </xdr:from>
    <xdr:to>
      <xdr:col>50</xdr:col>
      <xdr:colOff>114300</xdr:colOff>
      <xdr:row>58</xdr:row>
      <xdr:rowOff>153350</xdr:rowOff>
    </xdr:to>
    <xdr:cxnSp macro="">
      <xdr:nvCxnSpPr>
        <xdr:cNvPr id="356" name="直線コネクタ 355"/>
        <xdr:cNvCxnSpPr/>
      </xdr:nvCxnSpPr>
      <xdr:spPr>
        <a:xfrm>
          <a:off x="8750300" y="9933333"/>
          <a:ext cx="889000" cy="16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64439</xdr:rowOff>
    </xdr:from>
    <xdr:to>
      <xdr:col>50</xdr:col>
      <xdr:colOff>165100</xdr:colOff>
      <xdr:row>55</xdr:row>
      <xdr:rowOff>166039</xdr:rowOff>
    </xdr:to>
    <xdr:sp macro="" textlink="">
      <xdr:nvSpPr>
        <xdr:cNvPr id="357" name="フローチャート: 判断 356"/>
        <xdr:cNvSpPr/>
      </xdr:nvSpPr>
      <xdr:spPr>
        <a:xfrm>
          <a:off x="9588500" y="949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11116</xdr:rowOff>
    </xdr:from>
    <xdr:ext cx="534377" cy="259045"/>
    <xdr:sp macro="" textlink="">
      <xdr:nvSpPr>
        <xdr:cNvPr id="358" name="テキスト ボックス 357"/>
        <xdr:cNvSpPr txBox="1"/>
      </xdr:nvSpPr>
      <xdr:spPr>
        <a:xfrm>
          <a:off x="9372111" y="926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160683</xdr:rowOff>
    </xdr:from>
    <xdr:to>
      <xdr:col>45</xdr:col>
      <xdr:colOff>177800</xdr:colOff>
      <xdr:row>58</xdr:row>
      <xdr:rowOff>38554</xdr:rowOff>
    </xdr:to>
    <xdr:cxnSp macro="">
      <xdr:nvCxnSpPr>
        <xdr:cNvPr id="359" name="直線コネクタ 358"/>
        <xdr:cNvCxnSpPr/>
      </xdr:nvCxnSpPr>
      <xdr:spPr>
        <a:xfrm flipV="1">
          <a:off x="7861300" y="9933333"/>
          <a:ext cx="889000" cy="49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141678</xdr:rowOff>
    </xdr:from>
    <xdr:to>
      <xdr:col>46</xdr:col>
      <xdr:colOff>38100</xdr:colOff>
      <xdr:row>55</xdr:row>
      <xdr:rowOff>71828</xdr:rowOff>
    </xdr:to>
    <xdr:sp macro="" textlink="">
      <xdr:nvSpPr>
        <xdr:cNvPr id="360" name="フローチャート: 判断 359"/>
        <xdr:cNvSpPr/>
      </xdr:nvSpPr>
      <xdr:spPr>
        <a:xfrm>
          <a:off x="8699500" y="93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88355</xdr:rowOff>
    </xdr:from>
    <xdr:ext cx="534377" cy="259045"/>
    <xdr:sp macro="" textlink="">
      <xdr:nvSpPr>
        <xdr:cNvPr id="361" name="テキスト ボックス 360"/>
        <xdr:cNvSpPr txBox="1"/>
      </xdr:nvSpPr>
      <xdr:spPr>
        <a:xfrm>
          <a:off x="8483111" y="917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23819</xdr:rowOff>
    </xdr:from>
    <xdr:to>
      <xdr:col>41</xdr:col>
      <xdr:colOff>50800</xdr:colOff>
      <xdr:row>58</xdr:row>
      <xdr:rowOff>38554</xdr:rowOff>
    </xdr:to>
    <xdr:cxnSp macro="">
      <xdr:nvCxnSpPr>
        <xdr:cNvPr id="362" name="直線コネクタ 361"/>
        <xdr:cNvCxnSpPr/>
      </xdr:nvCxnSpPr>
      <xdr:spPr>
        <a:xfrm>
          <a:off x="6972300" y="9796469"/>
          <a:ext cx="889000" cy="18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154594</xdr:rowOff>
    </xdr:from>
    <xdr:to>
      <xdr:col>41</xdr:col>
      <xdr:colOff>101600</xdr:colOff>
      <xdr:row>55</xdr:row>
      <xdr:rowOff>84744</xdr:rowOff>
    </xdr:to>
    <xdr:sp macro="" textlink="">
      <xdr:nvSpPr>
        <xdr:cNvPr id="363" name="フローチャート: 判断 362"/>
        <xdr:cNvSpPr/>
      </xdr:nvSpPr>
      <xdr:spPr>
        <a:xfrm>
          <a:off x="7810500" y="941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101271</xdr:rowOff>
    </xdr:from>
    <xdr:ext cx="534377" cy="259045"/>
    <xdr:sp macro="" textlink="">
      <xdr:nvSpPr>
        <xdr:cNvPr id="364" name="テキスト ボックス 363"/>
        <xdr:cNvSpPr txBox="1"/>
      </xdr:nvSpPr>
      <xdr:spPr>
        <a:xfrm>
          <a:off x="7594111" y="918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27349</xdr:rowOff>
    </xdr:from>
    <xdr:to>
      <xdr:col>36</xdr:col>
      <xdr:colOff>165100</xdr:colOff>
      <xdr:row>54</xdr:row>
      <xdr:rowOff>128949</xdr:rowOff>
    </xdr:to>
    <xdr:sp macro="" textlink="">
      <xdr:nvSpPr>
        <xdr:cNvPr id="365" name="フローチャート: 判断 364"/>
        <xdr:cNvSpPr/>
      </xdr:nvSpPr>
      <xdr:spPr>
        <a:xfrm>
          <a:off x="6921500" y="928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145476</xdr:rowOff>
    </xdr:from>
    <xdr:ext cx="534377" cy="259045"/>
    <xdr:sp macro="" textlink="">
      <xdr:nvSpPr>
        <xdr:cNvPr id="366" name="テキスト ボックス 365"/>
        <xdr:cNvSpPr txBox="1"/>
      </xdr:nvSpPr>
      <xdr:spPr>
        <a:xfrm>
          <a:off x="6705111" y="906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44838</xdr:rowOff>
    </xdr:from>
    <xdr:to>
      <xdr:col>55</xdr:col>
      <xdr:colOff>50800</xdr:colOff>
      <xdr:row>58</xdr:row>
      <xdr:rowOff>146438</xdr:rowOff>
    </xdr:to>
    <xdr:sp macro="" textlink="">
      <xdr:nvSpPr>
        <xdr:cNvPr id="372" name="楕円 371"/>
        <xdr:cNvSpPr/>
      </xdr:nvSpPr>
      <xdr:spPr>
        <a:xfrm>
          <a:off x="10426700" y="998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131215</xdr:rowOff>
    </xdr:from>
    <xdr:ext cx="534377" cy="259045"/>
    <xdr:sp macro="" textlink="">
      <xdr:nvSpPr>
        <xdr:cNvPr id="373" name="普通建設事業費該当値テキスト"/>
        <xdr:cNvSpPr txBox="1"/>
      </xdr:nvSpPr>
      <xdr:spPr>
        <a:xfrm>
          <a:off x="10528300" y="990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102550</xdr:rowOff>
    </xdr:from>
    <xdr:to>
      <xdr:col>50</xdr:col>
      <xdr:colOff>165100</xdr:colOff>
      <xdr:row>59</xdr:row>
      <xdr:rowOff>32700</xdr:rowOff>
    </xdr:to>
    <xdr:sp macro="" textlink="">
      <xdr:nvSpPr>
        <xdr:cNvPr id="374" name="楕円 373"/>
        <xdr:cNvSpPr/>
      </xdr:nvSpPr>
      <xdr:spPr>
        <a:xfrm>
          <a:off x="9588500" y="1004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23827</xdr:rowOff>
    </xdr:from>
    <xdr:ext cx="534377" cy="259045"/>
    <xdr:sp macro="" textlink="">
      <xdr:nvSpPr>
        <xdr:cNvPr id="375" name="テキスト ボックス 374"/>
        <xdr:cNvSpPr txBox="1"/>
      </xdr:nvSpPr>
      <xdr:spPr>
        <a:xfrm>
          <a:off x="9372111" y="1013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109883</xdr:rowOff>
    </xdr:from>
    <xdr:to>
      <xdr:col>46</xdr:col>
      <xdr:colOff>38100</xdr:colOff>
      <xdr:row>58</xdr:row>
      <xdr:rowOff>40033</xdr:rowOff>
    </xdr:to>
    <xdr:sp macro="" textlink="">
      <xdr:nvSpPr>
        <xdr:cNvPr id="376" name="楕円 375"/>
        <xdr:cNvSpPr/>
      </xdr:nvSpPr>
      <xdr:spPr>
        <a:xfrm>
          <a:off x="8699500" y="988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31160</xdr:rowOff>
    </xdr:from>
    <xdr:ext cx="534377" cy="259045"/>
    <xdr:sp macro="" textlink="">
      <xdr:nvSpPr>
        <xdr:cNvPr id="377" name="テキスト ボックス 376"/>
        <xdr:cNvSpPr txBox="1"/>
      </xdr:nvSpPr>
      <xdr:spPr>
        <a:xfrm>
          <a:off x="8483111" y="997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159204</xdr:rowOff>
    </xdr:from>
    <xdr:to>
      <xdr:col>41</xdr:col>
      <xdr:colOff>101600</xdr:colOff>
      <xdr:row>58</xdr:row>
      <xdr:rowOff>89354</xdr:rowOff>
    </xdr:to>
    <xdr:sp macro="" textlink="">
      <xdr:nvSpPr>
        <xdr:cNvPr id="378" name="楕円 377"/>
        <xdr:cNvSpPr/>
      </xdr:nvSpPr>
      <xdr:spPr>
        <a:xfrm>
          <a:off x="7810500" y="993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80481</xdr:rowOff>
    </xdr:from>
    <xdr:ext cx="534377" cy="259045"/>
    <xdr:sp macro="" textlink="">
      <xdr:nvSpPr>
        <xdr:cNvPr id="379" name="テキスト ボックス 378"/>
        <xdr:cNvSpPr txBox="1"/>
      </xdr:nvSpPr>
      <xdr:spPr>
        <a:xfrm>
          <a:off x="7594111" y="1002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144469</xdr:rowOff>
    </xdr:from>
    <xdr:to>
      <xdr:col>36</xdr:col>
      <xdr:colOff>165100</xdr:colOff>
      <xdr:row>57</xdr:row>
      <xdr:rowOff>74619</xdr:rowOff>
    </xdr:to>
    <xdr:sp macro="" textlink="">
      <xdr:nvSpPr>
        <xdr:cNvPr id="380" name="楕円 379"/>
        <xdr:cNvSpPr/>
      </xdr:nvSpPr>
      <xdr:spPr>
        <a:xfrm>
          <a:off x="6921500" y="974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65746</xdr:rowOff>
    </xdr:from>
    <xdr:ext cx="534377" cy="259045"/>
    <xdr:sp macro="" textlink="">
      <xdr:nvSpPr>
        <xdr:cNvPr id="381" name="テキスト ボックス 380"/>
        <xdr:cNvSpPr txBox="1"/>
      </xdr:nvSpPr>
      <xdr:spPr>
        <a:xfrm>
          <a:off x="6705111" y="983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23685</xdr:rowOff>
    </xdr:from>
    <xdr:to>
      <xdr:col>54</xdr:col>
      <xdr:colOff>189865</xdr:colOff>
      <xdr:row>79</xdr:row>
      <xdr:rowOff>39052</xdr:rowOff>
    </xdr:to>
    <xdr:cxnSp macro="">
      <xdr:nvCxnSpPr>
        <xdr:cNvPr id="405" name="直線コネクタ 404"/>
        <xdr:cNvCxnSpPr/>
      </xdr:nvCxnSpPr>
      <xdr:spPr>
        <a:xfrm flipV="1">
          <a:off x="10475595" y="12196635"/>
          <a:ext cx="1270" cy="1386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42879</xdr:rowOff>
    </xdr:from>
    <xdr:ext cx="378565" cy="259045"/>
    <xdr:sp macro="" textlink="">
      <xdr:nvSpPr>
        <xdr:cNvPr id="406" name="普通建設事業費 （ うち新規整備　）最小値テキスト"/>
        <xdr:cNvSpPr txBox="1"/>
      </xdr:nvSpPr>
      <xdr:spPr>
        <a:xfrm>
          <a:off x="10528300" y="13587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39052</xdr:rowOff>
    </xdr:from>
    <xdr:to>
      <xdr:col>55</xdr:col>
      <xdr:colOff>88900</xdr:colOff>
      <xdr:row>79</xdr:row>
      <xdr:rowOff>39052</xdr:rowOff>
    </xdr:to>
    <xdr:cxnSp macro="">
      <xdr:nvCxnSpPr>
        <xdr:cNvPr id="407" name="直線コネクタ 406"/>
        <xdr:cNvCxnSpPr/>
      </xdr:nvCxnSpPr>
      <xdr:spPr>
        <a:xfrm>
          <a:off x="10388600" y="13583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141812</xdr:rowOff>
    </xdr:from>
    <xdr:ext cx="599010" cy="259045"/>
    <xdr:sp macro="" textlink="">
      <xdr:nvSpPr>
        <xdr:cNvPr id="408" name="普通建設事業費 （ うち新規整備　）最大値テキスト"/>
        <xdr:cNvSpPr txBox="1"/>
      </xdr:nvSpPr>
      <xdr:spPr>
        <a:xfrm>
          <a:off x="10528300" y="11971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23685</xdr:rowOff>
    </xdr:from>
    <xdr:to>
      <xdr:col>55</xdr:col>
      <xdr:colOff>88900</xdr:colOff>
      <xdr:row>71</xdr:row>
      <xdr:rowOff>23685</xdr:rowOff>
    </xdr:to>
    <xdr:cxnSp macro="">
      <xdr:nvCxnSpPr>
        <xdr:cNvPr id="409" name="直線コネクタ 408"/>
        <xdr:cNvCxnSpPr/>
      </xdr:nvCxnSpPr>
      <xdr:spPr>
        <a:xfrm>
          <a:off x="10388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142608</xdr:rowOff>
    </xdr:from>
    <xdr:to>
      <xdr:col>55</xdr:col>
      <xdr:colOff>0</xdr:colOff>
      <xdr:row>79</xdr:row>
      <xdr:rowOff>13945</xdr:rowOff>
    </xdr:to>
    <xdr:cxnSp macro="">
      <xdr:nvCxnSpPr>
        <xdr:cNvPr id="410" name="直線コネクタ 409"/>
        <xdr:cNvCxnSpPr/>
      </xdr:nvCxnSpPr>
      <xdr:spPr>
        <a:xfrm flipV="1">
          <a:off x="9639300" y="13515708"/>
          <a:ext cx="838200" cy="4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162805</xdr:rowOff>
    </xdr:from>
    <xdr:ext cx="534377" cy="259045"/>
    <xdr:sp macro="" textlink="">
      <xdr:nvSpPr>
        <xdr:cNvPr id="411" name="普通建設事業費 （ うち新規整備　）平均値テキスト"/>
        <xdr:cNvSpPr txBox="1"/>
      </xdr:nvSpPr>
      <xdr:spPr>
        <a:xfrm>
          <a:off x="10528300" y="13193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139928</xdr:rowOff>
    </xdr:from>
    <xdr:to>
      <xdr:col>55</xdr:col>
      <xdr:colOff>50800</xdr:colOff>
      <xdr:row>78</xdr:row>
      <xdr:rowOff>70078</xdr:rowOff>
    </xdr:to>
    <xdr:sp macro="" textlink="">
      <xdr:nvSpPr>
        <xdr:cNvPr id="412" name="フローチャート: 判断 411"/>
        <xdr:cNvSpPr/>
      </xdr:nvSpPr>
      <xdr:spPr>
        <a:xfrm>
          <a:off x="10426700" y="13341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138557</xdr:rowOff>
    </xdr:from>
    <xdr:to>
      <xdr:col>50</xdr:col>
      <xdr:colOff>114300</xdr:colOff>
      <xdr:row>79</xdr:row>
      <xdr:rowOff>13945</xdr:rowOff>
    </xdr:to>
    <xdr:cxnSp macro="">
      <xdr:nvCxnSpPr>
        <xdr:cNvPr id="413" name="直線コネクタ 412"/>
        <xdr:cNvCxnSpPr/>
      </xdr:nvCxnSpPr>
      <xdr:spPr>
        <a:xfrm>
          <a:off x="8750300" y="13511657"/>
          <a:ext cx="889000" cy="4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151371</xdr:rowOff>
    </xdr:from>
    <xdr:to>
      <xdr:col>50</xdr:col>
      <xdr:colOff>165100</xdr:colOff>
      <xdr:row>78</xdr:row>
      <xdr:rowOff>81521</xdr:rowOff>
    </xdr:to>
    <xdr:sp macro="" textlink="">
      <xdr:nvSpPr>
        <xdr:cNvPr id="414" name="フローチャート: 判断 413"/>
        <xdr:cNvSpPr/>
      </xdr:nvSpPr>
      <xdr:spPr>
        <a:xfrm>
          <a:off x="9588500" y="1335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98048</xdr:rowOff>
    </xdr:from>
    <xdr:ext cx="534377" cy="259045"/>
    <xdr:sp macro="" textlink="">
      <xdr:nvSpPr>
        <xdr:cNvPr id="415" name="テキスト ボックス 414"/>
        <xdr:cNvSpPr txBox="1"/>
      </xdr:nvSpPr>
      <xdr:spPr>
        <a:xfrm>
          <a:off x="9372111" y="1312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71462</xdr:rowOff>
    </xdr:from>
    <xdr:to>
      <xdr:col>45</xdr:col>
      <xdr:colOff>177800</xdr:colOff>
      <xdr:row>78</xdr:row>
      <xdr:rowOff>138557</xdr:rowOff>
    </xdr:to>
    <xdr:cxnSp macro="">
      <xdr:nvCxnSpPr>
        <xdr:cNvPr id="416" name="直線コネクタ 415"/>
        <xdr:cNvCxnSpPr/>
      </xdr:nvCxnSpPr>
      <xdr:spPr>
        <a:xfrm>
          <a:off x="7861300" y="13444562"/>
          <a:ext cx="889000" cy="6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156490</xdr:rowOff>
    </xdr:from>
    <xdr:to>
      <xdr:col>46</xdr:col>
      <xdr:colOff>38100</xdr:colOff>
      <xdr:row>78</xdr:row>
      <xdr:rowOff>86640</xdr:rowOff>
    </xdr:to>
    <xdr:sp macro="" textlink="">
      <xdr:nvSpPr>
        <xdr:cNvPr id="417" name="フローチャート: 判断 416"/>
        <xdr:cNvSpPr/>
      </xdr:nvSpPr>
      <xdr:spPr>
        <a:xfrm>
          <a:off x="8699500" y="1335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103167</xdr:rowOff>
    </xdr:from>
    <xdr:ext cx="534377" cy="259045"/>
    <xdr:sp macro="" textlink="">
      <xdr:nvSpPr>
        <xdr:cNvPr id="418" name="テキスト ボックス 417"/>
        <xdr:cNvSpPr txBox="1"/>
      </xdr:nvSpPr>
      <xdr:spPr>
        <a:xfrm>
          <a:off x="8483111" y="1313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37058</xdr:rowOff>
    </xdr:from>
    <xdr:to>
      <xdr:col>41</xdr:col>
      <xdr:colOff>50800</xdr:colOff>
      <xdr:row>78</xdr:row>
      <xdr:rowOff>71462</xdr:rowOff>
    </xdr:to>
    <xdr:cxnSp macro="">
      <xdr:nvCxnSpPr>
        <xdr:cNvPr id="419" name="直線コネクタ 418"/>
        <xdr:cNvCxnSpPr/>
      </xdr:nvCxnSpPr>
      <xdr:spPr>
        <a:xfrm>
          <a:off x="6972300" y="13238708"/>
          <a:ext cx="889000" cy="20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100051</xdr:rowOff>
    </xdr:from>
    <xdr:to>
      <xdr:col>41</xdr:col>
      <xdr:colOff>101600</xdr:colOff>
      <xdr:row>77</xdr:row>
      <xdr:rowOff>30201</xdr:rowOff>
    </xdr:to>
    <xdr:sp macro="" textlink="">
      <xdr:nvSpPr>
        <xdr:cNvPr id="420" name="フローチャート: 判断 419"/>
        <xdr:cNvSpPr/>
      </xdr:nvSpPr>
      <xdr:spPr>
        <a:xfrm>
          <a:off x="7810500" y="1313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46727</xdr:rowOff>
    </xdr:from>
    <xdr:ext cx="534377" cy="259045"/>
    <xdr:sp macro="" textlink="">
      <xdr:nvSpPr>
        <xdr:cNvPr id="421" name="テキスト ボックス 420"/>
        <xdr:cNvSpPr txBox="1"/>
      </xdr:nvSpPr>
      <xdr:spPr>
        <a:xfrm>
          <a:off x="7594111" y="1290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99149</xdr:rowOff>
    </xdr:from>
    <xdr:to>
      <xdr:col>36</xdr:col>
      <xdr:colOff>165100</xdr:colOff>
      <xdr:row>76</xdr:row>
      <xdr:rowOff>29299</xdr:rowOff>
    </xdr:to>
    <xdr:sp macro="" textlink="">
      <xdr:nvSpPr>
        <xdr:cNvPr id="422" name="フローチャート: 判断 421"/>
        <xdr:cNvSpPr/>
      </xdr:nvSpPr>
      <xdr:spPr>
        <a:xfrm>
          <a:off x="6921500" y="1295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45826</xdr:rowOff>
    </xdr:from>
    <xdr:ext cx="534377" cy="259045"/>
    <xdr:sp macro="" textlink="">
      <xdr:nvSpPr>
        <xdr:cNvPr id="423" name="テキスト ボックス 422"/>
        <xdr:cNvSpPr txBox="1"/>
      </xdr:nvSpPr>
      <xdr:spPr>
        <a:xfrm>
          <a:off x="6705111" y="1273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91808</xdr:rowOff>
    </xdr:from>
    <xdr:to>
      <xdr:col>55</xdr:col>
      <xdr:colOff>50800</xdr:colOff>
      <xdr:row>79</xdr:row>
      <xdr:rowOff>21958</xdr:rowOff>
    </xdr:to>
    <xdr:sp macro="" textlink="">
      <xdr:nvSpPr>
        <xdr:cNvPr id="429" name="楕円 428"/>
        <xdr:cNvSpPr/>
      </xdr:nvSpPr>
      <xdr:spPr>
        <a:xfrm>
          <a:off x="10426700" y="1346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6735</xdr:rowOff>
    </xdr:from>
    <xdr:ext cx="469744" cy="259045"/>
    <xdr:sp macro="" textlink="">
      <xdr:nvSpPr>
        <xdr:cNvPr id="430" name="普通建設事業費 （ うち新規整備　）該当値テキスト"/>
        <xdr:cNvSpPr txBox="1"/>
      </xdr:nvSpPr>
      <xdr:spPr>
        <a:xfrm>
          <a:off x="10528300" y="13379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134595</xdr:rowOff>
    </xdr:from>
    <xdr:to>
      <xdr:col>50</xdr:col>
      <xdr:colOff>165100</xdr:colOff>
      <xdr:row>79</xdr:row>
      <xdr:rowOff>64745</xdr:rowOff>
    </xdr:to>
    <xdr:sp macro="" textlink="">
      <xdr:nvSpPr>
        <xdr:cNvPr id="431" name="楕円 430"/>
        <xdr:cNvSpPr/>
      </xdr:nvSpPr>
      <xdr:spPr>
        <a:xfrm>
          <a:off x="9588500" y="1350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55872</xdr:rowOff>
    </xdr:from>
    <xdr:ext cx="469744" cy="259045"/>
    <xdr:sp macro="" textlink="">
      <xdr:nvSpPr>
        <xdr:cNvPr id="432" name="テキスト ボックス 431"/>
        <xdr:cNvSpPr txBox="1"/>
      </xdr:nvSpPr>
      <xdr:spPr>
        <a:xfrm>
          <a:off x="9404428" y="1360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87757</xdr:rowOff>
    </xdr:from>
    <xdr:to>
      <xdr:col>46</xdr:col>
      <xdr:colOff>38100</xdr:colOff>
      <xdr:row>79</xdr:row>
      <xdr:rowOff>17907</xdr:rowOff>
    </xdr:to>
    <xdr:sp macro="" textlink="">
      <xdr:nvSpPr>
        <xdr:cNvPr id="433" name="楕円 432"/>
        <xdr:cNvSpPr/>
      </xdr:nvSpPr>
      <xdr:spPr>
        <a:xfrm>
          <a:off x="8699500" y="1346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9034</xdr:rowOff>
    </xdr:from>
    <xdr:ext cx="469744" cy="259045"/>
    <xdr:sp macro="" textlink="">
      <xdr:nvSpPr>
        <xdr:cNvPr id="434" name="テキスト ボックス 433"/>
        <xdr:cNvSpPr txBox="1"/>
      </xdr:nvSpPr>
      <xdr:spPr>
        <a:xfrm>
          <a:off x="8515428" y="1355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20662</xdr:rowOff>
    </xdr:from>
    <xdr:to>
      <xdr:col>41</xdr:col>
      <xdr:colOff>101600</xdr:colOff>
      <xdr:row>78</xdr:row>
      <xdr:rowOff>122262</xdr:rowOff>
    </xdr:to>
    <xdr:sp macro="" textlink="">
      <xdr:nvSpPr>
        <xdr:cNvPr id="435" name="楕円 434"/>
        <xdr:cNvSpPr/>
      </xdr:nvSpPr>
      <xdr:spPr>
        <a:xfrm>
          <a:off x="7810500" y="1339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113389</xdr:rowOff>
    </xdr:from>
    <xdr:ext cx="534377" cy="259045"/>
    <xdr:sp macro="" textlink="">
      <xdr:nvSpPr>
        <xdr:cNvPr id="436" name="テキスト ボックス 435"/>
        <xdr:cNvSpPr txBox="1"/>
      </xdr:nvSpPr>
      <xdr:spPr>
        <a:xfrm>
          <a:off x="7594111" y="1348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157708</xdr:rowOff>
    </xdr:from>
    <xdr:to>
      <xdr:col>36</xdr:col>
      <xdr:colOff>165100</xdr:colOff>
      <xdr:row>77</xdr:row>
      <xdr:rowOff>87858</xdr:rowOff>
    </xdr:to>
    <xdr:sp macro="" textlink="">
      <xdr:nvSpPr>
        <xdr:cNvPr id="437" name="楕円 436"/>
        <xdr:cNvSpPr/>
      </xdr:nvSpPr>
      <xdr:spPr>
        <a:xfrm>
          <a:off x="6921500" y="1318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78985</xdr:rowOff>
    </xdr:from>
    <xdr:ext cx="534377" cy="259045"/>
    <xdr:sp macro="" textlink="">
      <xdr:nvSpPr>
        <xdr:cNvPr id="438" name="テキスト ボックス 437"/>
        <xdr:cNvSpPr txBox="1"/>
      </xdr:nvSpPr>
      <xdr:spPr>
        <a:xfrm>
          <a:off x="6705111" y="1328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0" name="テキスト ボックス 44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6" name="テキスト ボックス 45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8" name="テキスト ボックス 457"/>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61829</xdr:rowOff>
    </xdr:from>
    <xdr:to>
      <xdr:col>54</xdr:col>
      <xdr:colOff>189865</xdr:colOff>
      <xdr:row>98</xdr:row>
      <xdr:rowOff>51558</xdr:rowOff>
    </xdr:to>
    <xdr:cxnSp macro="">
      <xdr:nvCxnSpPr>
        <xdr:cNvPr id="464" name="直線コネクタ 463"/>
        <xdr:cNvCxnSpPr/>
      </xdr:nvCxnSpPr>
      <xdr:spPr>
        <a:xfrm flipV="1">
          <a:off x="10475595" y="15492329"/>
          <a:ext cx="1270" cy="136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55385</xdr:rowOff>
    </xdr:from>
    <xdr:ext cx="534377" cy="259045"/>
    <xdr:sp macro="" textlink="">
      <xdr:nvSpPr>
        <xdr:cNvPr id="465" name="普通建設事業費 （ うち更新整備　）最小値テキスト"/>
        <xdr:cNvSpPr txBox="1"/>
      </xdr:nvSpPr>
      <xdr:spPr>
        <a:xfrm>
          <a:off x="10528300" y="1685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51558</xdr:rowOff>
    </xdr:from>
    <xdr:to>
      <xdr:col>55</xdr:col>
      <xdr:colOff>88900</xdr:colOff>
      <xdr:row>98</xdr:row>
      <xdr:rowOff>51558</xdr:rowOff>
    </xdr:to>
    <xdr:cxnSp macro="">
      <xdr:nvCxnSpPr>
        <xdr:cNvPr id="466" name="直線コネクタ 465"/>
        <xdr:cNvCxnSpPr/>
      </xdr:nvCxnSpPr>
      <xdr:spPr>
        <a:xfrm>
          <a:off x="10388600" y="1685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8506</xdr:rowOff>
    </xdr:from>
    <xdr:ext cx="534377" cy="259045"/>
    <xdr:sp macro="" textlink="">
      <xdr:nvSpPr>
        <xdr:cNvPr id="467" name="普通建設事業費 （ うち更新整備　）最大値テキスト"/>
        <xdr:cNvSpPr txBox="1"/>
      </xdr:nvSpPr>
      <xdr:spPr>
        <a:xfrm>
          <a:off x="10528300" y="1526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61829</xdr:rowOff>
    </xdr:from>
    <xdr:to>
      <xdr:col>55</xdr:col>
      <xdr:colOff>88900</xdr:colOff>
      <xdr:row>90</xdr:row>
      <xdr:rowOff>61829</xdr:rowOff>
    </xdr:to>
    <xdr:cxnSp macro="">
      <xdr:nvCxnSpPr>
        <xdr:cNvPr id="468" name="直線コネクタ 467"/>
        <xdr:cNvCxnSpPr/>
      </xdr:nvCxnSpPr>
      <xdr:spPr>
        <a:xfrm>
          <a:off x="10388600" y="15492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29727</xdr:rowOff>
    </xdr:from>
    <xdr:to>
      <xdr:col>55</xdr:col>
      <xdr:colOff>0</xdr:colOff>
      <xdr:row>98</xdr:row>
      <xdr:rowOff>101769</xdr:rowOff>
    </xdr:to>
    <xdr:cxnSp macro="">
      <xdr:nvCxnSpPr>
        <xdr:cNvPr id="469" name="直線コネクタ 468"/>
        <xdr:cNvCxnSpPr/>
      </xdr:nvCxnSpPr>
      <xdr:spPr>
        <a:xfrm flipV="1">
          <a:off x="9639300" y="16831827"/>
          <a:ext cx="838200" cy="7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144532</xdr:rowOff>
    </xdr:from>
    <xdr:ext cx="534377" cy="259045"/>
    <xdr:sp macro="" textlink="">
      <xdr:nvSpPr>
        <xdr:cNvPr id="470" name="普通建設事業費 （ うち更新整備　）平均値テキスト"/>
        <xdr:cNvSpPr txBox="1"/>
      </xdr:nvSpPr>
      <xdr:spPr>
        <a:xfrm>
          <a:off x="10528300" y="16089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121655</xdr:rowOff>
    </xdr:from>
    <xdr:to>
      <xdr:col>55</xdr:col>
      <xdr:colOff>50800</xdr:colOff>
      <xdr:row>95</xdr:row>
      <xdr:rowOff>51805</xdr:rowOff>
    </xdr:to>
    <xdr:sp macro="" textlink="">
      <xdr:nvSpPr>
        <xdr:cNvPr id="471" name="フローチャート: 判断 470"/>
        <xdr:cNvSpPr/>
      </xdr:nvSpPr>
      <xdr:spPr>
        <a:xfrm>
          <a:off x="10426700" y="1623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126180</xdr:rowOff>
    </xdr:from>
    <xdr:to>
      <xdr:col>50</xdr:col>
      <xdr:colOff>114300</xdr:colOff>
      <xdr:row>98</xdr:row>
      <xdr:rowOff>101769</xdr:rowOff>
    </xdr:to>
    <xdr:cxnSp macro="">
      <xdr:nvCxnSpPr>
        <xdr:cNvPr id="472" name="直線コネクタ 471"/>
        <xdr:cNvCxnSpPr/>
      </xdr:nvCxnSpPr>
      <xdr:spPr>
        <a:xfrm>
          <a:off x="8750300" y="16756830"/>
          <a:ext cx="889000" cy="14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122619</xdr:rowOff>
    </xdr:from>
    <xdr:to>
      <xdr:col>50</xdr:col>
      <xdr:colOff>165100</xdr:colOff>
      <xdr:row>95</xdr:row>
      <xdr:rowOff>52769</xdr:rowOff>
    </xdr:to>
    <xdr:sp macro="" textlink="">
      <xdr:nvSpPr>
        <xdr:cNvPr id="473" name="フローチャート: 判断 472"/>
        <xdr:cNvSpPr/>
      </xdr:nvSpPr>
      <xdr:spPr>
        <a:xfrm>
          <a:off x="9588500" y="16238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69296</xdr:rowOff>
    </xdr:from>
    <xdr:ext cx="534377" cy="259045"/>
    <xdr:sp macro="" textlink="">
      <xdr:nvSpPr>
        <xdr:cNvPr id="474" name="テキスト ボックス 473"/>
        <xdr:cNvSpPr txBox="1"/>
      </xdr:nvSpPr>
      <xdr:spPr>
        <a:xfrm>
          <a:off x="9372111" y="1601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126180</xdr:rowOff>
    </xdr:from>
    <xdr:to>
      <xdr:col>45</xdr:col>
      <xdr:colOff>177800</xdr:colOff>
      <xdr:row>98</xdr:row>
      <xdr:rowOff>23358</xdr:rowOff>
    </xdr:to>
    <xdr:cxnSp macro="">
      <xdr:nvCxnSpPr>
        <xdr:cNvPr id="475" name="直線コネクタ 474"/>
        <xdr:cNvCxnSpPr/>
      </xdr:nvCxnSpPr>
      <xdr:spPr>
        <a:xfrm flipV="1">
          <a:off x="7861300" y="16756830"/>
          <a:ext cx="889000" cy="6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122994</xdr:rowOff>
    </xdr:from>
    <xdr:to>
      <xdr:col>46</xdr:col>
      <xdr:colOff>38100</xdr:colOff>
      <xdr:row>94</xdr:row>
      <xdr:rowOff>53144</xdr:rowOff>
    </xdr:to>
    <xdr:sp macro="" textlink="">
      <xdr:nvSpPr>
        <xdr:cNvPr id="476" name="フローチャート: 判断 475"/>
        <xdr:cNvSpPr/>
      </xdr:nvSpPr>
      <xdr:spPr>
        <a:xfrm>
          <a:off x="8699500" y="1606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69671</xdr:rowOff>
    </xdr:from>
    <xdr:ext cx="534377" cy="259045"/>
    <xdr:sp macro="" textlink="">
      <xdr:nvSpPr>
        <xdr:cNvPr id="477" name="テキスト ボックス 476"/>
        <xdr:cNvSpPr txBox="1"/>
      </xdr:nvSpPr>
      <xdr:spPr>
        <a:xfrm>
          <a:off x="8483111" y="1584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12142</xdr:rowOff>
    </xdr:from>
    <xdr:to>
      <xdr:col>41</xdr:col>
      <xdr:colOff>50800</xdr:colOff>
      <xdr:row>98</xdr:row>
      <xdr:rowOff>23358</xdr:rowOff>
    </xdr:to>
    <xdr:cxnSp macro="">
      <xdr:nvCxnSpPr>
        <xdr:cNvPr id="478" name="直線コネクタ 477"/>
        <xdr:cNvCxnSpPr/>
      </xdr:nvCxnSpPr>
      <xdr:spPr>
        <a:xfrm>
          <a:off x="6972300" y="16814242"/>
          <a:ext cx="889000" cy="1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82386</xdr:rowOff>
    </xdr:from>
    <xdr:to>
      <xdr:col>41</xdr:col>
      <xdr:colOff>101600</xdr:colOff>
      <xdr:row>96</xdr:row>
      <xdr:rowOff>12536</xdr:rowOff>
    </xdr:to>
    <xdr:sp macro="" textlink="">
      <xdr:nvSpPr>
        <xdr:cNvPr id="479" name="フローチャート: 判断 478"/>
        <xdr:cNvSpPr/>
      </xdr:nvSpPr>
      <xdr:spPr>
        <a:xfrm>
          <a:off x="7810500" y="1637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29063</xdr:rowOff>
    </xdr:from>
    <xdr:ext cx="534377" cy="259045"/>
    <xdr:sp macro="" textlink="">
      <xdr:nvSpPr>
        <xdr:cNvPr id="480" name="テキスト ボックス 479"/>
        <xdr:cNvSpPr txBox="1"/>
      </xdr:nvSpPr>
      <xdr:spPr>
        <a:xfrm>
          <a:off x="7594111" y="1614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148827</xdr:rowOff>
    </xdr:from>
    <xdr:to>
      <xdr:col>36</xdr:col>
      <xdr:colOff>165100</xdr:colOff>
      <xdr:row>96</xdr:row>
      <xdr:rowOff>78977</xdr:rowOff>
    </xdr:to>
    <xdr:sp macro="" textlink="">
      <xdr:nvSpPr>
        <xdr:cNvPr id="481" name="フローチャート: 判断 480"/>
        <xdr:cNvSpPr/>
      </xdr:nvSpPr>
      <xdr:spPr>
        <a:xfrm>
          <a:off x="6921500" y="1643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95504</xdr:rowOff>
    </xdr:from>
    <xdr:ext cx="534377" cy="259045"/>
    <xdr:sp macro="" textlink="">
      <xdr:nvSpPr>
        <xdr:cNvPr id="482" name="テキスト ボックス 481"/>
        <xdr:cNvSpPr txBox="1"/>
      </xdr:nvSpPr>
      <xdr:spPr>
        <a:xfrm>
          <a:off x="6705111" y="1621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150377</xdr:rowOff>
    </xdr:from>
    <xdr:to>
      <xdr:col>55</xdr:col>
      <xdr:colOff>50800</xdr:colOff>
      <xdr:row>98</xdr:row>
      <xdr:rowOff>80527</xdr:rowOff>
    </xdr:to>
    <xdr:sp macro="" textlink="">
      <xdr:nvSpPr>
        <xdr:cNvPr id="488" name="楕円 487"/>
        <xdr:cNvSpPr/>
      </xdr:nvSpPr>
      <xdr:spPr>
        <a:xfrm>
          <a:off x="10426700" y="1678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65304</xdr:rowOff>
    </xdr:from>
    <xdr:ext cx="534377" cy="259045"/>
    <xdr:sp macro="" textlink="">
      <xdr:nvSpPr>
        <xdr:cNvPr id="489" name="普通建設事業費 （ うち更新整備　）該当値テキスト"/>
        <xdr:cNvSpPr txBox="1"/>
      </xdr:nvSpPr>
      <xdr:spPr>
        <a:xfrm>
          <a:off x="10528300" y="1669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50969</xdr:rowOff>
    </xdr:from>
    <xdr:to>
      <xdr:col>50</xdr:col>
      <xdr:colOff>165100</xdr:colOff>
      <xdr:row>98</xdr:row>
      <xdr:rowOff>152569</xdr:rowOff>
    </xdr:to>
    <xdr:sp macro="" textlink="">
      <xdr:nvSpPr>
        <xdr:cNvPr id="490" name="楕円 489"/>
        <xdr:cNvSpPr/>
      </xdr:nvSpPr>
      <xdr:spPr>
        <a:xfrm>
          <a:off x="9588500" y="1685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143696</xdr:rowOff>
    </xdr:from>
    <xdr:ext cx="534377" cy="259045"/>
    <xdr:sp macro="" textlink="">
      <xdr:nvSpPr>
        <xdr:cNvPr id="491" name="テキスト ボックス 490"/>
        <xdr:cNvSpPr txBox="1"/>
      </xdr:nvSpPr>
      <xdr:spPr>
        <a:xfrm>
          <a:off x="9372111" y="1694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75380</xdr:rowOff>
    </xdr:from>
    <xdr:to>
      <xdr:col>46</xdr:col>
      <xdr:colOff>38100</xdr:colOff>
      <xdr:row>98</xdr:row>
      <xdr:rowOff>5530</xdr:rowOff>
    </xdr:to>
    <xdr:sp macro="" textlink="">
      <xdr:nvSpPr>
        <xdr:cNvPr id="492" name="楕円 491"/>
        <xdr:cNvSpPr/>
      </xdr:nvSpPr>
      <xdr:spPr>
        <a:xfrm>
          <a:off x="8699500" y="1670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168107</xdr:rowOff>
    </xdr:from>
    <xdr:ext cx="534377" cy="259045"/>
    <xdr:sp macro="" textlink="">
      <xdr:nvSpPr>
        <xdr:cNvPr id="493" name="テキスト ボックス 492"/>
        <xdr:cNvSpPr txBox="1"/>
      </xdr:nvSpPr>
      <xdr:spPr>
        <a:xfrm>
          <a:off x="8483111" y="1679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144008</xdr:rowOff>
    </xdr:from>
    <xdr:to>
      <xdr:col>41</xdr:col>
      <xdr:colOff>101600</xdr:colOff>
      <xdr:row>98</xdr:row>
      <xdr:rowOff>74158</xdr:rowOff>
    </xdr:to>
    <xdr:sp macro="" textlink="">
      <xdr:nvSpPr>
        <xdr:cNvPr id="494" name="楕円 493"/>
        <xdr:cNvSpPr/>
      </xdr:nvSpPr>
      <xdr:spPr>
        <a:xfrm>
          <a:off x="7810500" y="1677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65285</xdr:rowOff>
    </xdr:from>
    <xdr:ext cx="534377" cy="259045"/>
    <xdr:sp macro="" textlink="">
      <xdr:nvSpPr>
        <xdr:cNvPr id="495" name="テキスト ボックス 494"/>
        <xdr:cNvSpPr txBox="1"/>
      </xdr:nvSpPr>
      <xdr:spPr>
        <a:xfrm>
          <a:off x="7594111" y="1686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132792</xdr:rowOff>
    </xdr:from>
    <xdr:to>
      <xdr:col>36</xdr:col>
      <xdr:colOff>165100</xdr:colOff>
      <xdr:row>98</xdr:row>
      <xdr:rowOff>62942</xdr:rowOff>
    </xdr:to>
    <xdr:sp macro="" textlink="">
      <xdr:nvSpPr>
        <xdr:cNvPr id="496" name="楕円 495"/>
        <xdr:cNvSpPr/>
      </xdr:nvSpPr>
      <xdr:spPr>
        <a:xfrm>
          <a:off x="6921500" y="1676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54069</xdr:rowOff>
    </xdr:from>
    <xdr:ext cx="534377" cy="259045"/>
    <xdr:sp macro="" textlink="">
      <xdr:nvSpPr>
        <xdr:cNvPr id="497" name="テキスト ボックス 496"/>
        <xdr:cNvSpPr txBox="1"/>
      </xdr:nvSpPr>
      <xdr:spPr>
        <a:xfrm>
          <a:off x="6705111" y="1685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3912</xdr:rowOff>
    </xdr:from>
    <xdr:to>
      <xdr:col>85</xdr:col>
      <xdr:colOff>126364</xdr:colOff>
      <xdr:row>38</xdr:row>
      <xdr:rowOff>139700</xdr:rowOff>
    </xdr:to>
    <xdr:cxnSp macro="">
      <xdr:nvCxnSpPr>
        <xdr:cNvPr id="519" name="直線コネクタ 518"/>
        <xdr:cNvCxnSpPr/>
      </xdr:nvCxnSpPr>
      <xdr:spPr>
        <a:xfrm flipV="1">
          <a:off x="16317595" y="5147412"/>
          <a:ext cx="1269" cy="1507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0"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122039</xdr:rowOff>
    </xdr:from>
    <xdr:ext cx="534377" cy="259045"/>
    <xdr:sp macro="" textlink="">
      <xdr:nvSpPr>
        <xdr:cNvPr id="522" name="災害復旧事業費最大値テキスト"/>
        <xdr:cNvSpPr txBox="1"/>
      </xdr:nvSpPr>
      <xdr:spPr>
        <a:xfrm>
          <a:off x="16370300" y="492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3912</xdr:rowOff>
    </xdr:from>
    <xdr:to>
      <xdr:col>86</xdr:col>
      <xdr:colOff>25400</xdr:colOff>
      <xdr:row>30</xdr:row>
      <xdr:rowOff>3912</xdr:rowOff>
    </xdr:to>
    <xdr:cxnSp macro="">
      <xdr:nvCxnSpPr>
        <xdr:cNvPr id="523" name="直線コネクタ 522"/>
        <xdr:cNvCxnSpPr/>
      </xdr:nvCxnSpPr>
      <xdr:spPr>
        <a:xfrm>
          <a:off x="16230600" y="5147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4" name="直線コネクタ 523"/>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31995</xdr:rowOff>
    </xdr:from>
    <xdr:ext cx="469744" cy="259045"/>
    <xdr:sp macro="" textlink="">
      <xdr:nvSpPr>
        <xdr:cNvPr id="525" name="災害復旧事業費平均値テキスト"/>
        <xdr:cNvSpPr txBox="1"/>
      </xdr:nvSpPr>
      <xdr:spPr>
        <a:xfrm>
          <a:off x="16370300" y="6204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9118</xdr:rowOff>
    </xdr:from>
    <xdr:to>
      <xdr:col>85</xdr:col>
      <xdr:colOff>177800</xdr:colOff>
      <xdr:row>37</xdr:row>
      <xdr:rowOff>110718</xdr:rowOff>
    </xdr:to>
    <xdr:sp macro="" textlink="">
      <xdr:nvSpPr>
        <xdr:cNvPr id="526" name="フローチャート: 判断 525"/>
        <xdr:cNvSpPr/>
      </xdr:nvSpPr>
      <xdr:spPr>
        <a:xfrm>
          <a:off x="16268700" y="63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7" name="直線コネクタ 526"/>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34493</xdr:rowOff>
    </xdr:from>
    <xdr:to>
      <xdr:col>81</xdr:col>
      <xdr:colOff>101600</xdr:colOff>
      <xdr:row>37</xdr:row>
      <xdr:rowOff>136093</xdr:rowOff>
    </xdr:to>
    <xdr:sp macro="" textlink="">
      <xdr:nvSpPr>
        <xdr:cNvPr id="528" name="フローチャート: 判断 527"/>
        <xdr:cNvSpPr/>
      </xdr:nvSpPr>
      <xdr:spPr>
        <a:xfrm>
          <a:off x="15430500" y="63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152620</xdr:rowOff>
    </xdr:from>
    <xdr:ext cx="469744" cy="259045"/>
    <xdr:sp macro="" textlink="">
      <xdr:nvSpPr>
        <xdr:cNvPr id="529" name="テキスト ボックス 528"/>
        <xdr:cNvSpPr txBox="1"/>
      </xdr:nvSpPr>
      <xdr:spPr>
        <a:xfrm>
          <a:off x="15246428" y="6153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0" name="直線コネクタ 529"/>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104948</xdr:rowOff>
    </xdr:from>
    <xdr:to>
      <xdr:col>76</xdr:col>
      <xdr:colOff>165100</xdr:colOff>
      <xdr:row>37</xdr:row>
      <xdr:rowOff>35098</xdr:rowOff>
    </xdr:to>
    <xdr:sp macro="" textlink="">
      <xdr:nvSpPr>
        <xdr:cNvPr id="531" name="フローチャート: 判断 530"/>
        <xdr:cNvSpPr/>
      </xdr:nvSpPr>
      <xdr:spPr>
        <a:xfrm>
          <a:off x="14541500" y="627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51625</xdr:rowOff>
    </xdr:from>
    <xdr:ext cx="469744" cy="259045"/>
    <xdr:sp macro="" textlink="">
      <xdr:nvSpPr>
        <xdr:cNvPr id="532" name="テキスト ボックス 531"/>
        <xdr:cNvSpPr txBox="1"/>
      </xdr:nvSpPr>
      <xdr:spPr>
        <a:xfrm>
          <a:off x="14357428" y="6052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3" name="直線コネクタ 532"/>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21875</xdr:rowOff>
    </xdr:from>
    <xdr:to>
      <xdr:col>72</xdr:col>
      <xdr:colOff>38100</xdr:colOff>
      <xdr:row>36</xdr:row>
      <xdr:rowOff>123475</xdr:rowOff>
    </xdr:to>
    <xdr:sp macro="" textlink="">
      <xdr:nvSpPr>
        <xdr:cNvPr id="534" name="フローチャート: 判断 533"/>
        <xdr:cNvSpPr/>
      </xdr:nvSpPr>
      <xdr:spPr>
        <a:xfrm>
          <a:off x="13652500" y="619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140002</xdr:rowOff>
    </xdr:from>
    <xdr:ext cx="469744" cy="259045"/>
    <xdr:sp macro="" textlink="">
      <xdr:nvSpPr>
        <xdr:cNvPr id="535" name="テキスト ボックス 534"/>
        <xdr:cNvSpPr txBox="1"/>
      </xdr:nvSpPr>
      <xdr:spPr>
        <a:xfrm>
          <a:off x="13468428" y="5969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84877</xdr:rowOff>
    </xdr:from>
    <xdr:to>
      <xdr:col>67</xdr:col>
      <xdr:colOff>101600</xdr:colOff>
      <xdr:row>37</xdr:row>
      <xdr:rowOff>15027</xdr:rowOff>
    </xdr:to>
    <xdr:sp macro="" textlink="">
      <xdr:nvSpPr>
        <xdr:cNvPr id="536" name="フローチャート: 判断 535"/>
        <xdr:cNvSpPr/>
      </xdr:nvSpPr>
      <xdr:spPr>
        <a:xfrm>
          <a:off x="12763500" y="62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31554</xdr:rowOff>
    </xdr:from>
    <xdr:ext cx="469744" cy="259045"/>
    <xdr:sp macro="" textlink="">
      <xdr:nvSpPr>
        <xdr:cNvPr id="537" name="テキスト ボックス 536"/>
        <xdr:cNvSpPr txBox="1"/>
      </xdr:nvSpPr>
      <xdr:spPr>
        <a:xfrm>
          <a:off x="12579428" y="603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3" name="楕円 542"/>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4"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5" name="楕円 544"/>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6" name="テキスト ボックス 545"/>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7" name="楕円 546"/>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8" name="テキスト ボックス 547"/>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9" name="楕円 548"/>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0" name="テキスト ボックス 549"/>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1" name="楕円 550"/>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2" name="テキスト ボックス 551"/>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24447</xdr:rowOff>
    </xdr:from>
    <xdr:to>
      <xdr:col>85</xdr:col>
      <xdr:colOff>126364</xdr:colOff>
      <xdr:row>79</xdr:row>
      <xdr:rowOff>3518</xdr:rowOff>
    </xdr:to>
    <xdr:cxnSp macro="">
      <xdr:nvCxnSpPr>
        <xdr:cNvPr id="625" name="直線コネクタ 624"/>
        <xdr:cNvCxnSpPr/>
      </xdr:nvCxnSpPr>
      <xdr:spPr>
        <a:xfrm flipV="1">
          <a:off x="16317595" y="12025947"/>
          <a:ext cx="1269" cy="152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7345</xdr:rowOff>
    </xdr:from>
    <xdr:ext cx="469744" cy="259045"/>
    <xdr:sp macro="" textlink="">
      <xdr:nvSpPr>
        <xdr:cNvPr id="626" name="公債費最小値テキスト"/>
        <xdr:cNvSpPr txBox="1"/>
      </xdr:nvSpPr>
      <xdr:spPr>
        <a:xfrm>
          <a:off x="16370300" y="1355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3518</xdr:rowOff>
    </xdr:from>
    <xdr:to>
      <xdr:col>86</xdr:col>
      <xdr:colOff>25400</xdr:colOff>
      <xdr:row>79</xdr:row>
      <xdr:rowOff>3518</xdr:rowOff>
    </xdr:to>
    <xdr:cxnSp macro="">
      <xdr:nvCxnSpPr>
        <xdr:cNvPr id="627" name="直線コネクタ 626"/>
        <xdr:cNvCxnSpPr/>
      </xdr:nvCxnSpPr>
      <xdr:spPr>
        <a:xfrm>
          <a:off x="16230600" y="1354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142574</xdr:rowOff>
    </xdr:from>
    <xdr:ext cx="599010" cy="259045"/>
    <xdr:sp macro="" textlink="">
      <xdr:nvSpPr>
        <xdr:cNvPr id="628" name="公債費最大値テキスト"/>
        <xdr:cNvSpPr txBox="1"/>
      </xdr:nvSpPr>
      <xdr:spPr>
        <a:xfrm>
          <a:off x="16370300" y="1180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24447</xdr:rowOff>
    </xdr:from>
    <xdr:to>
      <xdr:col>86</xdr:col>
      <xdr:colOff>25400</xdr:colOff>
      <xdr:row>70</xdr:row>
      <xdr:rowOff>24447</xdr:rowOff>
    </xdr:to>
    <xdr:cxnSp macro="">
      <xdr:nvCxnSpPr>
        <xdr:cNvPr id="629" name="直線コネクタ 628"/>
        <xdr:cNvCxnSpPr/>
      </xdr:nvCxnSpPr>
      <xdr:spPr>
        <a:xfrm>
          <a:off x="16230600" y="12025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38188</xdr:rowOff>
    </xdr:from>
    <xdr:to>
      <xdr:col>85</xdr:col>
      <xdr:colOff>127000</xdr:colOff>
      <xdr:row>77</xdr:row>
      <xdr:rowOff>44017</xdr:rowOff>
    </xdr:to>
    <xdr:cxnSp macro="">
      <xdr:nvCxnSpPr>
        <xdr:cNvPr id="630" name="直線コネクタ 629"/>
        <xdr:cNvCxnSpPr/>
      </xdr:nvCxnSpPr>
      <xdr:spPr>
        <a:xfrm flipV="1">
          <a:off x="15481300" y="13239838"/>
          <a:ext cx="8382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111218</xdr:rowOff>
    </xdr:from>
    <xdr:ext cx="534377" cy="259045"/>
    <xdr:sp macro="" textlink="">
      <xdr:nvSpPr>
        <xdr:cNvPr id="631" name="公債費平均値テキスト"/>
        <xdr:cNvSpPr txBox="1"/>
      </xdr:nvSpPr>
      <xdr:spPr>
        <a:xfrm>
          <a:off x="16370300" y="12627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88341</xdr:rowOff>
    </xdr:from>
    <xdr:to>
      <xdr:col>85</xdr:col>
      <xdr:colOff>177800</xdr:colOff>
      <xdr:row>75</xdr:row>
      <xdr:rowOff>18491</xdr:rowOff>
    </xdr:to>
    <xdr:sp macro="" textlink="">
      <xdr:nvSpPr>
        <xdr:cNvPr id="632" name="フローチャート: 判断 631"/>
        <xdr:cNvSpPr/>
      </xdr:nvSpPr>
      <xdr:spPr>
        <a:xfrm>
          <a:off x="16268700" y="127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44017</xdr:rowOff>
    </xdr:from>
    <xdr:to>
      <xdr:col>81</xdr:col>
      <xdr:colOff>50800</xdr:colOff>
      <xdr:row>77</xdr:row>
      <xdr:rowOff>73189</xdr:rowOff>
    </xdr:to>
    <xdr:cxnSp macro="">
      <xdr:nvCxnSpPr>
        <xdr:cNvPr id="633" name="直線コネクタ 632"/>
        <xdr:cNvCxnSpPr/>
      </xdr:nvCxnSpPr>
      <xdr:spPr>
        <a:xfrm flipV="1">
          <a:off x="14592300" y="13245667"/>
          <a:ext cx="889000" cy="2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112331</xdr:rowOff>
    </xdr:from>
    <xdr:to>
      <xdr:col>81</xdr:col>
      <xdr:colOff>101600</xdr:colOff>
      <xdr:row>75</xdr:row>
      <xdr:rowOff>42481</xdr:rowOff>
    </xdr:to>
    <xdr:sp macro="" textlink="">
      <xdr:nvSpPr>
        <xdr:cNvPr id="634" name="フローチャート: 判断 633"/>
        <xdr:cNvSpPr/>
      </xdr:nvSpPr>
      <xdr:spPr>
        <a:xfrm>
          <a:off x="15430500" y="127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59008</xdr:rowOff>
    </xdr:from>
    <xdr:ext cx="534377" cy="259045"/>
    <xdr:sp macro="" textlink="">
      <xdr:nvSpPr>
        <xdr:cNvPr id="635" name="テキスト ボックス 634"/>
        <xdr:cNvSpPr txBox="1"/>
      </xdr:nvSpPr>
      <xdr:spPr>
        <a:xfrm>
          <a:off x="15214111" y="1257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73189</xdr:rowOff>
    </xdr:from>
    <xdr:to>
      <xdr:col>76</xdr:col>
      <xdr:colOff>114300</xdr:colOff>
      <xdr:row>77</xdr:row>
      <xdr:rowOff>91123</xdr:rowOff>
    </xdr:to>
    <xdr:cxnSp macro="">
      <xdr:nvCxnSpPr>
        <xdr:cNvPr id="636" name="直線コネクタ 635"/>
        <xdr:cNvCxnSpPr/>
      </xdr:nvCxnSpPr>
      <xdr:spPr>
        <a:xfrm flipV="1">
          <a:off x="13703300" y="13274839"/>
          <a:ext cx="889000" cy="17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139674</xdr:rowOff>
    </xdr:from>
    <xdr:to>
      <xdr:col>76</xdr:col>
      <xdr:colOff>165100</xdr:colOff>
      <xdr:row>75</xdr:row>
      <xdr:rowOff>69824</xdr:rowOff>
    </xdr:to>
    <xdr:sp macro="" textlink="">
      <xdr:nvSpPr>
        <xdr:cNvPr id="637" name="フローチャート: 判断 636"/>
        <xdr:cNvSpPr/>
      </xdr:nvSpPr>
      <xdr:spPr>
        <a:xfrm>
          <a:off x="14541500" y="12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86351</xdr:rowOff>
    </xdr:from>
    <xdr:ext cx="534377" cy="259045"/>
    <xdr:sp macro="" textlink="">
      <xdr:nvSpPr>
        <xdr:cNvPr id="638" name="テキスト ボックス 637"/>
        <xdr:cNvSpPr txBox="1"/>
      </xdr:nvSpPr>
      <xdr:spPr>
        <a:xfrm>
          <a:off x="14325111" y="126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91123</xdr:rowOff>
    </xdr:from>
    <xdr:to>
      <xdr:col>71</xdr:col>
      <xdr:colOff>177800</xdr:colOff>
      <xdr:row>77</xdr:row>
      <xdr:rowOff>99467</xdr:rowOff>
    </xdr:to>
    <xdr:cxnSp macro="">
      <xdr:nvCxnSpPr>
        <xdr:cNvPr id="639" name="直線コネクタ 638"/>
        <xdr:cNvCxnSpPr/>
      </xdr:nvCxnSpPr>
      <xdr:spPr>
        <a:xfrm flipV="1">
          <a:off x="12814300" y="13292773"/>
          <a:ext cx="8890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148069</xdr:rowOff>
    </xdr:from>
    <xdr:to>
      <xdr:col>72</xdr:col>
      <xdr:colOff>38100</xdr:colOff>
      <xdr:row>75</xdr:row>
      <xdr:rowOff>78219</xdr:rowOff>
    </xdr:to>
    <xdr:sp macro="" textlink="">
      <xdr:nvSpPr>
        <xdr:cNvPr id="640" name="フローチャート: 判断 639"/>
        <xdr:cNvSpPr/>
      </xdr:nvSpPr>
      <xdr:spPr>
        <a:xfrm>
          <a:off x="13652500" y="128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94746</xdr:rowOff>
    </xdr:from>
    <xdr:ext cx="534377" cy="259045"/>
    <xdr:sp macro="" textlink="">
      <xdr:nvSpPr>
        <xdr:cNvPr id="641" name="テキスト ボックス 640"/>
        <xdr:cNvSpPr txBox="1"/>
      </xdr:nvSpPr>
      <xdr:spPr>
        <a:xfrm>
          <a:off x="13436111" y="1261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144538</xdr:rowOff>
    </xdr:from>
    <xdr:to>
      <xdr:col>67</xdr:col>
      <xdr:colOff>101600</xdr:colOff>
      <xdr:row>75</xdr:row>
      <xdr:rowOff>74688</xdr:rowOff>
    </xdr:to>
    <xdr:sp macro="" textlink="">
      <xdr:nvSpPr>
        <xdr:cNvPr id="642" name="フローチャート: 判断 641"/>
        <xdr:cNvSpPr/>
      </xdr:nvSpPr>
      <xdr:spPr>
        <a:xfrm>
          <a:off x="12763500" y="1283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91215</xdr:rowOff>
    </xdr:from>
    <xdr:ext cx="534377" cy="259045"/>
    <xdr:sp macro="" textlink="">
      <xdr:nvSpPr>
        <xdr:cNvPr id="643" name="テキスト ボックス 642"/>
        <xdr:cNvSpPr txBox="1"/>
      </xdr:nvSpPr>
      <xdr:spPr>
        <a:xfrm>
          <a:off x="12547111" y="1260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158838</xdr:rowOff>
    </xdr:from>
    <xdr:to>
      <xdr:col>85</xdr:col>
      <xdr:colOff>177800</xdr:colOff>
      <xdr:row>77</xdr:row>
      <xdr:rowOff>88988</xdr:rowOff>
    </xdr:to>
    <xdr:sp macro="" textlink="">
      <xdr:nvSpPr>
        <xdr:cNvPr id="649" name="楕円 648"/>
        <xdr:cNvSpPr/>
      </xdr:nvSpPr>
      <xdr:spPr>
        <a:xfrm>
          <a:off x="16268700" y="1318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137265</xdr:rowOff>
    </xdr:from>
    <xdr:ext cx="534377" cy="259045"/>
    <xdr:sp macro="" textlink="">
      <xdr:nvSpPr>
        <xdr:cNvPr id="650" name="公債費該当値テキスト"/>
        <xdr:cNvSpPr txBox="1"/>
      </xdr:nvSpPr>
      <xdr:spPr>
        <a:xfrm>
          <a:off x="16370300" y="1316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164667</xdr:rowOff>
    </xdr:from>
    <xdr:to>
      <xdr:col>81</xdr:col>
      <xdr:colOff>101600</xdr:colOff>
      <xdr:row>77</xdr:row>
      <xdr:rowOff>94817</xdr:rowOff>
    </xdr:to>
    <xdr:sp macro="" textlink="">
      <xdr:nvSpPr>
        <xdr:cNvPr id="651" name="楕円 650"/>
        <xdr:cNvSpPr/>
      </xdr:nvSpPr>
      <xdr:spPr>
        <a:xfrm>
          <a:off x="15430500" y="1319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85944</xdr:rowOff>
    </xdr:from>
    <xdr:ext cx="534377" cy="259045"/>
    <xdr:sp macro="" textlink="">
      <xdr:nvSpPr>
        <xdr:cNvPr id="652" name="テキスト ボックス 651"/>
        <xdr:cNvSpPr txBox="1"/>
      </xdr:nvSpPr>
      <xdr:spPr>
        <a:xfrm>
          <a:off x="15214111" y="1328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22389</xdr:rowOff>
    </xdr:from>
    <xdr:to>
      <xdr:col>76</xdr:col>
      <xdr:colOff>165100</xdr:colOff>
      <xdr:row>77</xdr:row>
      <xdr:rowOff>123989</xdr:rowOff>
    </xdr:to>
    <xdr:sp macro="" textlink="">
      <xdr:nvSpPr>
        <xdr:cNvPr id="653" name="楕円 652"/>
        <xdr:cNvSpPr/>
      </xdr:nvSpPr>
      <xdr:spPr>
        <a:xfrm>
          <a:off x="14541500" y="1322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115116</xdr:rowOff>
    </xdr:from>
    <xdr:ext cx="534377" cy="259045"/>
    <xdr:sp macro="" textlink="">
      <xdr:nvSpPr>
        <xdr:cNvPr id="654" name="テキスト ボックス 653"/>
        <xdr:cNvSpPr txBox="1"/>
      </xdr:nvSpPr>
      <xdr:spPr>
        <a:xfrm>
          <a:off x="14325111" y="1331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40323</xdr:rowOff>
    </xdr:from>
    <xdr:to>
      <xdr:col>72</xdr:col>
      <xdr:colOff>38100</xdr:colOff>
      <xdr:row>77</xdr:row>
      <xdr:rowOff>141923</xdr:rowOff>
    </xdr:to>
    <xdr:sp macro="" textlink="">
      <xdr:nvSpPr>
        <xdr:cNvPr id="655" name="楕円 654"/>
        <xdr:cNvSpPr/>
      </xdr:nvSpPr>
      <xdr:spPr>
        <a:xfrm>
          <a:off x="13652500" y="1324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133050</xdr:rowOff>
    </xdr:from>
    <xdr:ext cx="534377" cy="259045"/>
    <xdr:sp macro="" textlink="">
      <xdr:nvSpPr>
        <xdr:cNvPr id="656" name="テキスト ボックス 655"/>
        <xdr:cNvSpPr txBox="1"/>
      </xdr:nvSpPr>
      <xdr:spPr>
        <a:xfrm>
          <a:off x="13436111" y="133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48667</xdr:rowOff>
    </xdr:from>
    <xdr:to>
      <xdr:col>67</xdr:col>
      <xdr:colOff>101600</xdr:colOff>
      <xdr:row>77</xdr:row>
      <xdr:rowOff>150267</xdr:rowOff>
    </xdr:to>
    <xdr:sp macro="" textlink="">
      <xdr:nvSpPr>
        <xdr:cNvPr id="657" name="楕円 656"/>
        <xdr:cNvSpPr/>
      </xdr:nvSpPr>
      <xdr:spPr>
        <a:xfrm>
          <a:off x="12763500" y="1325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141394</xdr:rowOff>
    </xdr:from>
    <xdr:ext cx="534377" cy="259045"/>
    <xdr:sp macro="" textlink="">
      <xdr:nvSpPr>
        <xdr:cNvPr id="658" name="テキスト ボックス 657"/>
        <xdr:cNvSpPr txBox="1"/>
      </xdr:nvSpPr>
      <xdr:spPr>
        <a:xfrm>
          <a:off x="12547111" y="1334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147701</xdr:rowOff>
    </xdr:from>
    <xdr:to>
      <xdr:col>85</xdr:col>
      <xdr:colOff>126364</xdr:colOff>
      <xdr:row>99</xdr:row>
      <xdr:rowOff>48684</xdr:rowOff>
    </xdr:to>
    <xdr:cxnSp macro="">
      <xdr:nvCxnSpPr>
        <xdr:cNvPr id="684" name="直線コネクタ 683"/>
        <xdr:cNvCxnSpPr/>
      </xdr:nvCxnSpPr>
      <xdr:spPr>
        <a:xfrm flipV="1">
          <a:off x="16317595" y="15578201"/>
          <a:ext cx="1269" cy="1444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52511</xdr:rowOff>
    </xdr:from>
    <xdr:ext cx="469744" cy="259045"/>
    <xdr:sp macro="" textlink="">
      <xdr:nvSpPr>
        <xdr:cNvPr id="685" name="積立金最小値テキスト"/>
        <xdr:cNvSpPr txBox="1"/>
      </xdr:nvSpPr>
      <xdr:spPr>
        <a:xfrm>
          <a:off x="16370300" y="1702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48684</xdr:rowOff>
    </xdr:from>
    <xdr:to>
      <xdr:col>86</xdr:col>
      <xdr:colOff>25400</xdr:colOff>
      <xdr:row>99</xdr:row>
      <xdr:rowOff>48684</xdr:rowOff>
    </xdr:to>
    <xdr:cxnSp macro="">
      <xdr:nvCxnSpPr>
        <xdr:cNvPr id="686" name="直線コネクタ 685"/>
        <xdr:cNvCxnSpPr/>
      </xdr:nvCxnSpPr>
      <xdr:spPr>
        <a:xfrm>
          <a:off x="16230600" y="17022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94378</xdr:rowOff>
    </xdr:from>
    <xdr:ext cx="534377" cy="259045"/>
    <xdr:sp macro="" textlink="">
      <xdr:nvSpPr>
        <xdr:cNvPr id="687" name="積立金最大値テキスト"/>
        <xdr:cNvSpPr txBox="1"/>
      </xdr:nvSpPr>
      <xdr:spPr>
        <a:xfrm>
          <a:off x="16370300" y="1535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147701</xdr:rowOff>
    </xdr:from>
    <xdr:to>
      <xdr:col>86</xdr:col>
      <xdr:colOff>25400</xdr:colOff>
      <xdr:row>90</xdr:row>
      <xdr:rowOff>147701</xdr:rowOff>
    </xdr:to>
    <xdr:cxnSp macro="">
      <xdr:nvCxnSpPr>
        <xdr:cNvPr id="688" name="直線コネクタ 687"/>
        <xdr:cNvCxnSpPr/>
      </xdr:nvCxnSpPr>
      <xdr:spPr>
        <a:xfrm>
          <a:off x="16230600" y="1557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125347</xdr:rowOff>
    </xdr:from>
    <xdr:to>
      <xdr:col>85</xdr:col>
      <xdr:colOff>127000</xdr:colOff>
      <xdr:row>95</xdr:row>
      <xdr:rowOff>138280</xdr:rowOff>
    </xdr:to>
    <xdr:cxnSp macro="">
      <xdr:nvCxnSpPr>
        <xdr:cNvPr id="689" name="直線コネクタ 688"/>
        <xdr:cNvCxnSpPr/>
      </xdr:nvCxnSpPr>
      <xdr:spPr>
        <a:xfrm>
          <a:off x="15481300" y="16413097"/>
          <a:ext cx="838200" cy="1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160253</xdr:rowOff>
    </xdr:from>
    <xdr:ext cx="534377" cy="259045"/>
    <xdr:sp macro="" textlink="">
      <xdr:nvSpPr>
        <xdr:cNvPr id="690" name="積立金平均値テキスト"/>
        <xdr:cNvSpPr txBox="1"/>
      </xdr:nvSpPr>
      <xdr:spPr>
        <a:xfrm>
          <a:off x="16370300" y="16448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10376</xdr:rowOff>
    </xdr:from>
    <xdr:to>
      <xdr:col>85</xdr:col>
      <xdr:colOff>177800</xdr:colOff>
      <xdr:row>96</xdr:row>
      <xdr:rowOff>111976</xdr:rowOff>
    </xdr:to>
    <xdr:sp macro="" textlink="">
      <xdr:nvSpPr>
        <xdr:cNvPr id="691" name="フローチャート: 判断 690"/>
        <xdr:cNvSpPr/>
      </xdr:nvSpPr>
      <xdr:spPr>
        <a:xfrm>
          <a:off x="16268700" y="1646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125347</xdr:rowOff>
    </xdr:from>
    <xdr:to>
      <xdr:col>81</xdr:col>
      <xdr:colOff>50800</xdr:colOff>
      <xdr:row>98</xdr:row>
      <xdr:rowOff>61926</xdr:rowOff>
    </xdr:to>
    <xdr:cxnSp macro="">
      <xdr:nvCxnSpPr>
        <xdr:cNvPr id="692" name="直線コネクタ 691"/>
        <xdr:cNvCxnSpPr/>
      </xdr:nvCxnSpPr>
      <xdr:spPr>
        <a:xfrm flipV="1">
          <a:off x="14592300" y="16413097"/>
          <a:ext cx="889000" cy="450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109981</xdr:rowOff>
    </xdr:from>
    <xdr:to>
      <xdr:col>81</xdr:col>
      <xdr:colOff>101600</xdr:colOff>
      <xdr:row>96</xdr:row>
      <xdr:rowOff>40131</xdr:rowOff>
    </xdr:to>
    <xdr:sp macro="" textlink="">
      <xdr:nvSpPr>
        <xdr:cNvPr id="693" name="フローチャート: 判断 692"/>
        <xdr:cNvSpPr/>
      </xdr:nvSpPr>
      <xdr:spPr>
        <a:xfrm>
          <a:off x="15430500" y="1639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31258</xdr:rowOff>
    </xdr:from>
    <xdr:ext cx="534377" cy="259045"/>
    <xdr:sp macro="" textlink="">
      <xdr:nvSpPr>
        <xdr:cNvPr id="694" name="テキスト ボックス 693"/>
        <xdr:cNvSpPr txBox="1"/>
      </xdr:nvSpPr>
      <xdr:spPr>
        <a:xfrm>
          <a:off x="15214111" y="1649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28077</xdr:rowOff>
    </xdr:from>
    <xdr:to>
      <xdr:col>76</xdr:col>
      <xdr:colOff>114300</xdr:colOff>
      <xdr:row>98</xdr:row>
      <xdr:rowOff>61926</xdr:rowOff>
    </xdr:to>
    <xdr:cxnSp macro="">
      <xdr:nvCxnSpPr>
        <xdr:cNvPr id="695" name="直線コネクタ 694"/>
        <xdr:cNvCxnSpPr/>
      </xdr:nvCxnSpPr>
      <xdr:spPr>
        <a:xfrm>
          <a:off x="13703300" y="16830177"/>
          <a:ext cx="889000" cy="3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79887</xdr:rowOff>
    </xdr:from>
    <xdr:to>
      <xdr:col>76</xdr:col>
      <xdr:colOff>165100</xdr:colOff>
      <xdr:row>98</xdr:row>
      <xdr:rowOff>10037</xdr:rowOff>
    </xdr:to>
    <xdr:sp macro="" textlink="">
      <xdr:nvSpPr>
        <xdr:cNvPr id="696" name="フローチャート: 判断 695"/>
        <xdr:cNvSpPr/>
      </xdr:nvSpPr>
      <xdr:spPr>
        <a:xfrm>
          <a:off x="14541500" y="1671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26564</xdr:rowOff>
    </xdr:from>
    <xdr:ext cx="534377" cy="259045"/>
    <xdr:sp macro="" textlink="">
      <xdr:nvSpPr>
        <xdr:cNvPr id="697" name="テキスト ボックス 696"/>
        <xdr:cNvSpPr txBox="1"/>
      </xdr:nvSpPr>
      <xdr:spPr>
        <a:xfrm>
          <a:off x="14325111" y="1648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28077</xdr:rowOff>
    </xdr:from>
    <xdr:to>
      <xdr:col>71</xdr:col>
      <xdr:colOff>177800</xdr:colOff>
      <xdr:row>98</xdr:row>
      <xdr:rowOff>101082</xdr:rowOff>
    </xdr:to>
    <xdr:cxnSp macro="">
      <xdr:nvCxnSpPr>
        <xdr:cNvPr id="698" name="直線コネクタ 697"/>
        <xdr:cNvCxnSpPr/>
      </xdr:nvCxnSpPr>
      <xdr:spPr>
        <a:xfrm flipV="1">
          <a:off x="12814300" y="16830177"/>
          <a:ext cx="889000" cy="73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141168</xdr:rowOff>
    </xdr:from>
    <xdr:to>
      <xdr:col>72</xdr:col>
      <xdr:colOff>38100</xdr:colOff>
      <xdr:row>98</xdr:row>
      <xdr:rowOff>71318</xdr:rowOff>
    </xdr:to>
    <xdr:sp macro="" textlink="">
      <xdr:nvSpPr>
        <xdr:cNvPr id="699" name="フローチャート: 判断 698"/>
        <xdr:cNvSpPr/>
      </xdr:nvSpPr>
      <xdr:spPr>
        <a:xfrm>
          <a:off x="13652500" y="1677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87845</xdr:rowOff>
    </xdr:from>
    <xdr:ext cx="534377" cy="259045"/>
    <xdr:sp macro="" textlink="">
      <xdr:nvSpPr>
        <xdr:cNvPr id="700" name="テキスト ボックス 699"/>
        <xdr:cNvSpPr txBox="1"/>
      </xdr:nvSpPr>
      <xdr:spPr>
        <a:xfrm>
          <a:off x="13436111" y="1654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66596</xdr:rowOff>
    </xdr:from>
    <xdr:to>
      <xdr:col>67</xdr:col>
      <xdr:colOff>101600</xdr:colOff>
      <xdr:row>97</xdr:row>
      <xdr:rowOff>168196</xdr:rowOff>
    </xdr:to>
    <xdr:sp macro="" textlink="">
      <xdr:nvSpPr>
        <xdr:cNvPr id="701" name="フローチャート: 判断 700"/>
        <xdr:cNvSpPr/>
      </xdr:nvSpPr>
      <xdr:spPr>
        <a:xfrm>
          <a:off x="12763500" y="1669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13273</xdr:rowOff>
    </xdr:from>
    <xdr:ext cx="534377" cy="259045"/>
    <xdr:sp macro="" textlink="">
      <xdr:nvSpPr>
        <xdr:cNvPr id="702" name="テキスト ボックス 701"/>
        <xdr:cNvSpPr txBox="1"/>
      </xdr:nvSpPr>
      <xdr:spPr>
        <a:xfrm>
          <a:off x="12547111" y="1647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87480</xdr:rowOff>
    </xdr:from>
    <xdr:to>
      <xdr:col>85</xdr:col>
      <xdr:colOff>177800</xdr:colOff>
      <xdr:row>96</xdr:row>
      <xdr:rowOff>17630</xdr:rowOff>
    </xdr:to>
    <xdr:sp macro="" textlink="">
      <xdr:nvSpPr>
        <xdr:cNvPr id="708" name="楕円 707"/>
        <xdr:cNvSpPr/>
      </xdr:nvSpPr>
      <xdr:spPr>
        <a:xfrm>
          <a:off x="16268700" y="1637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110357</xdr:rowOff>
    </xdr:from>
    <xdr:ext cx="534377" cy="259045"/>
    <xdr:sp macro="" textlink="">
      <xdr:nvSpPr>
        <xdr:cNvPr id="709" name="積立金該当値テキスト"/>
        <xdr:cNvSpPr txBox="1"/>
      </xdr:nvSpPr>
      <xdr:spPr>
        <a:xfrm>
          <a:off x="16370300" y="1622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74547</xdr:rowOff>
    </xdr:from>
    <xdr:to>
      <xdr:col>81</xdr:col>
      <xdr:colOff>101600</xdr:colOff>
      <xdr:row>96</xdr:row>
      <xdr:rowOff>4697</xdr:rowOff>
    </xdr:to>
    <xdr:sp macro="" textlink="">
      <xdr:nvSpPr>
        <xdr:cNvPr id="710" name="楕円 709"/>
        <xdr:cNvSpPr/>
      </xdr:nvSpPr>
      <xdr:spPr>
        <a:xfrm>
          <a:off x="15430500" y="1636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21224</xdr:rowOff>
    </xdr:from>
    <xdr:ext cx="534377" cy="259045"/>
    <xdr:sp macro="" textlink="">
      <xdr:nvSpPr>
        <xdr:cNvPr id="711" name="テキスト ボックス 710"/>
        <xdr:cNvSpPr txBox="1"/>
      </xdr:nvSpPr>
      <xdr:spPr>
        <a:xfrm>
          <a:off x="15214111" y="1613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11126</xdr:rowOff>
    </xdr:from>
    <xdr:to>
      <xdr:col>76</xdr:col>
      <xdr:colOff>165100</xdr:colOff>
      <xdr:row>98</xdr:row>
      <xdr:rowOff>112726</xdr:rowOff>
    </xdr:to>
    <xdr:sp macro="" textlink="">
      <xdr:nvSpPr>
        <xdr:cNvPr id="712" name="楕円 711"/>
        <xdr:cNvSpPr/>
      </xdr:nvSpPr>
      <xdr:spPr>
        <a:xfrm>
          <a:off x="14541500" y="1681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103853</xdr:rowOff>
    </xdr:from>
    <xdr:ext cx="534377" cy="259045"/>
    <xdr:sp macro="" textlink="">
      <xdr:nvSpPr>
        <xdr:cNvPr id="713" name="テキスト ボックス 712"/>
        <xdr:cNvSpPr txBox="1"/>
      </xdr:nvSpPr>
      <xdr:spPr>
        <a:xfrm>
          <a:off x="14325111" y="1690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148727</xdr:rowOff>
    </xdr:from>
    <xdr:to>
      <xdr:col>72</xdr:col>
      <xdr:colOff>38100</xdr:colOff>
      <xdr:row>98</xdr:row>
      <xdr:rowOff>78877</xdr:rowOff>
    </xdr:to>
    <xdr:sp macro="" textlink="">
      <xdr:nvSpPr>
        <xdr:cNvPr id="714" name="楕円 713"/>
        <xdr:cNvSpPr/>
      </xdr:nvSpPr>
      <xdr:spPr>
        <a:xfrm>
          <a:off x="13652500" y="1677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70004</xdr:rowOff>
    </xdr:from>
    <xdr:ext cx="534377" cy="259045"/>
    <xdr:sp macro="" textlink="">
      <xdr:nvSpPr>
        <xdr:cNvPr id="715" name="テキスト ボックス 714"/>
        <xdr:cNvSpPr txBox="1"/>
      </xdr:nvSpPr>
      <xdr:spPr>
        <a:xfrm>
          <a:off x="13436111" y="1687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50282</xdr:rowOff>
    </xdr:from>
    <xdr:to>
      <xdr:col>67</xdr:col>
      <xdr:colOff>101600</xdr:colOff>
      <xdr:row>98</xdr:row>
      <xdr:rowOff>151882</xdr:rowOff>
    </xdr:to>
    <xdr:sp macro="" textlink="">
      <xdr:nvSpPr>
        <xdr:cNvPr id="716" name="楕円 715"/>
        <xdr:cNvSpPr/>
      </xdr:nvSpPr>
      <xdr:spPr>
        <a:xfrm>
          <a:off x="12763500" y="1685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143009</xdr:rowOff>
    </xdr:from>
    <xdr:ext cx="534377" cy="259045"/>
    <xdr:sp macro="" textlink="">
      <xdr:nvSpPr>
        <xdr:cNvPr id="717" name="テキスト ボックス 716"/>
        <xdr:cNvSpPr txBox="1"/>
      </xdr:nvSpPr>
      <xdr:spPr>
        <a:xfrm>
          <a:off x="12547111" y="1694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1" name="テキスト ボックス 73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111765</xdr:rowOff>
    </xdr:from>
    <xdr:to>
      <xdr:col>116</xdr:col>
      <xdr:colOff>62864</xdr:colOff>
      <xdr:row>38</xdr:row>
      <xdr:rowOff>139700</xdr:rowOff>
    </xdr:to>
    <xdr:cxnSp macro="">
      <xdr:nvCxnSpPr>
        <xdr:cNvPr id="739" name="直線コネクタ 738"/>
        <xdr:cNvCxnSpPr/>
      </xdr:nvCxnSpPr>
      <xdr:spPr>
        <a:xfrm flipV="1">
          <a:off x="22159595" y="5598165"/>
          <a:ext cx="1269" cy="1056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58442</xdr:rowOff>
    </xdr:from>
    <xdr:ext cx="534377" cy="259045"/>
    <xdr:sp macro="" textlink="">
      <xdr:nvSpPr>
        <xdr:cNvPr id="742" name="投資及び出資金最大値テキスト"/>
        <xdr:cNvSpPr txBox="1"/>
      </xdr:nvSpPr>
      <xdr:spPr>
        <a:xfrm>
          <a:off x="22212300" y="537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111765</xdr:rowOff>
    </xdr:from>
    <xdr:to>
      <xdr:col>116</xdr:col>
      <xdr:colOff>152400</xdr:colOff>
      <xdr:row>32</xdr:row>
      <xdr:rowOff>111765</xdr:rowOff>
    </xdr:to>
    <xdr:cxnSp macro="">
      <xdr:nvCxnSpPr>
        <xdr:cNvPr id="743" name="直線コネクタ 742"/>
        <xdr:cNvCxnSpPr/>
      </xdr:nvCxnSpPr>
      <xdr:spPr>
        <a:xfrm>
          <a:off x="22072600" y="559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136100</xdr:rowOff>
    </xdr:from>
    <xdr:ext cx="469744" cy="259045"/>
    <xdr:sp macro="" textlink="">
      <xdr:nvSpPr>
        <xdr:cNvPr id="745" name="投資及び出資金平均値テキスト"/>
        <xdr:cNvSpPr txBox="1"/>
      </xdr:nvSpPr>
      <xdr:spPr>
        <a:xfrm>
          <a:off x="22212300" y="6308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113223</xdr:rowOff>
    </xdr:from>
    <xdr:to>
      <xdr:col>116</xdr:col>
      <xdr:colOff>114300</xdr:colOff>
      <xdr:row>38</xdr:row>
      <xdr:rowOff>43373</xdr:rowOff>
    </xdr:to>
    <xdr:sp macro="" textlink="">
      <xdr:nvSpPr>
        <xdr:cNvPr id="746" name="フローチャート: 判断 745"/>
        <xdr:cNvSpPr/>
      </xdr:nvSpPr>
      <xdr:spPr>
        <a:xfrm>
          <a:off x="22110700" y="645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97953</xdr:rowOff>
    </xdr:from>
    <xdr:to>
      <xdr:col>112</xdr:col>
      <xdr:colOff>38100</xdr:colOff>
      <xdr:row>38</xdr:row>
      <xdr:rowOff>28102</xdr:rowOff>
    </xdr:to>
    <xdr:sp macro="" textlink="">
      <xdr:nvSpPr>
        <xdr:cNvPr id="748" name="フローチャート: 判断 747"/>
        <xdr:cNvSpPr/>
      </xdr:nvSpPr>
      <xdr:spPr>
        <a:xfrm>
          <a:off x="21272500" y="64416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44630</xdr:rowOff>
    </xdr:from>
    <xdr:ext cx="469744" cy="259045"/>
    <xdr:sp macro="" textlink="">
      <xdr:nvSpPr>
        <xdr:cNvPr id="749" name="テキスト ボックス 748"/>
        <xdr:cNvSpPr txBox="1"/>
      </xdr:nvSpPr>
      <xdr:spPr>
        <a:xfrm>
          <a:off x="21088428" y="621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76327</xdr:rowOff>
    </xdr:from>
    <xdr:to>
      <xdr:col>107</xdr:col>
      <xdr:colOff>101600</xdr:colOff>
      <xdr:row>38</xdr:row>
      <xdr:rowOff>6477</xdr:rowOff>
    </xdr:to>
    <xdr:sp macro="" textlink="">
      <xdr:nvSpPr>
        <xdr:cNvPr id="751" name="フローチャート: 判断 750"/>
        <xdr:cNvSpPr/>
      </xdr:nvSpPr>
      <xdr:spPr>
        <a:xfrm>
          <a:off x="20383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23004</xdr:rowOff>
    </xdr:from>
    <xdr:ext cx="469744" cy="259045"/>
    <xdr:sp macro="" textlink="">
      <xdr:nvSpPr>
        <xdr:cNvPr id="752" name="テキスト ボックス 751"/>
        <xdr:cNvSpPr txBox="1"/>
      </xdr:nvSpPr>
      <xdr:spPr>
        <a:xfrm>
          <a:off x="20199428" y="6195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130139</xdr:rowOff>
    </xdr:from>
    <xdr:to>
      <xdr:col>102</xdr:col>
      <xdr:colOff>165100</xdr:colOff>
      <xdr:row>38</xdr:row>
      <xdr:rowOff>60289</xdr:rowOff>
    </xdr:to>
    <xdr:sp macro="" textlink="">
      <xdr:nvSpPr>
        <xdr:cNvPr id="754" name="フローチャート: 判断 753"/>
        <xdr:cNvSpPr/>
      </xdr:nvSpPr>
      <xdr:spPr>
        <a:xfrm>
          <a:off x="19494500" y="647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76816</xdr:rowOff>
    </xdr:from>
    <xdr:ext cx="469744" cy="259045"/>
    <xdr:sp macro="" textlink="">
      <xdr:nvSpPr>
        <xdr:cNvPr id="755" name="テキスト ボックス 754"/>
        <xdr:cNvSpPr txBox="1"/>
      </xdr:nvSpPr>
      <xdr:spPr>
        <a:xfrm>
          <a:off x="19310428" y="624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121773</xdr:rowOff>
    </xdr:from>
    <xdr:to>
      <xdr:col>98</xdr:col>
      <xdr:colOff>38100</xdr:colOff>
      <xdr:row>38</xdr:row>
      <xdr:rowOff>51922</xdr:rowOff>
    </xdr:to>
    <xdr:sp macro="" textlink="">
      <xdr:nvSpPr>
        <xdr:cNvPr id="756" name="フローチャート: 判断 755"/>
        <xdr:cNvSpPr/>
      </xdr:nvSpPr>
      <xdr:spPr>
        <a:xfrm>
          <a:off x="18605500" y="64654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68450</xdr:rowOff>
    </xdr:from>
    <xdr:ext cx="469744" cy="259045"/>
    <xdr:sp macro="" textlink="">
      <xdr:nvSpPr>
        <xdr:cNvPr id="757" name="テキスト ボックス 756"/>
        <xdr:cNvSpPr txBox="1"/>
      </xdr:nvSpPr>
      <xdr:spPr>
        <a:xfrm>
          <a:off x="18421428" y="624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6426</xdr:rowOff>
    </xdr:from>
    <xdr:to>
      <xdr:col>116</xdr:col>
      <xdr:colOff>62864</xdr:colOff>
      <xdr:row>58</xdr:row>
      <xdr:rowOff>139700</xdr:rowOff>
    </xdr:to>
    <xdr:cxnSp macro="">
      <xdr:nvCxnSpPr>
        <xdr:cNvPr id="794" name="直線コネクタ 793"/>
        <xdr:cNvCxnSpPr/>
      </xdr:nvCxnSpPr>
      <xdr:spPr>
        <a:xfrm flipV="1">
          <a:off x="22159595" y="8921826"/>
          <a:ext cx="1269" cy="1161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124553</xdr:rowOff>
    </xdr:from>
    <xdr:ext cx="534377" cy="259045"/>
    <xdr:sp macro="" textlink="">
      <xdr:nvSpPr>
        <xdr:cNvPr id="797" name="貸付金最大値テキスト"/>
        <xdr:cNvSpPr txBox="1"/>
      </xdr:nvSpPr>
      <xdr:spPr>
        <a:xfrm>
          <a:off x="22212300" y="869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6426</xdr:rowOff>
    </xdr:from>
    <xdr:to>
      <xdr:col>116</xdr:col>
      <xdr:colOff>152400</xdr:colOff>
      <xdr:row>52</xdr:row>
      <xdr:rowOff>6426</xdr:rowOff>
    </xdr:to>
    <xdr:cxnSp macro="">
      <xdr:nvCxnSpPr>
        <xdr:cNvPr id="798" name="直線コネクタ 797"/>
        <xdr:cNvCxnSpPr/>
      </xdr:nvCxnSpPr>
      <xdr:spPr>
        <a:xfrm>
          <a:off x="22072600" y="8921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137597</xdr:rowOff>
    </xdr:from>
    <xdr:to>
      <xdr:col>116</xdr:col>
      <xdr:colOff>63500</xdr:colOff>
      <xdr:row>58</xdr:row>
      <xdr:rowOff>137826</xdr:rowOff>
    </xdr:to>
    <xdr:cxnSp macro="">
      <xdr:nvCxnSpPr>
        <xdr:cNvPr id="799" name="直線コネクタ 798"/>
        <xdr:cNvCxnSpPr/>
      </xdr:nvCxnSpPr>
      <xdr:spPr>
        <a:xfrm>
          <a:off x="21323300" y="10081697"/>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131985</xdr:rowOff>
    </xdr:from>
    <xdr:ext cx="469744" cy="259045"/>
    <xdr:sp macro="" textlink="">
      <xdr:nvSpPr>
        <xdr:cNvPr id="800" name="貸付金平均値テキスト"/>
        <xdr:cNvSpPr txBox="1"/>
      </xdr:nvSpPr>
      <xdr:spPr>
        <a:xfrm>
          <a:off x="22212300" y="9733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109108</xdr:rowOff>
    </xdr:from>
    <xdr:to>
      <xdr:col>116</xdr:col>
      <xdr:colOff>114300</xdr:colOff>
      <xdr:row>58</xdr:row>
      <xdr:rowOff>39258</xdr:rowOff>
    </xdr:to>
    <xdr:sp macro="" textlink="">
      <xdr:nvSpPr>
        <xdr:cNvPr id="801" name="フローチャート: 判断 800"/>
        <xdr:cNvSpPr/>
      </xdr:nvSpPr>
      <xdr:spPr>
        <a:xfrm>
          <a:off x="22110700" y="98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136225</xdr:rowOff>
    </xdr:from>
    <xdr:to>
      <xdr:col>111</xdr:col>
      <xdr:colOff>177800</xdr:colOff>
      <xdr:row>58</xdr:row>
      <xdr:rowOff>137597</xdr:rowOff>
    </xdr:to>
    <xdr:cxnSp macro="">
      <xdr:nvCxnSpPr>
        <xdr:cNvPr id="802" name="直線コネクタ 801"/>
        <xdr:cNvCxnSpPr/>
      </xdr:nvCxnSpPr>
      <xdr:spPr>
        <a:xfrm>
          <a:off x="20434300" y="10080325"/>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97587</xdr:rowOff>
    </xdr:from>
    <xdr:to>
      <xdr:col>112</xdr:col>
      <xdr:colOff>38100</xdr:colOff>
      <xdr:row>58</xdr:row>
      <xdr:rowOff>27737</xdr:rowOff>
    </xdr:to>
    <xdr:sp macro="" textlink="">
      <xdr:nvSpPr>
        <xdr:cNvPr id="803" name="フローチャート: 判断 802"/>
        <xdr:cNvSpPr/>
      </xdr:nvSpPr>
      <xdr:spPr>
        <a:xfrm>
          <a:off x="21272500" y="987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44264</xdr:rowOff>
    </xdr:from>
    <xdr:ext cx="469744" cy="259045"/>
    <xdr:sp macro="" textlink="">
      <xdr:nvSpPr>
        <xdr:cNvPr id="804" name="テキスト ボックス 803"/>
        <xdr:cNvSpPr txBox="1"/>
      </xdr:nvSpPr>
      <xdr:spPr>
        <a:xfrm>
          <a:off x="21088428" y="964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136225</xdr:rowOff>
    </xdr:from>
    <xdr:to>
      <xdr:col>107</xdr:col>
      <xdr:colOff>50800</xdr:colOff>
      <xdr:row>58</xdr:row>
      <xdr:rowOff>136499</xdr:rowOff>
    </xdr:to>
    <xdr:cxnSp macro="">
      <xdr:nvCxnSpPr>
        <xdr:cNvPr id="805" name="直線コネクタ 804"/>
        <xdr:cNvCxnSpPr/>
      </xdr:nvCxnSpPr>
      <xdr:spPr>
        <a:xfrm flipV="1">
          <a:off x="19545300" y="10080325"/>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130002</xdr:rowOff>
    </xdr:from>
    <xdr:to>
      <xdr:col>107</xdr:col>
      <xdr:colOff>101600</xdr:colOff>
      <xdr:row>58</xdr:row>
      <xdr:rowOff>60152</xdr:rowOff>
    </xdr:to>
    <xdr:sp macro="" textlink="">
      <xdr:nvSpPr>
        <xdr:cNvPr id="806" name="フローチャート: 判断 805"/>
        <xdr:cNvSpPr/>
      </xdr:nvSpPr>
      <xdr:spPr>
        <a:xfrm>
          <a:off x="20383500" y="990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76679</xdr:rowOff>
    </xdr:from>
    <xdr:ext cx="469744" cy="259045"/>
    <xdr:sp macro="" textlink="">
      <xdr:nvSpPr>
        <xdr:cNvPr id="807" name="テキスト ボックス 806"/>
        <xdr:cNvSpPr txBox="1"/>
      </xdr:nvSpPr>
      <xdr:spPr>
        <a:xfrm>
          <a:off x="20199428" y="967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136499</xdr:rowOff>
    </xdr:from>
    <xdr:to>
      <xdr:col>102</xdr:col>
      <xdr:colOff>114300</xdr:colOff>
      <xdr:row>58</xdr:row>
      <xdr:rowOff>138100</xdr:rowOff>
    </xdr:to>
    <xdr:cxnSp macro="">
      <xdr:nvCxnSpPr>
        <xdr:cNvPr id="808" name="直線コネクタ 807"/>
        <xdr:cNvCxnSpPr/>
      </xdr:nvCxnSpPr>
      <xdr:spPr>
        <a:xfrm flipV="1">
          <a:off x="18656300" y="10080599"/>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152908</xdr:rowOff>
    </xdr:from>
    <xdr:to>
      <xdr:col>102</xdr:col>
      <xdr:colOff>165100</xdr:colOff>
      <xdr:row>58</xdr:row>
      <xdr:rowOff>83058</xdr:rowOff>
    </xdr:to>
    <xdr:sp macro="" textlink="">
      <xdr:nvSpPr>
        <xdr:cNvPr id="809" name="フローチャート: 判断 808"/>
        <xdr:cNvSpPr/>
      </xdr:nvSpPr>
      <xdr:spPr>
        <a:xfrm>
          <a:off x="19494500" y="992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99585</xdr:rowOff>
    </xdr:from>
    <xdr:ext cx="469744" cy="259045"/>
    <xdr:sp macro="" textlink="">
      <xdr:nvSpPr>
        <xdr:cNvPr id="810" name="テキスト ボックス 809"/>
        <xdr:cNvSpPr txBox="1"/>
      </xdr:nvSpPr>
      <xdr:spPr>
        <a:xfrm>
          <a:off x="19310428" y="970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113452</xdr:rowOff>
    </xdr:from>
    <xdr:to>
      <xdr:col>98</xdr:col>
      <xdr:colOff>38100</xdr:colOff>
      <xdr:row>58</xdr:row>
      <xdr:rowOff>43602</xdr:rowOff>
    </xdr:to>
    <xdr:sp macro="" textlink="">
      <xdr:nvSpPr>
        <xdr:cNvPr id="811" name="フローチャート: 判断 810"/>
        <xdr:cNvSpPr/>
      </xdr:nvSpPr>
      <xdr:spPr>
        <a:xfrm>
          <a:off x="18605500" y="988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60129</xdr:rowOff>
    </xdr:from>
    <xdr:ext cx="469744" cy="259045"/>
    <xdr:sp macro="" textlink="">
      <xdr:nvSpPr>
        <xdr:cNvPr id="812" name="テキスト ボックス 811"/>
        <xdr:cNvSpPr txBox="1"/>
      </xdr:nvSpPr>
      <xdr:spPr>
        <a:xfrm>
          <a:off x="18421428" y="966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87026</xdr:rowOff>
    </xdr:from>
    <xdr:to>
      <xdr:col>116</xdr:col>
      <xdr:colOff>114300</xdr:colOff>
      <xdr:row>59</xdr:row>
      <xdr:rowOff>17176</xdr:rowOff>
    </xdr:to>
    <xdr:sp macro="" textlink="">
      <xdr:nvSpPr>
        <xdr:cNvPr id="818" name="楕円 817"/>
        <xdr:cNvSpPr/>
      </xdr:nvSpPr>
      <xdr:spPr>
        <a:xfrm>
          <a:off x="22110700" y="1003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1953</xdr:rowOff>
    </xdr:from>
    <xdr:ext cx="313932" cy="259045"/>
    <xdr:sp macro="" textlink="">
      <xdr:nvSpPr>
        <xdr:cNvPr id="819" name="貸付金該当値テキスト"/>
        <xdr:cNvSpPr txBox="1"/>
      </xdr:nvSpPr>
      <xdr:spPr>
        <a:xfrm>
          <a:off x="22212300" y="99460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86797</xdr:rowOff>
    </xdr:from>
    <xdr:to>
      <xdr:col>112</xdr:col>
      <xdr:colOff>38100</xdr:colOff>
      <xdr:row>59</xdr:row>
      <xdr:rowOff>16947</xdr:rowOff>
    </xdr:to>
    <xdr:sp macro="" textlink="">
      <xdr:nvSpPr>
        <xdr:cNvPr id="820" name="楕円 819"/>
        <xdr:cNvSpPr/>
      </xdr:nvSpPr>
      <xdr:spPr>
        <a:xfrm>
          <a:off x="21272500" y="1003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8074</xdr:rowOff>
    </xdr:from>
    <xdr:ext cx="313932" cy="259045"/>
    <xdr:sp macro="" textlink="">
      <xdr:nvSpPr>
        <xdr:cNvPr id="821" name="テキスト ボックス 820"/>
        <xdr:cNvSpPr txBox="1"/>
      </xdr:nvSpPr>
      <xdr:spPr>
        <a:xfrm>
          <a:off x="21166333" y="101236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85425</xdr:rowOff>
    </xdr:from>
    <xdr:to>
      <xdr:col>107</xdr:col>
      <xdr:colOff>101600</xdr:colOff>
      <xdr:row>59</xdr:row>
      <xdr:rowOff>15575</xdr:rowOff>
    </xdr:to>
    <xdr:sp macro="" textlink="">
      <xdr:nvSpPr>
        <xdr:cNvPr id="822" name="楕円 821"/>
        <xdr:cNvSpPr/>
      </xdr:nvSpPr>
      <xdr:spPr>
        <a:xfrm>
          <a:off x="20383500" y="1002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6702</xdr:rowOff>
    </xdr:from>
    <xdr:ext cx="313932" cy="259045"/>
    <xdr:sp macro="" textlink="">
      <xdr:nvSpPr>
        <xdr:cNvPr id="823" name="テキスト ボックス 822"/>
        <xdr:cNvSpPr txBox="1"/>
      </xdr:nvSpPr>
      <xdr:spPr>
        <a:xfrm>
          <a:off x="20277333" y="101222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85699</xdr:rowOff>
    </xdr:from>
    <xdr:to>
      <xdr:col>102</xdr:col>
      <xdr:colOff>165100</xdr:colOff>
      <xdr:row>59</xdr:row>
      <xdr:rowOff>15849</xdr:rowOff>
    </xdr:to>
    <xdr:sp macro="" textlink="">
      <xdr:nvSpPr>
        <xdr:cNvPr id="824" name="楕円 823"/>
        <xdr:cNvSpPr/>
      </xdr:nvSpPr>
      <xdr:spPr>
        <a:xfrm>
          <a:off x="19494500" y="1002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6976</xdr:rowOff>
    </xdr:from>
    <xdr:ext cx="313932" cy="259045"/>
    <xdr:sp macro="" textlink="">
      <xdr:nvSpPr>
        <xdr:cNvPr id="825" name="テキスト ボックス 824"/>
        <xdr:cNvSpPr txBox="1"/>
      </xdr:nvSpPr>
      <xdr:spPr>
        <a:xfrm>
          <a:off x="19388333" y="101225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87300</xdr:rowOff>
    </xdr:from>
    <xdr:to>
      <xdr:col>98</xdr:col>
      <xdr:colOff>38100</xdr:colOff>
      <xdr:row>59</xdr:row>
      <xdr:rowOff>17450</xdr:rowOff>
    </xdr:to>
    <xdr:sp macro="" textlink="">
      <xdr:nvSpPr>
        <xdr:cNvPr id="826" name="楕円 825"/>
        <xdr:cNvSpPr/>
      </xdr:nvSpPr>
      <xdr:spPr>
        <a:xfrm>
          <a:off x="18605500" y="100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8577</xdr:rowOff>
    </xdr:from>
    <xdr:ext cx="313932" cy="259045"/>
    <xdr:sp macro="" textlink="">
      <xdr:nvSpPr>
        <xdr:cNvPr id="827" name="テキスト ボックス 826"/>
        <xdr:cNvSpPr txBox="1"/>
      </xdr:nvSpPr>
      <xdr:spPr>
        <a:xfrm>
          <a:off x="18499333" y="101241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152273</xdr:rowOff>
    </xdr:from>
    <xdr:to>
      <xdr:col>116</xdr:col>
      <xdr:colOff>62864</xdr:colOff>
      <xdr:row>78</xdr:row>
      <xdr:rowOff>125622</xdr:rowOff>
    </xdr:to>
    <xdr:cxnSp macro="">
      <xdr:nvCxnSpPr>
        <xdr:cNvPr id="852" name="直線コネクタ 851"/>
        <xdr:cNvCxnSpPr/>
      </xdr:nvCxnSpPr>
      <xdr:spPr>
        <a:xfrm flipV="1">
          <a:off x="22159595" y="11982323"/>
          <a:ext cx="1269" cy="1516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129449</xdr:rowOff>
    </xdr:from>
    <xdr:ext cx="534377" cy="259045"/>
    <xdr:sp macro="" textlink="">
      <xdr:nvSpPr>
        <xdr:cNvPr id="853" name="繰出金最小値テキスト"/>
        <xdr:cNvSpPr txBox="1"/>
      </xdr:nvSpPr>
      <xdr:spPr>
        <a:xfrm>
          <a:off x="22212300" y="1350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125622</xdr:rowOff>
    </xdr:from>
    <xdr:to>
      <xdr:col>116</xdr:col>
      <xdr:colOff>152400</xdr:colOff>
      <xdr:row>78</xdr:row>
      <xdr:rowOff>125622</xdr:rowOff>
    </xdr:to>
    <xdr:cxnSp macro="">
      <xdr:nvCxnSpPr>
        <xdr:cNvPr id="854" name="直線コネクタ 853"/>
        <xdr:cNvCxnSpPr/>
      </xdr:nvCxnSpPr>
      <xdr:spPr>
        <a:xfrm>
          <a:off x="22072600" y="1349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98950</xdr:rowOff>
    </xdr:from>
    <xdr:ext cx="599010" cy="259045"/>
    <xdr:sp macro="" textlink="">
      <xdr:nvSpPr>
        <xdr:cNvPr id="855" name="繰出金最大値テキスト"/>
        <xdr:cNvSpPr txBox="1"/>
      </xdr:nvSpPr>
      <xdr:spPr>
        <a:xfrm>
          <a:off x="22212300" y="1175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152273</xdr:rowOff>
    </xdr:from>
    <xdr:to>
      <xdr:col>116</xdr:col>
      <xdr:colOff>152400</xdr:colOff>
      <xdr:row>69</xdr:row>
      <xdr:rowOff>152273</xdr:rowOff>
    </xdr:to>
    <xdr:cxnSp macro="">
      <xdr:nvCxnSpPr>
        <xdr:cNvPr id="856" name="直線コネクタ 855"/>
        <xdr:cNvCxnSpPr/>
      </xdr:nvCxnSpPr>
      <xdr:spPr>
        <a:xfrm>
          <a:off x="22072600" y="1198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120574</xdr:rowOff>
    </xdr:from>
    <xdr:to>
      <xdr:col>116</xdr:col>
      <xdr:colOff>63500</xdr:colOff>
      <xdr:row>76</xdr:row>
      <xdr:rowOff>2006</xdr:rowOff>
    </xdr:to>
    <xdr:cxnSp macro="">
      <xdr:nvCxnSpPr>
        <xdr:cNvPr id="857" name="直線コネクタ 856"/>
        <xdr:cNvCxnSpPr/>
      </xdr:nvCxnSpPr>
      <xdr:spPr>
        <a:xfrm flipV="1">
          <a:off x="21323300" y="12979324"/>
          <a:ext cx="838200" cy="5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11631</xdr:rowOff>
    </xdr:from>
    <xdr:ext cx="534377" cy="259045"/>
    <xdr:sp macro="" textlink="">
      <xdr:nvSpPr>
        <xdr:cNvPr id="858" name="繰出金平均値テキスト"/>
        <xdr:cNvSpPr txBox="1"/>
      </xdr:nvSpPr>
      <xdr:spPr>
        <a:xfrm>
          <a:off x="22212300" y="12698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160204</xdr:rowOff>
    </xdr:from>
    <xdr:to>
      <xdr:col>116</xdr:col>
      <xdr:colOff>114300</xdr:colOff>
      <xdr:row>75</xdr:row>
      <xdr:rowOff>90354</xdr:rowOff>
    </xdr:to>
    <xdr:sp macro="" textlink="">
      <xdr:nvSpPr>
        <xdr:cNvPr id="859" name="フローチャート: 判断 858"/>
        <xdr:cNvSpPr/>
      </xdr:nvSpPr>
      <xdr:spPr>
        <a:xfrm>
          <a:off x="22110700" y="128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2006</xdr:rowOff>
    </xdr:from>
    <xdr:to>
      <xdr:col>111</xdr:col>
      <xdr:colOff>177800</xdr:colOff>
      <xdr:row>76</xdr:row>
      <xdr:rowOff>27687</xdr:rowOff>
    </xdr:to>
    <xdr:cxnSp macro="">
      <xdr:nvCxnSpPr>
        <xdr:cNvPr id="860" name="直線コネクタ 859"/>
        <xdr:cNvCxnSpPr/>
      </xdr:nvCxnSpPr>
      <xdr:spPr>
        <a:xfrm flipV="1">
          <a:off x="20434300" y="13032206"/>
          <a:ext cx="889000" cy="2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144602</xdr:rowOff>
    </xdr:from>
    <xdr:to>
      <xdr:col>112</xdr:col>
      <xdr:colOff>38100</xdr:colOff>
      <xdr:row>75</xdr:row>
      <xdr:rowOff>74752</xdr:rowOff>
    </xdr:to>
    <xdr:sp macro="" textlink="">
      <xdr:nvSpPr>
        <xdr:cNvPr id="861" name="フローチャート: 判断 860"/>
        <xdr:cNvSpPr/>
      </xdr:nvSpPr>
      <xdr:spPr>
        <a:xfrm>
          <a:off x="21272500" y="1283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91279</xdr:rowOff>
    </xdr:from>
    <xdr:ext cx="534377" cy="259045"/>
    <xdr:sp macro="" textlink="">
      <xdr:nvSpPr>
        <xdr:cNvPr id="862" name="テキスト ボックス 861"/>
        <xdr:cNvSpPr txBox="1"/>
      </xdr:nvSpPr>
      <xdr:spPr>
        <a:xfrm>
          <a:off x="21056111" y="1260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27115</xdr:rowOff>
    </xdr:from>
    <xdr:to>
      <xdr:col>107</xdr:col>
      <xdr:colOff>50800</xdr:colOff>
      <xdr:row>76</xdr:row>
      <xdr:rowOff>27687</xdr:rowOff>
    </xdr:to>
    <xdr:cxnSp macro="">
      <xdr:nvCxnSpPr>
        <xdr:cNvPr id="863" name="直線コネクタ 862"/>
        <xdr:cNvCxnSpPr/>
      </xdr:nvCxnSpPr>
      <xdr:spPr>
        <a:xfrm>
          <a:off x="19545300" y="13057315"/>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27616</xdr:rowOff>
    </xdr:from>
    <xdr:to>
      <xdr:col>107</xdr:col>
      <xdr:colOff>101600</xdr:colOff>
      <xdr:row>75</xdr:row>
      <xdr:rowOff>129216</xdr:rowOff>
    </xdr:to>
    <xdr:sp macro="" textlink="">
      <xdr:nvSpPr>
        <xdr:cNvPr id="864" name="フローチャート: 判断 863"/>
        <xdr:cNvSpPr/>
      </xdr:nvSpPr>
      <xdr:spPr>
        <a:xfrm>
          <a:off x="20383500" y="1288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145743</xdr:rowOff>
    </xdr:from>
    <xdr:ext cx="534377" cy="259045"/>
    <xdr:sp macro="" textlink="">
      <xdr:nvSpPr>
        <xdr:cNvPr id="865" name="テキスト ボックス 864"/>
        <xdr:cNvSpPr txBox="1"/>
      </xdr:nvSpPr>
      <xdr:spPr>
        <a:xfrm>
          <a:off x="20167111" y="1266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27115</xdr:rowOff>
    </xdr:from>
    <xdr:to>
      <xdr:col>102</xdr:col>
      <xdr:colOff>114300</xdr:colOff>
      <xdr:row>76</xdr:row>
      <xdr:rowOff>54908</xdr:rowOff>
    </xdr:to>
    <xdr:cxnSp macro="">
      <xdr:nvCxnSpPr>
        <xdr:cNvPr id="866" name="直線コネクタ 865"/>
        <xdr:cNvCxnSpPr/>
      </xdr:nvCxnSpPr>
      <xdr:spPr>
        <a:xfrm flipV="1">
          <a:off x="18656300" y="13057315"/>
          <a:ext cx="889000" cy="2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163843</xdr:rowOff>
    </xdr:from>
    <xdr:to>
      <xdr:col>102</xdr:col>
      <xdr:colOff>165100</xdr:colOff>
      <xdr:row>75</xdr:row>
      <xdr:rowOff>93993</xdr:rowOff>
    </xdr:to>
    <xdr:sp macro="" textlink="">
      <xdr:nvSpPr>
        <xdr:cNvPr id="867" name="フローチャート: 判断 866"/>
        <xdr:cNvSpPr/>
      </xdr:nvSpPr>
      <xdr:spPr>
        <a:xfrm>
          <a:off x="19494500" y="1285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110520</xdr:rowOff>
    </xdr:from>
    <xdr:ext cx="534377" cy="259045"/>
    <xdr:sp macro="" textlink="">
      <xdr:nvSpPr>
        <xdr:cNvPr id="868" name="テキスト ボックス 867"/>
        <xdr:cNvSpPr txBox="1"/>
      </xdr:nvSpPr>
      <xdr:spPr>
        <a:xfrm>
          <a:off x="19278111" y="1262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146774</xdr:rowOff>
    </xdr:from>
    <xdr:to>
      <xdr:col>98</xdr:col>
      <xdr:colOff>38100</xdr:colOff>
      <xdr:row>75</xdr:row>
      <xdr:rowOff>76924</xdr:rowOff>
    </xdr:to>
    <xdr:sp macro="" textlink="">
      <xdr:nvSpPr>
        <xdr:cNvPr id="869" name="フローチャート: 判断 868"/>
        <xdr:cNvSpPr/>
      </xdr:nvSpPr>
      <xdr:spPr>
        <a:xfrm>
          <a:off x="18605500" y="128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93451</xdr:rowOff>
    </xdr:from>
    <xdr:ext cx="534377" cy="259045"/>
    <xdr:sp macro="" textlink="">
      <xdr:nvSpPr>
        <xdr:cNvPr id="870" name="テキスト ボックス 869"/>
        <xdr:cNvSpPr txBox="1"/>
      </xdr:nvSpPr>
      <xdr:spPr>
        <a:xfrm>
          <a:off x="18389111" y="1260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69774</xdr:rowOff>
    </xdr:from>
    <xdr:to>
      <xdr:col>116</xdr:col>
      <xdr:colOff>114300</xdr:colOff>
      <xdr:row>75</xdr:row>
      <xdr:rowOff>171374</xdr:rowOff>
    </xdr:to>
    <xdr:sp macro="" textlink="">
      <xdr:nvSpPr>
        <xdr:cNvPr id="876" name="楕円 875"/>
        <xdr:cNvSpPr/>
      </xdr:nvSpPr>
      <xdr:spPr>
        <a:xfrm>
          <a:off x="22110700" y="1292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48201</xdr:rowOff>
    </xdr:from>
    <xdr:ext cx="534377" cy="259045"/>
    <xdr:sp macro="" textlink="">
      <xdr:nvSpPr>
        <xdr:cNvPr id="877" name="繰出金該当値テキスト"/>
        <xdr:cNvSpPr txBox="1"/>
      </xdr:nvSpPr>
      <xdr:spPr>
        <a:xfrm>
          <a:off x="22212300" y="1290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122657</xdr:rowOff>
    </xdr:from>
    <xdr:to>
      <xdr:col>112</xdr:col>
      <xdr:colOff>38100</xdr:colOff>
      <xdr:row>76</xdr:row>
      <xdr:rowOff>52806</xdr:rowOff>
    </xdr:to>
    <xdr:sp macro="" textlink="">
      <xdr:nvSpPr>
        <xdr:cNvPr id="878" name="楕円 877"/>
        <xdr:cNvSpPr/>
      </xdr:nvSpPr>
      <xdr:spPr>
        <a:xfrm>
          <a:off x="21272500" y="129814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43933</xdr:rowOff>
    </xdr:from>
    <xdr:ext cx="534377" cy="259045"/>
    <xdr:sp macro="" textlink="">
      <xdr:nvSpPr>
        <xdr:cNvPr id="879" name="テキスト ボックス 878"/>
        <xdr:cNvSpPr txBox="1"/>
      </xdr:nvSpPr>
      <xdr:spPr>
        <a:xfrm>
          <a:off x="21056111" y="1307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148337</xdr:rowOff>
    </xdr:from>
    <xdr:to>
      <xdr:col>107</xdr:col>
      <xdr:colOff>101600</xdr:colOff>
      <xdr:row>76</xdr:row>
      <xdr:rowOff>78487</xdr:rowOff>
    </xdr:to>
    <xdr:sp macro="" textlink="">
      <xdr:nvSpPr>
        <xdr:cNvPr id="880" name="楕円 879"/>
        <xdr:cNvSpPr/>
      </xdr:nvSpPr>
      <xdr:spPr>
        <a:xfrm>
          <a:off x="20383500" y="1300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69614</xdr:rowOff>
    </xdr:from>
    <xdr:ext cx="534377" cy="259045"/>
    <xdr:sp macro="" textlink="">
      <xdr:nvSpPr>
        <xdr:cNvPr id="881" name="テキスト ボックス 880"/>
        <xdr:cNvSpPr txBox="1"/>
      </xdr:nvSpPr>
      <xdr:spPr>
        <a:xfrm>
          <a:off x="20167111" y="1309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147765</xdr:rowOff>
    </xdr:from>
    <xdr:to>
      <xdr:col>102</xdr:col>
      <xdr:colOff>165100</xdr:colOff>
      <xdr:row>76</xdr:row>
      <xdr:rowOff>77915</xdr:rowOff>
    </xdr:to>
    <xdr:sp macro="" textlink="">
      <xdr:nvSpPr>
        <xdr:cNvPr id="882" name="楕円 881"/>
        <xdr:cNvSpPr/>
      </xdr:nvSpPr>
      <xdr:spPr>
        <a:xfrm>
          <a:off x="19494500" y="1300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69042</xdr:rowOff>
    </xdr:from>
    <xdr:ext cx="534377" cy="259045"/>
    <xdr:sp macro="" textlink="">
      <xdr:nvSpPr>
        <xdr:cNvPr id="883" name="テキスト ボックス 882"/>
        <xdr:cNvSpPr txBox="1"/>
      </xdr:nvSpPr>
      <xdr:spPr>
        <a:xfrm>
          <a:off x="19278111" y="1309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4108</xdr:rowOff>
    </xdr:from>
    <xdr:to>
      <xdr:col>98</xdr:col>
      <xdr:colOff>38100</xdr:colOff>
      <xdr:row>76</xdr:row>
      <xdr:rowOff>105708</xdr:rowOff>
    </xdr:to>
    <xdr:sp macro="" textlink="">
      <xdr:nvSpPr>
        <xdr:cNvPr id="884" name="楕円 883"/>
        <xdr:cNvSpPr/>
      </xdr:nvSpPr>
      <xdr:spPr>
        <a:xfrm>
          <a:off x="18605500" y="1303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96835</xdr:rowOff>
    </xdr:from>
    <xdr:ext cx="534377" cy="259045"/>
    <xdr:sp macro="" textlink="">
      <xdr:nvSpPr>
        <xdr:cNvPr id="885" name="テキスト ボックス 884"/>
        <xdr:cNvSpPr txBox="1"/>
      </xdr:nvSpPr>
      <xdr:spPr>
        <a:xfrm>
          <a:off x="18389111" y="1312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一人当たりのコストは、積立金を除くほぼ全ての科目において、類似団体平均を下回っている。その中でも特に人件費、物件費、維持補修費、補助費等、普通建設事業費、公債費については類似団体内の順位が極めて低い。全体的に見て、類似団体内での順位が低くなっており、コストを抑えながらサービスを行っていることが分かる。 今後も住民のニーズに応えながら、節度とメリハリの利いた財政運営に努めていく必要がある。 </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岐阜県神戸町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18,577
18,163
18.78
7,782,351
7,489,233
248,837
4,916,109
4,665,058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16256</xdr:rowOff>
    </xdr:from>
    <xdr:to>
      <xdr:col>24</xdr:col>
      <xdr:colOff>62865</xdr:colOff>
      <xdr:row>39</xdr:row>
      <xdr:rowOff>73406</xdr:rowOff>
    </xdr:to>
    <xdr:cxnSp macro="">
      <xdr:nvCxnSpPr>
        <xdr:cNvPr id="56" name="直線コネクタ 55"/>
        <xdr:cNvCxnSpPr/>
      </xdr:nvCxnSpPr>
      <xdr:spPr>
        <a:xfrm flipV="1">
          <a:off x="4633595" y="5331206"/>
          <a:ext cx="127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77233</xdr:rowOff>
    </xdr:from>
    <xdr:ext cx="469744" cy="259045"/>
    <xdr:sp macro="" textlink="">
      <xdr:nvSpPr>
        <xdr:cNvPr id="57" name="議会費最小値テキスト"/>
        <xdr:cNvSpPr txBox="1"/>
      </xdr:nvSpPr>
      <xdr:spPr>
        <a:xfrm>
          <a:off x="4686300" y="676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73406</xdr:rowOff>
    </xdr:from>
    <xdr:to>
      <xdr:col>24</xdr:col>
      <xdr:colOff>152400</xdr:colOff>
      <xdr:row>39</xdr:row>
      <xdr:rowOff>73406</xdr:rowOff>
    </xdr:to>
    <xdr:cxnSp macro="">
      <xdr:nvCxnSpPr>
        <xdr:cNvPr id="58" name="直線コネクタ 57"/>
        <xdr:cNvCxnSpPr/>
      </xdr:nvCxnSpPr>
      <xdr:spPr>
        <a:xfrm>
          <a:off x="4546600" y="675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134383</xdr:rowOff>
    </xdr:from>
    <xdr:ext cx="469744" cy="259045"/>
    <xdr:sp macro="" textlink="">
      <xdr:nvSpPr>
        <xdr:cNvPr id="59" name="議会費最大値テキスト"/>
        <xdr:cNvSpPr txBox="1"/>
      </xdr:nvSpPr>
      <xdr:spPr>
        <a:xfrm>
          <a:off x="4686300" y="510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16256</xdr:rowOff>
    </xdr:from>
    <xdr:to>
      <xdr:col>24</xdr:col>
      <xdr:colOff>152400</xdr:colOff>
      <xdr:row>31</xdr:row>
      <xdr:rowOff>16256</xdr:rowOff>
    </xdr:to>
    <xdr:cxnSp macro="">
      <xdr:nvCxnSpPr>
        <xdr:cNvPr id="60" name="直線コネクタ 59"/>
        <xdr:cNvCxnSpPr/>
      </xdr:nvCxnSpPr>
      <xdr:spPr>
        <a:xfrm>
          <a:off x="4546600" y="533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121412</xdr:rowOff>
    </xdr:from>
    <xdr:to>
      <xdr:col>24</xdr:col>
      <xdr:colOff>63500</xdr:colOff>
      <xdr:row>39</xdr:row>
      <xdr:rowOff>73406</xdr:rowOff>
    </xdr:to>
    <xdr:cxnSp macro="">
      <xdr:nvCxnSpPr>
        <xdr:cNvPr id="61" name="直線コネクタ 60"/>
        <xdr:cNvCxnSpPr/>
      </xdr:nvCxnSpPr>
      <xdr:spPr>
        <a:xfrm>
          <a:off x="3797300" y="6636512"/>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106443</xdr:rowOff>
    </xdr:from>
    <xdr:ext cx="469744" cy="259045"/>
    <xdr:sp macro="" textlink="">
      <xdr:nvSpPr>
        <xdr:cNvPr id="62" name="議会費平均値テキスト"/>
        <xdr:cNvSpPr txBox="1"/>
      </xdr:nvSpPr>
      <xdr:spPr>
        <a:xfrm>
          <a:off x="4686300" y="5935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83566</xdr:rowOff>
    </xdr:from>
    <xdr:to>
      <xdr:col>24</xdr:col>
      <xdr:colOff>114300</xdr:colOff>
      <xdr:row>36</xdr:row>
      <xdr:rowOff>13716</xdr:rowOff>
    </xdr:to>
    <xdr:sp macro="" textlink="">
      <xdr:nvSpPr>
        <xdr:cNvPr id="63" name="フローチャート: 判断 62"/>
        <xdr:cNvSpPr/>
      </xdr:nvSpPr>
      <xdr:spPr>
        <a:xfrm>
          <a:off x="45847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121412</xdr:rowOff>
    </xdr:from>
    <xdr:to>
      <xdr:col>19</xdr:col>
      <xdr:colOff>177800</xdr:colOff>
      <xdr:row>39</xdr:row>
      <xdr:rowOff>4064</xdr:rowOff>
    </xdr:to>
    <xdr:cxnSp macro="">
      <xdr:nvCxnSpPr>
        <xdr:cNvPr id="64" name="直線コネクタ 63"/>
        <xdr:cNvCxnSpPr/>
      </xdr:nvCxnSpPr>
      <xdr:spPr>
        <a:xfrm flipV="1">
          <a:off x="2908300" y="6636512"/>
          <a:ext cx="8890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129667</xdr:rowOff>
    </xdr:from>
    <xdr:to>
      <xdr:col>20</xdr:col>
      <xdr:colOff>38100</xdr:colOff>
      <xdr:row>36</xdr:row>
      <xdr:rowOff>59817</xdr:rowOff>
    </xdr:to>
    <xdr:sp macro="" textlink="">
      <xdr:nvSpPr>
        <xdr:cNvPr id="65" name="フローチャート: 判断 64"/>
        <xdr:cNvSpPr/>
      </xdr:nvSpPr>
      <xdr:spPr>
        <a:xfrm>
          <a:off x="3746500" y="613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76344</xdr:rowOff>
    </xdr:from>
    <xdr:ext cx="469744" cy="259045"/>
    <xdr:sp macro="" textlink="">
      <xdr:nvSpPr>
        <xdr:cNvPr id="66" name="テキスト ボックス 65"/>
        <xdr:cNvSpPr txBox="1"/>
      </xdr:nvSpPr>
      <xdr:spPr>
        <a:xfrm>
          <a:off x="3562428" y="5905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162941</xdr:rowOff>
    </xdr:from>
    <xdr:to>
      <xdr:col>15</xdr:col>
      <xdr:colOff>50800</xdr:colOff>
      <xdr:row>39</xdr:row>
      <xdr:rowOff>4064</xdr:rowOff>
    </xdr:to>
    <xdr:cxnSp macro="">
      <xdr:nvCxnSpPr>
        <xdr:cNvPr id="67" name="直線コネクタ 66"/>
        <xdr:cNvCxnSpPr/>
      </xdr:nvCxnSpPr>
      <xdr:spPr>
        <a:xfrm>
          <a:off x="2019300" y="6678041"/>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165100</xdr:rowOff>
    </xdr:from>
    <xdr:to>
      <xdr:col>15</xdr:col>
      <xdr:colOff>101600</xdr:colOff>
      <xdr:row>36</xdr:row>
      <xdr:rowOff>95250</xdr:rowOff>
    </xdr:to>
    <xdr:sp macro="" textlink="">
      <xdr:nvSpPr>
        <xdr:cNvPr id="68" name="フローチャート: 判断 67"/>
        <xdr:cNvSpPr/>
      </xdr:nvSpPr>
      <xdr:spPr>
        <a:xfrm>
          <a:off x="2857500" y="616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111777</xdr:rowOff>
    </xdr:from>
    <xdr:ext cx="469744" cy="259045"/>
    <xdr:sp macro="" textlink="">
      <xdr:nvSpPr>
        <xdr:cNvPr id="69" name="テキスト ボックス 68"/>
        <xdr:cNvSpPr txBox="1"/>
      </xdr:nvSpPr>
      <xdr:spPr>
        <a:xfrm>
          <a:off x="2673428" y="594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162941</xdr:rowOff>
    </xdr:from>
    <xdr:to>
      <xdr:col>10</xdr:col>
      <xdr:colOff>114300</xdr:colOff>
      <xdr:row>38</xdr:row>
      <xdr:rowOff>162941</xdr:rowOff>
    </xdr:to>
    <xdr:cxnSp macro="">
      <xdr:nvCxnSpPr>
        <xdr:cNvPr id="70" name="直線コネクタ 69"/>
        <xdr:cNvCxnSpPr/>
      </xdr:nvCxnSpPr>
      <xdr:spPr>
        <a:xfrm>
          <a:off x="1130300" y="66780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5080</xdr:rowOff>
    </xdr:from>
    <xdr:to>
      <xdr:col>10</xdr:col>
      <xdr:colOff>165100</xdr:colOff>
      <xdr:row>35</xdr:row>
      <xdr:rowOff>106680</xdr:rowOff>
    </xdr:to>
    <xdr:sp macro="" textlink="">
      <xdr:nvSpPr>
        <xdr:cNvPr id="71" name="フローチャート: 判断 70"/>
        <xdr:cNvSpPr/>
      </xdr:nvSpPr>
      <xdr:spPr>
        <a:xfrm>
          <a:off x="1968500" y="6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123207</xdr:rowOff>
    </xdr:from>
    <xdr:ext cx="469744" cy="259045"/>
    <xdr:sp macro="" textlink="">
      <xdr:nvSpPr>
        <xdr:cNvPr id="72" name="テキスト ボックス 71"/>
        <xdr:cNvSpPr txBox="1"/>
      </xdr:nvSpPr>
      <xdr:spPr>
        <a:xfrm>
          <a:off x="1784428" y="578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95013</xdr:rowOff>
    </xdr:from>
    <xdr:ext cx="469744" cy="259045"/>
    <xdr:sp macro="" textlink="">
      <xdr:nvSpPr>
        <xdr:cNvPr id="74" name="テキスト ボックス 73"/>
        <xdr:cNvSpPr txBox="1"/>
      </xdr:nvSpPr>
      <xdr:spPr>
        <a:xfrm>
          <a:off x="895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22606</xdr:rowOff>
    </xdr:from>
    <xdr:to>
      <xdr:col>24</xdr:col>
      <xdr:colOff>114300</xdr:colOff>
      <xdr:row>39</xdr:row>
      <xdr:rowOff>124206</xdr:rowOff>
    </xdr:to>
    <xdr:sp macro="" textlink="">
      <xdr:nvSpPr>
        <xdr:cNvPr id="80" name="楕円 79"/>
        <xdr:cNvSpPr/>
      </xdr:nvSpPr>
      <xdr:spPr>
        <a:xfrm>
          <a:off x="4584700" y="670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108983</xdr:rowOff>
    </xdr:from>
    <xdr:ext cx="469744" cy="259045"/>
    <xdr:sp macro="" textlink="">
      <xdr:nvSpPr>
        <xdr:cNvPr id="81" name="議会費該当値テキスト"/>
        <xdr:cNvSpPr txBox="1"/>
      </xdr:nvSpPr>
      <xdr:spPr>
        <a:xfrm>
          <a:off x="4686300" y="6624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70612</xdr:rowOff>
    </xdr:from>
    <xdr:to>
      <xdr:col>20</xdr:col>
      <xdr:colOff>38100</xdr:colOff>
      <xdr:row>39</xdr:row>
      <xdr:rowOff>762</xdr:rowOff>
    </xdr:to>
    <xdr:sp macro="" textlink="">
      <xdr:nvSpPr>
        <xdr:cNvPr id="82" name="楕円 81"/>
        <xdr:cNvSpPr/>
      </xdr:nvSpPr>
      <xdr:spPr>
        <a:xfrm>
          <a:off x="3746500" y="65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163339</xdr:rowOff>
    </xdr:from>
    <xdr:ext cx="469744" cy="259045"/>
    <xdr:sp macro="" textlink="">
      <xdr:nvSpPr>
        <xdr:cNvPr id="83" name="テキスト ボックス 82"/>
        <xdr:cNvSpPr txBox="1"/>
      </xdr:nvSpPr>
      <xdr:spPr>
        <a:xfrm>
          <a:off x="3562428"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124714</xdr:rowOff>
    </xdr:from>
    <xdr:to>
      <xdr:col>15</xdr:col>
      <xdr:colOff>101600</xdr:colOff>
      <xdr:row>39</xdr:row>
      <xdr:rowOff>54864</xdr:rowOff>
    </xdr:to>
    <xdr:sp macro="" textlink="">
      <xdr:nvSpPr>
        <xdr:cNvPr id="84" name="楕円 83"/>
        <xdr:cNvSpPr/>
      </xdr:nvSpPr>
      <xdr:spPr>
        <a:xfrm>
          <a:off x="2857500" y="663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45991</xdr:rowOff>
    </xdr:from>
    <xdr:ext cx="469744" cy="259045"/>
    <xdr:sp macro="" textlink="">
      <xdr:nvSpPr>
        <xdr:cNvPr id="85" name="テキスト ボックス 84"/>
        <xdr:cNvSpPr txBox="1"/>
      </xdr:nvSpPr>
      <xdr:spPr>
        <a:xfrm>
          <a:off x="2673428" y="6732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112141</xdr:rowOff>
    </xdr:from>
    <xdr:to>
      <xdr:col>10</xdr:col>
      <xdr:colOff>165100</xdr:colOff>
      <xdr:row>39</xdr:row>
      <xdr:rowOff>42291</xdr:rowOff>
    </xdr:to>
    <xdr:sp macro="" textlink="">
      <xdr:nvSpPr>
        <xdr:cNvPr id="86" name="楕円 85"/>
        <xdr:cNvSpPr/>
      </xdr:nvSpPr>
      <xdr:spPr>
        <a:xfrm>
          <a:off x="1968500" y="662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33418</xdr:rowOff>
    </xdr:from>
    <xdr:ext cx="469744" cy="259045"/>
    <xdr:sp macro="" textlink="">
      <xdr:nvSpPr>
        <xdr:cNvPr id="87" name="テキスト ボックス 86"/>
        <xdr:cNvSpPr txBox="1"/>
      </xdr:nvSpPr>
      <xdr:spPr>
        <a:xfrm>
          <a:off x="1784428" y="6719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112141</xdr:rowOff>
    </xdr:from>
    <xdr:to>
      <xdr:col>6</xdr:col>
      <xdr:colOff>38100</xdr:colOff>
      <xdr:row>39</xdr:row>
      <xdr:rowOff>42291</xdr:rowOff>
    </xdr:to>
    <xdr:sp macro="" textlink="">
      <xdr:nvSpPr>
        <xdr:cNvPr id="88" name="楕円 87"/>
        <xdr:cNvSpPr/>
      </xdr:nvSpPr>
      <xdr:spPr>
        <a:xfrm>
          <a:off x="1079500" y="662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33418</xdr:rowOff>
    </xdr:from>
    <xdr:ext cx="469744" cy="259045"/>
    <xdr:sp macro="" textlink="">
      <xdr:nvSpPr>
        <xdr:cNvPr id="89" name="テキスト ボックス 88"/>
        <xdr:cNvSpPr txBox="1"/>
      </xdr:nvSpPr>
      <xdr:spPr>
        <a:xfrm>
          <a:off x="895428" y="6719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114124</xdr:rowOff>
    </xdr:from>
    <xdr:to>
      <xdr:col>24</xdr:col>
      <xdr:colOff>62865</xdr:colOff>
      <xdr:row>58</xdr:row>
      <xdr:rowOff>132559</xdr:rowOff>
    </xdr:to>
    <xdr:cxnSp macro="">
      <xdr:nvCxnSpPr>
        <xdr:cNvPr id="112" name="直線コネクタ 111"/>
        <xdr:cNvCxnSpPr/>
      </xdr:nvCxnSpPr>
      <xdr:spPr>
        <a:xfrm flipV="1">
          <a:off x="4633595" y="8686624"/>
          <a:ext cx="1270" cy="1390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136386</xdr:rowOff>
    </xdr:from>
    <xdr:ext cx="534377" cy="259045"/>
    <xdr:sp macro="" textlink="">
      <xdr:nvSpPr>
        <xdr:cNvPr id="113" name="総務費最小値テキスト"/>
        <xdr:cNvSpPr txBox="1"/>
      </xdr:nvSpPr>
      <xdr:spPr>
        <a:xfrm>
          <a:off x="4686300" y="1008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132559</xdr:rowOff>
    </xdr:from>
    <xdr:to>
      <xdr:col>24</xdr:col>
      <xdr:colOff>152400</xdr:colOff>
      <xdr:row>58</xdr:row>
      <xdr:rowOff>132559</xdr:rowOff>
    </xdr:to>
    <xdr:cxnSp macro="">
      <xdr:nvCxnSpPr>
        <xdr:cNvPr id="114" name="直線コネクタ 113"/>
        <xdr:cNvCxnSpPr/>
      </xdr:nvCxnSpPr>
      <xdr:spPr>
        <a:xfrm>
          <a:off x="4546600" y="10076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60801</xdr:rowOff>
    </xdr:from>
    <xdr:ext cx="599010" cy="259045"/>
    <xdr:sp macro="" textlink="">
      <xdr:nvSpPr>
        <xdr:cNvPr id="115" name="総務費最大値テキスト"/>
        <xdr:cNvSpPr txBox="1"/>
      </xdr:nvSpPr>
      <xdr:spPr>
        <a:xfrm>
          <a:off x="4686300" y="8461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114124</xdr:rowOff>
    </xdr:from>
    <xdr:to>
      <xdr:col>24</xdr:col>
      <xdr:colOff>152400</xdr:colOff>
      <xdr:row>50</xdr:row>
      <xdr:rowOff>114124</xdr:rowOff>
    </xdr:to>
    <xdr:cxnSp macro="">
      <xdr:nvCxnSpPr>
        <xdr:cNvPr id="116" name="直線コネクタ 115"/>
        <xdr:cNvCxnSpPr/>
      </xdr:nvCxnSpPr>
      <xdr:spPr>
        <a:xfrm>
          <a:off x="4546600" y="8686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159067</xdr:rowOff>
    </xdr:from>
    <xdr:to>
      <xdr:col>24</xdr:col>
      <xdr:colOff>63500</xdr:colOff>
      <xdr:row>57</xdr:row>
      <xdr:rowOff>26058</xdr:rowOff>
    </xdr:to>
    <xdr:cxnSp macro="">
      <xdr:nvCxnSpPr>
        <xdr:cNvPr id="117" name="直線コネクタ 116"/>
        <xdr:cNvCxnSpPr/>
      </xdr:nvCxnSpPr>
      <xdr:spPr>
        <a:xfrm flipV="1">
          <a:off x="3797300" y="9760267"/>
          <a:ext cx="838200" cy="3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67667</xdr:rowOff>
    </xdr:from>
    <xdr:ext cx="599010" cy="259045"/>
    <xdr:sp macro="" textlink="">
      <xdr:nvSpPr>
        <xdr:cNvPr id="118" name="総務費平均値テキスト"/>
        <xdr:cNvSpPr txBox="1"/>
      </xdr:nvSpPr>
      <xdr:spPr>
        <a:xfrm>
          <a:off x="4686300" y="9325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44790</xdr:rowOff>
    </xdr:from>
    <xdr:to>
      <xdr:col>24</xdr:col>
      <xdr:colOff>114300</xdr:colOff>
      <xdr:row>55</xdr:row>
      <xdr:rowOff>146390</xdr:rowOff>
    </xdr:to>
    <xdr:sp macro="" textlink="">
      <xdr:nvSpPr>
        <xdr:cNvPr id="119" name="フローチャート: 判断 118"/>
        <xdr:cNvSpPr/>
      </xdr:nvSpPr>
      <xdr:spPr>
        <a:xfrm>
          <a:off x="4584700" y="947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45471</xdr:rowOff>
    </xdr:from>
    <xdr:to>
      <xdr:col>19</xdr:col>
      <xdr:colOff>177800</xdr:colOff>
      <xdr:row>57</xdr:row>
      <xdr:rowOff>26058</xdr:rowOff>
    </xdr:to>
    <xdr:cxnSp macro="">
      <xdr:nvCxnSpPr>
        <xdr:cNvPr id="120" name="直線コネクタ 119"/>
        <xdr:cNvCxnSpPr/>
      </xdr:nvCxnSpPr>
      <xdr:spPr>
        <a:xfrm>
          <a:off x="2908300" y="9132321"/>
          <a:ext cx="889000" cy="66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14943</xdr:rowOff>
    </xdr:from>
    <xdr:to>
      <xdr:col>20</xdr:col>
      <xdr:colOff>38100</xdr:colOff>
      <xdr:row>55</xdr:row>
      <xdr:rowOff>116543</xdr:rowOff>
    </xdr:to>
    <xdr:sp macro="" textlink="">
      <xdr:nvSpPr>
        <xdr:cNvPr id="121" name="フローチャート: 判断 120"/>
        <xdr:cNvSpPr/>
      </xdr:nvSpPr>
      <xdr:spPr>
        <a:xfrm>
          <a:off x="3746500" y="944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133070</xdr:rowOff>
    </xdr:from>
    <xdr:ext cx="599010" cy="259045"/>
    <xdr:sp macro="" textlink="">
      <xdr:nvSpPr>
        <xdr:cNvPr id="122" name="テキスト ボックス 121"/>
        <xdr:cNvSpPr txBox="1"/>
      </xdr:nvSpPr>
      <xdr:spPr>
        <a:xfrm>
          <a:off x="3497795" y="921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45471</xdr:rowOff>
    </xdr:from>
    <xdr:to>
      <xdr:col>15</xdr:col>
      <xdr:colOff>50800</xdr:colOff>
      <xdr:row>58</xdr:row>
      <xdr:rowOff>77694</xdr:rowOff>
    </xdr:to>
    <xdr:cxnSp macro="">
      <xdr:nvCxnSpPr>
        <xdr:cNvPr id="123" name="直線コネクタ 122"/>
        <xdr:cNvCxnSpPr/>
      </xdr:nvCxnSpPr>
      <xdr:spPr>
        <a:xfrm flipV="1">
          <a:off x="2019300" y="9132321"/>
          <a:ext cx="889000" cy="88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131758</xdr:rowOff>
    </xdr:from>
    <xdr:to>
      <xdr:col>15</xdr:col>
      <xdr:colOff>101600</xdr:colOff>
      <xdr:row>51</xdr:row>
      <xdr:rowOff>61908</xdr:rowOff>
    </xdr:to>
    <xdr:sp macro="" textlink="">
      <xdr:nvSpPr>
        <xdr:cNvPr id="124" name="フローチャート: 判断 123"/>
        <xdr:cNvSpPr/>
      </xdr:nvSpPr>
      <xdr:spPr>
        <a:xfrm>
          <a:off x="2857500" y="870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78435</xdr:rowOff>
    </xdr:from>
    <xdr:ext cx="599010" cy="259045"/>
    <xdr:sp macro="" textlink="">
      <xdr:nvSpPr>
        <xdr:cNvPr id="125" name="テキスト ボックス 124"/>
        <xdr:cNvSpPr txBox="1"/>
      </xdr:nvSpPr>
      <xdr:spPr>
        <a:xfrm>
          <a:off x="2608795" y="847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77694</xdr:rowOff>
    </xdr:from>
    <xdr:to>
      <xdr:col>10</xdr:col>
      <xdr:colOff>114300</xdr:colOff>
      <xdr:row>58</xdr:row>
      <xdr:rowOff>153032</xdr:rowOff>
    </xdr:to>
    <xdr:cxnSp macro="">
      <xdr:nvCxnSpPr>
        <xdr:cNvPr id="126" name="直線コネクタ 125"/>
        <xdr:cNvCxnSpPr/>
      </xdr:nvCxnSpPr>
      <xdr:spPr>
        <a:xfrm flipV="1">
          <a:off x="1130300" y="10021794"/>
          <a:ext cx="889000" cy="7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49874</xdr:rowOff>
    </xdr:from>
    <xdr:to>
      <xdr:col>10</xdr:col>
      <xdr:colOff>165100</xdr:colOff>
      <xdr:row>56</xdr:row>
      <xdr:rowOff>151474</xdr:rowOff>
    </xdr:to>
    <xdr:sp macro="" textlink="">
      <xdr:nvSpPr>
        <xdr:cNvPr id="127" name="フローチャート: 判断 126"/>
        <xdr:cNvSpPr/>
      </xdr:nvSpPr>
      <xdr:spPr>
        <a:xfrm>
          <a:off x="1968500" y="965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168001</xdr:rowOff>
    </xdr:from>
    <xdr:ext cx="534377" cy="259045"/>
    <xdr:sp macro="" textlink="">
      <xdr:nvSpPr>
        <xdr:cNvPr id="128" name="テキスト ボックス 127"/>
        <xdr:cNvSpPr txBox="1"/>
      </xdr:nvSpPr>
      <xdr:spPr>
        <a:xfrm>
          <a:off x="1752111" y="942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124589</xdr:rowOff>
    </xdr:from>
    <xdr:to>
      <xdr:col>6</xdr:col>
      <xdr:colOff>38100</xdr:colOff>
      <xdr:row>56</xdr:row>
      <xdr:rowOff>54739</xdr:rowOff>
    </xdr:to>
    <xdr:sp macro="" textlink="">
      <xdr:nvSpPr>
        <xdr:cNvPr id="129" name="フローチャート: 判断 128"/>
        <xdr:cNvSpPr/>
      </xdr:nvSpPr>
      <xdr:spPr>
        <a:xfrm>
          <a:off x="1079500" y="95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71266</xdr:rowOff>
    </xdr:from>
    <xdr:ext cx="599010" cy="259045"/>
    <xdr:sp macro="" textlink="">
      <xdr:nvSpPr>
        <xdr:cNvPr id="130" name="テキスト ボックス 129"/>
        <xdr:cNvSpPr txBox="1"/>
      </xdr:nvSpPr>
      <xdr:spPr>
        <a:xfrm>
          <a:off x="830795" y="932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108267</xdr:rowOff>
    </xdr:from>
    <xdr:to>
      <xdr:col>24</xdr:col>
      <xdr:colOff>114300</xdr:colOff>
      <xdr:row>57</xdr:row>
      <xdr:rowOff>38417</xdr:rowOff>
    </xdr:to>
    <xdr:sp macro="" textlink="">
      <xdr:nvSpPr>
        <xdr:cNvPr id="136" name="楕円 135"/>
        <xdr:cNvSpPr/>
      </xdr:nvSpPr>
      <xdr:spPr>
        <a:xfrm>
          <a:off x="4584700" y="970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86694</xdr:rowOff>
    </xdr:from>
    <xdr:ext cx="534377" cy="259045"/>
    <xdr:sp macro="" textlink="">
      <xdr:nvSpPr>
        <xdr:cNvPr id="137" name="総務費該当値テキスト"/>
        <xdr:cNvSpPr txBox="1"/>
      </xdr:nvSpPr>
      <xdr:spPr>
        <a:xfrm>
          <a:off x="4686300" y="968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146708</xdr:rowOff>
    </xdr:from>
    <xdr:to>
      <xdr:col>20</xdr:col>
      <xdr:colOff>38100</xdr:colOff>
      <xdr:row>57</xdr:row>
      <xdr:rowOff>76858</xdr:rowOff>
    </xdr:to>
    <xdr:sp macro="" textlink="">
      <xdr:nvSpPr>
        <xdr:cNvPr id="138" name="楕円 137"/>
        <xdr:cNvSpPr/>
      </xdr:nvSpPr>
      <xdr:spPr>
        <a:xfrm>
          <a:off x="3746500" y="974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67985</xdr:rowOff>
    </xdr:from>
    <xdr:ext cx="534377" cy="259045"/>
    <xdr:sp macro="" textlink="">
      <xdr:nvSpPr>
        <xdr:cNvPr id="139" name="テキスト ボックス 138"/>
        <xdr:cNvSpPr txBox="1"/>
      </xdr:nvSpPr>
      <xdr:spPr>
        <a:xfrm>
          <a:off x="3530111" y="984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166121</xdr:rowOff>
    </xdr:from>
    <xdr:to>
      <xdr:col>15</xdr:col>
      <xdr:colOff>101600</xdr:colOff>
      <xdr:row>53</xdr:row>
      <xdr:rowOff>96271</xdr:rowOff>
    </xdr:to>
    <xdr:sp macro="" textlink="">
      <xdr:nvSpPr>
        <xdr:cNvPr id="140" name="楕円 139"/>
        <xdr:cNvSpPr/>
      </xdr:nvSpPr>
      <xdr:spPr>
        <a:xfrm>
          <a:off x="2857500" y="908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87398</xdr:rowOff>
    </xdr:from>
    <xdr:ext cx="599010" cy="259045"/>
    <xdr:sp macro="" textlink="">
      <xdr:nvSpPr>
        <xdr:cNvPr id="141" name="テキスト ボックス 140"/>
        <xdr:cNvSpPr txBox="1"/>
      </xdr:nvSpPr>
      <xdr:spPr>
        <a:xfrm>
          <a:off x="2608795" y="9174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26894</xdr:rowOff>
    </xdr:from>
    <xdr:to>
      <xdr:col>10</xdr:col>
      <xdr:colOff>165100</xdr:colOff>
      <xdr:row>58</xdr:row>
      <xdr:rowOff>128494</xdr:rowOff>
    </xdr:to>
    <xdr:sp macro="" textlink="">
      <xdr:nvSpPr>
        <xdr:cNvPr id="142" name="楕円 141"/>
        <xdr:cNvSpPr/>
      </xdr:nvSpPr>
      <xdr:spPr>
        <a:xfrm>
          <a:off x="1968500" y="997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119621</xdr:rowOff>
    </xdr:from>
    <xdr:ext cx="534377" cy="259045"/>
    <xdr:sp macro="" textlink="">
      <xdr:nvSpPr>
        <xdr:cNvPr id="143" name="テキスト ボックス 142"/>
        <xdr:cNvSpPr txBox="1"/>
      </xdr:nvSpPr>
      <xdr:spPr>
        <a:xfrm>
          <a:off x="1752111" y="1006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102232</xdr:rowOff>
    </xdr:from>
    <xdr:to>
      <xdr:col>6</xdr:col>
      <xdr:colOff>38100</xdr:colOff>
      <xdr:row>59</xdr:row>
      <xdr:rowOff>32382</xdr:rowOff>
    </xdr:to>
    <xdr:sp macro="" textlink="">
      <xdr:nvSpPr>
        <xdr:cNvPr id="144" name="楕円 143"/>
        <xdr:cNvSpPr/>
      </xdr:nvSpPr>
      <xdr:spPr>
        <a:xfrm>
          <a:off x="1079500" y="1004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23509</xdr:rowOff>
    </xdr:from>
    <xdr:ext cx="534377" cy="259045"/>
    <xdr:sp macro="" textlink="">
      <xdr:nvSpPr>
        <xdr:cNvPr id="145" name="テキスト ボックス 144"/>
        <xdr:cNvSpPr txBox="1"/>
      </xdr:nvSpPr>
      <xdr:spPr>
        <a:xfrm>
          <a:off x="863111" y="1013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61163</xdr:rowOff>
    </xdr:from>
    <xdr:to>
      <xdr:col>24</xdr:col>
      <xdr:colOff>62865</xdr:colOff>
      <xdr:row>78</xdr:row>
      <xdr:rowOff>17056</xdr:rowOff>
    </xdr:to>
    <xdr:cxnSp macro="">
      <xdr:nvCxnSpPr>
        <xdr:cNvPr id="170" name="直線コネクタ 169"/>
        <xdr:cNvCxnSpPr/>
      </xdr:nvCxnSpPr>
      <xdr:spPr>
        <a:xfrm flipV="1">
          <a:off x="4633595" y="12234113"/>
          <a:ext cx="1270" cy="11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20883</xdr:rowOff>
    </xdr:from>
    <xdr:ext cx="599010" cy="259045"/>
    <xdr:sp macro="" textlink="">
      <xdr:nvSpPr>
        <xdr:cNvPr id="171" name="民生費最小値テキスト"/>
        <xdr:cNvSpPr txBox="1"/>
      </xdr:nvSpPr>
      <xdr:spPr>
        <a:xfrm>
          <a:off x="4686300" y="1339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17056</xdr:rowOff>
    </xdr:from>
    <xdr:to>
      <xdr:col>24</xdr:col>
      <xdr:colOff>152400</xdr:colOff>
      <xdr:row>78</xdr:row>
      <xdr:rowOff>17056</xdr:rowOff>
    </xdr:to>
    <xdr:cxnSp macro="">
      <xdr:nvCxnSpPr>
        <xdr:cNvPr id="172" name="直線コネクタ 171"/>
        <xdr:cNvCxnSpPr/>
      </xdr:nvCxnSpPr>
      <xdr:spPr>
        <a:xfrm>
          <a:off x="4546600" y="133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7840</xdr:rowOff>
    </xdr:from>
    <xdr:ext cx="599010" cy="259045"/>
    <xdr:sp macro="" textlink="">
      <xdr:nvSpPr>
        <xdr:cNvPr id="173" name="民生費最大値テキスト"/>
        <xdr:cNvSpPr txBox="1"/>
      </xdr:nvSpPr>
      <xdr:spPr>
        <a:xfrm>
          <a:off x="4686300" y="1200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226,684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61163</xdr:rowOff>
    </xdr:from>
    <xdr:to>
      <xdr:col>24</xdr:col>
      <xdr:colOff>152400</xdr:colOff>
      <xdr:row>71</xdr:row>
      <xdr:rowOff>61163</xdr:rowOff>
    </xdr:to>
    <xdr:cxnSp macro="">
      <xdr:nvCxnSpPr>
        <xdr:cNvPr id="174" name="直線コネクタ 173"/>
        <xdr:cNvCxnSpPr/>
      </xdr:nvCxnSpPr>
      <xdr:spPr>
        <a:xfrm>
          <a:off x="4546600" y="1223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45732</xdr:rowOff>
    </xdr:from>
    <xdr:to>
      <xdr:col>24</xdr:col>
      <xdr:colOff>63500</xdr:colOff>
      <xdr:row>77</xdr:row>
      <xdr:rowOff>135255</xdr:rowOff>
    </xdr:to>
    <xdr:cxnSp macro="">
      <xdr:nvCxnSpPr>
        <xdr:cNvPr id="175" name="直線コネクタ 174"/>
        <xdr:cNvCxnSpPr/>
      </xdr:nvCxnSpPr>
      <xdr:spPr>
        <a:xfrm>
          <a:off x="3797300" y="13247382"/>
          <a:ext cx="838200" cy="8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70159</xdr:rowOff>
    </xdr:from>
    <xdr:ext cx="599010" cy="259045"/>
    <xdr:sp macro="" textlink="">
      <xdr:nvSpPr>
        <xdr:cNvPr id="176" name="民生費平均値テキスト"/>
        <xdr:cNvSpPr txBox="1"/>
      </xdr:nvSpPr>
      <xdr:spPr>
        <a:xfrm>
          <a:off x="4686300" y="12757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47282</xdr:rowOff>
    </xdr:from>
    <xdr:to>
      <xdr:col>24</xdr:col>
      <xdr:colOff>114300</xdr:colOff>
      <xdr:row>75</xdr:row>
      <xdr:rowOff>148882</xdr:rowOff>
    </xdr:to>
    <xdr:sp macro="" textlink="">
      <xdr:nvSpPr>
        <xdr:cNvPr id="177" name="フローチャート: 判断 176"/>
        <xdr:cNvSpPr/>
      </xdr:nvSpPr>
      <xdr:spPr>
        <a:xfrm>
          <a:off x="4584700" y="129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45732</xdr:rowOff>
    </xdr:from>
    <xdr:to>
      <xdr:col>19</xdr:col>
      <xdr:colOff>177800</xdr:colOff>
      <xdr:row>79</xdr:row>
      <xdr:rowOff>26454</xdr:rowOff>
    </xdr:to>
    <xdr:cxnSp macro="">
      <xdr:nvCxnSpPr>
        <xdr:cNvPr id="178" name="直線コネクタ 177"/>
        <xdr:cNvCxnSpPr/>
      </xdr:nvCxnSpPr>
      <xdr:spPr>
        <a:xfrm flipV="1">
          <a:off x="2908300" y="13247382"/>
          <a:ext cx="889000" cy="3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118643</xdr:rowOff>
    </xdr:from>
    <xdr:to>
      <xdr:col>20</xdr:col>
      <xdr:colOff>38100</xdr:colOff>
      <xdr:row>75</xdr:row>
      <xdr:rowOff>48793</xdr:rowOff>
    </xdr:to>
    <xdr:sp macro="" textlink="">
      <xdr:nvSpPr>
        <xdr:cNvPr id="179" name="フローチャート: 判断 178"/>
        <xdr:cNvSpPr/>
      </xdr:nvSpPr>
      <xdr:spPr>
        <a:xfrm>
          <a:off x="3746500" y="1280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65320</xdr:rowOff>
    </xdr:from>
    <xdr:ext cx="599010" cy="259045"/>
    <xdr:sp macro="" textlink="">
      <xdr:nvSpPr>
        <xdr:cNvPr id="180" name="テキスト ボックス 179"/>
        <xdr:cNvSpPr txBox="1"/>
      </xdr:nvSpPr>
      <xdr:spPr>
        <a:xfrm>
          <a:off x="3497795" y="12581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26454</xdr:rowOff>
    </xdr:from>
    <xdr:to>
      <xdr:col>15</xdr:col>
      <xdr:colOff>50800</xdr:colOff>
      <xdr:row>79</xdr:row>
      <xdr:rowOff>76912</xdr:rowOff>
    </xdr:to>
    <xdr:cxnSp macro="">
      <xdr:nvCxnSpPr>
        <xdr:cNvPr id="181" name="直線コネクタ 180"/>
        <xdr:cNvCxnSpPr/>
      </xdr:nvCxnSpPr>
      <xdr:spPr>
        <a:xfrm flipV="1">
          <a:off x="2019300" y="13571004"/>
          <a:ext cx="889000" cy="50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164415</xdr:rowOff>
    </xdr:from>
    <xdr:to>
      <xdr:col>15</xdr:col>
      <xdr:colOff>101600</xdr:colOff>
      <xdr:row>77</xdr:row>
      <xdr:rowOff>94565</xdr:rowOff>
    </xdr:to>
    <xdr:sp macro="" textlink="">
      <xdr:nvSpPr>
        <xdr:cNvPr id="182" name="フローチャート: 判断 181"/>
        <xdr:cNvSpPr/>
      </xdr:nvSpPr>
      <xdr:spPr>
        <a:xfrm>
          <a:off x="2857500" y="1319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111091</xdr:rowOff>
    </xdr:from>
    <xdr:ext cx="599010" cy="259045"/>
    <xdr:sp macro="" textlink="">
      <xdr:nvSpPr>
        <xdr:cNvPr id="183" name="テキスト ボックス 182"/>
        <xdr:cNvSpPr txBox="1"/>
      </xdr:nvSpPr>
      <xdr:spPr>
        <a:xfrm>
          <a:off x="2608795" y="12969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76912</xdr:rowOff>
    </xdr:from>
    <xdr:to>
      <xdr:col>10</xdr:col>
      <xdr:colOff>114300</xdr:colOff>
      <xdr:row>79</xdr:row>
      <xdr:rowOff>113119</xdr:rowOff>
    </xdr:to>
    <xdr:cxnSp macro="">
      <xdr:nvCxnSpPr>
        <xdr:cNvPr id="184" name="直線コネクタ 183"/>
        <xdr:cNvCxnSpPr/>
      </xdr:nvCxnSpPr>
      <xdr:spPr>
        <a:xfrm flipV="1">
          <a:off x="1130300" y="13621462"/>
          <a:ext cx="889000" cy="3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55829</xdr:rowOff>
    </xdr:from>
    <xdr:to>
      <xdr:col>10</xdr:col>
      <xdr:colOff>165100</xdr:colOff>
      <xdr:row>77</xdr:row>
      <xdr:rowOff>157429</xdr:rowOff>
    </xdr:to>
    <xdr:sp macro="" textlink="">
      <xdr:nvSpPr>
        <xdr:cNvPr id="185" name="フローチャート: 判断 184"/>
        <xdr:cNvSpPr/>
      </xdr:nvSpPr>
      <xdr:spPr>
        <a:xfrm>
          <a:off x="1968500" y="1325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2506</xdr:rowOff>
    </xdr:from>
    <xdr:ext cx="599010" cy="259045"/>
    <xdr:sp macro="" textlink="">
      <xdr:nvSpPr>
        <xdr:cNvPr id="186" name="テキスト ボックス 185"/>
        <xdr:cNvSpPr txBox="1"/>
      </xdr:nvSpPr>
      <xdr:spPr>
        <a:xfrm>
          <a:off x="1719795" y="1303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146596</xdr:rowOff>
    </xdr:from>
    <xdr:to>
      <xdr:col>6</xdr:col>
      <xdr:colOff>38100</xdr:colOff>
      <xdr:row>78</xdr:row>
      <xdr:rowOff>76746</xdr:rowOff>
    </xdr:to>
    <xdr:sp macro="" textlink="">
      <xdr:nvSpPr>
        <xdr:cNvPr id="187" name="フローチャート: 判断 186"/>
        <xdr:cNvSpPr/>
      </xdr:nvSpPr>
      <xdr:spPr>
        <a:xfrm>
          <a:off x="1079500" y="1334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93273</xdr:rowOff>
    </xdr:from>
    <xdr:ext cx="599010" cy="259045"/>
    <xdr:sp macro="" textlink="">
      <xdr:nvSpPr>
        <xdr:cNvPr id="188" name="テキスト ボックス 187"/>
        <xdr:cNvSpPr txBox="1"/>
      </xdr:nvSpPr>
      <xdr:spPr>
        <a:xfrm>
          <a:off x="830795" y="1312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84455</xdr:rowOff>
    </xdr:from>
    <xdr:to>
      <xdr:col>24</xdr:col>
      <xdr:colOff>114300</xdr:colOff>
      <xdr:row>78</xdr:row>
      <xdr:rowOff>14605</xdr:rowOff>
    </xdr:to>
    <xdr:sp macro="" textlink="">
      <xdr:nvSpPr>
        <xdr:cNvPr id="194" name="楕円 193"/>
        <xdr:cNvSpPr/>
      </xdr:nvSpPr>
      <xdr:spPr>
        <a:xfrm>
          <a:off x="4584700" y="1328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170832</xdr:rowOff>
    </xdr:from>
    <xdr:ext cx="599010" cy="259045"/>
    <xdr:sp macro="" textlink="">
      <xdr:nvSpPr>
        <xdr:cNvPr id="195" name="民生費該当値テキスト"/>
        <xdr:cNvSpPr txBox="1"/>
      </xdr:nvSpPr>
      <xdr:spPr>
        <a:xfrm>
          <a:off x="4686300" y="13201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166382</xdr:rowOff>
    </xdr:from>
    <xdr:to>
      <xdr:col>20</xdr:col>
      <xdr:colOff>38100</xdr:colOff>
      <xdr:row>77</xdr:row>
      <xdr:rowOff>96532</xdr:rowOff>
    </xdr:to>
    <xdr:sp macro="" textlink="">
      <xdr:nvSpPr>
        <xdr:cNvPr id="196" name="楕円 195"/>
        <xdr:cNvSpPr/>
      </xdr:nvSpPr>
      <xdr:spPr>
        <a:xfrm>
          <a:off x="3746500" y="1319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87659</xdr:rowOff>
    </xdr:from>
    <xdr:ext cx="599010" cy="259045"/>
    <xdr:sp macro="" textlink="">
      <xdr:nvSpPr>
        <xdr:cNvPr id="197" name="テキスト ボックス 196"/>
        <xdr:cNvSpPr txBox="1"/>
      </xdr:nvSpPr>
      <xdr:spPr>
        <a:xfrm>
          <a:off x="3497795" y="13289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147104</xdr:rowOff>
    </xdr:from>
    <xdr:to>
      <xdr:col>15</xdr:col>
      <xdr:colOff>101600</xdr:colOff>
      <xdr:row>79</xdr:row>
      <xdr:rowOff>77254</xdr:rowOff>
    </xdr:to>
    <xdr:sp macro="" textlink="">
      <xdr:nvSpPr>
        <xdr:cNvPr id="198" name="楕円 197"/>
        <xdr:cNvSpPr/>
      </xdr:nvSpPr>
      <xdr:spPr>
        <a:xfrm>
          <a:off x="2857500" y="1352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68381</xdr:rowOff>
    </xdr:from>
    <xdr:ext cx="599010" cy="259045"/>
    <xdr:sp macro="" textlink="">
      <xdr:nvSpPr>
        <xdr:cNvPr id="199" name="テキスト ボックス 198"/>
        <xdr:cNvSpPr txBox="1"/>
      </xdr:nvSpPr>
      <xdr:spPr>
        <a:xfrm>
          <a:off x="2608795" y="13612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26112</xdr:rowOff>
    </xdr:from>
    <xdr:to>
      <xdr:col>10</xdr:col>
      <xdr:colOff>165100</xdr:colOff>
      <xdr:row>79</xdr:row>
      <xdr:rowOff>127712</xdr:rowOff>
    </xdr:to>
    <xdr:sp macro="" textlink="">
      <xdr:nvSpPr>
        <xdr:cNvPr id="200" name="楕円 199"/>
        <xdr:cNvSpPr/>
      </xdr:nvSpPr>
      <xdr:spPr>
        <a:xfrm>
          <a:off x="1968500" y="1357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118839</xdr:rowOff>
    </xdr:from>
    <xdr:ext cx="599010" cy="259045"/>
    <xdr:sp macro="" textlink="">
      <xdr:nvSpPr>
        <xdr:cNvPr id="201" name="テキスト ボックス 200"/>
        <xdr:cNvSpPr txBox="1"/>
      </xdr:nvSpPr>
      <xdr:spPr>
        <a:xfrm>
          <a:off x="1719795" y="1366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62319</xdr:rowOff>
    </xdr:from>
    <xdr:to>
      <xdr:col>6</xdr:col>
      <xdr:colOff>38100</xdr:colOff>
      <xdr:row>79</xdr:row>
      <xdr:rowOff>163919</xdr:rowOff>
    </xdr:to>
    <xdr:sp macro="" textlink="">
      <xdr:nvSpPr>
        <xdr:cNvPr id="202" name="楕円 201"/>
        <xdr:cNvSpPr/>
      </xdr:nvSpPr>
      <xdr:spPr>
        <a:xfrm>
          <a:off x="1079500" y="136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155046</xdr:rowOff>
    </xdr:from>
    <xdr:ext cx="599010" cy="259045"/>
    <xdr:sp macro="" textlink="">
      <xdr:nvSpPr>
        <xdr:cNvPr id="203" name="テキスト ボックス 202"/>
        <xdr:cNvSpPr txBox="1"/>
      </xdr:nvSpPr>
      <xdr:spPr>
        <a:xfrm>
          <a:off x="830795" y="13699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6" name="テキスト ボックス 21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43323</xdr:rowOff>
    </xdr:from>
    <xdr:to>
      <xdr:col>24</xdr:col>
      <xdr:colOff>62865</xdr:colOff>
      <xdr:row>97</xdr:row>
      <xdr:rowOff>151518</xdr:rowOff>
    </xdr:to>
    <xdr:cxnSp macro="">
      <xdr:nvCxnSpPr>
        <xdr:cNvPr id="226" name="直線コネクタ 225"/>
        <xdr:cNvCxnSpPr/>
      </xdr:nvCxnSpPr>
      <xdr:spPr>
        <a:xfrm flipV="1">
          <a:off x="4633595" y="15473823"/>
          <a:ext cx="1270" cy="130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155345</xdr:rowOff>
    </xdr:from>
    <xdr:ext cx="534377" cy="259045"/>
    <xdr:sp macro="" textlink="">
      <xdr:nvSpPr>
        <xdr:cNvPr id="227" name="衛生費最小値テキスト"/>
        <xdr:cNvSpPr txBox="1"/>
      </xdr:nvSpPr>
      <xdr:spPr>
        <a:xfrm>
          <a:off x="4686300" y="1678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151518</xdr:rowOff>
    </xdr:from>
    <xdr:to>
      <xdr:col>24</xdr:col>
      <xdr:colOff>152400</xdr:colOff>
      <xdr:row>97</xdr:row>
      <xdr:rowOff>151518</xdr:rowOff>
    </xdr:to>
    <xdr:cxnSp macro="">
      <xdr:nvCxnSpPr>
        <xdr:cNvPr id="228" name="直線コネクタ 227"/>
        <xdr:cNvCxnSpPr/>
      </xdr:nvCxnSpPr>
      <xdr:spPr>
        <a:xfrm>
          <a:off x="4546600" y="16782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161450</xdr:rowOff>
    </xdr:from>
    <xdr:ext cx="534377" cy="259045"/>
    <xdr:sp macro="" textlink="">
      <xdr:nvSpPr>
        <xdr:cNvPr id="229" name="衛生費最大値テキスト"/>
        <xdr:cNvSpPr txBox="1"/>
      </xdr:nvSpPr>
      <xdr:spPr>
        <a:xfrm>
          <a:off x="4686300" y="1524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84,216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43323</xdr:rowOff>
    </xdr:from>
    <xdr:to>
      <xdr:col>24</xdr:col>
      <xdr:colOff>152400</xdr:colOff>
      <xdr:row>90</xdr:row>
      <xdr:rowOff>43323</xdr:rowOff>
    </xdr:to>
    <xdr:cxnSp macro="">
      <xdr:nvCxnSpPr>
        <xdr:cNvPr id="230" name="直線コネクタ 229"/>
        <xdr:cNvCxnSpPr/>
      </xdr:nvCxnSpPr>
      <xdr:spPr>
        <a:xfrm>
          <a:off x="4546600" y="15473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98712</xdr:rowOff>
    </xdr:from>
    <xdr:to>
      <xdr:col>24</xdr:col>
      <xdr:colOff>63500</xdr:colOff>
      <xdr:row>97</xdr:row>
      <xdr:rowOff>3020</xdr:rowOff>
    </xdr:to>
    <xdr:cxnSp macro="">
      <xdr:nvCxnSpPr>
        <xdr:cNvPr id="231" name="直線コネクタ 230"/>
        <xdr:cNvCxnSpPr/>
      </xdr:nvCxnSpPr>
      <xdr:spPr>
        <a:xfrm flipV="1">
          <a:off x="3797300" y="16557912"/>
          <a:ext cx="838200" cy="7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74537</xdr:rowOff>
    </xdr:from>
    <xdr:ext cx="534377" cy="259045"/>
    <xdr:sp macro="" textlink="">
      <xdr:nvSpPr>
        <xdr:cNvPr id="232" name="衛生費平均値テキスト"/>
        <xdr:cNvSpPr txBox="1"/>
      </xdr:nvSpPr>
      <xdr:spPr>
        <a:xfrm>
          <a:off x="4686300" y="16019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51660</xdr:rowOff>
    </xdr:from>
    <xdr:to>
      <xdr:col>24</xdr:col>
      <xdr:colOff>114300</xdr:colOff>
      <xdr:row>94</xdr:row>
      <xdr:rowOff>153260</xdr:rowOff>
    </xdr:to>
    <xdr:sp macro="" textlink="">
      <xdr:nvSpPr>
        <xdr:cNvPr id="233" name="フローチャート: 判断 232"/>
        <xdr:cNvSpPr/>
      </xdr:nvSpPr>
      <xdr:spPr>
        <a:xfrm>
          <a:off x="4584700" y="1616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3020</xdr:rowOff>
    </xdr:from>
    <xdr:to>
      <xdr:col>19</xdr:col>
      <xdr:colOff>177800</xdr:colOff>
      <xdr:row>97</xdr:row>
      <xdr:rowOff>146033</xdr:rowOff>
    </xdr:to>
    <xdr:cxnSp macro="">
      <xdr:nvCxnSpPr>
        <xdr:cNvPr id="234" name="直線コネクタ 233"/>
        <xdr:cNvCxnSpPr/>
      </xdr:nvCxnSpPr>
      <xdr:spPr>
        <a:xfrm flipV="1">
          <a:off x="2908300" y="16633670"/>
          <a:ext cx="889000" cy="14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20</xdr:rowOff>
    </xdr:from>
    <xdr:to>
      <xdr:col>20</xdr:col>
      <xdr:colOff>38100</xdr:colOff>
      <xdr:row>94</xdr:row>
      <xdr:rowOff>101620</xdr:rowOff>
    </xdr:to>
    <xdr:sp macro="" textlink="">
      <xdr:nvSpPr>
        <xdr:cNvPr id="235" name="フローチャート: 判断 234"/>
        <xdr:cNvSpPr/>
      </xdr:nvSpPr>
      <xdr:spPr>
        <a:xfrm>
          <a:off x="3746500" y="1611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118147</xdr:rowOff>
    </xdr:from>
    <xdr:ext cx="534377" cy="259045"/>
    <xdr:sp macro="" textlink="">
      <xdr:nvSpPr>
        <xdr:cNvPr id="236" name="テキスト ボックス 235"/>
        <xdr:cNvSpPr txBox="1"/>
      </xdr:nvSpPr>
      <xdr:spPr>
        <a:xfrm>
          <a:off x="3530111" y="1589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146033</xdr:rowOff>
    </xdr:from>
    <xdr:to>
      <xdr:col>15</xdr:col>
      <xdr:colOff>50800</xdr:colOff>
      <xdr:row>98</xdr:row>
      <xdr:rowOff>41539</xdr:rowOff>
    </xdr:to>
    <xdr:cxnSp macro="">
      <xdr:nvCxnSpPr>
        <xdr:cNvPr id="237" name="直線コネクタ 236"/>
        <xdr:cNvCxnSpPr/>
      </xdr:nvCxnSpPr>
      <xdr:spPr>
        <a:xfrm flipV="1">
          <a:off x="2019300" y="16776683"/>
          <a:ext cx="889000" cy="6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70247</xdr:rowOff>
    </xdr:from>
    <xdr:to>
      <xdr:col>15</xdr:col>
      <xdr:colOff>101600</xdr:colOff>
      <xdr:row>95</xdr:row>
      <xdr:rowOff>397</xdr:rowOff>
    </xdr:to>
    <xdr:sp macro="" textlink="">
      <xdr:nvSpPr>
        <xdr:cNvPr id="238" name="フローチャート: 判断 237"/>
        <xdr:cNvSpPr/>
      </xdr:nvSpPr>
      <xdr:spPr>
        <a:xfrm>
          <a:off x="2857500" y="1618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16924</xdr:rowOff>
    </xdr:from>
    <xdr:ext cx="534377" cy="259045"/>
    <xdr:sp macro="" textlink="">
      <xdr:nvSpPr>
        <xdr:cNvPr id="239" name="テキスト ボックス 238"/>
        <xdr:cNvSpPr txBox="1"/>
      </xdr:nvSpPr>
      <xdr:spPr>
        <a:xfrm>
          <a:off x="2641111" y="1596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41539</xdr:rowOff>
    </xdr:from>
    <xdr:to>
      <xdr:col>10</xdr:col>
      <xdr:colOff>114300</xdr:colOff>
      <xdr:row>98</xdr:row>
      <xdr:rowOff>75874</xdr:rowOff>
    </xdr:to>
    <xdr:cxnSp macro="">
      <xdr:nvCxnSpPr>
        <xdr:cNvPr id="240" name="直線コネクタ 239"/>
        <xdr:cNvCxnSpPr/>
      </xdr:nvCxnSpPr>
      <xdr:spPr>
        <a:xfrm flipV="1">
          <a:off x="1130300" y="16843639"/>
          <a:ext cx="889000" cy="3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70292</xdr:rowOff>
    </xdr:from>
    <xdr:to>
      <xdr:col>10</xdr:col>
      <xdr:colOff>165100</xdr:colOff>
      <xdr:row>96</xdr:row>
      <xdr:rowOff>442</xdr:rowOff>
    </xdr:to>
    <xdr:sp macro="" textlink="">
      <xdr:nvSpPr>
        <xdr:cNvPr id="241" name="フローチャート: 判断 240"/>
        <xdr:cNvSpPr/>
      </xdr:nvSpPr>
      <xdr:spPr>
        <a:xfrm>
          <a:off x="1968500" y="1635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16969</xdr:rowOff>
    </xdr:from>
    <xdr:ext cx="534377" cy="259045"/>
    <xdr:sp macro="" textlink="">
      <xdr:nvSpPr>
        <xdr:cNvPr id="242" name="テキスト ボックス 241"/>
        <xdr:cNvSpPr txBox="1"/>
      </xdr:nvSpPr>
      <xdr:spPr>
        <a:xfrm>
          <a:off x="1752111" y="1613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109680</xdr:rowOff>
    </xdr:from>
    <xdr:to>
      <xdr:col>6</xdr:col>
      <xdr:colOff>38100</xdr:colOff>
      <xdr:row>96</xdr:row>
      <xdr:rowOff>39830</xdr:rowOff>
    </xdr:to>
    <xdr:sp macro="" textlink="">
      <xdr:nvSpPr>
        <xdr:cNvPr id="243" name="フローチャート: 判断 242"/>
        <xdr:cNvSpPr/>
      </xdr:nvSpPr>
      <xdr:spPr>
        <a:xfrm>
          <a:off x="1079500" y="1639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56357</xdr:rowOff>
    </xdr:from>
    <xdr:ext cx="534377" cy="259045"/>
    <xdr:sp macro="" textlink="">
      <xdr:nvSpPr>
        <xdr:cNvPr id="244" name="テキスト ボックス 243"/>
        <xdr:cNvSpPr txBox="1"/>
      </xdr:nvSpPr>
      <xdr:spPr>
        <a:xfrm>
          <a:off x="863111" y="1617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47912</xdr:rowOff>
    </xdr:from>
    <xdr:to>
      <xdr:col>24</xdr:col>
      <xdr:colOff>114300</xdr:colOff>
      <xdr:row>96</xdr:row>
      <xdr:rowOff>149512</xdr:rowOff>
    </xdr:to>
    <xdr:sp macro="" textlink="">
      <xdr:nvSpPr>
        <xdr:cNvPr id="250" name="楕円 249"/>
        <xdr:cNvSpPr/>
      </xdr:nvSpPr>
      <xdr:spPr>
        <a:xfrm>
          <a:off x="4584700" y="1650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26339</xdr:rowOff>
    </xdr:from>
    <xdr:ext cx="534377" cy="259045"/>
    <xdr:sp macro="" textlink="">
      <xdr:nvSpPr>
        <xdr:cNvPr id="251" name="衛生費該当値テキスト"/>
        <xdr:cNvSpPr txBox="1"/>
      </xdr:nvSpPr>
      <xdr:spPr>
        <a:xfrm>
          <a:off x="4686300" y="1648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123670</xdr:rowOff>
    </xdr:from>
    <xdr:to>
      <xdr:col>20</xdr:col>
      <xdr:colOff>38100</xdr:colOff>
      <xdr:row>97</xdr:row>
      <xdr:rowOff>53820</xdr:rowOff>
    </xdr:to>
    <xdr:sp macro="" textlink="">
      <xdr:nvSpPr>
        <xdr:cNvPr id="252" name="楕円 251"/>
        <xdr:cNvSpPr/>
      </xdr:nvSpPr>
      <xdr:spPr>
        <a:xfrm>
          <a:off x="3746500" y="1658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44947</xdr:rowOff>
    </xdr:from>
    <xdr:ext cx="534377" cy="259045"/>
    <xdr:sp macro="" textlink="">
      <xdr:nvSpPr>
        <xdr:cNvPr id="253" name="テキスト ボックス 252"/>
        <xdr:cNvSpPr txBox="1"/>
      </xdr:nvSpPr>
      <xdr:spPr>
        <a:xfrm>
          <a:off x="3530111" y="1667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95233</xdr:rowOff>
    </xdr:from>
    <xdr:to>
      <xdr:col>15</xdr:col>
      <xdr:colOff>101600</xdr:colOff>
      <xdr:row>98</xdr:row>
      <xdr:rowOff>25383</xdr:rowOff>
    </xdr:to>
    <xdr:sp macro="" textlink="">
      <xdr:nvSpPr>
        <xdr:cNvPr id="254" name="楕円 253"/>
        <xdr:cNvSpPr/>
      </xdr:nvSpPr>
      <xdr:spPr>
        <a:xfrm>
          <a:off x="2857500" y="1672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16510</xdr:rowOff>
    </xdr:from>
    <xdr:ext cx="534377" cy="259045"/>
    <xdr:sp macro="" textlink="">
      <xdr:nvSpPr>
        <xdr:cNvPr id="255" name="テキスト ボックス 254"/>
        <xdr:cNvSpPr txBox="1"/>
      </xdr:nvSpPr>
      <xdr:spPr>
        <a:xfrm>
          <a:off x="2641111" y="1681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162189</xdr:rowOff>
    </xdr:from>
    <xdr:to>
      <xdr:col>10</xdr:col>
      <xdr:colOff>165100</xdr:colOff>
      <xdr:row>98</xdr:row>
      <xdr:rowOff>92339</xdr:rowOff>
    </xdr:to>
    <xdr:sp macro="" textlink="">
      <xdr:nvSpPr>
        <xdr:cNvPr id="256" name="楕円 255"/>
        <xdr:cNvSpPr/>
      </xdr:nvSpPr>
      <xdr:spPr>
        <a:xfrm>
          <a:off x="1968500" y="1679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83466</xdr:rowOff>
    </xdr:from>
    <xdr:ext cx="534377" cy="259045"/>
    <xdr:sp macro="" textlink="">
      <xdr:nvSpPr>
        <xdr:cNvPr id="257" name="テキスト ボックス 256"/>
        <xdr:cNvSpPr txBox="1"/>
      </xdr:nvSpPr>
      <xdr:spPr>
        <a:xfrm>
          <a:off x="1752111" y="1688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25074</xdr:rowOff>
    </xdr:from>
    <xdr:to>
      <xdr:col>6</xdr:col>
      <xdr:colOff>38100</xdr:colOff>
      <xdr:row>98</xdr:row>
      <xdr:rowOff>126674</xdr:rowOff>
    </xdr:to>
    <xdr:sp macro="" textlink="">
      <xdr:nvSpPr>
        <xdr:cNvPr id="258" name="楕円 257"/>
        <xdr:cNvSpPr/>
      </xdr:nvSpPr>
      <xdr:spPr>
        <a:xfrm>
          <a:off x="1079500" y="1682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117801</xdr:rowOff>
    </xdr:from>
    <xdr:ext cx="534377" cy="259045"/>
    <xdr:sp macro="" textlink="">
      <xdr:nvSpPr>
        <xdr:cNvPr id="259" name="テキスト ボックス 258"/>
        <xdr:cNvSpPr txBox="1"/>
      </xdr:nvSpPr>
      <xdr:spPr>
        <a:xfrm>
          <a:off x="863111" y="1691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124613</xdr:rowOff>
    </xdr:from>
    <xdr:to>
      <xdr:col>54</xdr:col>
      <xdr:colOff>189865</xdr:colOff>
      <xdr:row>38</xdr:row>
      <xdr:rowOff>139700</xdr:rowOff>
    </xdr:to>
    <xdr:cxnSp macro="">
      <xdr:nvCxnSpPr>
        <xdr:cNvPr id="281" name="直線コネクタ 280"/>
        <xdr:cNvCxnSpPr/>
      </xdr:nvCxnSpPr>
      <xdr:spPr>
        <a:xfrm flipV="1">
          <a:off x="10475595" y="5268113"/>
          <a:ext cx="1270" cy="138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71290</xdr:rowOff>
    </xdr:from>
    <xdr:ext cx="469744" cy="259045"/>
    <xdr:sp macro="" textlink="">
      <xdr:nvSpPr>
        <xdr:cNvPr id="284" name="労働費最大値テキスト"/>
        <xdr:cNvSpPr txBox="1"/>
      </xdr:nvSpPr>
      <xdr:spPr>
        <a:xfrm>
          <a:off x="10528300" y="504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124613</xdr:rowOff>
    </xdr:from>
    <xdr:to>
      <xdr:col>55</xdr:col>
      <xdr:colOff>88900</xdr:colOff>
      <xdr:row>30</xdr:row>
      <xdr:rowOff>124613</xdr:rowOff>
    </xdr:to>
    <xdr:cxnSp macro="">
      <xdr:nvCxnSpPr>
        <xdr:cNvPr id="285" name="直線コネクタ 284"/>
        <xdr:cNvCxnSpPr/>
      </xdr:nvCxnSpPr>
      <xdr:spPr>
        <a:xfrm>
          <a:off x="10388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138329</xdr:rowOff>
    </xdr:from>
    <xdr:to>
      <xdr:col>55</xdr:col>
      <xdr:colOff>0</xdr:colOff>
      <xdr:row>38</xdr:row>
      <xdr:rowOff>138329</xdr:rowOff>
    </xdr:to>
    <xdr:cxnSp macro="">
      <xdr:nvCxnSpPr>
        <xdr:cNvPr id="286" name="直線コネクタ 285"/>
        <xdr:cNvCxnSpPr/>
      </xdr:nvCxnSpPr>
      <xdr:spPr>
        <a:xfrm>
          <a:off x="9639300" y="665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24909</xdr:rowOff>
    </xdr:from>
    <xdr:ext cx="378565" cy="259045"/>
    <xdr:sp macro="" textlink="">
      <xdr:nvSpPr>
        <xdr:cNvPr id="287" name="労働費平均値テキスト"/>
        <xdr:cNvSpPr txBox="1"/>
      </xdr:nvSpPr>
      <xdr:spPr>
        <a:xfrm>
          <a:off x="10528300" y="6197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2032</xdr:rowOff>
    </xdr:from>
    <xdr:to>
      <xdr:col>55</xdr:col>
      <xdr:colOff>50800</xdr:colOff>
      <xdr:row>37</xdr:row>
      <xdr:rowOff>103632</xdr:rowOff>
    </xdr:to>
    <xdr:sp macro="" textlink="">
      <xdr:nvSpPr>
        <xdr:cNvPr id="288" name="フローチャート: 判断 287"/>
        <xdr:cNvSpPr/>
      </xdr:nvSpPr>
      <xdr:spPr>
        <a:xfrm>
          <a:off x="104267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138329</xdr:rowOff>
    </xdr:from>
    <xdr:to>
      <xdr:col>50</xdr:col>
      <xdr:colOff>114300</xdr:colOff>
      <xdr:row>38</xdr:row>
      <xdr:rowOff>138785</xdr:rowOff>
    </xdr:to>
    <xdr:cxnSp macro="">
      <xdr:nvCxnSpPr>
        <xdr:cNvPr id="289" name="直線コネクタ 288"/>
        <xdr:cNvCxnSpPr/>
      </xdr:nvCxnSpPr>
      <xdr:spPr>
        <a:xfrm flipV="1">
          <a:off x="8750300" y="6653429"/>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77013</xdr:rowOff>
    </xdr:from>
    <xdr:to>
      <xdr:col>50</xdr:col>
      <xdr:colOff>165100</xdr:colOff>
      <xdr:row>37</xdr:row>
      <xdr:rowOff>7163</xdr:rowOff>
    </xdr:to>
    <xdr:sp macro="" textlink="">
      <xdr:nvSpPr>
        <xdr:cNvPr id="290" name="フローチャート: 判断 289"/>
        <xdr:cNvSpPr/>
      </xdr:nvSpPr>
      <xdr:spPr>
        <a:xfrm>
          <a:off x="9588500" y="624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23690</xdr:rowOff>
    </xdr:from>
    <xdr:ext cx="378565" cy="259045"/>
    <xdr:sp macro="" textlink="">
      <xdr:nvSpPr>
        <xdr:cNvPr id="291" name="テキスト ボックス 290"/>
        <xdr:cNvSpPr txBox="1"/>
      </xdr:nvSpPr>
      <xdr:spPr>
        <a:xfrm>
          <a:off x="9450017" y="6024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137871</xdr:rowOff>
    </xdr:from>
    <xdr:to>
      <xdr:col>45</xdr:col>
      <xdr:colOff>177800</xdr:colOff>
      <xdr:row>38</xdr:row>
      <xdr:rowOff>138785</xdr:rowOff>
    </xdr:to>
    <xdr:cxnSp macro="">
      <xdr:nvCxnSpPr>
        <xdr:cNvPr id="292" name="直線コネクタ 291"/>
        <xdr:cNvCxnSpPr/>
      </xdr:nvCxnSpPr>
      <xdr:spPr>
        <a:xfrm>
          <a:off x="7861300" y="6652971"/>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22149</xdr:rowOff>
    </xdr:from>
    <xdr:to>
      <xdr:col>46</xdr:col>
      <xdr:colOff>38100</xdr:colOff>
      <xdr:row>37</xdr:row>
      <xdr:rowOff>123749</xdr:rowOff>
    </xdr:to>
    <xdr:sp macro="" textlink="">
      <xdr:nvSpPr>
        <xdr:cNvPr id="293" name="フローチャート: 判断 292"/>
        <xdr:cNvSpPr/>
      </xdr:nvSpPr>
      <xdr:spPr>
        <a:xfrm>
          <a:off x="8699500" y="636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140276</xdr:rowOff>
    </xdr:from>
    <xdr:ext cx="378565" cy="259045"/>
    <xdr:sp macro="" textlink="">
      <xdr:nvSpPr>
        <xdr:cNvPr id="294" name="テキスト ボックス 293"/>
        <xdr:cNvSpPr txBox="1"/>
      </xdr:nvSpPr>
      <xdr:spPr>
        <a:xfrm>
          <a:off x="8561017" y="6141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137871</xdr:rowOff>
    </xdr:from>
    <xdr:to>
      <xdr:col>41</xdr:col>
      <xdr:colOff>50800</xdr:colOff>
      <xdr:row>38</xdr:row>
      <xdr:rowOff>137871</xdr:rowOff>
    </xdr:to>
    <xdr:cxnSp macro="">
      <xdr:nvCxnSpPr>
        <xdr:cNvPr id="295" name="直線コネクタ 294"/>
        <xdr:cNvCxnSpPr/>
      </xdr:nvCxnSpPr>
      <xdr:spPr>
        <a:xfrm>
          <a:off x="6972300" y="66529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91643</xdr:rowOff>
    </xdr:from>
    <xdr:to>
      <xdr:col>41</xdr:col>
      <xdr:colOff>101600</xdr:colOff>
      <xdr:row>38</xdr:row>
      <xdr:rowOff>21793</xdr:rowOff>
    </xdr:to>
    <xdr:sp macro="" textlink="">
      <xdr:nvSpPr>
        <xdr:cNvPr id="296" name="フローチャート: 判断 295"/>
        <xdr:cNvSpPr/>
      </xdr:nvSpPr>
      <xdr:spPr>
        <a:xfrm>
          <a:off x="7810500" y="643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38320</xdr:rowOff>
    </xdr:from>
    <xdr:ext cx="378565" cy="259045"/>
    <xdr:sp macro="" textlink="">
      <xdr:nvSpPr>
        <xdr:cNvPr id="297" name="テキスト ボックス 296"/>
        <xdr:cNvSpPr txBox="1"/>
      </xdr:nvSpPr>
      <xdr:spPr>
        <a:xfrm>
          <a:off x="7672017" y="6210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78384</xdr:rowOff>
    </xdr:from>
    <xdr:to>
      <xdr:col>36</xdr:col>
      <xdr:colOff>165100</xdr:colOff>
      <xdr:row>38</xdr:row>
      <xdr:rowOff>8534</xdr:rowOff>
    </xdr:to>
    <xdr:sp macro="" textlink="">
      <xdr:nvSpPr>
        <xdr:cNvPr id="298" name="フローチャート: 判断 297"/>
        <xdr:cNvSpPr/>
      </xdr:nvSpPr>
      <xdr:spPr>
        <a:xfrm>
          <a:off x="6921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25061</xdr:rowOff>
    </xdr:from>
    <xdr:ext cx="378565" cy="259045"/>
    <xdr:sp macro="" textlink="">
      <xdr:nvSpPr>
        <xdr:cNvPr id="299" name="テキスト ボックス 298"/>
        <xdr:cNvSpPr txBox="1"/>
      </xdr:nvSpPr>
      <xdr:spPr>
        <a:xfrm>
          <a:off x="6783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87529</xdr:rowOff>
    </xdr:from>
    <xdr:to>
      <xdr:col>55</xdr:col>
      <xdr:colOff>50800</xdr:colOff>
      <xdr:row>39</xdr:row>
      <xdr:rowOff>17679</xdr:rowOff>
    </xdr:to>
    <xdr:sp macro="" textlink="">
      <xdr:nvSpPr>
        <xdr:cNvPr id="305" name="楕円 304"/>
        <xdr:cNvSpPr/>
      </xdr:nvSpPr>
      <xdr:spPr>
        <a:xfrm>
          <a:off x="104267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2456</xdr:rowOff>
    </xdr:from>
    <xdr:ext cx="249299" cy="259045"/>
    <xdr:sp macro="" textlink="">
      <xdr:nvSpPr>
        <xdr:cNvPr id="306" name="労働費該当値テキスト"/>
        <xdr:cNvSpPr txBox="1"/>
      </xdr:nvSpPr>
      <xdr:spPr>
        <a:xfrm>
          <a:off x="10528300" y="651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87529</xdr:rowOff>
    </xdr:from>
    <xdr:to>
      <xdr:col>50</xdr:col>
      <xdr:colOff>165100</xdr:colOff>
      <xdr:row>39</xdr:row>
      <xdr:rowOff>17679</xdr:rowOff>
    </xdr:to>
    <xdr:sp macro="" textlink="">
      <xdr:nvSpPr>
        <xdr:cNvPr id="307" name="楕円 306"/>
        <xdr:cNvSpPr/>
      </xdr:nvSpPr>
      <xdr:spPr>
        <a:xfrm>
          <a:off x="95885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8806</xdr:rowOff>
    </xdr:from>
    <xdr:ext cx="249299" cy="259045"/>
    <xdr:sp macro="" textlink="">
      <xdr:nvSpPr>
        <xdr:cNvPr id="308" name="テキスト ボックス 307"/>
        <xdr:cNvSpPr txBox="1"/>
      </xdr:nvSpPr>
      <xdr:spPr>
        <a:xfrm>
          <a:off x="9514650" y="669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87985</xdr:rowOff>
    </xdr:from>
    <xdr:to>
      <xdr:col>46</xdr:col>
      <xdr:colOff>38100</xdr:colOff>
      <xdr:row>39</xdr:row>
      <xdr:rowOff>18135</xdr:rowOff>
    </xdr:to>
    <xdr:sp macro="" textlink="">
      <xdr:nvSpPr>
        <xdr:cNvPr id="309" name="楕円 308"/>
        <xdr:cNvSpPr/>
      </xdr:nvSpPr>
      <xdr:spPr>
        <a:xfrm>
          <a:off x="86995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9262</xdr:rowOff>
    </xdr:from>
    <xdr:ext cx="249299" cy="259045"/>
    <xdr:sp macro="" textlink="">
      <xdr:nvSpPr>
        <xdr:cNvPr id="310" name="テキスト ボックス 309"/>
        <xdr:cNvSpPr txBox="1"/>
      </xdr:nvSpPr>
      <xdr:spPr>
        <a:xfrm>
          <a:off x="8625650" y="6695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87071</xdr:rowOff>
    </xdr:from>
    <xdr:to>
      <xdr:col>41</xdr:col>
      <xdr:colOff>101600</xdr:colOff>
      <xdr:row>39</xdr:row>
      <xdr:rowOff>17221</xdr:rowOff>
    </xdr:to>
    <xdr:sp macro="" textlink="">
      <xdr:nvSpPr>
        <xdr:cNvPr id="311" name="楕円 310"/>
        <xdr:cNvSpPr/>
      </xdr:nvSpPr>
      <xdr:spPr>
        <a:xfrm>
          <a:off x="7810500" y="660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8348</xdr:rowOff>
    </xdr:from>
    <xdr:ext cx="249299" cy="259045"/>
    <xdr:sp macro="" textlink="">
      <xdr:nvSpPr>
        <xdr:cNvPr id="312" name="テキスト ボックス 311"/>
        <xdr:cNvSpPr txBox="1"/>
      </xdr:nvSpPr>
      <xdr:spPr>
        <a:xfrm>
          <a:off x="7736650" y="66948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87071</xdr:rowOff>
    </xdr:from>
    <xdr:to>
      <xdr:col>36</xdr:col>
      <xdr:colOff>165100</xdr:colOff>
      <xdr:row>39</xdr:row>
      <xdr:rowOff>17221</xdr:rowOff>
    </xdr:to>
    <xdr:sp macro="" textlink="">
      <xdr:nvSpPr>
        <xdr:cNvPr id="313" name="楕円 312"/>
        <xdr:cNvSpPr/>
      </xdr:nvSpPr>
      <xdr:spPr>
        <a:xfrm>
          <a:off x="6921500" y="660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8348</xdr:rowOff>
    </xdr:from>
    <xdr:ext cx="249299" cy="259045"/>
    <xdr:sp macro="" textlink="">
      <xdr:nvSpPr>
        <xdr:cNvPr id="314" name="テキスト ボックス 313"/>
        <xdr:cNvSpPr txBox="1"/>
      </xdr:nvSpPr>
      <xdr:spPr>
        <a:xfrm>
          <a:off x="6847650" y="66948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70155</xdr:rowOff>
    </xdr:from>
    <xdr:to>
      <xdr:col>54</xdr:col>
      <xdr:colOff>189865</xdr:colOff>
      <xdr:row>58</xdr:row>
      <xdr:rowOff>143625</xdr:rowOff>
    </xdr:to>
    <xdr:cxnSp macro="">
      <xdr:nvCxnSpPr>
        <xdr:cNvPr id="338" name="直線コネクタ 337"/>
        <xdr:cNvCxnSpPr/>
      </xdr:nvCxnSpPr>
      <xdr:spPr>
        <a:xfrm flipV="1">
          <a:off x="10475595" y="8814105"/>
          <a:ext cx="1270" cy="1273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147452</xdr:rowOff>
    </xdr:from>
    <xdr:ext cx="469744" cy="259045"/>
    <xdr:sp macro="" textlink="">
      <xdr:nvSpPr>
        <xdr:cNvPr id="339" name="農林水産業費最小値テキスト"/>
        <xdr:cNvSpPr txBox="1"/>
      </xdr:nvSpPr>
      <xdr:spPr>
        <a:xfrm>
          <a:off x="10528300" y="1009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143625</xdr:rowOff>
    </xdr:from>
    <xdr:to>
      <xdr:col>55</xdr:col>
      <xdr:colOff>88900</xdr:colOff>
      <xdr:row>58</xdr:row>
      <xdr:rowOff>143625</xdr:rowOff>
    </xdr:to>
    <xdr:cxnSp macro="">
      <xdr:nvCxnSpPr>
        <xdr:cNvPr id="340" name="直線コネクタ 339"/>
        <xdr:cNvCxnSpPr/>
      </xdr:nvCxnSpPr>
      <xdr:spPr>
        <a:xfrm>
          <a:off x="10388600" y="1008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16832</xdr:rowOff>
    </xdr:from>
    <xdr:ext cx="599010" cy="259045"/>
    <xdr:sp macro="" textlink="">
      <xdr:nvSpPr>
        <xdr:cNvPr id="341" name="農林水産業費最大値テキスト"/>
        <xdr:cNvSpPr txBox="1"/>
      </xdr:nvSpPr>
      <xdr:spPr>
        <a:xfrm>
          <a:off x="10528300" y="8589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70155</xdr:rowOff>
    </xdr:from>
    <xdr:to>
      <xdr:col>55</xdr:col>
      <xdr:colOff>88900</xdr:colOff>
      <xdr:row>51</xdr:row>
      <xdr:rowOff>70155</xdr:rowOff>
    </xdr:to>
    <xdr:cxnSp macro="">
      <xdr:nvCxnSpPr>
        <xdr:cNvPr id="342" name="直線コネクタ 341"/>
        <xdr:cNvCxnSpPr/>
      </xdr:nvCxnSpPr>
      <xdr:spPr>
        <a:xfrm>
          <a:off x="10388600" y="8814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143625</xdr:rowOff>
    </xdr:from>
    <xdr:to>
      <xdr:col>55</xdr:col>
      <xdr:colOff>0</xdr:colOff>
      <xdr:row>58</xdr:row>
      <xdr:rowOff>149327</xdr:rowOff>
    </xdr:to>
    <xdr:cxnSp macro="">
      <xdr:nvCxnSpPr>
        <xdr:cNvPr id="343" name="直線コネクタ 342"/>
        <xdr:cNvCxnSpPr/>
      </xdr:nvCxnSpPr>
      <xdr:spPr>
        <a:xfrm flipV="1">
          <a:off x="9639300" y="10087725"/>
          <a:ext cx="838200" cy="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55732</xdr:rowOff>
    </xdr:from>
    <xdr:ext cx="534377" cy="259045"/>
    <xdr:sp macro="" textlink="">
      <xdr:nvSpPr>
        <xdr:cNvPr id="344" name="農林水産業費平均値テキスト"/>
        <xdr:cNvSpPr txBox="1"/>
      </xdr:nvSpPr>
      <xdr:spPr>
        <a:xfrm>
          <a:off x="10528300" y="9485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32855</xdr:rowOff>
    </xdr:from>
    <xdr:to>
      <xdr:col>55</xdr:col>
      <xdr:colOff>50800</xdr:colOff>
      <xdr:row>56</xdr:row>
      <xdr:rowOff>134455</xdr:rowOff>
    </xdr:to>
    <xdr:sp macro="" textlink="">
      <xdr:nvSpPr>
        <xdr:cNvPr id="345" name="フローチャート: 判断 344"/>
        <xdr:cNvSpPr/>
      </xdr:nvSpPr>
      <xdr:spPr>
        <a:xfrm>
          <a:off x="10426700" y="963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146965</xdr:rowOff>
    </xdr:from>
    <xdr:to>
      <xdr:col>50</xdr:col>
      <xdr:colOff>114300</xdr:colOff>
      <xdr:row>58</xdr:row>
      <xdr:rowOff>149327</xdr:rowOff>
    </xdr:to>
    <xdr:cxnSp macro="">
      <xdr:nvCxnSpPr>
        <xdr:cNvPr id="346" name="直線コネクタ 345"/>
        <xdr:cNvCxnSpPr/>
      </xdr:nvCxnSpPr>
      <xdr:spPr>
        <a:xfrm>
          <a:off x="8750300" y="10091065"/>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61799</xdr:rowOff>
    </xdr:from>
    <xdr:to>
      <xdr:col>50</xdr:col>
      <xdr:colOff>165100</xdr:colOff>
      <xdr:row>56</xdr:row>
      <xdr:rowOff>163399</xdr:rowOff>
    </xdr:to>
    <xdr:sp macro="" textlink="">
      <xdr:nvSpPr>
        <xdr:cNvPr id="347" name="フローチャート: 判断 346"/>
        <xdr:cNvSpPr/>
      </xdr:nvSpPr>
      <xdr:spPr>
        <a:xfrm>
          <a:off x="9588500" y="9662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8476</xdr:rowOff>
    </xdr:from>
    <xdr:ext cx="534377" cy="259045"/>
    <xdr:sp macro="" textlink="">
      <xdr:nvSpPr>
        <xdr:cNvPr id="348" name="テキスト ボックス 347"/>
        <xdr:cNvSpPr txBox="1"/>
      </xdr:nvSpPr>
      <xdr:spPr>
        <a:xfrm>
          <a:off x="9372111" y="943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107620</xdr:rowOff>
    </xdr:from>
    <xdr:to>
      <xdr:col>45</xdr:col>
      <xdr:colOff>177800</xdr:colOff>
      <xdr:row>58</xdr:row>
      <xdr:rowOff>146965</xdr:rowOff>
    </xdr:to>
    <xdr:cxnSp macro="">
      <xdr:nvCxnSpPr>
        <xdr:cNvPr id="349" name="直線コネクタ 348"/>
        <xdr:cNvCxnSpPr/>
      </xdr:nvCxnSpPr>
      <xdr:spPr>
        <a:xfrm>
          <a:off x="7861300" y="10051720"/>
          <a:ext cx="889000" cy="3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55169</xdr:rowOff>
    </xdr:from>
    <xdr:to>
      <xdr:col>46</xdr:col>
      <xdr:colOff>38100</xdr:colOff>
      <xdr:row>56</xdr:row>
      <xdr:rowOff>156769</xdr:rowOff>
    </xdr:to>
    <xdr:sp macro="" textlink="">
      <xdr:nvSpPr>
        <xdr:cNvPr id="350" name="フローチャート: 判断 349"/>
        <xdr:cNvSpPr/>
      </xdr:nvSpPr>
      <xdr:spPr>
        <a:xfrm>
          <a:off x="8699500" y="965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1846</xdr:rowOff>
    </xdr:from>
    <xdr:ext cx="534377" cy="259045"/>
    <xdr:sp macro="" textlink="">
      <xdr:nvSpPr>
        <xdr:cNvPr id="351" name="テキスト ボックス 350"/>
        <xdr:cNvSpPr txBox="1"/>
      </xdr:nvSpPr>
      <xdr:spPr>
        <a:xfrm>
          <a:off x="8483111" y="943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107620</xdr:rowOff>
    </xdr:from>
    <xdr:to>
      <xdr:col>41</xdr:col>
      <xdr:colOff>50800</xdr:colOff>
      <xdr:row>58</xdr:row>
      <xdr:rowOff>118580</xdr:rowOff>
    </xdr:to>
    <xdr:cxnSp macro="">
      <xdr:nvCxnSpPr>
        <xdr:cNvPr id="352" name="直線コネクタ 351"/>
        <xdr:cNvCxnSpPr/>
      </xdr:nvCxnSpPr>
      <xdr:spPr>
        <a:xfrm flipV="1">
          <a:off x="6972300" y="10051720"/>
          <a:ext cx="889000" cy="1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99454</xdr:rowOff>
    </xdr:from>
    <xdr:to>
      <xdr:col>41</xdr:col>
      <xdr:colOff>101600</xdr:colOff>
      <xdr:row>57</xdr:row>
      <xdr:rowOff>29604</xdr:rowOff>
    </xdr:to>
    <xdr:sp macro="" textlink="">
      <xdr:nvSpPr>
        <xdr:cNvPr id="353" name="フローチャート: 判断 352"/>
        <xdr:cNvSpPr/>
      </xdr:nvSpPr>
      <xdr:spPr>
        <a:xfrm>
          <a:off x="7810500" y="970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46131</xdr:rowOff>
    </xdr:from>
    <xdr:ext cx="534377" cy="259045"/>
    <xdr:sp macro="" textlink="">
      <xdr:nvSpPr>
        <xdr:cNvPr id="354" name="テキスト ボックス 353"/>
        <xdr:cNvSpPr txBox="1"/>
      </xdr:nvSpPr>
      <xdr:spPr>
        <a:xfrm>
          <a:off x="7594111" y="947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70726</xdr:rowOff>
    </xdr:from>
    <xdr:to>
      <xdr:col>36</xdr:col>
      <xdr:colOff>165100</xdr:colOff>
      <xdr:row>57</xdr:row>
      <xdr:rowOff>876</xdr:rowOff>
    </xdr:to>
    <xdr:sp macro="" textlink="">
      <xdr:nvSpPr>
        <xdr:cNvPr id="355" name="フローチャート: 判断 354"/>
        <xdr:cNvSpPr/>
      </xdr:nvSpPr>
      <xdr:spPr>
        <a:xfrm>
          <a:off x="6921500" y="967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17403</xdr:rowOff>
    </xdr:from>
    <xdr:ext cx="534377" cy="259045"/>
    <xdr:sp macro="" textlink="">
      <xdr:nvSpPr>
        <xdr:cNvPr id="356" name="テキスト ボックス 355"/>
        <xdr:cNvSpPr txBox="1"/>
      </xdr:nvSpPr>
      <xdr:spPr>
        <a:xfrm>
          <a:off x="6705111" y="944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92825</xdr:rowOff>
    </xdr:from>
    <xdr:to>
      <xdr:col>55</xdr:col>
      <xdr:colOff>50800</xdr:colOff>
      <xdr:row>59</xdr:row>
      <xdr:rowOff>22975</xdr:rowOff>
    </xdr:to>
    <xdr:sp macro="" textlink="">
      <xdr:nvSpPr>
        <xdr:cNvPr id="362" name="楕円 361"/>
        <xdr:cNvSpPr/>
      </xdr:nvSpPr>
      <xdr:spPr>
        <a:xfrm>
          <a:off x="10426700" y="1003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7752</xdr:rowOff>
    </xdr:from>
    <xdr:ext cx="469744" cy="259045"/>
    <xdr:sp macro="" textlink="">
      <xdr:nvSpPr>
        <xdr:cNvPr id="363" name="農林水産業費該当値テキスト"/>
        <xdr:cNvSpPr txBox="1"/>
      </xdr:nvSpPr>
      <xdr:spPr>
        <a:xfrm>
          <a:off x="10528300" y="995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98527</xdr:rowOff>
    </xdr:from>
    <xdr:to>
      <xdr:col>50</xdr:col>
      <xdr:colOff>165100</xdr:colOff>
      <xdr:row>59</xdr:row>
      <xdr:rowOff>28677</xdr:rowOff>
    </xdr:to>
    <xdr:sp macro="" textlink="">
      <xdr:nvSpPr>
        <xdr:cNvPr id="364" name="楕円 363"/>
        <xdr:cNvSpPr/>
      </xdr:nvSpPr>
      <xdr:spPr>
        <a:xfrm>
          <a:off x="9588500" y="1004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19804</xdr:rowOff>
    </xdr:from>
    <xdr:ext cx="469744" cy="259045"/>
    <xdr:sp macro="" textlink="">
      <xdr:nvSpPr>
        <xdr:cNvPr id="365" name="テキスト ボックス 364"/>
        <xdr:cNvSpPr txBox="1"/>
      </xdr:nvSpPr>
      <xdr:spPr>
        <a:xfrm>
          <a:off x="9404428" y="10135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96165</xdr:rowOff>
    </xdr:from>
    <xdr:to>
      <xdr:col>46</xdr:col>
      <xdr:colOff>38100</xdr:colOff>
      <xdr:row>59</xdr:row>
      <xdr:rowOff>26315</xdr:rowOff>
    </xdr:to>
    <xdr:sp macro="" textlink="">
      <xdr:nvSpPr>
        <xdr:cNvPr id="366" name="楕円 365"/>
        <xdr:cNvSpPr/>
      </xdr:nvSpPr>
      <xdr:spPr>
        <a:xfrm>
          <a:off x="8699500" y="1004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17442</xdr:rowOff>
    </xdr:from>
    <xdr:ext cx="469744" cy="259045"/>
    <xdr:sp macro="" textlink="">
      <xdr:nvSpPr>
        <xdr:cNvPr id="367" name="テキスト ボックス 366"/>
        <xdr:cNvSpPr txBox="1"/>
      </xdr:nvSpPr>
      <xdr:spPr>
        <a:xfrm>
          <a:off x="8515428" y="10132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56820</xdr:rowOff>
    </xdr:from>
    <xdr:to>
      <xdr:col>41</xdr:col>
      <xdr:colOff>101600</xdr:colOff>
      <xdr:row>58</xdr:row>
      <xdr:rowOff>158420</xdr:rowOff>
    </xdr:to>
    <xdr:sp macro="" textlink="">
      <xdr:nvSpPr>
        <xdr:cNvPr id="368" name="楕円 367"/>
        <xdr:cNvSpPr/>
      </xdr:nvSpPr>
      <xdr:spPr>
        <a:xfrm>
          <a:off x="7810500" y="100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149547</xdr:rowOff>
    </xdr:from>
    <xdr:ext cx="469744" cy="259045"/>
    <xdr:sp macro="" textlink="">
      <xdr:nvSpPr>
        <xdr:cNvPr id="369" name="テキスト ボックス 368"/>
        <xdr:cNvSpPr txBox="1"/>
      </xdr:nvSpPr>
      <xdr:spPr>
        <a:xfrm>
          <a:off x="7626428" y="1009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67780</xdr:rowOff>
    </xdr:from>
    <xdr:to>
      <xdr:col>36</xdr:col>
      <xdr:colOff>165100</xdr:colOff>
      <xdr:row>58</xdr:row>
      <xdr:rowOff>169380</xdr:rowOff>
    </xdr:to>
    <xdr:sp macro="" textlink="">
      <xdr:nvSpPr>
        <xdr:cNvPr id="370" name="楕円 369"/>
        <xdr:cNvSpPr/>
      </xdr:nvSpPr>
      <xdr:spPr>
        <a:xfrm>
          <a:off x="6921500" y="1001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160507</xdr:rowOff>
    </xdr:from>
    <xdr:ext cx="469744" cy="259045"/>
    <xdr:sp macro="" textlink="">
      <xdr:nvSpPr>
        <xdr:cNvPr id="371" name="テキスト ボックス 370"/>
        <xdr:cNvSpPr txBox="1"/>
      </xdr:nvSpPr>
      <xdr:spPr>
        <a:xfrm>
          <a:off x="6737428" y="1010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3" name="テキスト ボックス 392"/>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9692</xdr:rowOff>
    </xdr:from>
    <xdr:to>
      <xdr:col>54</xdr:col>
      <xdr:colOff>189865</xdr:colOff>
      <xdr:row>78</xdr:row>
      <xdr:rowOff>154167</xdr:rowOff>
    </xdr:to>
    <xdr:cxnSp macro="">
      <xdr:nvCxnSpPr>
        <xdr:cNvPr id="397" name="直線コネクタ 396"/>
        <xdr:cNvCxnSpPr/>
      </xdr:nvCxnSpPr>
      <xdr:spPr>
        <a:xfrm flipV="1">
          <a:off x="10475595" y="12182642"/>
          <a:ext cx="1270" cy="1344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157994</xdr:rowOff>
    </xdr:from>
    <xdr:ext cx="469744" cy="259045"/>
    <xdr:sp macro="" textlink="">
      <xdr:nvSpPr>
        <xdr:cNvPr id="398" name="商工費最小値テキスト"/>
        <xdr:cNvSpPr txBox="1"/>
      </xdr:nvSpPr>
      <xdr:spPr>
        <a:xfrm>
          <a:off x="10528300" y="13531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154167</xdr:rowOff>
    </xdr:from>
    <xdr:to>
      <xdr:col>55</xdr:col>
      <xdr:colOff>88900</xdr:colOff>
      <xdr:row>78</xdr:row>
      <xdr:rowOff>154167</xdr:rowOff>
    </xdr:to>
    <xdr:cxnSp macro="">
      <xdr:nvCxnSpPr>
        <xdr:cNvPr id="399" name="直線コネクタ 398"/>
        <xdr:cNvCxnSpPr/>
      </xdr:nvCxnSpPr>
      <xdr:spPr>
        <a:xfrm>
          <a:off x="10388600" y="1352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127819</xdr:rowOff>
    </xdr:from>
    <xdr:ext cx="534377" cy="259045"/>
    <xdr:sp macro="" textlink="">
      <xdr:nvSpPr>
        <xdr:cNvPr id="400" name="商工費最大値テキスト"/>
        <xdr:cNvSpPr txBox="1"/>
      </xdr:nvSpPr>
      <xdr:spPr>
        <a:xfrm>
          <a:off x="10528300" y="1195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9692</xdr:rowOff>
    </xdr:from>
    <xdr:to>
      <xdr:col>55</xdr:col>
      <xdr:colOff>88900</xdr:colOff>
      <xdr:row>71</xdr:row>
      <xdr:rowOff>9692</xdr:rowOff>
    </xdr:to>
    <xdr:cxnSp macro="">
      <xdr:nvCxnSpPr>
        <xdr:cNvPr id="401" name="直線コネクタ 400"/>
        <xdr:cNvCxnSpPr/>
      </xdr:nvCxnSpPr>
      <xdr:spPr>
        <a:xfrm>
          <a:off x="10388600" y="1218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146427</xdr:rowOff>
    </xdr:from>
    <xdr:to>
      <xdr:col>55</xdr:col>
      <xdr:colOff>0</xdr:colOff>
      <xdr:row>78</xdr:row>
      <xdr:rowOff>154167</xdr:rowOff>
    </xdr:to>
    <xdr:cxnSp macro="">
      <xdr:nvCxnSpPr>
        <xdr:cNvPr id="402" name="直線コネクタ 401"/>
        <xdr:cNvCxnSpPr/>
      </xdr:nvCxnSpPr>
      <xdr:spPr>
        <a:xfrm>
          <a:off x="9639300" y="13519527"/>
          <a:ext cx="838200" cy="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90517</xdr:rowOff>
    </xdr:from>
    <xdr:ext cx="534377" cy="259045"/>
    <xdr:sp macro="" textlink="">
      <xdr:nvSpPr>
        <xdr:cNvPr id="403" name="商工費平均値テキスト"/>
        <xdr:cNvSpPr txBox="1"/>
      </xdr:nvSpPr>
      <xdr:spPr>
        <a:xfrm>
          <a:off x="10528300" y="12777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67640</xdr:rowOff>
    </xdr:from>
    <xdr:to>
      <xdr:col>55</xdr:col>
      <xdr:colOff>50800</xdr:colOff>
      <xdr:row>75</xdr:row>
      <xdr:rowOff>169239</xdr:rowOff>
    </xdr:to>
    <xdr:sp macro="" textlink="">
      <xdr:nvSpPr>
        <xdr:cNvPr id="404" name="フローチャート: 判断 403"/>
        <xdr:cNvSpPr/>
      </xdr:nvSpPr>
      <xdr:spPr>
        <a:xfrm>
          <a:off x="10426700" y="129263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68932</xdr:rowOff>
    </xdr:from>
    <xdr:to>
      <xdr:col>50</xdr:col>
      <xdr:colOff>114300</xdr:colOff>
      <xdr:row>78</xdr:row>
      <xdr:rowOff>146427</xdr:rowOff>
    </xdr:to>
    <xdr:cxnSp macro="">
      <xdr:nvCxnSpPr>
        <xdr:cNvPr id="405" name="直線コネクタ 404"/>
        <xdr:cNvCxnSpPr/>
      </xdr:nvCxnSpPr>
      <xdr:spPr>
        <a:xfrm>
          <a:off x="8750300" y="13442032"/>
          <a:ext cx="889000" cy="7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92982</xdr:rowOff>
    </xdr:from>
    <xdr:to>
      <xdr:col>50</xdr:col>
      <xdr:colOff>165100</xdr:colOff>
      <xdr:row>76</xdr:row>
      <xdr:rowOff>23132</xdr:rowOff>
    </xdr:to>
    <xdr:sp macro="" textlink="">
      <xdr:nvSpPr>
        <xdr:cNvPr id="406" name="フローチャート: 判断 405"/>
        <xdr:cNvSpPr/>
      </xdr:nvSpPr>
      <xdr:spPr>
        <a:xfrm>
          <a:off x="9588500" y="1295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39659</xdr:rowOff>
    </xdr:from>
    <xdr:ext cx="534377" cy="259045"/>
    <xdr:sp macro="" textlink="">
      <xdr:nvSpPr>
        <xdr:cNvPr id="407" name="テキスト ボックス 406"/>
        <xdr:cNvSpPr txBox="1"/>
      </xdr:nvSpPr>
      <xdr:spPr>
        <a:xfrm>
          <a:off x="9372111" y="1272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68932</xdr:rowOff>
    </xdr:from>
    <xdr:to>
      <xdr:col>45</xdr:col>
      <xdr:colOff>177800</xdr:colOff>
      <xdr:row>78</xdr:row>
      <xdr:rowOff>134899</xdr:rowOff>
    </xdr:to>
    <xdr:cxnSp macro="">
      <xdr:nvCxnSpPr>
        <xdr:cNvPr id="408" name="直線コネクタ 407"/>
        <xdr:cNvCxnSpPr/>
      </xdr:nvCxnSpPr>
      <xdr:spPr>
        <a:xfrm flipV="1">
          <a:off x="7861300" y="13442032"/>
          <a:ext cx="889000" cy="6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32665</xdr:rowOff>
    </xdr:from>
    <xdr:to>
      <xdr:col>46</xdr:col>
      <xdr:colOff>38100</xdr:colOff>
      <xdr:row>75</xdr:row>
      <xdr:rowOff>134265</xdr:rowOff>
    </xdr:to>
    <xdr:sp macro="" textlink="">
      <xdr:nvSpPr>
        <xdr:cNvPr id="409" name="フローチャート: 判断 408"/>
        <xdr:cNvSpPr/>
      </xdr:nvSpPr>
      <xdr:spPr>
        <a:xfrm>
          <a:off x="8699500" y="128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150792</xdr:rowOff>
    </xdr:from>
    <xdr:ext cx="534377" cy="259045"/>
    <xdr:sp macro="" textlink="">
      <xdr:nvSpPr>
        <xdr:cNvPr id="410" name="テキスト ボックス 409"/>
        <xdr:cNvSpPr txBox="1"/>
      </xdr:nvSpPr>
      <xdr:spPr>
        <a:xfrm>
          <a:off x="8483111" y="126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134899</xdr:rowOff>
    </xdr:from>
    <xdr:to>
      <xdr:col>41</xdr:col>
      <xdr:colOff>50800</xdr:colOff>
      <xdr:row>78</xdr:row>
      <xdr:rowOff>159719</xdr:rowOff>
    </xdr:to>
    <xdr:cxnSp macro="">
      <xdr:nvCxnSpPr>
        <xdr:cNvPr id="411" name="直線コネクタ 410"/>
        <xdr:cNvCxnSpPr/>
      </xdr:nvCxnSpPr>
      <xdr:spPr>
        <a:xfrm flipV="1">
          <a:off x="6972300" y="13507999"/>
          <a:ext cx="889000" cy="2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81029</xdr:rowOff>
    </xdr:from>
    <xdr:to>
      <xdr:col>41</xdr:col>
      <xdr:colOff>101600</xdr:colOff>
      <xdr:row>77</xdr:row>
      <xdr:rowOff>11179</xdr:rowOff>
    </xdr:to>
    <xdr:sp macro="" textlink="">
      <xdr:nvSpPr>
        <xdr:cNvPr id="412" name="フローチャート: 判断 411"/>
        <xdr:cNvSpPr/>
      </xdr:nvSpPr>
      <xdr:spPr>
        <a:xfrm>
          <a:off x="7810500" y="1311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27707</xdr:rowOff>
    </xdr:from>
    <xdr:ext cx="534377" cy="259045"/>
    <xdr:sp macro="" textlink="">
      <xdr:nvSpPr>
        <xdr:cNvPr id="413" name="テキスト ボックス 412"/>
        <xdr:cNvSpPr txBox="1"/>
      </xdr:nvSpPr>
      <xdr:spPr>
        <a:xfrm>
          <a:off x="7594111" y="1288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36289</xdr:rowOff>
    </xdr:from>
    <xdr:to>
      <xdr:col>36</xdr:col>
      <xdr:colOff>165100</xdr:colOff>
      <xdr:row>76</xdr:row>
      <xdr:rowOff>137889</xdr:rowOff>
    </xdr:to>
    <xdr:sp macro="" textlink="">
      <xdr:nvSpPr>
        <xdr:cNvPr id="414" name="フローチャート: 判断 413"/>
        <xdr:cNvSpPr/>
      </xdr:nvSpPr>
      <xdr:spPr>
        <a:xfrm>
          <a:off x="6921500" y="1306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154416</xdr:rowOff>
    </xdr:from>
    <xdr:ext cx="534377" cy="259045"/>
    <xdr:sp macro="" textlink="">
      <xdr:nvSpPr>
        <xdr:cNvPr id="415" name="テキスト ボックス 414"/>
        <xdr:cNvSpPr txBox="1"/>
      </xdr:nvSpPr>
      <xdr:spPr>
        <a:xfrm>
          <a:off x="6705111" y="1284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103367</xdr:rowOff>
    </xdr:from>
    <xdr:to>
      <xdr:col>55</xdr:col>
      <xdr:colOff>50800</xdr:colOff>
      <xdr:row>79</xdr:row>
      <xdr:rowOff>33517</xdr:rowOff>
    </xdr:to>
    <xdr:sp macro="" textlink="">
      <xdr:nvSpPr>
        <xdr:cNvPr id="421" name="楕円 420"/>
        <xdr:cNvSpPr/>
      </xdr:nvSpPr>
      <xdr:spPr>
        <a:xfrm>
          <a:off x="10426700" y="1347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18294</xdr:rowOff>
    </xdr:from>
    <xdr:ext cx="469744" cy="259045"/>
    <xdr:sp macro="" textlink="">
      <xdr:nvSpPr>
        <xdr:cNvPr id="422" name="商工費該当値テキスト"/>
        <xdr:cNvSpPr txBox="1"/>
      </xdr:nvSpPr>
      <xdr:spPr>
        <a:xfrm>
          <a:off x="10528300" y="133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95627</xdr:rowOff>
    </xdr:from>
    <xdr:to>
      <xdr:col>50</xdr:col>
      <xdr:colOff>165100</xdr:colOff>
      <xdr:row>79</xdr:row>
      <xdr:rowOff>25777</xdr:rowOff>
    </xdr:to>
    <xdr:sp macro="" textlink="">
      <xdr:nvSpPr>
        <xdr:cNvPr id="423" name="楕円 422"/>
        <xdr:cNvSpPr/>
      </xdr:nvSpPr>
      <xdr:spPr>
        <a:xfrm>
          <a:off x="9588500" y="1346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16904</xdr:rowOff>
    </xdr:from>
    <xdr:ext cx="469744" cy="259045"/>
    <xdr:sp macro="" textlink="">
      <xdr:nvSpPr>
        <xdr:cNvPr id="424" name="テキスト ボックス 423"/>
        <xdr:cNvSpPr txBox="1"/>
      </xdr:nvSpPr>
      <xdr:spPr>
        <a:xfrm>
          <a:off x="9404428" y="13561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18132</xdr:rowOff>
    </xdr:from>
    <xdr:to>
      <xdr:col>46</xdr:col>
      <xdr:colOff>38100</xdr:colOff>
      <xdr:row>78</xdr:row>
      <xdr:rowOff>119732</xdr:rowOff>
    </xdr:to>
    <xdr:sp macro="" textlink="">
      <xdr:nvSpPr>
        <xdr:cNvPr id="425" name="楕円 424"/>
        <xdr:cNvSpPr/>
      </xdr:nvSpPr>
      <xdr:spPr>
        <a:xfrm>
          <a:off x="8699500" y="1339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110859</xdr:rowOff>
    </xdr:from>
    <xdr:ext cx="469744" cy="259045"/>
    <xdr:sp macro="" textlink="">
      <xdr:nvSpPr>
        <xdr:cNvPr id="426" name="テキスト ボックス 425"/>
        <xdr:cNvSpPr txBox="1"/>
      </xdr:nvSpPr>
      <xdr:spPr>
        <a:xfrm>
          <a:off x="8515428" y="13483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84099</xdr:rowOff>
    </xdr:from>
    <xdr:to>
      <xdr:col>41</xdr:col>
      <xdr:colOff>101600</xdr:colOff>
      <xdr:row>79</xdr:row>
      <xdr:rowOff>14249</xdr:rowOff>
    </xdr:to>
    <xdr:sp macro="" textlink="">
      <xdr:nvSpPr>
        <xdr:cNvPr id="427" name="楕円 426"/>
        <xdr:cNvSpPr/>
      </xdr:nvSpPr>
      <xdr:spPr>
        <a:xfrm>
          <a:off x="7810500" y="1345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5376</xdr:rowOff>
    </xdr:from>
    <xdr:ext cx="469744" cy="259045"/>
    <xdr:sp macro="" textlink="">
      <xdr:nvSpPr>
        <xdr:cNvPr id="428" name="テキスト ボックス 427"/>
        <xdr:cNvSpPr txBox="1"/>
      </xdr:nvSpPr>
      <xdr:spPr>
        <a:xfrm>
          <a:off x="7626428" y="1354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108919</xdr:rowOff>
    </xdr:from>
    <xdr:to>
      <xdr:col>36</xdr:col>
      <xdr:colOff>165100</xdr:colOff>
      <xdr:row>79</xdr:row>
      <xdr:rowOff>39069</xdr:rowOff>
    </xdr:to>
    <xdr:sp macro="" textlink="">
      <xdr:nvSpPr>
        <xdr:cNvPr id="429" name="楕円 428"/>
        <xdr:cNvSpPr/>
      </xdr:nvSpPr>
      <xdr:spPr>
        <a:xfrm>
          <a:off x="6921500" y="1348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30196</xdr:rowOff>
    </xdr:from>
    <xdr:ext cx="469744" cy="259045"/>
    <xdr:sp macro="" textlink="">
      <xdr:nvSpPr>
        <xdr:cNvPr id="430" name="テキスト ボックス 429"/>
        <xdr:cNvSpPr txBox="1"/>
      </xdr:nvSpPr>
      <xdr:spPr>
        <a:xfrm>
          <a:off x="6737428" y="13574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38412</xdr:rowOff>
    </xdr:from>
    <xdr:to>
      <xdr:col>54</xdr:col>
      <xdr:colOff>189865</xdr:colOff>
      <xdr:row>97</xdr:row>
      <xdr:rowOff>127164</xdr:rowOff>
    </xdr:to>
    <xdr:cxnSp macro="">
      <xdr:nvCxnSpPr>
        <xdr:cNvPr id="455" name="直線コネクタ 454"/>
        <xdr:cNvCxnSpPr/>
      </xdr:nvCxnSpPr>
      <xdr:spPr>
        <a:xfrm flipV="1">
          <a:off x="10475595" y="15468912"/>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130991</xdr:rowOff>
    </xdr:from>
    <xdr:ext cx="534377" cy="259045"/>
    <xdr:sp macro="" textlink="">
      <xdr:nvSpPr>
        <xdr:cNvPr id="456" name="土木費最小値テキスト"/>
        <xdr:cNvSpPr txBox="1"/>
      </xdr:nvSpPr>
      <xdr:spPr>
        <a:xfrm>
          <a:off x="10528300" y="1676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127164</xdr:rowOff>
    </xdr:from>
    <xdr:to>
      <xdr:col>55</xdr:col>
      <xdr:colOff>88900</xdr:colOff>
      <xdr:row>97</xdr:row>
      <xdr:rowOff>127164</xdr:rowOff>
    </xdr:to>
    <xdr:cxnSp macro="">
      <xdr:nvCxnSpPr>
        <xdr:cNvPr id="457" name="直線コネクタ 456"/>
        <xdr:cNvCxnSpPr/>
      </xdr:nvCxnSpPr>
      <xdr:spPr>
        <a:xfrm>
          <a:off x="10388600" y="1675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156539</xdr:rowOff>
    </xdr:from>
    <xdr:ext cx="599010" cy="259045"/>
    <xdr:sp macro="" textlink="">
      <xdr:nvSpPr>
        <xdr:cNvPr id="458" name="土木費最大値テキスト"/>
        <xdr:cNvSpPr txBox="1"/>
      </xdr:nvSpPr>
      <xdr:spPr>
        <a:xfrm>
          <a:off x="10528300" y="15244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38412</xdr:rowOff>
    </xdr:from>
    <xdr:to>
      <xdr:col>55</xdr:col>
      <xdr:colOff>88900</xdr:colOff>
      <xdr:row>90</xdr:row>
      <xdr:rowOff>38412</xdr:rowOff>
    </xdr:to>
    <xdr:cxnSp macro="">
      <xdr:nvCxnSpPr>
        <xdr:cNvPr id="459" name="直線コネクタ 458"/>
        <xdr:cNvCxnSpPr/>
      </xdr:nvCxnSpPr>
      <xdr:spPr>
        <a:xfrm>
          <a:off x="10388600" y="1546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135813</xdr:rowOff>
    </xdr:from>
    <xdr:to>
      <xdr:col>55</xdr:col>
      <xdr:colOff>0</xdr:colOff>
      <xdr:row>97</xdr:row>
      <xdr:rowOff>153149</xdr:rowOff>
    </xdr:to>
    <xdr:cxnSp macro="">
      <xdr:nvCxnSpPr>
        <xdr:cNvPr id="460" name="直線コネクタ 459"/>
        <xdr:cNvCxnSpPr/>
      </xdr:nvCxnSpPr>
      <xdr:spPr>
        <a:xfrm flipV="1">
          <a:off x="9639300" y="16595013"/>
          <a:ext cx="838200" cy="18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84935</xdr:rowOff>
    </xdr:from>
    <xdr:ext cx="534377" cy="259045"/>
    <xdr:sp macro="" textlink="">
      <xdr:nvSpPr>
        <xdr:cNvPr id="461" name="土木費平均値テキスト"/>
        <xdr:cNvSpPr txBox="1"/>
      </xdr:nvSpPr>
      <xdr:spPr>
        <a:xfrm>
          <a:off x="10528300" y="160297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62058</xdr:rowOff>
    </xdr:from>
    <xdr:to>
      <xdr:col>55</xdr:col>
      <xdr:colOff>50800</xdr:colOff>
      <xdr:row>94</xdr:row>
      <xdr:rowOff>163658</xdr:rowOff>
    </xdr:to>
    <xdr:sp macro="" textlink="">
      <xdr:nvSpPr>
        <xdr:cNvPr id="462" name="フローチャート: 判断 461"/>
        <xdr:cNvSpPr/>
      </xdr:nvSpPr>
      <xdr:spPr>
        <a:xfrm>
          <a:off x="10426700" y="1617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75806</xdr:rowOff>
    </xdr:from>
    <xdr:to>
      <xdr:col>50</xdr:col>
      <xdr:colOff>114300</xdr:colOff>
      <xdr:row>97</xdr:row>
      <xdr:rowOff>153149</xdr:rowOff>
    </xdr:to>
    <xdr:cxnSp macro="">
      <xdr:nvCxnSpPr>
        <xdr:cNvPr id="463" name="直線コネクタ 462"/>
        <xdr:cNvCxnSpPr/>
      </xdr:nvCxnSpPr>
      <xdr:spPr>
        <a:xfrm>
          <a:off x="8750300" y="16706456"/>
          <a:ext cx="889000" cy="7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120962</xdr:rowOff>
    </xdr:from>
    <xdr:to>
      <xdr:col>50</xdr:col>
      <xdr:colOff>165100</xdr:colOff>
      <xdr:row>95</xdr:row>
      <xdr:rowOff>51112</xdr:rowOff>
    </xdr:to>
    <xdr:sp macro="" textlink="">
      <xdr:nvSpPr>
        <xdr:cNvPr id="464" name="フローチャート: 判断 463"/>
        <xdr:cNvSpPr/>
      </xdr:nvSpPr>
      <xdr:spPr>
        <a:xfrm>
          <a:off x="9588500" y="16237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67639</xdr:rowOff>
    </xdr:from>
    <xdr:ext cx="534377" cy="259045"/>
    <xdr:sp macro="" textlink="">
      <xdr:nvSpPr>
        <xdr:cNvPr id="465" name="テキスト ボックス 464"/>
        <xdr:cNvSpPr txBox="1"/>
      </xdr:nvSpPr>
      <xdr:spPr>
        <a:xfrm>
          <a:off x="9372111" y="1601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170371</xdr:rowOff>
    </xdr:from>
    <xdr:to>
      <xdr:col>45</xdr:col>
      <xdr:colOff>177800</xdr:colOff>
      <xdr:row>97</xdr:row>
      <xdr:rowOff>75806</xdr:rowOff>
    </xdr:to>
    <xdr:cxnSp macro="">
      <xdr:nvCxnSpPr>
        <xdr:cNvPr id="466" name="直線コネクタ 465"/>
        <xdr:cNvCxnSpPr/>
      </xdr:nvCxnSpPr>
      <xdr:spPr>
        <a:xfrm>
          <a:off x="7861300" y="16629571"/>
          <a:ext cx="889000" cy="7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90957</xdr:rowOff>
    </xdr:from>
    <xdr:to>
      <xdr:col>46</xdr:col>
      <xdr:colOff>38100</xdr:colOff>
      <xdr:row>95</xdr:row>
      <xdr:rowOff>21107</xdr:rowOff>
    </xdr:to>
    <xdr:sp macro="" textlink="">
      <xdr:nvSpPr>
        <xdr:cNvPr id="467" name="フローチャート: 判断 466"/>
        <xdr:cNvSpPr/>
      </xdr:nvSpPr>
      <xdr:spPr>
        <a:xfrm>
          <a:off x="8699500" y="1620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37634</xdr:rowOff>
    </xdr:from>
    <xdr:ext cx="534377" cy="259045"/>
    <xdr:sp macro="" textlink="">
      <xdr:nvSpPr>
        <xdr:cNvPr id="468" name="テキスト ボックス 467"/>
        <xdr:cNvSpPr txBox="1"/>
      </xdr:nvSpPr>
      <xdr:spPr>
        <a:xfrm>
          <a:off x="8483111" y="1598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105887</xdr:rowOff>
    </xdr:from>
    <xdr:to>
      <xdr:col>41</xdr:col>
      <xdr:colOff>50800</xdr:colOff>
      <xdr:row>96</xdr:row>
      <xdr:rowOff>170371</xdr:rowOff>
    </xdr:to>
    <xdr:cxnSp macro="">
      <xdr:nvCxnSpPr>
        <xdr:cNvPr id="469" name="直線コネクタ 468"/>
        <xdr:cNvCxnSpPr/>
      </xdr:nvCxnSpPr>
      <xdr:spPr>
        <a:xfrm>
          <a:off x="6972300" y="16393637"/>
          <a:ext cx="889000" cy="23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3651</xdr:rowOff>
    </xdr:from>
    <xdr:to>
      <xdr:col>41</xdr:col>
      <xdr:colOff>101600</xdr:colOff>
      <xdr:row>94</xdr:row>
      <xdr:rowOff>105251</xdr:rowOff>
    </xdr:to>
    <xdr:sp macro="" textlink="">
      <xdr:nvSpPr>
        <xdr:cNvPr id="470" name="フローチャート: 判断 469"/>
        <xdr:cNvSpPr/>
      </xdr:nvSpPr>
      <xdr:spPr>
        <a:xfrm>
          <a:off x="7810500" y="1611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121778</xdr:rowOff>
    </xdr:from>
    <xdr:ext cx="534377" cy="259045"/>
    <xdr:sp macro="" textlink="">
      <xdr:nvSpPr>
        <xdr:cNvPr id="471" name="テキスト ボックス 470"/>
        <xdr:cNvSpPr txBox="1"/>
      </xdr:nvSpPr>
      <xdr:spPr>
        <a:xfrm>
          <a:off x="7594111" y="1589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135249</xdr:rowOff>
    </xdr:from>
    <xdr:to>
      <xdr:col>36</xdr:col>
      <xdr:colOff>165100</xdr:colOff>
      <xdr:row>92</xdr:row>
      <xdr:rowOff>65399</xdr:rowOff>
    </xdr:to>
    <xdr:sp macro="" textlink="">
      <xdr:nvSpPr>
        <xdr:cNvPr id="472" name="フローチャート: 判断 471"/>
        <xdr:cNvSpPr/>
      </xdr:nvSpPr>
      <xdr:spPr>
        <a:xfrm>
          <a:off x="6921500" y="1573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81926</xdr:rowOff>
    </xdr:from>
    <xdr:ext cx="534377" cy="259045"/>
    <xdr:sp macro="" textlink="">
      <xdr:nvSpPr>
        <xdr:cNvPr id="473" name="テキスト ボックス 472"/>
        <xdr:cNvSpPr txBox="1"/>
      </xdr:nvSpPr>
      <xdr:spPr>
        <a:xfrm>
          <a:off x="6705111" y="155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85013</xdr:rowOff>
    </xdr:from>
    <xdr:to>
      <xdr:col>55</xdr:col>
      <xdr:colOff>50800</xdr:colOff>
      <xdr:row>97</xdr:row>
      <xdr:rowOff>15163</xdr:rowOff>
    </xdr:to>
    <xdr:sp macro="" textlink="">
      <xdr:nvSpPr>
        <xdr:cNvPr id="479" name="楕円 478"/>
        <xdr:cNvSpPr/>
      </xdr:nvSpPr>
      <xdr:spPr>
        <a:xfrm>
          <a:off x="10426700" y="1654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63440</xdr:rowOff>
    </xdr:from>
    <xdr:ext cx="534377" cy="259045"/>
    <xdr:sp macro="" textlink="">
      <xdr:nvSpPr>
        <xdr:cNvPr id="480" name="土木費該当値テキスト"/>
        <xdr:cNvSpPr txBox="1"/>
      </xdr:nvSpPr>
      <xdr:spPr>
        <a:xfrm>
          <a:off x="10528300" y="1652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102349</xdr:rowOff>
    </xdr:from>
    <xdr:to>
      <xdr:col>50</xdr:col>
      <xdr:colOff>165100</xdr:colOff>
      <xdr:row>98</xdr:row>
      <xdr:rowOff>32499</xdr:rowOff>
    </xdr:to>
    <xdr:sp macro="" textlink="">
      <xdr:nvSpPr>
        <xdr:cNvPr id="481" name="楕円 480"/>
        <xdr:cNvSpPr/>
      </xdr:nvSpPr>
      <xdr:spPr>
        <a:xfrm>
          <a:off x="9588500" y="1673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23626</xdr:rowOff>
    </xdr:from>
    <xdr:ext cx="534377" cy="259045"/>
    <xdr:sp macro="" textlink="">
      <xdr:nvSpPr>
        <xdr:cNvPr id="482" name="テキスト ボックス 481"/>
        <xdr:cNvSpPr txBox="1"/>
      </xdr:nvSpPr>
      <xdr:spPr>
        <a:xfrm>
          <a:off x="9372111" y="1682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25006</xdr:rowOff>
    </xdr:from>
    <xdr:to>
      <xdr:col>46</xdr:col>
      <xdr:colOff>38100</xdr:colOff>
      <xdr:row>97</xdr:row>
      <xdr:rowOff>126606</xdr:rowOff>
    </xdr:to>
    <xdr:sp macro="" textlink="">
      <xdr:nvSpPr>
        <xdr:cNvPr id="483" name="楕円 482"/>
        <xdr:cNvSpPr/>
      </xdr:nvSpPr>
      <xdr:spPr>
        <a:xfrm>
          <a:off x="8699500" y="1665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117733</xdr:rowOff>
    </xdr:from>
    <xdr:ext cx="534377" cy="259045"/>
    <xdr:sp macro="" textlink="">
      <xdr:nvSpPr>
        <xdr:cNvPr id="484" name="テキスト ボックス 483"/>
        <xdr:cNvSpPr txBox="1"/>
      </xdr:nvSpPr>
      <xdr:spPr>
        <a:xfrm>
          <a:off x="8483111" y="1674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119571</xdr:rowOff>
    </xdr:from>
    <xdr:to>
      <xdr:col>41</xdr:col>
      <xdr:colOff>101600</xdr:colOff>
      <xdr:row>97</xdr:row>
      <xdr:rowOff>49721</xdr:rowOff>
    </xdr:to>
    <xdr:sp macro="" textlink="">
      <xdr:nvSpPr>
        <xdr:cNvPr id="485" name="楕円 484"/>
        <xdr:cNvSpPr/>
      </xdr:nvSpPr>
      <xdr:spPr>
        <a:xfrm>
          <a:off x="7810500" y="1657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40848</xdr:rowOff>
    </xdr:from>
    <xdr:ext cx="534377" cy="259045"/>
    <xdr:sp macro="" textlink="">
      <xdr:nvSpPr>
        <xdr:cNvPr id="486" name="テキスト ボックス 485"/>
        <xdr:cNvSpPr txBox="1"/>
      </xdr:nvSpPr>
      <xdr:spPr>
        <a:xfrm>
          <a:off x="7594111" y="1667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55087</xdr:rowOff>
    </xdr:from>
    <xdr:to>
      <xdr:col>36</xdr:col>
      <xdr:colOff>165100</xdr:colOff>
      <xdr:row>95</xdr:row>
      <xdr:rowOff>156687</xdr:rowOff>
    </xdr:to>
    <xdr:sp macro="" textlink="">
      <xdr:nvSpPr>
        <xdr:cNvPr id="487" name="楕円 486"/>
        <xdr:cNvSpPr/>
      </xdr:nvSpPr>
      <xdr:spPr>
        <a:xfrm>
          <a:off x="6921500" y="1634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147814</xdr:rowOff>
    </xdr:from>
    <xdr:ext cx="534377" cy="259045"/>
    <xdr:sp macro="" textlink="">
      <xdr:nvSpPr>
        <xdr:cNvPr id="488" name="テキスト ボックス 487"/>
        <xdr:cNvSpPr txBox="1"/>
      </xdr:nvSpPr>
      <xdr:spPr>
        <a:xfrm>
          <a:off x="6705111" y="1643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2" name="テキスト ボックス 50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4" name="テキスト ボックス 50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6" name="テキスト ボックス 50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8" name="テキスト ボックス 507"/>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0" name="テキスト ボックス 509"/>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9528</xdr:rowOff>
    </xdr:from>
    <xdr:to>
      <xdr:col>85</xdr:col>
      <xdr:colOff>126364</xdr:colOff>
      <xdr:row>38</xdr:row>
      <xdr:rowOff>47786</xdr:rowOff>
    </xdr:to>
    <xdr:cxnSp macro="">
      <xdr:nvCxnSpPr>
        <xdr:cNvPr id="514" name="直線コネクタ 513"/>
        <xdr:cNvCxnSpPr/>
      </xdr:nvCxnSpPr>
      <xdr:spPr>
        <a:xfrm flipV="1">
          <a:off x="16317595" y="5153028"/>
          <a:ext cx="1269" cy="1409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51613</xdr:rowOff>
    </xdr:from>
    <xdr:ext cx="534377" cy="259045"/>
    <xdr:sp macro="" textlink="">
      <xdr:nvSpPr>
        <xdr:cNvPr id="515" name="消防費最小値テキスト"/>
        <xdr:cNvSpPr txBox="1"/>
      </xdr:nvSpPr>
      <xdr:spPr>
        <a:xfrm>
          <a:off x="16370300" y="656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47786</xdr:rowOff>
    </xdr:from>
    <xdr:to>
      <xdr:col>86</xdr:col>
      <xdr:colOff>25400</xdr:colOff>
      <xdr:row>38</xdr:row>
      <xdr:rowOff>47786</xdr:rowOff>
    </xdr:to>
    <xdr:cxnSp macro="">
      <xdr:nvCxnSpPr>
        <xdr:cNvPr id="516" name="直線コネクタ 515"/>
        <xdr:cNvCxnSpPr/>
      </xdr:nvCxnSpPr>
      <xdr:spPr>
        <a:xfrm>
          <a:off x="16230600" y="656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127655</xdr:rowOff>
    </xdr:from>
    <xdr:ext cx="534377" cy="259045"/>
    <xdr:sp macro="" textlink="">
      <xdr:nvSpPr>
        <xdr:cNvPr id="517" name="消防費最大値テキスト"/>
        <xdr:cNvSpPr txBox="1"/>
      </xdr:nvSpPr>
      <xdr:spPr>
        <a:xfrm>
          <a:off x="16370300" y="492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9528</xdr:rowOff>
    </xdr:from>
    <xdr:to>
      <xdr:col>86</xdr:col>
      <xdr:colOff>25400</xdr:colOff>
      <xdr:row>30</xdr:row>
      <xdr:rowOff>9528</xdr:rowOff>
    </xdr:to>
    <xdr:cxnSp macro="">
      <xdr:nvCxnSpPr>
        <xdr:cNvPr id="518" name="直線コネクタ 517"/>
        <xdr:cNvCxnSpPr/>
      </xdr:nvCxnSpPr>
      <xdr:spPr>
        <a:xfrm>
          <a:off x="16230600" y="515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32993</xdr:rowOff>
    </xdr:from>
    <xdr:to>
      <xdr:col>85</xdr:col>
      <xdr:colOff>127000</xdr:colOff>
      <xdr:row>38</xdr:row>
      <xdr:rowOff>33858</xdr:rowOff>
    </xdr:to>
    <xdr:cxnSp macro="">
      <xdr:nvCxnSpPr>
        <xdr:cNvPr id="519" name="直線コネクタ 518"/>
        <xdr:cNvCxnSpPr/>
      </xdr:nvCxnSpPr>
      <xdr:spPr>
        <a:xfrm flipV="1">
          <a:off x="15481300" y="6548093"/>
          <a:ext cx="838200" cy="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153398</xdr:rowOff>
    </xdr:from>
    <xdr:ext cx="534377" cy="259045"/>
    <xdr:sp macro="" textlink="">
      <xdr:nvSpPr>
        <xdr:cNvPr id="520" name="消防費平均値テキスト"/>
        <xdr:cNvSpPr txBox="1"/>
      </xdr:nvSpPr>
      <xdr:spPr>
        <a:xfrm>
          <a:off x="16370300" y="6154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130521</xdr:rowOff>
    </xdr:from>
    <xdr:to>
      <xdr:col>85</xdr:col>
      <xdr:colOff>177800</xdr:colOff>
      <xdr:row>37</xdr:row>
      <xdr:rowOff>60671</xdr:rowOff>
    </xdr:to>
    <xdr:sp macro="" textlink="">
      <xdr:nvSpPr>
        <xdr:cNvPr id="521" name="フローチャート: 判断 520"/>
        <xdr:cNvSpPr/>
      </xdr:nvSpPr>
      <xdr:spPr>
        <a:xfrm>
          <a:off x="16268700" y="630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9806</xdr:rowOff>
    </xdr:from>
    <xdr:to>
      <xdr:col>81</xdr:col>
      <xdr:colOff>50800</xdr:colOff>
      <xdr:row>38</xdr:row>
      <xdr:rowOff>33858</xdr:rowOff>
    </xdr:to>
    <xdr:cxnSp macro="">
      <xdr:nvCxnSpPr>
        <xdr:cNvPr id="522" name="直線コネクタ 521"/>
        <xdr:cNvCxnSpPr/>
      </xdr:nvCxnSpPr>
      <xdr:spPr>
        <a:xfrm>
          <a:off x="14592300" y="6524906"/>
          <a:ext cx="889000" cy="2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134881</xdr:rowOff>
    </xdr:from>
    <xdr:to>
      <xdr:col>81</xdr:col>
      <xdr:colOff>101600</xdr:colOff>
      <xdr:row>37</xdr:row>
      <xdr:rowOff>65031</xdr:rowOff>
    </xdr:to>
    <xdr:sp macro="" textlink="">
      <xdr:nvSpPr>
        <xdr:cNvPr id="523" name="フローチャート: 判断 522"/>
        <xdr:cNvSpPr/>
      </xdr:nvSpPr>
      <xdr:spPr>
        <a:xfrm>
          <a:off x="15430500" y="630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81558</xdr:rowOff>
    </xdr:from>
    <xdr:ext cx="534377" cy="259045"/>
    <xdr:sp macro="" textlink="">
      <xdr:nvSpPr>
        <xdr:cNvPr id="524" name="テキスト ボックス 523"/>
        <xdr:cNvSpPr txBox="1"/>
      </xdr:nvSpPr>
      <xdr:spPr>
        <a:xfrm>
          <a:off x="15214111" y="608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9806</xdr:rowOff>
    </xdr:from>
    <xdr:to>
      <xdr:col>76</xdr:col>
      <xdr:colOff>114300</xdr:colOff>
      <xdr:row>38</xdr:row>
      <xdr:rowOff>31393</xdr:rowOff>
    </xdr:to>
    <xdr:cxnSp macro="">
      <xdr:nvCxnSpPr>
        <xdr:cNvPr id="525" name="直線コネクタ 524"/>
        <xdr:cNvCxnSpPr/>
      </xdr:nvCxnSpPr>
      <xdr:spPr>
        <a:xfrm flipV="1">
          <a:off x="13703300" y="6524906"/>
          <a:ext cx="889000" cy="2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43425</xdr:rowOff>
    </xdr:from>
    <xdr:to>
      <xdr:col>76</xdr:col>
      <xdr:colOff>165100</xdr:colOff>
      <xdr:row>36</xdr:row>
      <xdr:rowOff>145025</xdr:rowOff>
    </xdr:to>
    <xdr:sp macro="" textlink="">
      <xdr:nvSpPr>
        <xdr:cNvPr id="526" name="フローチャート: 判断 525"/>
        <xdr:cNvSpPr/>
      </xdr:nvSpPr>
      <xdr:spPr>
        <a:xfrm>
          <a:off x="14541500" y="621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161552</xdr:rowOff>
    </xdr:from>
    <xdr:ext cx="534377" cy="259045"/>
    <xdr:sp macro="" textlink="">
      <xdr:nvSpPr>
        <xdr:cNvPr id="527" name="テキスト ボックス 526"/>
        <xdr:cNvSpPr txBox="1"/>
      </xdr:nvSpPr>
      <xdr:spPr>
        <a:xfrm>
          <a:off x="14325111" y="599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31393</xdr:rowOff>
    </xdr:from>
    <xdr:to>
      <xdr:col>71</xdr:col>
      <xdr:colOff>177800</xdr:colOff>
      <xdr:row>38</xdr:row>
      <xdr:rowOff>41173</xdr:rowOff>
    </xdr:to>
    <xdr:cxnSp macro="">
      <xdr:nvCxnSpPr>
        <xdr:cNvPr id="528" name="直線コネクタ 527"/>
        <xdr:cNvCxnSpPr/>
      </xdr:nvCxnSpPr>
      <xdr:spPr>
        <a:xfrm flipV="1">
          <a:off x="12814300" y="6546493"/>
          <a:ext cx="889000" cy="9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110894</xdr:rowOff>
    </xdr:from>
    <xdr:to>
      <xdr:col>72</xdr:col>
      <xdr:colOff>38100</xdr:colOff>
      <xdr:row>37</xdr:row>
      <xdr:rowOff>41044</xdr:rowOff>
    </xdr:to>
    <xdr:sp macro="" textlink="">
      <xdr:nvSpPr>
        <xdr:cNvPr id="529" name="フローチャート: 判断 528"/>
        <xdr:cNvSpPr/>
      </xdr:nvSpPr>
      <xdr:spPr>
        <a:xfrm>
          <a:off x="13652500" y="6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57571</xdr:rowOff>
    </xdr:from>
    <xdr:ext cx="534377" cy="259045"/>
    <xdr:sp macro="" textlink="">
      <xdr:nvSpPr>
        <xdr:cNvPr id="530" name="テキスト ボックス 529"/>
        <xdr:cNvSpPr txBox="1"/>
      </xdr:nvSpPr>
      <xdr:spPr>
        <a:xfrm>
          <a:off x="13436111" y="6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131877</xdr:rowOff>
    </xdr:from>
    <xdr:to>
      <xdr:col>67</xdr:col>
      <xdr:colOff>101600</xdr:colOff>
      <xdr:row>37</xdr:row>
      <xdr:rowOff>62027</xdr:rowOff>
    </xdr:to>
    <xdr:sp macro="" textlink="">
      <xdr:nvSpPr>
        <xdr:cNvPr id="531" name="フローチャート: 判断 530"/>
        <xdr:cNvSpPr/>
      </xdr:nvSpPr>
      <xdr:spPr>
        <a:xfrm>
          <a:off x="12763500" y="630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78554</xdr:rowOff>
    </xdr:from>
    <xdr:ext cx="534377" cy="259045"/>
    <xdr:sp macro="" textlink="">
      <xdr:nvSpPr>
        <xdr:cNvPr id="532" name="テキスト ボックス 531"/>
        <xdr:cNvSpPr txBox="1"/>
      </xdr:nvSpPr>
      <xdr:spPr>
        <a:xfrm>
          <a:off x="12547111" y="607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153643</xdr:rowOff>
    </xdr:from>
    <xdr:to>
      <xdr:col>85</xdr:col>
      <xdr:colOff>177800</xdr:colOff>
      <xdr:row>38</xdr:row>
      <xdr:rowOff>83793</xdr:rowOff>
    </xdr:to>
    <xdr:sp macro="" textlink="">
      <xdr:nvSpPr>
        <xdr:cNvPr id="538" name="楕円 537"/>
        <xdr:cNvSpPr/>
      </xdr:nvSpPr>
      <xdr:spPr>
        <a:xfrm>
          <a:off x="16268700" y="649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68570</xdr:rowOff>
    </xdr:from>
    <xdr:ext cx="534377" cy="259045"/>
    <xdr:sp macro="" textlink="">
      <xdr:nvSpPr>
        <xdr:cNvPr id="539" name="消防費該当値テキスト"/>
        <xdr:cNvSpPr txBox="1"/>
      </xdr:nvSpPr>
      <xdr:spPr>
        <a:xfrm>
          <a:off x="16370300" y="641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154508</xdr:rowOff>
    </xdr:from>
    <xdr:to>
      <xdr:col>81</xdr:col>
      <xdr:colOff>101600</xdr:colOff>
      <xdr:row>38</xdr:row>
      <xdr:rowOff>84658</xdr:rowOff>
    </xdr:to>
    <xdr:sp macro="" textlink="">
      <xdr:nvSpPr>
        <xdr:cNvPr id="540" name="楕円 539"/>
        <xdr:cNvSpPr/>
      </xdr:nvSpPr>
      <xdr:spPr>
        <a:xfrm>
          <a:off x="15430500" y="649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75785</xdr:rowOff>
    </xdr:from>
    <xdr:ext cx="534377" cy="259045"/>
    <xdr:sp macro="" textlink="">
      <xdr:nvSpPr>
        <xdr:cNvPr id="541" name="テキスト ボックス 540"/>
        <xdr:cNvSpPr txBox="1"/>
      </xdr:nvSpPr>
      <xdr:spPr>
        <a:xfrm>
          <a:off x="15214111" y="659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130456</xdr:rowOff>
    </xdr:from>
    <xdr:to>
      <xdr:col>76</xdr:col>
      <xdr:colOff>165100</xdr:colOff>
      <xdr:row>38</xdr:row>
      <xdr:rowOff>60606</xdr:rowOff>
    </xdr:to>
    <xdr:sp macro="" textlink="">
      <xdr:nvSpPr>
        <xdr:cNvPr id="542" name="楕円 541"/>
        <xdr:cNvSpPr/>
      </xdr:nvSpPr>
      <xdr:spPr>
        <a:xfrm>
          <a:off x="14541500" y="647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51733</xdr:rowOff>
    </xdr:from>
    <xdr:ext cx="534377" cy="259045"/>
    <xdr:sp macro="" textlink="">
      <xdr:nvSpPr>
        <xdr:cNvPr id="543" name="テキスト ボックス 542"/>
        <xdr:cNvSpPr txBox="1"/>
      </xdr:nvSpPr>
      <xdr:spPr>
        <a:xfrm>
          <a:off x="14325111" y="656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152043</xdr:rowOff>
    </xdr:from>
    <xdr:to>
      <xdr:col>72</xdr:col>
      <xdr:colOff>38100</xdr:colOff>
      <xdr:row>38</xdr:row>
      <xdr:rowOff>82193</xdr:rowOff>
    </xdr:to>
    <xdr:sp macro="" textlink="">
      <xdr:nvSpPr>
        <xdr:cNvPr id="544" name="楕円 543"/>
        <xdr:cNvSpPr/>
      </xdr:nvSpPr>
      <xdr:spPr>
        <a:xfrm>
          <a:off x="13652500" y="649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73320</xdr:rowOff>
    </xdr:from>
    <xdr:ext cx="534377" cy="259045"/>
    <xdr:sp macro="" textlink="">
      <xdr:nvSpPr>
        <xdr:cNvPr id="545" name="テキスト ボックス 544"/>
        <xdr:cNvSpPr txBox="1"/>
      </xdr:nvSpPr>
      <xdr:spPr>
        <a:xfrm>
          <a:off x="13436111" y="658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161823</xdr:rowOff>
    </xdr:from>
    <xdr:to>
      <xdr:col>67</xdr:col>
      <xdr:colOff>101600</xdr:colOff>
      <xdr:row>38</xdr:row>
      <xdr:rowOff>91973</xdr:rowOff>
    </xdr:to>
    <xdr:sp macro="" textlink="">
      <xdr:nvSpPr>
        <xdr:cNvPr id="546" name="楕円 545"/>
        <xdr:cNvSpPr/>
      </xdr:nvSpPr>
      <xdr:spPr>
        <a:xfrm>
          <a:off x="12763500" y="650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83100</xdr:rowOff>
    </xdr:from>
    <xdr:ext cx="534377" cy="259045"/>
    <xdr:sp macro="" textlink="">
      <xdr:nvSpPr>
        <xdr:cNvPr id="547" name="テキスト ボックス 546"/>
        <xdr:cNvSpPr txBox="1"/>
      </xdr:nvSpPr>
      <xdr:spPr>
        <a:xfrm>
          <a:off x="12547111" y="659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9" name="直線コネクタ 558"/>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0" name="テキスト ボックス 559"/>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1" name="直線コネクタ 560"/>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2" name="テキスト ボックス 561"/>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3" name="直線コネクタ 562"/>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4" name="テキスト ボックス 563"/>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67" name="直線コネクタ 566"/>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68" name="テキスト ボックス 567"/>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9" name="直線コネクタ 568"/>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0" name="テキスト ボックス 569"/>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1" name="直線コネクタ 570"/>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2" name="テキスト ボックス 571"/>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127727</xdr:rowOff>
    </xdr:from>
    <xdr:to>
      <xdr:col>85</xdr:col>
      <xdr:colOff>126364</xdr:colOff>
      <xdr:row>58</xdr:row>
      <xdr:rowOff>101938</xdr:rowOff>
    </xdr:to>
    <xdr:cxnSp macro="">
      <xdr:nvCxnSpPr>
        <xdr:cNvPr id="576" name="直線コネクタ 575"/>
        <xdr:cNvCxnSpPr/>
      </xdr:nvCxnSpPr>
      <xdr:spPr>
        <a:xfrm flipV="1">
          <a:off x="16317595" y="8700227"/>
          <a:ext cx="1269" cy="1345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105765</xdr:rowOff>
    </xdr:from>
    <xdr:ext cx="534377" cy="259045"/>
    <xdr:sp macro="" textlink="">
      <xdr:nvSpPr>
        <xdr:cNvPr id="577" name="教育費最小値テキスト"/>
        <xdr:cNvSpPr txBox="1"/>
      </xdr:nvSpPr>
      <xdr:spPr>
        <a:xfrm>
          <a:off x="16370300" y="1004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101938</xdr:rowOff>
    </xdr:from>
    <xdr:to>
      <xdr:col>86</xdr:col>
      <xdr:colOff>25400</xdr:colOff>
      <xdr:row>58</xdr:row>
      <xdr:rowOff>101938</xdr:rowOff>
    </xdr:to>
    <xdr:cxnSp macro="">
      <xdr:nvCxnSpPr>
        <xdr:cNvPr id="578" name="直線コネクタ 577"/>
        <xdr:cNvCxnSpPr/>
      </xdr:nvCxnSpPr>
      <xdr:spPr>
        <a:xfrm>
          <a:off x="16230600" y="10046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74404</xdr:rowOff>
    </xdr:from>
    <xdr:ext cx="599010" cy="259045"/>
    <xdr:sp macro="" textlink="">
      <xdr:nvSpPr>
        <xdr:cNvPr id="579" name="教育費最大値テキスト"/>
        <xdr:cNvSpPr txBox="1"/>
      </xdr:nvSpPr>
      <xdr:spPr>
        <a:xfrm>
          <a:off x="16370300" y="8475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128,838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127727</xdr:rowOff>
    </xdr:from>
    <xdr:to>
      <xdr:col>86</xdr:col>
      <xdr:colOff>25400</xdr:colOff>
      <xdr:row>50</xdr:row>
      <xdr:rowOff>127727</xdr:rowOff>
    </xdr:to>
    <xdr:cxnSp macro="">
      <xdr:nvCxnSpPr>
        <xdr:cNvPr id="580" name="直線コネクタ 579"/>
        <xdr:cNvCxnSpPr/>
      </xdr:nvCxnSpPr>
      <xdr:spPr>
        <a:xfrm>
          <a:off x="16230600" y="8700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143787</xdr:rowOff>
    </xdr:from>
    <xdr:to>
      <xdr:col>85</xdr:col>
      <xdr:colOff>127000</xdr:colOff>
      <xdr:row>57</xdr:row>
      <xdr:rowOff>156145</xdr:rowOff>
    </xdr:to>
    <xdr:cxnSp macro="">
      <xdr:nvCxnSpPr>
        <xdr:cNvPr id="581" name="直線コネクタ 580"/>
        <xdr:cNvCxnSpPr/>
      </xdr:nvCxnSpPr>
      <xdr:spPr>
        <a:xfrm flipV="1">
          <a:off x="15481300" y="9916437"/>
          <a:ext cx="838200" cy="1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121693</xdr:rowOff>
    </xdr:from>
    <xdr:ext cx="534377" cy="259045"/>
    <xdr:sp macro="" textlink="">
      <xdr:nvSpPr>
        <xdr:cNvPr id="582" name="教育費平均値テキスト"/>
        <xdr:cNvSpPr txBox="1"/>
      </xdr:nvSpPr>
      <xdr:spPr>
        <a:xfrm>
          <a:off x="16370300" y="9379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98816</xdr:rowOff>
    </xdr:from>
    <xdr:to>
      <xdr:col>85</xdr:col>
      <xdr:colOff>177800</xdr:colOff>
      <xdr:row>56</xdr:row>
      <xdr:rowOff>28966</xdr:rowOff>
    </xdr:to>
    <xdr:sp macro="" textlink="">
      <xdr:nvSpPr>
        <xdr:cNvPr id="583" name="フローチャート: 判断 582"/>
        <xdr:cNvSpPr/>
      </xdr:nvSpPr>
      <xdr:spPr>
        <a:xfrm>
          <a:off x="16268700" y="95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98866</xdr:rowOff>
    </xdr:from>
    <xdr:to>
      <xdr:col>81</xdr:col>
      <xdr:colOff>50800</xdr:colOff>
      <xdr:row>57</xdr:row>
      <xdr:rowOff>156145</xdr:rowOff>
    </xdr:to>
    <xdr:cxnSp macro="">
      <xdr:nvCxnSpPr>
        <xdr:cNvPr id="584" name="直線コネクタ 583"/>
        <xdr:cNvCxnSpPr/>
      </xdr:nvCxnSpPr>
      <xdr:spPr>
        <a:xfrm>
          <a:off x="14592300" y="9700066"/>
          <a:ext cx="889000" cy="22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127333</xdr:rowOff>
    </xdr:from>
    <xdr:to>
      <xdr:col>81</xdr:col>
      <xdr:colOff>101600</xdr:colOff>
      <xdr:row>56</xdr:row>
      <xdr:rowOff>57483</xdr:rowOff>
    </xdr:to>
    <xdr:sp macro="" textlink="">
      <xdr:nvSpPr>
        <xdr:cNvPr id="585" name="フローチャート: 判断 584"/>
        <xdr:cNvSpPr/>
      </xdr:nvSpPr>
      <xdr:spPr>
        <a:xfrm>
          <a:off x="15430500" y="955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74010</xdr:rowOff>
    </xdr:from>
    <xdr:ext cx="534377" cy="259045"/>
    <xdr:sp macro="" textlink="">
      <xdr:nvSpPr>
        <xdr:cNvPr id="586" name="テキスト ボックス 585"/>
        <xdr:cNvSpPr txBox="1"/>
      </xdr:nvSpPr>
      <xdr:spPr>
        <a:xfrm>
          <a:off x="15214111" y="933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98866</xdr:rowOff>
    </xdr:from>
    <xdr:to>
      <xdr:col>76</xdr:col>
      <xdr:colOff>114300</xdr:colOff>
      <xdr:row>58</xdr:row>
      <xdr:rowOff>27501</xdr:rowOff>
    </xdr:to>
    <xdr:cxnSp macro="">
      <xdr:nvCxnSpPr>
        <xdr:cNvPr id="587" name="直線コネクタ 586"/>
        <xdr:cNvCxnSpPr/>
      </xdr:nvCxnSpPr>
      <xdr:spPr>
        <a:xfrm flipV="1">
          <a:off x="13703300" y="9700066"/>
          <a:ext cx="889000" cy="27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97958</xdr:rowOff>
    </xdr:from>
    <xdr:to>
      <xdr:col>76</xdr:col>
      <xdr:colOff>165100</xdr:colOff>
      <xdr:row>56</xdr:row>
      <xdr:rowOff>28108</xdr:rowOff>
    </xdr:to>
    <xdr:sp macro="" textlink="">
      <xdr:nvSpPr>
        <xdr:cNvPr id="588" name="フローチャート: 判断 587"/>
        <xdr:cNvSpPr/>
      </xdr:nvSpPr>
      <xdr:spPr>
        <a:xfrm>
          <a:off x="14541500" y="952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44635</xdr:rowOff>
    </xdr:from>
    <xdr:ext cx="534377" cy="259045"/>
    <xdr:sp macro="" textlink="">
      <xdr:nvSpPr>
        <xdr:cNvPr id="589" name="テキスト ボックス 588"/>
        <xdr:cNvSpPr txBox="1"/>
      </xdr:nvSpPr>
      <xdr:spPr>
        <a:xfrm>
          <a:off x="14325111" y="930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14256</xdr:rowOff>
    </xdr:from>
    <xdr:to>
      <xdr:col>71</xdr:col>
      <xdr:colOff>177800</xdr:colOff>
      <xdr:row>58</xdr:row>
      <xdr:rowOff>27501</xdr:rowOff>
    </xdr:to>
    <xdr:cxnSp macro="">
      <xdr:nvCxnSpPr>
        <xdr:cNvPr id="590" name="直線コネクタ 589"/>
        <xdr:cNvCxnSpPr/>
      </xdr:nvCxnSpPr>
      <xdr:spPr>
        <a:xfrm>
          <a:off x="12814300" y="9786906"/>
          <a:ext cx="889000" cy="18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148907</xdr:rowOff>
    </xdr:from>
    <xdr:to>
      <xdr:col>72</xdr:col>
      <xdr:colOff>38100</xdr:colOff>
      <xdr:row>56</xdr:row>
      <xdr:rowOff>79057</xdr:rowOff>
    </xdr:to>
    <xdr:sp macro="" textlink="">
      <xdr:nvSpPr>
        <xdr:cNvPr id="591" name="フローチャート: 判断 590"/>
        <xdr:cNvSpPr/>
      </xdr:nvSpPr>
      <xdr:spPr>
        <a:xfrm>
          <a:off x="13652500" y="957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95584</xdr:rowOff>
    </xdr:from>
    <xdr:ext cx="534377" cy="259045"/>
    <xdr:sp macro="" textlink="">
      <xdr:nvSpPr>
        <xdr:cNvPr id="592" name="テキスト ボックス 591"/>
        <xdr:cNvSpPr txBox="1"/>
      </xdr:nvSpPr>
      <xdr:spPr>
        <a:xfrm>
          <a:off x="13436111" y="935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46609</xdr:rowOff>
    </xdr:from>
    <xdr:to>
      <xdr:col>67</xdr:col>
      <xdr:colOff>101600</xdr:colOff>
      <xdr:row>56</xdr:row>
      <xdr:rowOff>148209</xdr:rowOff>
    </xdr:to>
    <xdr:sp macro="" textlink="">
      <xdr:nvSpPr>
        <xdr:cNvPr id="593" name="フローチャート: 判断 592"/>
        <xdr:cNvSpPr/>
      </xdr:nvSpPr>
      <xdr:spPr>
        <a:xfrm>
          <a:off x="12763500" y="964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164736</xdr:rowOff>
    </xdr:from>
    <xdr:ext cx="534377" cy="259045"/>
    <xdr:sp macro="" textlink="">
      <xdr:nvSpPr>
        <xdr:cNvPr id="594" name="テキスト ボックス 593"/>
        <xdr:cNvSpPr txBox="1"/>
      </xdr:nvSpPr>
      <xdr:spPr>
        <a:xfrm>
          <a:off x="12547111" y="942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92987</xdr:rowOff>
    </xdr:from>
    <xdr:to>
      <xdr:col>85</xdr:col>
      <xdr:colOff>177800</xdr:colOff>
      <xdr:row>58</xdr:row>
      <xdr:rowOff>23137</xdr:rowOff>
    </xdr:to>
    <xdr:sp macro="" textlink="">
      <xdr:nvSpPr>
        <xdr:cNvPr id="600" name="楕円 599"/>
        <xdr:cNvSpPr/>
      </xdr:nvSpPr>
      <xdr:spPr>
        <a:xfrm>
          <a:off x="16268700" y="986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71414</xdr:rowOff>
    </xdr:from>
    <xdr:ext cx="534377" cy="259045"/>
    <xdr:sp macro="" textlink="">
      <xdr:nvSpPr>
        <xdr:cNvPr id="601" name="教育費該当値テキスト"/>
        <xdr:cNvSpPr txBox="1"/>
      </xdr:nvSpPr>
      <xdr:spPr>
        <a:xfrm>
          <a:off x="16370300" y="984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105345</xdr:rowOff>
    </xdr:from>
    <xdr:to>
      <xdr:col>81</xdr:col>
      <xdr:colOff>101600</xdr:colOff>
      <xdr:row>58</xdr:row>
      <xdr:rowOff>35495</xdr:rowOff>
    </xdr:to>
    <xdr:sp macro="" textlink="">
      <xdr:nvSpPr>
        <xdr:cNvPr id="602" name="楕円 601"/>
        <xdr:cNvSpPr/>
      </xdr:nvSpPr>
      <xdr:spPr>
        <a:xfrm>
          <a:off x="15430500" y="987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26622</xdr:rowOff>
    </xdr:from>
    <xdr:ext cx="534377" cy="259045"/>
    <xdr:sp macro="" textlink="">
      <xdr:nvSpPr>
        <xdr:cNvPr id="603" name="テキスト ボックス 602"/>
        <xdr:cNvSpPr txBox="1"/>
      </xdr:nvSpPr>
      <xdr:spPr>
        <a:xfrm>
          <a:off x="15214111" y="997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48066</xdr:rowOff>
    </xdr:from>
    <xdr:to>
      <xdr:col>76</xdr:col>
      <xdr:colOff>165100</xdr:colOff>
      <xdr:row>56</xdr:row>
      <xdr:rowOff>149666</xdr:rowOff>
    </xdr:to>
    <xdr:sp macro="" textlink="">
      <xdr:nvSpPr>
        <xdr:cNvPr id="604" name="楕円 603"/>
        <xdr:cNvSpPr/>
      </xdr:nvSpPr>
      <xdr:spPr>
        <a:xfrm>
          <a:off x="14541500" y="964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140793</xdr:rowOff>
    </xdr:from>
    <xdr:ext cx="534377" cy="259045"/>
    <xdr:sp macro="" textlink="">
      <xdr:nvSpPr>
        <xdr:cNvPr id="605" name="テキスト ボックス 604"/>
        <xdr:cNvSpPr txBox="1"/>
      </xdr:nvSpPr>
      <xdr:spPr>
        <a:xfrm>
          <a:off x="14325111" y="974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148151</xdr:rowOff>
    </xdr:from>
    <xdr:to>
      <xdr:col>72</xdr:col>
      <xdr:colOff>38100</xdr:colOff>
      <xdr:row>58</xdr:row>
      <xdr:rowOff>78301</xdr:rowOff>
    </xdr:to>
    <xdr:sp macro="" textlink="">
      <xdr:nvSpPr>
        <xdr:cNvPr id="606" name="楕円 605"/>
        <xdr:cNvSpPr/>
      </xdr:nvSpPr>
      <xdr:spPr>
        <a:xfrm>
          <a:off x="13652500" y="992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69428</xdr:rowOff>
    </xdr:from>
    <xdr:ext cx="534377" cy="259045"/>
    <xdr:sp macro="" textlink="">
      <xdr:nvSpPr>
        <xdr:cNvPr id="607" name="テキスト ボックス 606"/>
        <xdr:cNvSpPr txBox="1"/>
      </xdr:nvSpPr>
      <xdr:spPr>
        <a:xfrm>
          <a:off x="13436111" y="1001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134906</xdr:rowOff>
    </xdr:from>
    <xdr:to>
      <xdr:col>67</xdr:col>
      <xdr:colOff>101600</xdr:colOff>
      <xdr:row>57</xdr:row>
      <xdr:rowOff>65056</xdr:rowOff>
    </xdr:to>
    <xdr:sp macro="" textlink="">
      <xdr:nvSpPr>
        <xdr:cNvPr id="608" name="楕円 607"/>
        <xdr:cNvSpPr/>
      </xdr:nvSpPr>
      <xdr:spPr>
        <a:xfrm>
          <a:off x="12763500" y="973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56183</xdr:rowOff>
    </xdr:from>
    <xdr:ext cx="534377" cy="259045"/>
    <xdr:sp macro="" textlink="">
      <xdr:nvSpPr>
        <xdr:cNvPr id="609" name="テキスト ボックス 608"/>
        <xdr:cNvSpPr txBox="1"/>
      </xdr:nvSpPr>
      <xdr:spPr>
        <a:xfrm>
          <a:off x="12547111" y="982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3911</xdr:rowOff>
    </xdr:from>
    <xdr:to>
      <xdr:col>85</xdr:col>
      <xdr:colOff>126364</xdr:colOff>
      <xdr:row>78</xdr:row>
      <xdr:rowOff>139700</xdr:rowOff>
    </xdr:to>
    <xdr:cxnSp macro="">
      <xdr:nvCxnSpPr>
        <xdr:cNvPr id="631" name="直線コネクタ 630"/>
        <xdr:cNvCxnSpPr/>
      </xdr:nvCxnSpPr>
      <xdr:spPr>
        <a:xfrm flipV="1">
          <a:off x="16317595" y="12005411"/>
          <a:ext cx="1269" cy="1507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122038</xdr:rowOff>
    </xdr:from>
    <xdr:ext cx="534377" cy="259045"/>
    <xdr:sp macro="" textlink="">
      <xdr:nvSpPr>
        <xdr:cNvPr id="634" name="災害復旧費最大値テキスト"/>
        <xdr:cNvSpPr txBox="1"/>
      </xdr:nvSpPr>
      <xdr:spPr>
        <a:xfrm>
          <a:off x="16370300" y="1178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3911</xdr:rowOff>
    </xdr:from>
    <xdr:to>
      <xdr:col>86</xdr:col>
      <xdr:colOff>25400</xdr:colOff>
      <xdr:row>70</xdr:row>
      <xdr:rowOff>3911</xdr:rowOff>
    </xdr:to>
    <xdr:cxnSp macro="">
      <xdr:nvCxnSpPr>
        <xdr:cNvPr id="635" name="直線コネクタ 634"/>
        <xdr:cNvCxnSpPr/>
      </xdr:nvCxnSpPr>
      <xdr:spPr>
        <a:xfrm>
          <a:off x="16230600" y="1200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6" name="直線コネクタ 635"/>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31996</xdr:rowOff>
    </xdr:from>
    <xdr:ext cx="469744" cy="259045"/>
    <xdr:sp macro="" textlink="">
      <xdr:nvSpPr>
        <xdr:cNvPr id="637" name="災害復旧費平均値テキスト"/>
        <xdr:cNvSpPr txBox="1"/>
      </xdr:nvSpPr>
      <xdr:spPr>
        <a:xfrm>
          <a:off x="16370300" y="13062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9119</xdr:rowOff>
    </xdr:from>
    <xdr:to>
      <xdr:col>85</xdr:col>
      <xdr:colOff>177800</xdr:colOff>
      <xdr:row>77</xdr:row>
      <xdr:rowOff>110719</xdr:rowOff>
    </xdr:to>
    <xdr:sp macro="" textlink="">
      <xdr:nvSpPr>
        <xdr:cNvPr id="638" name="フローチャート: 判断 637"/>
        <xdr:cNvSpPr/>
      </xdr:nvSpPr>
      <xdr:spPr>
        <a:xfrm>
          <a:off x="16268700" y="1321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9" name="直線コネクタ 638"/>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31750</xdr:rowOff>
    </xdr:from>
    <xdr:to>
      <xdr:col>81</xdr:col>
      <xdr:colOff>101600</xdr:colOff>
      <xdr:row>77</xdr:row>
      <xdr:rowOff>133350</xdr:rowOff>
    </xdr:to>
    <xdr:sp macro="" textlink="">
      <xdr:nvSpPr>
        <xdr:cNvPr id="640" name="フローチャート: 判断 639"/>
        <xdr:cNvSpPr/>
      </xdr:nvSpPr>
      <xdr:spPr>
        <a:xfrm>
          <a:off x="1543050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149877</xdr:rowOff>
    </xdr:from>
    <xdr:ext cx="469744" cy="259045"/>
    <xdr:sp macro="" textlink="">
      <xdr:nvSpPr>
        <xdr:cNvPr id="641" name="テキスト ボックス 640"/>
        <xdr:cNvSpPr txBox="1"/>
      </xdr:nvSpPr>
      <xdr:spPr>
        <a:xfrm>
          <a:off x="15246428" y="1300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2" name="直線コネクタ 641"/>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104947</xdr:rowOff>
    </xdr:from>
    <xdr:to>
      <xdr:col>76</xdr:col>
      <xdr:colOff>165100</xdr:colOff>
      <xdr:row>77</xdr:row>
      <xdr:rowOff>35097</xdr:rowOff>
    </xdr:to>
    <xdr:sp macro="" textlink="">
      <xdr:nvSpPr>
        <xdr:cNvPr id="643" name="フローチャート: 判断 642"/>
        <xdr:cNvSpPr/>
      </xdr:nvSpPr>
      <xdr:spPr>
        <a:xfrm>
          <a:off x="14541500" y="13135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51625</xdr:rowOff>
    </xdr:from>
    <xdr:ext cx="469744" cy="259045"/>
    <xdr:sp macro="" textlink="">
      <xdr:nvSpPr>
        <xdr:cNvPr id="644" name="テキスト ボックス 643"/>
        <xdr:cNvSpPr txBox="1"/>
      </xdr:nvSpPr>
      <xdr:spPr>
        <a:xfrm>
          <a:off x="14357428" y="12910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5" name="直線コネクタ 644"/>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18080</xdr:rowOff>
    </xdr:from>
    <xdr:to>
      <xdr:col>72</xdr:col>
      <xdr:colOff>38100</xdr:colOff>
      <xdr:row>76</xdr:row>
      <xdr:rowOff>119680</xdr:rowOff>
    </xdr:to>
    <xdr:sp macro="" textlink="">
      <xdr:nvSpPr>
        <xdr:cNvPr id="646" name="フローチャート: 判断 645"/>
        <xdr:cNvSpPr/>
      </xdr:nvSpPr>
      <xdr:spPr>
        <a:xfrm>
          <a:off x="13652500" y="1304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136207</xdr:rowOff>
    </xdr:from>
    <xdr:ext cx="469744" cy="259045"/>
    <xdr:sp macro="" textlink="">
      <xdr:nvSpPr>
        <xdr:cNvPr id="647" name="テキスト ボックス 646"/>
        <xdr:cNvSpPr txBox="1"/>
      </xdr:nvSpPr>
      <xdr:spPr>
        <a:xfrm>
          <a:off x="13468428" y="12823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84830</xdr:rowOff>
    </xdr:from>
    <xdr:to>
      <xdr:col>67</xdr:col>
      <xdr:colOff>101600</xdr:colOff>
      <xdr:row>77</xdr:row>
      <xdr:rowOff>14980</xdr:rowOff>
    </xdr:to>
    <xdr:sp macro="" textlink="">
      <xdr:nvSpPr>
        <xdr:cNvPr id="648" name="フローチャート: 判断 647"/>
        <xdr:cNvSpPr/>
      </xdr:nvSpPr>
      <xdr:spPr>
        <a:xfrm>
          <a:off x="12763500" y="1311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31508</xdr:rowOff>
    </xdr:from>
    <xdr:ext cx="469744" cy="259045"/>
    <xdr:sp macro="" textlink="">
      <xdr:nvSpPr>
        <xdr:cNvPr id="649" name="テキスト ボックス 648"/>
        <xdr:cNvSpPr txBox="1"/>
      </xdr:nvSpPr>
      <xdr:spPr>
        <a:xfrm>
          <a:off x="12579428" y="12890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5" name="楕円 654"/>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6"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7" name="楕円 656"/>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8" name="テキスト ボックス 657"/>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9" name="楕円 658"/>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0" name="テキスト ボックス 659"/>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1" name="楕円 660"/>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2" name="テキスト ボックス 661"/>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3" name="楕円 662"/>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4" name="テキスト ボックス 663"/>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24448</xdr:rowOff>
    </xdr:from>
    <xdr:to>
      <xdr:col>85</xdr:col>
      <xdr:colOff>126364</xdr:colOff>
      <xdr:row>99</xdr:row>
      <xdr:rowOff>3518</xdr:rowOff>
    </xdr:to>
    <xdr:cxnSp macro="">
      <xdr:nvCxnSpPr>
        <xdr:cNvPr id="688" name="直線コネクタ 687"/>
        <xdr:cNvCxnSpPr/>
      </xdr:nvCxnSpPr>
      <xdr:spPr>
        <a:xfrm flipV="1">
          <a:off x="16317595" y="15454948"/>
          <a:ext cx="1269" cy="152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7345</xdr:rowOff>
    </xdr:from>
    <xdr:ext cx="469744" cy="259045"/>
    <xdr:sp macro="" textlink="">
      <xdr:nvSpPr>
        <xdr:cNvPr id="689" name="公債費最小値テキスト"/>
        <xdr:cNvSpPr txBox="1"/>
      </xdr:nvSpPr>
      <xdr:spPr>
        <a:xfrm>
          <a:off x="16370300" y="16980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3518</xdr:rowOff>
    </xdr:from>
    <xdr:to>
      <xdr:col>86</xdr:col>
      <xdr:colOff>25400</xdr:colOff>
      <xdr:row>99</xdr:row>
      <xdr:rowOff>3518</xdr:rowOff>
    </xdr:to>
    <xdr:cxnSp macro="">
      <xdr:nvCxnSpPr>
        <xdr:cNvPr id="690" name="直線コネクタ 689"/>
        <xdr:cNvCxnSpPr/>
      </xdr:nvCxnSpPr>
      <xdr:spPr>
        <a:xfrm>
          <a:off x="16230600" y="1697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142575</xdr:rowOff>
    </xdr:from>
    <xdr:ext cx="599010" cy="259045"/>
    <xdr:sp macro="" textlink="">
      <xdr:nvSpPr>
        <xdr:cNvPr id="691" name="公債費最大値テキスト"/>
        <xdr:cNvSpPr txBox="1"/>
      </xdr:nvSpPr>
      <xdr:spPr>
        <a:xfrm>
          <a:off x="16370300" y="1523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123,075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24448</xdr:rowOff>
    </xdr:from>
    <xdr:to>
      <xdr:col>86</xdr:col>
      <xdr:colOff>25400</xdr:colOff>
      <xdr:row>90</xdr:row>
      <xdr:rowOff>24448</xdr:rowOff>
    </xdr:to>
    <xdr:cxnSp macro="">
      <xdr:nvCxnSpPr>
        <xdr:cNvPr id="692" name="直線コネクタ 691"/>
        <xdr:cNvCxnSpPr/>
      </xdr:nvCxnSpPr>
      <xdr:spPr>
        <a:xfrm>
          <a:off x="16230600" y="1545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38188</xdr:rowOff>
    </xdr:from>
    <xdr:to>
      <xdr:col>85</xdr:col>
      <xdr:colOff>127000</xdr:colOff>
      <xdr:row>97</xdr:row>
      <xdr:rowOff>43942</xdr:rowOff>
    </xdr:to>
    <xdr:cxnSp macro="">
      <xdr:nvCxnSpPr>
        <xdr:cNvPr id="693" name="直線コネクタ 692"/>
        <xdr:cNvCxnSpPr/>
      </xdr:nvCxnSpPr>
      <xdr:spPr>
        <a:xfrm flipV="1">
          <a:off x="15481300" y="16668838"/>
          <a:ext cx="838200" cy="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111193</xdr:rowOff>
    </xdr:from>
    <xdr:ext cx="534377" cy="259045"/>
    <xdr:sp macro="" textlink="">
      <xdr:nvSpPr>
        <xdr:cNvPr id="694" name="公債費平均値テキスト"/>
        <xdr:cNvSpPr txBox="1"/>
      </xdr:nvSpPr>
      <xdr:spPr>
        <a:xfrm>
          <a:off x="16370300" y="16056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88316</xdr:rowOff>
    </xdr:from>
    <xdr:to>
      <xdr:col>85</xdr:col>
      <xdr:colOff>177800</xdr:colOff>
      <xdr:row>95</xdr:row>
      <xdr:rowOff>18466</xdr:rowOff>
    </xdr:to>
    <xdr:sp macro="" textlink="">
      <xdr:nvSpPr>
        <xdr:cNvPr id="695" name="フローチャート: 判断 694"/>
        <xdr:cNvSpPr/>
      </xdr:nvSpPr>
      <xdr:spPr>
        <a:xfrm>
          <a:off x="16268700" y="1620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43942</xdr:rowOff>
    </xdr:from>
    <xdr:to>
      <xdr:col>81</xdr:col>
      <xdr:colOff>50800</xdr:colOff>
      <xdr:row>97</xdr:row>
      <xdr:rowOff>73189</xdr:rowOff>
    </xdr:to>
    <xdr:cxnSp macro="">
      <xdr:nvCxnSpPr>
        <xdr:cNvPr id="696" name="直線コネクタ 695"/>
        <xdr:cNvCxnSpPr/>
      </xdr:nvCxnSpPr>
      <xdr:spPr>
        <a:xfrm flipV="1">
          <a:off x="14592300" y="16674592"/>
          <a:ext cx="889000" cy="29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112319</xdr:rowOff>
    </xdr:from>
    <xdr:to>
      <xdr:col>81</xdr:col>
      <xdr:colOff>101600</xdr:colOff>
      <xdr:row>95</xdr:row>
      <xdr:rowOff>42469</xdr:rowOff>
    </xdr:to>
    <xdr:sp macro="" textlink="">
      <xdr:nvSpPr>
        <xdr:cNvPr id="697" name="フローチャート: 判断 696"/>
        <xdr:cNvSpPr/>
      </xdr:nvSpPr>
      <xdr:spPr>
        <a:xfrm>
          <a:off x="15430500" y="1622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58996</xdr:rowOff>
    </xdr:from>
    <xdr:ext cx="534377" cy="259045"/>
    <xdr:sp macro="" textlink="">
      <xdr:nvSpPr>
        <xdr:cNvPr id="698" name="テキスト ボックス 697"/>
        <xdr:cNvSpPr txBox="1"/>
      </xdr:nvSpPr>
      <xdr:spPr>
        <a:xfrm>
          <a:off x="15214111" y="1600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73189</xdr:rowOff>
    </xdr:from>
    <xdr:to>
      <xdr:col>76</xdr:col>
      <xdr:colOff>114300</xdr:colOff>
      <xdr:row>97</xdr:row>
      <xdr:rowOff>91123</xdr:rowOff>
    </xdr:to>
    <xdr:cxnSp macro="">
      <xdr:nvCxnSpPr>
        <xdr:cNvPr id="699" name="直線コネクタ 698"/>
        <xdr:cNvCxnSpPr/>
      </xdr:nvCxnSpPr>
      <xdr:spPr>
        <a:xfrm flipV="1">
          <a:off x="13703300" y="16703839"/>
          <a:ext cx="889000" cy="17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139661</xdr:rowOff>
    </xdr:from>
    <xdr:to>
      <xdr:col>76</xdr:col>
      <xdr:colOff>165100</xdr:colOff>
      <xdr:row>95</xdr:row>
      <xdr:rowOff>69811</xdr:rowOff>
    </xdr:to>
    <xdr:sp macro="" textlink="">
      <xdr:nvSpPr>
        <xdr:cNvPr id="700" name="フローチャート: 判断 699"/>
        <xdr:cNvSpPr/>
      </xdr:nvSpPr>
      <xdr:spPr>
        <a:xfrm>
          <a:off x="14541500" y="1625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86338</xdr:rowOff>
    </xdr:from>
    <xdr:ext cx="534377" cy="259045"/>
    <xdr:sp macro="" textlink="">
      <xdr:nvSpPr>
        <xdr:cNvPr id="701" name="テキスト ボックス 700"/>
        <xdr:cNvSpPr txBox="1"/>
      </xdr:nvSpPr>
      <xdr:spPr>
        <a:xfrm>
          <a:off x="14325111" y="1603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91123</xdr:rowOff>
    </xdr:from>
    <xdr:to>
      <xdr:col>71</xdr:col>
      <xdr:colOff>177800</xdr:colOff>
      <xdr:row>97</xdr:row>
      <xdr:rowOff>99467</xdr:rowOff>
    </xdr:to>
    <xdr:cxnSp macro="">
      <xdr:nvCxnSpPr>
        <xdr:cNvPr id="702" name="直線コネクタ 701"/>
        <xdr:cNvCxnSpPr/>
      </xdr:nvCxnSpPr>
      <xdr:spPr>
        <a:xfrm flipV="1">
          <a:off x="12814300" y="16721773"/>
          <a:ext cx="8890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148019</xdr:rowOff>
    </xdr:from>
    <xdr:to>
      <xdr:col>72</xdr:col>
      <xdr:colOff>38100</xdr:colOff>
      <xdr:row>95</xdr:row>
      <xdr:rowOff>78169</xdr:rowOff>
    </xdr:to>
    <xdr:sp macro="" textlink="">
      <xdr:nvSpPr>
        <xdr:cNvPr id="703" name="フローチャート: 判断 702"/>
        <xdr:cNvSpPr/>
      </xdr:nvSpPr>
      <xdr:spPr>
        <a:xfrm>
          <a:off x="13652500" y="1626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94696</xdr:rowOff>
    </xdr:from>
    <xdr:ext cx="534377" cy="259045"/>
    <xdr:sp macro="" textlink="">
      <xdr:nvSpPr>
        <xdr:cNvPr id="704" name="テキスト ボックス 703"/>
        <xdr:cNvSpPr txBox="1"/>
      </xdr:nvSpPr>
      <xdr:spPr>
        <a:xfrm>
          <a:off x="13436111" y="1603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144387</xdr:rowOff>
    </xdr:from>
    <xdr:to>
      <xdr:col>67</xdr:col>
      <xdr:colOff>101600</xdr:colOff>
      <xdr:row>95</xdr:row>
      <xdr:rowOff>74537</xdr:rowOff>
    </xdr:to>
    <xdr:sp macro="" textlink="">
      <xdr:nvSpPr>
        <xdr:cNvPr id="705" name="フローチャート: 判断 704"/>
        <xdr:cNvSpPr/>
      </xdr:nvSpPr>
      <xdr:spPr>
        <a:xfrm>
          <a:off x="12763500" y="1626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91064</xdr:rowOff>
    </xdr:from>
    <xdr:ext cx="534377" cy="259045"/>
    <xdr:sp macro="" textlink="">
      <xdr:nvSpPr>
        <xdr:cNvPr id="706" name="テキスト ボックス 705"/>
        <xdr:cNvSpPr txBox="1"/>
      </xdr:nvSpPr>
      <xdr:spPr>
        <a:xfrm>
          <a:off x="12547111" y="1603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158838</xdr:rowOff>
    </xdr:from>
    <xdr:to>
      <xdr:col>85</xdr:col>
      <xdr:colOff>177800</xdr:colOff>
      <xdr:row>97</xdr:row>
      <xdr:rowOff>88988</xdr:rowOff>
    </xdr:to>
    <xdr:sp macro="" textlink="">
      <xdr:nvSpPr>
        <xdr:cNvPr id="712" name="楕円 711"/>
        <xdr:cNvSpPr/>
      </xdr:nvSpPr>
      <xdr:spPr>
        <a:xfrm>
          <a:off x="16268700" y="1661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137265</xdr:rowOff>
    </xdr:from>
    <xdr:ext cx="534377" cy="259045"/>
    <xdr:sp macro="" textlink="">
      <xdr:nvSpPr>
        <xdr:cNvPr id="713" name="公債費該当値テキスト"/>
        <xdr:cNvSpPr txBox="1"/>
      </xdr:nvSpPr>
      <xdr:spPr>
        <a:xfrm>
          <a:off x="16370300" y="1659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164592</xdr:rowOff>
    </xdr:from>
    <xdr:to>
      <xdr:col>81</xdr:col>
      <xdr:colOff>101600</xdr:colOff>
      <xdr:row>97</xdr:row>
      <xdr:rowOff>94742</xdr:rowOff>
    </xdr:to>
    <xdr:sp macro="" textlink="">
      <xdr:nvSpPr>
        <xdr:cNvPr id="714" name="楕円 713"/>
        <xdr:cNvSpPr/>
      </xdr:nvSpPr>
      <xdr:spPr>
        <a:xfrm>
          <a:off x="15430500" y="1662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85869</xdr:rowOff>
    </xdr:from>
    <xdr:ext cx="534377" cy="259045"/>
    <xdr:sp macro="" textlink="">
      <xdr:nvSpPr>
        <xdr:cNvPr id="715" name="テキスト ボックス 714"/>
        <xdr:cNvSpPr txBox="1"/>
      </xdr:nvSpPr>
      <xdr:spPr>
        <a:xfrm>
          <a:off x="15214111" y="1671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22389</xdr:rowOff>
    </xdr:from>
    <xdr:to>
      <xdr:col>76</xdr:col>
      <xdr:colOff>165100</xdr:colOff>
      <xdr:row>97</xdr:row>
      <xdr:rowOff>123989</xdr:rowOff>
    </xdr:to>
    <xdr:sp macro="" textlink="">
      <xdr:nvSpPr>
        <xdr:cNvPr id="716" name="楕円 715"/>
        <xdr:cNvSpPr/>
      </xdr:nvSpPr>
      <xdr:spPr>
        <a:xfrm>
          <a:off x="14541500" y="1665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115116</xdr:rowOff>
    </xdr:from>
    <xdr:ext cx="534377" cy="259045"/>
    <xdr:sp macro="" textlink="">
      <xdr:nvSpPr>
        <xdr:cNvPr id="717" name="テキスト ボックス 716"/>
        <xdr:cNvSpPr txBox="1"/>
      </xdr:nvSpPr>
      <xdr:spPr>
        <a:xfrm>
          <a:off x="14325111" y="1674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40323</xdr:rowOff>
    </xdr:from>
    <xdr:to>
      <xdr:col>72</xdr:col>
      <xdr:colOff>38100</xdr:colOff>
      <xdr:row>97</xdr:row>
      <xdr:rowOff>141923</xdr:rowOff>
    </xdr:to>
    <xdr:sp macro="" textlink="">
      <xdr:nvSpPr>
        <xdr:cNvPr id="718" name="楕円 717"/>
        <xdr:cNvSpPr/>
      </xdr:nvSpPr>
      <xdr:spPr>
        <a:xfrm>
          <a:off x="13652500" y="1667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133050</xdr:rowOff>
    </xdr:from>
    <xdr:ext cx="534377" cy="259045"/>
    <xdr:sp macro="" textlink="">
      <xdr:nvSpPr>
        <xdr:cNvPr id="719" name="テキスト ボックス 718"/>
        <xdr:cNvSpPr txBox="1"/>
      </xdr:nvSpPr>
      <xdr:spPr>
        <a:xfrm>
          <a:off x="13436111" y="1676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48667</xdr:rowOff>
    </xdr:from>
    <xdr:to>
      <xdr:col>67</xdr:col>
      <xdr:colOff>101600</xdr:colOff>
      <xdr:row>97</xdr:row>
      <xdr:rowOff>150267</xdr:rowOff>
    </xdr:to>
    <xdr:sp macro="" textlink="">
      <xdr:nvSpPr>
        <xdr:cNvPr id="720" name="楕円 719"/>
        <xdr:cNvSpPr/>
      </xdr:nvSpPr>
      <xdr:spPr>
        <a:xfrm>
          <a:off x="12763500" y="1667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141394</xdr:rowOff>
    </xdr:from>
    <xdr:ext cx="534377" cy="259045"/>
    <xdr:sp macro="" textlink="">
      <xdr:nvSpPr>
        <xdr:cNvPr id="721" name="テキスト ボックス 720"/>
        <xdr:cNvSpPr txBox="1"/>
      </xdr:nvSpPr>
      <xdr:spPr>
        <a:xfrm>
          <a:off x="12547111" y="1677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5" name="テキスト ボックス 734"/>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7" name="テキスト ボックス 736"/>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9" name="テキスト ボックス 738"/>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1" name="テキスト ボックス 740"/>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112268</xdr:rowOff>
    </xdr:from>
    <xdr:to>
      <xdr:col>116</xdr:col>
      <xdr:colOff>62864</xdr:colOff>
      <xdr:row>38</xdr:row>
      <xdr:rowOff>139700</xdr:rowOff>
    </xdr:to>
    <xdr:cxnSp macro="">
      <xdr:nvCxnSpPr>
        <xdr:cNvPr id="743" name="直線コネクタ 742"/>
        <xdr:cNvCxnSpPr/>
      </xdr:nvCxnSpPr>
      <xdr:spPr>
        <a:xfrm flipV="1">
          <a:off x="22159595" y="5427218"/>
          <a:ext cx="1269"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153179</xdr:rowOff>
    </xdr:from>
    <xdr:ext cx="249299" cy="259045"/>
    <xdr:sp macro="" textlink="">
      <xdr:nvSpPr>
        <xdr:cNvPr id="744" name="諸支出金最小値テキスト"/>
        <xdr:cNvSpPr txBox="1"/>
      </xdr:nvSpPr>
      <xdr:spPr>
        <a:xfrm>
          <a:off x="22212300" y="66682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58945</xdr:rowOff>
    </xdr:from>
    <xdr:ext cx="378565" cy="259045"/>
    <xdr:sp macro="" textlink="">
      <xdr:nvSpPr>
        <xdr:cNvPr id="746" name="諸支出金最大値テキスト"/>
        <xdr:cNvSpPr txBox="1"/>
      </xdr:nvSpPr>
      <xdr:spPr>
        <a:xfrm>
          <a:off x="22212300" y="5202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112268</xdr:rowOff>
    </xdr:from>
    <xdr:to>
      <xdr:col>116</xdr:col>
      <xdr:colOff>152400</xdr:colOff>
      <xdr:row>31</xdr:row>
      <xdr:rowOff>112268</xdr:rowOff>
    </xdr:to>
    <xdr:cxnSp macro="">
      <xdr:nvCxnSpPr>
        <xdr:cNvPr id="747" name="直線コネクタ 746"/>
        <xdr:cNvCxnSpPr/>
      </xdr:nvCxnSpPr>
      <xdr:spPr>
        <a:xfrm>
          <a:off x="22072600" y="5427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70629</xdr:rowOff>
    </xdr:from>
    <xdr:ext cx="313932" cy="259045"/>
    <xdr:sp macro="" textlink="">
      <xdr:nvSpPr>
        <xdr:cNvPr id="749" name="諸支出金平均値テキスト"/>
        <xdr:cNvSpPr txBox="1"/>
      </xdr:nvSpPr>
      <xdr:spPr>
        <a:xfrm>
          <a:off x="22212300" y="641427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47752</xdr:rowOff>
    </xdr:from>
    <xdr:to>
      <xdr:col>116</xdr:col>
      <xdr:colOff>114300</xdr:colOff>
      <xdr:row>38</xdr:row>
      <xdr:rowOff>149352</xdr:rowOff>
    </xdr:to>
    <xdr:sp macro="" textlink="">
      <xdr:nvSpPr>
        <xdr:cNvPr id="750" name="フローチャート: 判断 749"/>
        <xdr:cNvSpPr/>
      </xdr:nvSpPr>
      <xdr:spPr>
        <a:xfrm>
          <a:off x="221107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47752</xdr:rowOff>
    </xdr:from>
    <xdr:to>
      <xdr:col>112</xdr:col>
      <xdr:colOff>38100</xdr:colOff>
      <xdr:row>38</xdr:row>
      <xdr:rowOff>149352</xdr:rowOff>
    </xdr:to>
    <xdr:sp macro="" textlink="">
      <xdr:nvSpPr>
        <xdr:cNvPr id="752" name="フローチャート: 判断 751"/>
        <xdr:cNvSpPr/>
      </xdr:nvSpPr>
      <xdr:spPr>
        <a:xfrm>
          <a:off x="212725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165879</xdr:rowOff>
    </xdr:from>
    <xdr:ext cx="313932" cy="259045"/>
    <xdr:sp macro="" textlink="">
      <xdr:nvSpPr>
        <xdr:cNvPr id="753" name="テキスト ボックス 752"/>
        <xdr:cNvSpPr txBox="1"/>
      </xdr:nvSpPr>
      <xdr:spPr>
        <a:xfrm>
          <a:off x="21166333" y="633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155194</xdr:rowOff>
    </xdr:from>
    <xdr:to>
      <xdr:col>107</xdr:col>
      <xdr:colOff>101600</xdr:colOff>
      <xdr:row>37</xdr:row>
      <xdr:rowOff>85344</xdr:rowOff>
    </xdr:to>
    <xdr:sp macro="" textlink="">
      <xdr:nvSpPr>
        <xdr:cNvPr id="755" name="フローチャート: 判断 754"/>
        <xdr:cNvSpPr/>
      </xdr:nvSpPr>
      <xdr:spPr>
        <a:xfrm>
          <a:off x="20383500" y="632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101871</xdr:rowOff>
    </xdr:from>
    <xdr:ext cx="378565" cy="259045"/>
    <xdr:sp macro="" textlink="">
      <xdr:nvSpPr>
        <xdr:cNvPr id="756" name="テキスト ボックス 755"/>
        <xdr:cNvSpPr txBox="1"/>
      </xdr:nvSpPr>
      <xdr:spPr>
        <a:xfrm>
          <a:off x="20245017" y="6102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132334</xdr:rowOff>
    </xdr:from>
    <xdr:to>
      <xdr:col>102</xdr:col>
      <xdr:colOff>165100</xdr:colOff>
      <xdr:row>36</xdr:row>
      <xdr:rowOff>62484</xdr:rowOff>
    </xdr:to>
    <xdr:sp macro="" textlink="">
      <xdr:nvSpPr>
        <xdr:cNvPr id="758" name="フローチャート: 判断 757"/>
        <xdr:cNvSpPr/>
      </xdr:nvSpPr>
      <xdr:spPr>
        <a:xfrm>
          <a:off x="19494500" y="613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79011</xdr:rowOff>
    </xdr:from>
    <xdr:ext cx="378565" cy="259045"/>
    <xdr:sp macro="" textlink="">
      <xdr:nvSpPr>
        <xdr:cNvPr id="759" name="テキスト ボックス 758"/>
        <xdr:cNvSpPr txBox="1"/>
      </xdr:nvSpPr>
      <xdr:spPr>
        <a:xfrm>
          <a:off x="19356017" y="5908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11176</xdr:rowOff>
    </xdr:from>
    <xdr:to>
      <xdr:col>98</xdr:col>
      <xdr:colOff>38100</xdr:colOff>
      <xdr:row>34</xdr:row>
      <xdr:rowOff>112776</xdr:rowOff>
    </xdr:to>
    <xdr:sp macro="" textlink="">
      <xdr:nvSpPr>
        <xdr:cNvPr id="760" name="フローチャート: 判断 759"/>
        <xdr:cNvSpPr/>
      </xdr:nvSpPr>
      <xdr:spPr>
        <a:xfrm>
          <a:off x="18605500" y="5840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32</xdr:row>
      <xdr:rowOff>129303</xdr:rowOff>
    </xdr:from>
    <xdr:ext cx="378565" cy="259045"/>
    <xdr:sp macro="" textlink="">
      <xdr:nvSpPr>
        <xdr:cNvPr id="761" name="テキスト ボックス 760"/>
        <xdr:cNvSpPr txBox="1"/>
      </xdr:nvSpPr>
      <xdr:spPr>
        <a:xfrm>
          <a:off x="18467017" y="5615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26179</xdr:rowOff>
    </xdr:from>
    <xdr:ext cx="249299" cy="259045"/>
    <xdr:sp macro="" textlink="">
      <xdr:nvSpPr>
        <xdr:cNvPr id="768" name="諸支出金該当値テキスト"/>
        <xdr:cNvSpPr txBox="1"/>
      </xdr:nvSpPr>
      <xdr:spPr>
        <a:xfrm>
          <a:off x="22212300" y="65412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すべてにおいて、類似団体平均より、一人あたりのコストは少なくなっている。また、衛生費や消防費が比較的少ないのは、一部事務組合で事務を行っていることが大きな要因であると考えられる。 今後とも、コストを抑え効率的な行政運営を行っていけるよう努める必要がある。 </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岐阜県神戸町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財政調整基金残高については、前年度より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ポイントと大幅に増加したが、実質収支額については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6.63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実質収支額は直近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ヵ年で最も低い数値となったが、基金の積み立ては着実に進められている。今後も基金の取崩しだけでなく、余裕のある年度は積立をすることも必要である。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岐阜県神戸町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前年度に引き続き、赤字が生じている会計は存在しない。今後も事業の適正化を図り、各会計が健全な状況で推移していくように努める。 </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6" customWidth="1"/>
    <col min="12" max="12" width="2.25" style="176" customWidth="1"/>
    <col min="13" max="17" width="2.375" style="176" customWidth="1"/>
    <col min="18" max="119" width="2.125" style="176" customWidth="1"/>
    <col min="120" max="16384" width="0" style="176" hidden="1"/>
  </cols>
  <sheetData>
    <row r="1" spans="1:119" ht="33" customHeight="1" x14ac:dyDescent="0.15">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77"/>
      <c r="DK1" s="177"/>
      <c r="DL1" s="177"/>
      <c r="DM1" s="177"/>
      <c r="DN1" s="177"/>
      <c r="DO1" s="177"/>
    </row>
    <row r="2" spans="1:119" ht="24.75" thickBot="1" x14ac:dyDescent="0.2">
      <c r="B2" s="178" t="s">
        <v>82</v>
      </c>
      <c r="C2" s="178"/>
      <c r="D2" s="179"/>
    </row>
    <row r="3" spans="1:119" ht="18.75" customHeight="1" thickBot="1" x14ac:dyDescent="0.2">
      <c r="A3" s="177"/>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15">
      <c r="A4" s="177"/>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7782351</v>
      </c>
      <c r="BO4" s="371"/>
      <c r="BP4" s="371"/>
      <c r="BQ4" s="371"/>
      <c r="BR4" s="371"/>
      <c r="BS4" s="371"/>
      <c r="BT4" s="371"/>
      <c r="BU4" s="372"/>
      <c r="BV4" s="370">
        <v>7957214</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5.0999999999999996</v>
      </c>
      <c r="CU4" s="377"/>
      <c r="CV4" s="377"/>
      <c r="CW4" s="377"/>
      <c r="CX4" s="377"/>
      <c r="CY4" s="377"/>
      <c r="CZ4" s="377"/>
      <c r="DA4" s="378"/>
      <c r="DB4" s="376">
        <v>11.7</v>
      </c>
      <c r="DC4" s="377"/>
      <c r="DD4" s="377"/>
      <c r="DE4" s="377"/>
      <c r="DF4" s="377"/>
      <c r="DG4" s="377"/>
      <c r="DH4" s="377"/>
      <c r="DI4" s="378"/>
    </row>
    <row r="5" spans="1:119" ht="18.75" customHeight="1" x14ac:dyDescent="0.15">
      <c r="A5" s="177"/>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7489233</v>
      </c>
      <c r="BO5" s="408"/>
      <c r="BP5" s="408"/>
      <c r="BQ5" s="408"/>
      <c r="BR5" s="408"/>
      <c r="BS5" s="408"/>
      <c r="BT5" s="408"/>
      <c r="BU5" s="409"/>
      <c r="BV5" s="407">
        <v>7322766</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81.900000000000006</v>
      </c>
      <c r="CU5" s="405"/>
      <c r="CV5" s="405"/>
      <c r="CW5" s="405"/>
      <c r="CX5" s="405"/>
      <c r="CY5" s="405"/>
      <c r="CZ5" s="405"/>
      <c r="DA5" s="406"/>
      <c r="DB5" s="404">
        <v>77.400000000000006</v>
      </c>
      <c r="DC5" s="405"/>
      <c r="DD5" s="405"/>
      <c r="DE5" s="405"/>
      <c r="DF5" s="405"/>
      <c r="DG5" s="405"/>
      <c r="DH5" s="405"/>
      <c r="DI5" s="406"/>
    </row>
    <row r="6" spans="1:119" ht="18.75" customHeight="1" x14ac:dyDescent="0.15">
      <c r="A6" s="177"/>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95</v>
      </c>
      <c r="AV6" s="440"/>
      <c r="AW6" s="440"/>
      <c r="AX6" s="440"/>
      <c r="AY6" s="441" t="s">
        <v>103</v>
      </c>
      <c r="AZ6" s="442"/>
      <c r="BA6" s="442"/>
      <c r="BB6" s="442"/>
      <c r="BC6" s="442"/>
      <c r="BD6" s="442"/>
      <c r="BE6" s="442"/>
      <c r="BF6" s="442"/>
      <c r="BG6" s="442"/>
      <c r="BH6" s="442"/>
      <c r="BI6" s="442"/>
      <c r="BJ6" s="442"/>
      <c r="BK6" s="442"/>
      <c r="BL6" s="442"/>
      <c r="BM6" s="443"/>
      <c r="BN6" s="407">
        <v>293118</v>
      </c>
      <c r="BO6" s="408"/>
      <c r="BP6" s="408"/>
      <c r="BQ6" s="408"/>
      <c r="BR6" s="408"/>
      <c r="BS6" s="408"/>
      <c r="BT6" s="408"/>
      <c r="BU6" s="409"/>
      <c r="BV6" s="407">
        <v>634448</v>
      </c>
      <c r="BW6" s="408"/>
      <c r="BX6" s="408"/>
      <c r="BY6" s="408"/>
      <c r="BZ6" s="408"/>
      <c r="CA6" s="408"/>
      <c r="CB6" s="408"/>
      <c r="CC6" s="409"/>
      <c r="CD6" s="410" t="s">
        <v>104</v>
      </c>
      <c r="CE6" s="411"/>
      <c r="CF6" s="411"/>
      <c r="CG6" s="411"/>
      <c r="CH6" s="411"/>
      <c r="CI6" s="411"/>
      <c r="CJ6" s="411"/>
      <c r="CK6" s="411"/>
      <c r="CL6" s="411"/>
      <c r="CM6" s="411"/>
      <c r="CN6" s="411"/>
      <c r="CO6" s="411"/>
      <c r="CP6" s="411"/>
      <c r="CQ6" s="411"/>
      <c r="CR6" s="411"/>
      <c r="CS6" s="412"/>
      <c r="CT6" s="444">
        <v>81.900000000000006</v>
      </c>
      <c r="CU6" s="445"/>
      <c r="CV6" s="445"/>
      <c r="CW6" s="445"/>
      <c r="CX6" s="445"/>
      <c r="CY6" s="445"/>
      <c r="CZ6" s="445"/>
      <c r="DA6" s="446"/>
      <c r="DB6" s="444">
        <v>83.7</v>
      </c>
      <c r="DC6" s="445"/>
      <c r="DD6" s="445"/>
      <c r="DE6" s="445"/>
      <c r="DF6" s="445"/>
      <c r="DG6" s="445"/>
      <c r="DH6" s="445"/>
      <c r="DI6" s="446"/>
    </row>
    <row r="7" spans="1:119" ht="18.75" customHeight="1" x14ac:dyDescent="0.15">
      <c r="A7" s="177"/>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105</v>
      </c>
      <c r="AN7" s="437"/>
      <c r="AO7" s="437"/>
      <c r="AP7" s="437"/>
      <c r="AQ7" s="437"/>
      <c r="AR7" s="437"/>
      <c r="AS7" s="437"/>
      <c r="AT7" s="438"/>
      <c r="AU7" s="439" t="s">
        <v>106</v>
      </c>
      <c r="AV7" s="440"/>
      <c r="AW7" s="440"/>
      <c r="AX7" s="440"/>
      <c r="AY7" s="441" t="s">
        <v>107</v>
      </c>
      <c r="AZ7" s="442"/>
      <c r="BA7" s="442"/>
      <c r="BB7" s="442"/>
      <c r="BC7" s="442"/>
      <c r="BD7" s="442"/>
      <c r="BE7" s="442"/>
      <c r="BF7" s="442"/>
      <c r="BG7" s="442"/>
      <c r="BH7" s="442"/>
      <c r="BI7" s="442"/>
      <c r="BJ7" s="442"/>
      <c r="BK7" s="442"/>
      <c r="BL7" s="442"/>
      <c r="BM7" s="443"/>
      <c r="BN7" s="407">
        <v>44281</v>
      </c>
      <c r="BO7" s="408"/>
      <c r="BP7" s="408"/>
      <c r="BQ7" s="408"/>
      <c r="BR7" s="408"/>
      <c r="BS7" s="408"/>
      <c r="BT7" s="408"/>
      <c r="BU7" s="409"/>
      <c r="BV7" s="407">
        <v>46100</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4916109</v>
      </c>
      <c r="CU7" s="408"/>
      <c r="CV7" s="408"/>
      <c r="CW7" s="408"/>
      <c r="CX7" s="408"/>
      <c r="CY7" s="408"/>
      <c r="CZ7" s="408"/>
      <c r="DA7" s="409"/>
      <c r="DB7" s="407">
        <v>5033802</v>
      </c>
      <c r="DC7" s="408"/>
      <c r="DD7" s="408"/>
      <c r="DE7" s="408"/>
      <c r="DF7" s="408"/>
      <c r="DG7" s="408"/>
      <c r="DH7" s="408"/>
      <c r="DI7" s="409"/>
    </row>
    <row r="8" spans="1:119" ht="18.75" customHeight="1" thickBot="1" x14ac:dyDescent="0.2">
      <c r="A8" s="177"/>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95</v>
      </c>
      <c r="AV8" s="440"/>
      <c r="AW8" s="440"/>
      <c r="AX8" s="440"/>
      <c r="AY8" s="441" t="s">
        <v>110</v>
      </c>
      <c r="AZ8" s="442"/>
      <c r="BA8" s="442"/>
      <c r="BB8" s="442"/>
      <c r="BC8" s="442"/>
      <c r="BD8" s="442"/>
      <c r="BE8" s="442"/>
      <c r="BF8" s="442"/>
      <c r="BG8" s="442"/>
      <c r="BH8" s="442"/>
      <c r="BI8" s="442"/>
      <c r="BJ8" s="442"/>
      <c r="BK8" s="442"/>
      <c r="BL8" s="442"/>
      <c r="BM8" s="443"/>
      <c r="BN8" s="407">
        <v>248837</v>
      </c>
      <c r="BO8" s="408"/>
      <c r="BP8" s="408"/>
      <c r="BQ8" s="408"/>
      <c r="BR8" s="408"/>
      <c r="BS8" s="408"/>
      <c r="BT8" s="408"/>
      <c r="BU8" s="409"/>
      <c r="BV8" s="407">
        <v>588348</v>
      </c>
      <c r="BW8" s="408"/>
      <c r="BX8" s="408"/>
      <c r="BY8" s="408"/>
      <c r="BZ8" s="408"/>
      <c r="CA8" s="408"/>
      <c r="CB8" s="408"/>
      <c r="CC8" s="409"/>
      <c r="CD8" s="410" t="s">
        <v>111</v>
      </c>
      <c r="CE8" s="411"/>
      <c r="CF8" s="411"/>
      <c r="CG8" s="411"/>
      <c r="CH8" s="411"/>
      <c r="CI8" s="411"/>
      <c r="CJ8" s="411"/>
      <c r="CK8" s="411"/>
      <c r="CL8" s="411"/>
      <c r="CM8" s="411"/>
      <c r="CN8" s="411"/>
      <c r="CO8" s="411"/>
      <c r="CP8" s="411"/>
      <c r="CQ8" s="411"/>
      <c r="CR8" s="411"/>
      <c r="CS8" s="412"/>
      <c r="CT8" s="447">
        <v>0.66</v>
      </c>
      <c r="CU8" s="448"/>
      <c r="CV8" s="448"/>
      <c r="CW8" s="448"/>
      <c r="CX8" s="448"/>
      <c r="CY8" s="448"/>
      <c r="CZ8" s="448"/>
      <c r="DA8" s="449"/>
      <c r="DB8" s="447">
        <v>0.68</v>
      </c>
      <c r="DC8" s="448"/>
      <c r="DD8" s="448"/>
      <c r="DE8" s="448"/>
      <c r="DF8" s="448"/>
      <c r="DG8" s="448"/>
      <c r="DH8" s="448"/>
      <c r="DI8" s="449"/>
    </row>
    <row r="9" spans="1:119" ht="18.75" customHeight="1" thickBot="1" x14ac:dyDescent="0.2">
      <c r="A9" s="177"/>
      <c r="B9" s="401" t="s">
        <v>112</v>
      </c>
      <c r="C9" s="402"/>
      <c r="D9" s="402"/>
      <c r="E9" s="402"/>
      <c r="F9" s="402"/>
      <c r="G9" s="402"/>
      <c r="H9" s="402"/>
      <c r="I9" s="402"/>
      <c r="J9" s="402"/>
      <c r="K9" s="450"/>
      <c r="L9" s="451" t="s">
        <v>113</v>
      </c>
      <c r="M9" s="452"/>
      <c r="N9" s="452"/>
      <c r="O9" s="452"/>
      <c r="P9" s="452"/>
      <c r="Q9" s="453"/>
      <c r="R9" s="454">
        <v>18585</v>
      </c>
      <c r="S9" s="455"/>
      <c r="T9" s="455"/>
      <c r="U9" s="455"/>
      <c r="V9" s="456"/>
      <c r="W9" s="364" t="s">
        <v>114</v>
      </c>
      <c r="X9" s="365"/>
      <c r="Y9" s="365"/>
      <c r="Z9" s="365"/>
      <c r="AA9" s="365"/>
      <c r="AB9" s="365"/>
      <c r="AC9" s="365"/>
      <c r="AD9" s="365"/>
      <c r="AE9" s="365"/>
      <c r="AF9" s="365"/>
      <c r="AG9" s="365"/>
      <c r="AH9" s="365"/>
      <c r="AI9" s="365"/>
      <c r="AJ9" s="365"/>
      <c r="AK9" s="365"/>
      <c r="AL9" s="366"/>
      <c r="AM9" s="436" t="s">
        <v>115</v>
      </c>
      <c r="AN9" s="437"/>
      <c r="AO9" s="437"/>
      <c r="AP9" s="437"/>
      <c r="AQ9" s="437"/>
      <c r="AR9" s="437"/>
      <c r="AS9" s="437"/>
      <c r="AT9" s="438"/>
      <c r="AU9" s="439" t="s">
        <v>116</v>
      </c>
      <c r="AV9" s="440"/>
      <c r="AW9" s="440"/>
      <c r="AX9" s="440"/>
      <c r="AY9" s="441" t="s">
        <v>117</v>
      </c>
      <c r="AZ9" s="442"/>
      <c r="BA9" s="442"/>
      <c r="BB9" s="442"/>
      <c r="BC9" s="442"/>
      <c r="BD9" s="442"/>
      <c r="BE9" s="442"/>
      <c r="BF9" s="442"/>
      <c r="BG9" s="442"/>
      <c r="BH9" s="442"/>
      <c r="BI9" s="442"/>
      <c r="BJ9" s="442"/>
      <c r="BK9" s="442"/>
      <c r="BL9" s="442"/>
      <c r="BM9" s="443"/>
      <c r="BN9" s="407">
        <v>-339511</v>
      </c>
      <c r="BO9" s="408"/>
      <c r="BP9" s="408"/>
      <c r="BQ9" s="408"/>
      <c r="BR9" s="408"/>
      <c r="BS9" s="408"/>
      <c r="BT9" s="408"/>
      <c r="BU9" s="409"/>
      <c r="BV9" s="407">
        <v>118823</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8.6</v>
      </c>
      <c r="CU9" s="405"/>
      <c r="CV9" s="405"/>
      <c r="CW9" s="405"/>
      <c r="CX9" s="405"/>
      <c r="CY9" s="405"/>
      <c r="CZ9" s="405"/>
      <c r="DA9" s="406"/>
      <c r="DB9" s="404">
        <v>8.4</v>
      </c>
      <c r="DC9" s="405"/>
      <c r="DD9" s="405"/>
      <c r="DE9" s="405"/>
      <c r="DF9" s="405"/>
      <c r="DG9" s="405"/>
      <c r="DH9" s="405"/>
      <c r="DI9" s="406"/>
    </row>
    <row r="10" spans="1:119" ht="18.75" customHeight="1" thickBot="1" x14ac:dyDescent="0.2">
      <c r="A10" s="177"/>
      <c r="B10" s="401"/>
      <c r="C10" s="402"/>
      <c r="D10" s="402"/>
      <c r="E10" s="402"/>
      <c r="F10" s="402"/>
      <c r="G10" s="402"/>
      <c r="H10" s="402"/>
      <c r="I10" s="402"/>
      <c r="J10" s="402"/>
      <c r="K10" s="450"/>
      <c r="L10" s="457" t="s">
        <v>119</v>
      </c>
      <c r="M10" s="437"/>
      <c r="N10" s="437"/>
      <c r="O10" s="437"/>
      <c r="P10" s="437"/>
      <c r="Q10" s="438"/>
      <c r="R10" s="458">
        <v>19282</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121</v>
      </c>
      <c r="AV10" s="440"/>
      <c r="AW10" s="440"/>
      <c r="AX10" s="440"/>
      <c r="AY10" s="441" t="s">
        <v>122</v>
      </c>
      <c r="AZ10" s="442"/>
      <c r="BA10" s="442"/>
      <c r="BB10" s="442"/>
      <c r="BC10" s="442"/>
      <c r="BD10" s="442"/>
      <c r="BE10" s="442"/>
      <c r="BF10" s="442"/>
      <c r="BG10" s="442"/>
      <c r="BH10" s="442"/>
      <c r="BI10" s="442"/>
      <c r="BJ10" s="442"/>
      <c r="BK10" s="442"/>
      <c r="BL10" s="442"/>
      <c r="BM10" s="443"/>
      <c r="BN10" s="407">
        <v>600565</v>
      </c>
      <c r="BO10" s="408"/>
      <c r="BP10" s="408"/>
      <c r="BQ10" s="408"/>
      <c r="BR10" s="408"/>
      <c r="BS10" s="408"/>
      <c r="BT10" s="408"/>
      <c r="BU10" s="409"/>
      <c r="BV10" s="407">
        <v>538778</v>
      </c>
      <c r="BW10" s="408"/>
      <c r="BX10" s="408"/>
      <c r="BY10" s="408"/>
      <c r="BZ10" s="408"/>
      <c r="CA10" s="408"/>
      <c r="CB10" s="408"/>
      <c r="CC10" s="409"/>
      <c r="CD10" s="180" t="s">
        <v>123</v>
      </c>
      <c r="CE10" s="181"/>
      <c r="CF10" s="181"/>
      <c r="CG10" s="181"/>
      <c r="CH10" s="181"/>
      <c r="CI10" s="181"/>
      <c r="CJ10" s="181"/>
      <c r="CK10" s="181"/>
      <c r="CL10" s="181"/>
      <c r="CM10" s="181"/>
      <c r="CN10" s="181"/>
      <c r="CO10" s="181"/>
      <c r="CP10" s="181"/>
      <c r="CQ10" s="181"/>
      <c r="CR10" s="181"/>
      <c r="CS10" s="182"/>
      <c r="CT10" s="183"/>
      <c r="CU10" s="184"/>
      <c r="CV10" s="184"/>
      <c r="CW10" s="184"/>
      <c r="CX10" s="184"/>
      <c r="CY10" s="184"/>
      <c r="CZ10" s="184"/>
      <c r="DA10" s="185"/>
      <c r="DB10" s="183"/>
      <c r="DC10" s="184"/>
      <c r="DD10" s="184"/>
      <c r="DE10" s="184"/>
      <c r="DF10" s="184"/>
      <c r="DG10" s="184"/>
      <c r="DH10" s="184"/>
      <c r="DI10" s="185"/>
    </row>
    <row r="11" spans="1:119" ht="18.75" customHeight="1" thickBot="1" x14ac:dyDescent="0.2">
      <c r="A11" s="177"/>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127</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130</v>
      </c>
      <c r="DC11" s="448"/>
      <c r="DD11" s="448"/>
      <c r="DE11" s="448"/>
      <c r="DF11" s="448"/>
      <c r="DG11" s="448"/>
      <c r="DH11" s="448"/>
      <c r="DI11" s="449"/>
    </row>
    <row r="12" spans="1:119" ht="18.75" customHeight="1" x14ac:dyDescent="0.15">
      <c r="A12" s="177"/>
      <c r="B12" s="467" t="s">
        <v>131</v>
      </c>
      <c r="C12" s="468"/>
      <c r="D12" s="468"/>
      <c r="E12" s="468"/>
      <c r="F12" s="468"/>
      <c r="G12" s="468"/>
      <c r="H12" s="468"/>
      <c r="I12" s="468"/>
      <c r="J12" s="468"/>
      <c r="K12" s="469"/>
      <c r="L12" s="476" t="s">
        <v>132</v>
      </c>
      <c r="M12" s="477"/>
      <c r="N12" s="477"/>
      <c r="O12" s="477"/>
      <c r="P12" s="477"/>
      <c r="Q12" s="478"/>
      <c r="R12" s="479">
        <v>18577</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106</v>
      </c>
      <c r="AV12" s="440"/>
      <c r="AW12" s="440"/>
      <c r="AX12" s="440"/>
      <c r="AY12" s="441" t="s">
        <v>136</v>
      </c>
      <c r="AZ12" s="442"/>
      <c r="BA12" s="442"/>
      <c r="BB12" s="442"/>
      <c r="BC12" s="442"/>
      <c r="BD12" s="442"/>
      <c r="BE12" s="442"/>
      <c r="BF12" s="442"/>
      <c r="BG12" s="442"/>
      <c r="BH12" s="442"/>
      <c r="BI12" s="442"/>
      <c r="BJ12" s="442"/>
      <c r="BK12" s="442"/>
      <c r="BL12" s="442"/>
      <c r="BM12" s="443"/>
      <c r="BN12" s="407">
        <v>182500</v>
      </c>
      <c r="BO12" s="408"/>
      <c r="BP12" s="408"/>
      <c r="BQ12" s="408"/>
      <c r="BR12" s="408"/>
      <c r="BS12" s="408"/>
      <c r="BT12" s="408"/>
      <c r="BU12" s="409"/>
      <c r="BV12" s="407">
        <v>0</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138</v>
      </c>
      <c r="CU12" s="448"/>
      <c r="CV12" s="448"/>
      <c r="CW12" s="448"/>
      <c r="CX12" s="448"/>
      <c r="CY12" s="448"/>
      <c r="CZ12" s="448"/>
      <c r="DA12" s="449"/>
      <c r="DB12" s="447" t="s">
        <v>138</v>
      </c>
      <c r="DC12" s="448"/>
      <c r="DD12" s="448"/>
      <c r="DE12" s="448"/>
      <c r="DF12" s="448"/>
      <c r="DG12" s="448"/>
      <c r="DH12" s="448"/>
      <c r="DI12" s="449"/>
    </row>
    <row r="13" spans="1:119" ht="18.75" customHeight="1" x14ac:dyDescent="0.15">
      <c r="A13" s="177"/>
      <c r="B13" s="470"/>
      <c r="C13" s="471"/>
      <c r="D13" s="471"/>
      <c r="E13" s="471"/>
      <c r="F13" s="471"/>
      <c r="G13" s="471"/>
      <c r="H13" s="471"/>
      <c r="I13" s="471"/>
      <c r="J13" s="471"/>
      <c r="K13" s="472"/>
      <c r="L13" s="186"/>
      <c r="M13" s="498" t="s">
        <v>139</v>
      </c>
      <c r="N13" s="499"/>
      <c r="O13" s="499"/>
      <c r="P13" s="499"/>
      <c r="Q13" s="500"/>
      <c r="R13" s="491">
        <v>18163</v>
      </c>
      <c r="S13" s="492"/>
      <c r="T13" s="492"/>
      <c r="U13" s="492"/>
      <c r="V13" s="493"/>
      <c r="W13" s="423" t="s">
        <v>140</v>
      </c>
      <c r="X13" s="424"/>
      <c r="Y13" s="424"/>
      <c r="Z13" s="424"/>
      <c r="AA13" s="424"/>
      <c r="AB13" s="414"/>
      <c r="AC13" s="458">
        <v>420</v>
      </c>
      <c r="AD13" s="459"/>
      <c r="AE13" s="459"/>
      <c r="AF13" s="459"/>
      <c r="AG13" s="501"/>
      <c r="AH13" s="458">
        <v>408</v>
      </c>
      <c r="AI13" s="459"/>
      <c r="AJ13" s="459"/>
      <c r="AK13" s="459"/>
      <c r="AL13" s="460"/>
      <c r="AM13" s="436" t="s">
        <v>141</v>
      </c>
      <c r="AN13" s="437"/>
      <c r="AO13" s="437"/>
      <c r="AP13" s="437"/>
      <c r="AQ13" s="437"/>
      <c r="AR13" s="437"/>
      <c r="AS13" s="437"/>
      <c r="AT13" s="438"/>
      <c r="AU13" s="439" t="s">
        <v>142</v>
      </c>
      <c r="AV13" s="440"/>
      <c r="AW13" s="440"/>
      <c r="AX13" s="440"/>
      <c r="AY13" s="441" t="s">
        <v>143</v>
      </c>
      <c r="AZ13" s="442"/>
      <c r="BA13" s="442"/>
      <c r="BB13" s="442"/>
      <c r="BC13" s="442"/>
      <c r="BD13" s="442"/>
      <c r="BE13" s="442"/>
      <c r="BF13" s="442"/>
      <c r="BG13" s="442"/>
      <c r="BH13" s="442"/>
      <c r="BI13" s="442"/>
      <c r="BJ13" s="442"/>
      <c r="BK13" s="442"/>
      <c r="BL13" s="442"/>
      <c r="BM13" s="443"/>
      <c r="BN13" s="407">
        <v>78554</v>
      </c>
      <c r="BO13" s="408"/>
      <c r="BP13" s="408"/>
      <c r="BQ13" s="408"/>
      <c r="BR13" s="408"/>
      <c r="BS13" s="408"/>
      <c r="BT13" s="408"/>
      <c r="BU13" s="409"/>
      <c r="BV13" s="407">
        <v>657601</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4.0999999999999996</v>
      </c>
      <c r="CU13" s="405"/>
      <c r="CV13" s="405"/>
      <c r="CW13" s="405"/>
      <c r="CX13" s="405"/>
      <c r="CY13" s="405"/>
      <c r="CZ13" s="405"/>
      <c r="DA13" s="406"/>
      <c r="DB13" s="404">
        <v>3.6</v>
      </c>
      <c r="DC13" s="405"/>
      <c r="DD13" s="405"/>
      <c r="DE13" s="405"/>
      <c r="DF13" s="405"/>
      <c r="DG13" s="405"/>
      <c r="DH13" s="405"/>
      <c r="DI13" s="406"/>
    </row>
    <row r="14" spans="1:119" ht="18.75" customHeight="1" thickBot="1" x14ac:dyDescent="0.2">
      <c r="A14" s="177"/>
      <c r="B14" s="470"/>
      <c r="C14" s="471"/>
      <c r="D14" s="471"/>
      <c r="E14" s="471"/>
      <c r="F14" s="471"/>
      <c r="G14" s="471"/>
      <c r="H14" s="471"/>
      <c r="I14" s="471"/>
      <c r="J14" s="471"/>
      <c r="K14" s="472"/>
      <c r="L14" s="488" t="s">
        <v>145</v>
      </c>
      <c r="M14" s="489"/>
      <c r="N14" s="489"/>
      <c r="O14" s="489"/>
      <c r="P14" s="489"/>
      <c r="Q14" s="490"/>
      <c r="R14" s="491">
        <v>18704</v>
      </c>
      <c r="S14" s="492"/>
      <c r="T14" s="492"/>
      <c r="U14" s="492"/>
      <c r="V14" s="493"/>
      <c r="W14" s="397"/>
      <c r="X14" s="398"/>
      <c r="Y14" s="398"/>
      <c r="Z14" s="398"/>
      <c r="AA14" s="398"/>
      <c r="AB14" s="387"/>
      <c r="AC14" s="494">
        <v>4.5999999999999996</v>
      </c>
      <c r="AD14" s="495"/>
      <c r="AE14" s="495"/>
      <c r="AF14" s="495"/>
      <c r="AG14" s="496"/>
      <c r="AH14" s="494">
        <v>4.4000000000000004</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v>35.299999999999997</v>
      </c>
      <c r="CU14" s="506"/>
      <c r="CV14" s="506"/>
      <c r="CW14" s="506"/>
      <c r="CX14" s="506"/>
      <c r="CY14" s="506"/>
      <c r="CZ14" s="506"/>
      <c r="DA14" s="507"/>
      <c r="DB14" s="505">
        <v>44.7</v>
      </c>
      <c r="DC14" s="506"/>
      <c r="DD14" s="506"/>
      <c r="DE14" s="506"/>
      <c r="DF14" s="506"/>
      <c r="DG14" s="506"/>
      <c r="DH14" s="506"/>
      <c r="DI14" s="507"/>
    </row>
    <row r="15" spans="1:119" ht="18.75" customHeight="1" x14ac:dyDescent="0.15">
      <c r="A15" s="177"/>
      <c r="B15" s="470"/>
      <c r="C15" s="471"/>
      <c r="D15" s="471"/>
      <c r="E15" s="471"/>
      <c r="F15" s="471"/>
      <c r="G15" s="471"/>
      <c r="H15" s="471"/>
      <c r="I15" s="471"/>
      <c r="J15" s="471"/>
      <c r="K15" s="472"/>
      <c r="L15" s="186"/>
      <c r="M15" s="498" t="s">
        <v>139</v>
      </c>
      <c r="N15" s="499"/>
      <c r="O15" s="499"/>
      <c r="P15" s="499"/>
      <c r="Q15" s="500"/>
      <c r="R15" s="491">
        <v>18343</v>
      </c>
      <c r="S15" s="492"/>
      <c r="T15" s="492"/>
      <c r="U15" s="492"/>
      <c r="V15" s="493"/>
      <c r="W15" s="423" t="s">
        <v>147</v>
      </c>
      <c r="X15" s="424"/>
      <c r="Y15" s="424"/>
      <c r="Z15" s="424"/>
      <c r="AA15" s="424"/>
      <c r="AB15" s="414"/>
      <c r="AC15" s="458">
        <v>3486</v>
      </c>
      <c r="AD15" s="459"/>
      <c r="AE15" s="459"/>
      <c r="AF15" s="459"/>
      <c r="AG15" s="501"/>
      <c r="AH15" s="458">
        <v>3526</v>
      </c>
      <c r="AI15" s="459"/>
      <c r="AJ15" s="459"/>
      <c r="AK15" s="459"/>
      <c r="AL15" s="460"/>
      <c r="AM15" s="436"/>
      <c r="AN15" s="437"/>
      <c r="AO15" s="437"/>
      <c r="AP15" s="437"/>
      <c r="AQ15" s="437"/>
      <c r="AR15" s="437"/>
      <c r="AS15" s="437"/>
      <c r="AT15" s="438"/>
      <c r="AU15" s="439"/>
      <c r="AV15" s="440"/>
      <c r="AW15" s="440"/>
      <c r="AX15" s="440"/>
      <c r="AY15" s="367" t="s">
        <v>148</v>
      </c>
      <c r="AZ15" s="368"/>
      <c r="BA15" s="368"/>
      <c r="BB15" s="368"/>
      <c r="BC15" s="368"/>
      <c r="BD15" s="368"/>
      <c r="BE15" s="368"/>
      <c r="BF15" s="368"/>
      <c r="BG15" s="368"/>
      <c r="BH15" s="368"/>
      <c r="BI15" s="368"/>
      <c r="BJ15" s="368"/>
      <c r="BK15" s="368"/>
      <c r="BL15" s="368"/>
      <c r="BM15" s="369"/>
      <c r="BN15" s="370">
        <v>2636868</v>
      </c>
      <c r="BO15" s="371"/>
      <c r="BP15" s="371"/>
      <c r="BQ15" s="371"/>
      <c r="BR15" s="371"/>
      <c r="BS15" s="371"/>
      <c r="BT15" s="371"/>
      <c r="BU15" s="372"/>
      <c r="BV15" s="370">
        <v>2506148</v>
      </c>
      <c r="BW15" s="371"/>
      <c r="BX15" s="371"/>
      <c r="BY15" s="371"/>
      <c r="BZ15" s="371"/>
      <c r="CA15" s="371"/>
      <c r="CB15" s="371"/>
      <c r="CC15" s="372"/>
      <c r="CD15" s="508" t="s">
        <v>149</v>
      </c>
      <c r="CE15" s="509"/>
      <c r="CF15" s="509"/>
      <c r="CG15" s="509"/>
      <c r="CH15" s="509"/>
      <c r="CI15" s="509"/>
      <c r="CJ15" s="509"/>
      <c r="CK15" s="509"/>
      <c r="CL15" s="509"/>
      <c r="CM15" s="509"/>
      <c r="CN15" s="509"/>
      <c r="CO15" s="509"/>
      <c r="CP15" s="509"/>
      <c r="CQ15" s="509"/>
      <c r="CR15" s="509"/>
      <c r="CS15" s="510"/>
      <c r="CT15" s="187"/>
      <c r="CU15" s="188"/>
      <c r="CV15" s="188"/>
      <c r="CW15" s="188"/>
      <c r="CX15" s="188"/>
      <c r="CY15" s="188"/>
      <c r="CZ15" s="188"/>
      <c r="DA15" s="189"/>
      <c r="DB15" s="187"/>
      <c r="DC15" s="188"/>
      <c r="DD15" s="188"/>
      <c r="DE15" s="188"/>
      <c r="DF15" s="188"/>
      <c r="DG15" s="188"/>
      <c r="DH15" s="188"/>
      <c r="DI15" s="189"/>
    </row>
    <row r="16" spans="1:119" ht="18.75" customHeight="1" x14ac:dyDescent="0.15">
      <c r="A16" s="177"/>
      <c r="B16" s="470"/>
      <c r="C16" s="471"/>
      <c r="D16" s="471"/>
      <c r="E16" s="471"/>
      <c r="F16" s="471"/>
      <c r="G16" s="471"/>
      <c r="H16" s="471"/>
      <c r="I16" s="471"/>
      <c r="J16" s="471"/>
      <c r="K16" s="472"/>
      <c r="L16" s="488" t="s">
        <v>150</v>
      </c>
      <c r="M16" s="511"/>
      <c r="N16" s="511"/>
      <c r="O16" s="511"/>
      <c r="P16" s="511"/>
      <c r="Q16" s="512"/>
      <c r="R16" s="513" t="s">
        <v>151</v>
      </c>
      <c r="S16" s="514"/>
      <c r="T16" s="514"/>
      <c r="U16" s="514"/>
      <c r="V16" s="515"/>
      <c r="W16" s="397"/>
      <c r="X16" s="398"/>
      <c r="Y16" s="398"/>
      <c r="Z16" s="398"/>
      <c r="AA16" s="398"/>
      <c r="AB16" s="387"/>
      <c r="AC16" s="494">
        <v>37.799999999999997</v>
      </c>
      <c r="AD16" s="495"/>
      <c r="AE16" s="495"/>
      <c r="AF16" s="495"/>
      <c r="AG16" s="496"/>
      <c r="AH16" s="494">
        <v>37.700000000000003</v>
      </c>
      <c r="AI16" s="495"/>
      <c r="AJ16" s="495"/>
      <c r="AK16" s="495"/>
      <c r="AL16" s="497"/>
      <c r="AM16" s="436"/>
      <c r="AN16" s="437"/>
      <c r="AO16" s="437"/>
      <c r="AP16" s="437"/>
      <c r="AQ16" s="437"/>
      <c r="AR16" s="437"/>
      <c r="AS16" s="437"/>
      <c r="AT16" s="438"/>
      <c r="AU16" s="439"/>
      <c r="AV16" s="440"/>
      <c r="AW16" s="440"/>
      <c r="AX16" s="440"/>
      <c r="AY16" s="441" t="s">
        <v>152</v>
      </c>
      <c r="AZ16" s="442"/>
      <c r="BA16" s="442"/>
      <c r="BB16" s="442"/>
      <c r="BC16" s="442"/>
      <c r="BD16" s="442"/>
      <c r="BE16" s="442"/>
      <c r="BF16" s="442"/>
      <c r="BG16" s="442"/>
      <c r="BH16" s="442"/>
      <c r="BI16" s="442"/>
      <c r="BJ16" s="442"/>
      <c r="BK16" s="442"/>
      <c r="BL16" s="442"/>
      <c r="BM16" s="443"/>
      <c r="BN16" s="407">
        <v>4106293</v>
      </c>
      <c r="BO16" s="408"/>
      <c r="BP16" s="408"/>
      <c r="BQ16" s="408"/>
      <c r="BR16" s="408"/>
      <c r="BS16" s="408"/>
      <c r="BT16" s="408"/>
      <c r="BU16" s="409"/>
      <c r="BV16" s="407">
        <v>3951892</v>
      </c>
      <c r="BW16" s="408"/>
      <c r="BX16" s="408"/>
      <c r="BY16" s="408"/>
      <c r="BZ16" s="408"/>
      <c r="CA16" s="408"/>
      <c r="CB16" s="408"/>
      <c r="CC16" s="409"/>
      <c r="CD16" s="190"/>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77"/>
      <c r="B17" s="473"/>
      <c r="C17" s="474"/>
      <c r="D17" s="474"/>
      <c r="E17" s="474"/>
      <c r="F17" s="474"/>
      <c r="G17" s="474"/>
      <c r="H17" s="474"/>
      <c r="I17" s="474"/>
      <c r="J17" s="474"/>
      <c r="K17" s="475"/>
      <c r="L17" s="191"/>
      <c r="M17" s="518" t="s">
        <v>153</v>
      </c>
      <c r="N17" s="519"/>
      <c r="O17" s="519"/>
      <c r="P17" s="519"/>
      <c r="Q17" s="520"/>
      <c r="R17" s="513" t="s">
        <v>154</v>
      </c>
      <c r="S17" s="514"/>
      <c r="T17" s="514"/>
      <c r="U17" s="514"/>
      <c r="V17" s="515"/>
      <c r="W17" s="423" t="s">
        <v>155</v>
      </c>
      <c r="X17" s="424"/>
      <c r="Y17" s="424"/>
      <c r="Z17" s="424"/>
      <c r="AA17" s="424"/>
      <c r="AB17" s="414"/>
      <c r="AC17" s="458">
        <v>5308</v>
      </c>
      <c r="AD17" s="459"/>
      <c r="AE17" s="459"/>
      <c r="AF17" s="459"/>
      <c r="AG17" s="501"/>
      <c r="AH17" s="458">
        <v>5420</v>
      </c>
      <c r="AI17" s="459"/>
      <c r="AJ17" s="459"/>
      <c r="AK17" s="459"/>
      <c r="AL17" s="460"/>
      <c r="AM17" s="436"/>
      <c r="AN17" s="437"/>
      <c r="AO17" s="437"/>
      <c r="AP17" s="437"/>
      <c r="AQ17" s="437"/>
      <c r="AR17" s="437"/>
      <c r="AS17" s="437"/>
      <c r="AT17" s="438"/>
      <c r="AU17" s="439"/>
      <c r="AV17" s="440"/>
      <c r="AW17" s="440"/>
      <c r="AX17" s="440"/>
      <c r="AY17" s="441" t="s">
        <v>156</v>
      </c>
      <c r="AZ17" s="442"/>
      <c r="BA17" s="442"/>
      <c r="BB17" s="442"/>
      <c r="BC17" s="442"/>
      <c r="BD17" s="442"/>
      <c r="BE17" s="442"/>
      <c r="BF17" s="442"/>
      <c r="BG17" s="442"/>
      <c r="BH17" s="442"/>
      <c r="BI17" s="442"/>
      <c r="BJ17" s="442"/>
      <c r="BK17" s="442"/>
      <c r="BL17" s="442"/>
      <c r="BM17" s="443"/>
      <c r="BN17" s="407">
        <v>3332183</v>
      </c>
      <c r="BO17" s="408"/>
      <c r="BP17" s="408"/>
      <c r="BQ17" s="408"/>
      <c r="BR17" s="408"/>
      <c r="BS17" s="408"/>
      <c r="BT17" s="408"/>
      <c r="BU17" s="409"/>
      <c r="BV17" s="407">
        <v>3161073</v>
      </c>
      <c r="BW17" s="408"/>
      <c r="BX17" s="408"/>
      <c r="BY17" s="408"/>
      <c r="BZ17" s="408"/>
      <c r="CA17" s="408"/>
      <c r="CB17" s="408"/>
      <c r="CC17" s="409"/>
      <c r="CD17" s="190"/>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77"/>
      <c r="B18" s="529" t="s">
        <v>157</v>
      </c>
      <c r="C18" s="450"/>
      <c r="D18" s="450"/>
      <c r="E18" s="530"/>
      <c r="F18" s="530"/>
      <c r="G18" s="530"/>
      <c r="H18" s="530"/>
      <c r="I18" s="530"/>
      <c r="J18" s="530"/>
      <c r="K18" s="530"/>
      <c r="L18" s="531">
        <v>18.78</v>
      </c>
      <c r="M18" s="531"/>
      <c r="N18" s="531"/>
      <c r="O18" s="531"/>
      <c r="P18" s="531"/>
      <c r="Q18" s="531"/>
      <c r="R18" s="532"/>
      <c r="S18" s="532"/>
      <c r="T18" s="532"/>
      <c r="U18" s="532"/>
      <c r="V18" s="533"/>
      <c r="W18" s="425"/>
      <c r="X18" s="426"/>
      <c r="Y18" s="426"/>
      <c r="Z18" s="426"/>
      <c r="AA18" s="426"/>
      <c r="AB18" s="417"/>
      <c r="AC18" s="534">
        <v>57.6</v>
      </c>
      <c r="AD18" s="535"/>
      <c r="AE18" s="535"/>
      <c r="AF18" s="535"/>
      <c r="AG18" s="536"/>
      <c r="AH18" s="534">
        <v>57.9</v>
      </c>
      <c r="AI18" s="535"/>
      <c r="AJ18" s="535"/>
      <c r="AK18" s="535"/>
      <c r="AL18" s="537"/>
      <c r="AM18" s="436"/>
      <c r="AN18" s="437"/>
      <c r="AO18" s="437"/>
      <c r="AP18" s="437"/>
      <c r="AQ18" s="437"/>
      <c r="AR18" s="437"/>
      <c r="AS18" s="437"/>
      <c r="AT18" s="438"/>
      <c r="AU18" s="439"/>
      <c r="AV18" s="440"/>
      <c r="AW18" s="440"/>
      <c r="AX18" s="440"/>
      <c r="AY18" s="441" t="s">
        <v>158</v>
      </c>
      <c r="AZ18" s="442"/>
      <c r="BA18" s="442"/>
      <c r="BB18" s="442"/>
      <c r="BC18" s="442"/>
      <c r="BD18" s="442"/>
      <c r="BE18" s="442"/>
      <c r="BF18" s="442"/>
      <c r="BG18" s="442"/>
      <c r="BH18" s="442"/>
      <c r="BI18" s="442"/>
      <c r="BJ18" s="442"/>
      <c r="BK18" s="442"/>
      <c r="BL18" s="442"/>
      <c r="BM18" s="443"/>
      <c r="BN18" s="407">
        <v>3967214</v>
      </c>
      <c r="BO18" s="408"/>
      <c r="BP18" s="408"/>
      <c r="BQ18" s="408"/>
      <c r="BR18" s="408"/>
      <c r="BS18" s="408"/>
      <c r="BT18" s="408"/>
      <c r="BU18" s="409"/>
      <c r="BV18" s="407">
        <v>4047289</v>
      </c>
      <c r="BW18" s="408"/>
      <c r="BX18" s="408"/>
      <c r="BY18" s="408"/>
      <c r="BZ18" s="408"/>
      <c r="CA18" s="408"/>
      <c r="CB18" s="408"/>
      <c r="CC18" s="409"/>
      <c r="CD18" s="190"/>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77"/>
      <c r="B19" s="529" t="s">
        <v>159</v>
      </c>
      <c r="C19" s="450"/>
      <c r="D19" s="450"/>
      <c r="E19" s="530"/>
      <c r="F19" s="530"/>
      <c r="G19" s="530"/>
      <c r="H19" s="530"/>
      <c r="I19" s="530"/>
      <c r="J19" s="530"/>
      <c r="K19" s="530"/>
      <c r="L19" s="538">
        <v>990</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160</v>
      </c>
      <c r="AZ19" s="442"/>
      <c r="BA19" s="442"/>
      <c r="BB19" s="442"/>
      <c r="BC19" s="442"/>
      <c r="BD19" s="442"/>
      <c r="BE19" s="442"/>
      <c r="BF19" s="442"/>
      <c r="BG19" s="442"/>
      <c r="BH19" s="442"/>
      <c r="BI19" s="442"/>
      <c r="BJ19" s="442"/>
      <c r="BK19" s="442"/>
      <c r="BL19" s="442"/>
      <c r="BM19" s="443"/>
      <c r="BN19" s="407">
        <v>5969339</v>
      </c>
      <c r="BO19" s="408"/>
      <c r="BP19" s="408"/>
      <c r="BQ19" s="408"/>
      <c r="BR19" s="408"/>
      <c r="BS19" s="408"/>
      <c r="BT19" s="408"/>
      <c r="BU19" s="409"/>
      <c r="BV19" s="407">
        <v>6015618</v>
      </c>
      <c r="BW19" s="408"/>
      <c r="BX19" s="408"/>
      <c r="BY19" s="408"/>
      <c r="BZ19" s="408"/>
      <c r="CA19" s="408"/>
      <c r="CB19" s="408"/>
      <c r="CC19" s="409"/>
      <c r="CD19" s="190"/>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77"/>
      <c r="B20" s="529" t="s">
        <v>161</v>
      </c>
      <c r="C20" s="450"/>
      <c r="D20" s="450"/>
      <c r="E20" s="530"/>
      <c r="F20" s="530"/>
      <c r="G20" s="530"/>
      <c r="H20" s="530"/>
      <c r="I20" s="530"/>
      <c r="J20" s="530"/>
      <c r="K20" s="530"/>
      <c r="L20" s="538">
        <v>6810</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0"/>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77"/>
      <c r="B21" s="547" t="s">
        <v>162</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0"/>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77"/>
      <c r="B22" s="577" t="s">
        <v>163</v>
      </c>
      <c r="C22" s="551"/>
      <c r="D22" s="552"/>
      <c r="E22" s="419" t="s">
        <v>1</v>
      </c>
      <c r="F22" s="424"/>
      <c r="G22" s="424"/>
      <c r="H22" s="424"/>
      <c r="I22" s="424"/>
      <c r="J22" s="424"/>
      <c r="K22" s="414"/>
      <c r="L22" s="419" t="s">
        <v>164</v>
      </c>
      <c r="M22" s="424"/>
      <c r="N22" s="424"/>
      <c r="O22" s="424"/>
      <c r="P22" s="414"/>
      <c r="Q22" s="582" t="s">
        <v>165</v>
      </c>
      <c r="R22" s="583"/>
      <c r="S22" s="583"/>
      <c r="T22" s="583"/>
      <c r="U22" s="583"/>
      <c r="V22" s="584"/>
      <c r="W22" s="550" t="s">
        <v>166</v>
      </c>
      <c r="X22" s="551"/>
      <c r="Y22" s="552"/>
      <c r="Z22" s="419" t="s">
        <v>1</v>
      </c>
      <c r="AA22" s="424"/>
      <c r="AB22" s="424"/>
      <c r="AC22" s="424"/>
      <c r="AD22" s="424"/>
      <c r="AE22" s="424"/>
      <c r="AF22" s="424"/>
      <c r="AG22" s="414"/>
      <c r="AH22" s="588" t="s">
        <v>167</v>
      </c>
      <c r="AI22" s="424"/>
      <c r="AJ22" s="424"/>
      <c r="AK22" s="424"/>
      <c r="AL22" s="414"/>
      <c r="AM22" s="588" t="s">
        <v>168</v>
      </c>
      <c r="AN22" s="589"/>
      <c r="AO22" s="589"/>
      <c r="AP22" s="589"/>
      <c r="AQ22" s="589"/>
      <c r="AR22" s="590"/>
      <c r="AS22" s="582" t="s">
        <v>165</v>
      </c>
      <c r="AT22" s="583"/>
      <c r="AU22" s="583"/>
      <c r="AV22" s="583"/>
      <c r="AW22" s="583"/>
      <c r="AX22" s="594"/>
      <c r="AY22" s="367" t="s">
        <v>169</v>
      </c>
      <c r="AZ22" s="368"/>
      <c r="BA22" s="368"/>
      <c r="BB22" s="368"/>
      <c r="BC22" s="368"/>
      <c r="BD22" s="368"/>
      <c r="BE22" s="368"/>
      <c r="BF22" s="368"/>
      <c r="BG22" s="368"/>
      <c r="BH22" s="368"/>
      <c r="BI22" s="368"/>
      <c r="BJ22" s="368"/>
      <c r="BK22" s="368"/>
      <c r="BL22" s="368"/>
      <c r="BM22" s="369"/>
      <c r="BN22" s="370">
        <v>4665058</v>
      </c>
      <c r="BO22" s="371"/>
      <c r="BP22" s="371"/>
      <c r="BQ22" s="371"/>
      <c r="BR22" s="371"/>
      <c r="BS22" s="371"/>
      <c r="BT22" s="371"/>
      <c r="BU22" s="372"/>
      <c r="BV22" s="370">
        <v>5076021</v>
      </c>
      <c r="BW22" s="371"/>
      <c r="BX22" s="371"/>
      <c r="BY22" s="371"/>
      <c r="BZ22" s="371"/>
      <c r="CA22" s="371"/>
      <c r="CB22" s="371"/>
      <c r="CC22" s="372"/>
      <c r="CD22" s="190"/>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77"/>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170</v>
      </c>
      <c r="AZ23" s="442"/>
      <c r="BA23" s="442"/>
      <c r="BB23" s="442"/>
      <c r="BC23" s="442"/>
      <c r="BD23" s="442"/>
      <c r="BE23" s="442"/>
      <c r="BF23" s="442"/>
      <c r="BG23" s="442"/>
      <c r="BH23" s="442"/>
      <c r="BI23" s="442"/>
      <c r="BJ23" s="442"/>
      <c r="BK23" s="442"/>
      <c r="BL23" s="442"/>
      <c r="BM23" s="443"/>
      <c r="BN23" s="407">
        <v>4665058</v>
      </c>
      <c r="BO23" s="408"/>
      <c r="BP23" s="408"/>
      <c r="BQ23" s="408"/>
      <c r="BR23" s="408"/>
      <c r="BS23" s="408"/>
      <c r="BT23" s="408"/>
      <c r="BU23" s="409"/>
      <c r="BV23" s="407">
        <v>5076021</v>
      </c>
      <c r="BW23" s="408"/>
      <c r="BX23" s="408"/>
      <c r="BY23" s="408"/>
      <c r="BZ23" s="408"/>
      <c r="CA23" s="408"/>
      <c r="CB23" s="408"/>
      <c r="CC23" s="409"/>
      <c r="CD23" s="190"/>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77"/>
      <c r="B24" s="578"/>
      <c r="C24" s="554"/>
      <c r="D24" s="555"/>
      <c r="E24" s="457" t="s">
        <v>171</v>
      </c>
      <c r="F24" s="437"/>
      <c r="G24" s="437"/>
      <c r="H24" s="437"/>
      <c r="I24" s="437"/>
      <c r="J24" s="437"/>
      <c r="K24" s="438"/>
      <c r="L24" s="458">
        <v>1</v>
      </c>
      <c r="M24" s="459"/>
      <c r="N24" s="459"/>
      <c r="O24" s="459"/>
      <c r="P24" s="501"/>
      <c r="Q24" s="458">
        <v>8000</v>
      </c>
      <c r="R24" s="459"/>
      <c r="S24" s="459"/>
      <c r="T24" s="459"/>
      <c r="U24" s="459"/>
      <c r="V24" s="501"/>
      <c r="W24" s="553"/>
      <c r="X24" s="554"/>
      <c r="Y24" s="555"/>
      <c r="Z24" s="457" t="s">
        <v>172</v>
      </c>
      <c r="AA24" s="437"/>
      <c r="AB24" s="437"/>
      <c r="AC24" s="437"/>
      <c r="AD24" s="437"/>
      <c r="AE24" s="437"/>
      <c r="AF24" s="437"/>
      <c r="AG24" s="438"/>
      <c r="AH24" s="458">
        <v>149</v>
      </c>
      <c r="AI24" s="459"/>
      <c r="AJ24" s="459"/>
      <c r="AK24" s="459"/>
      <c r="AL24" s="501"/>
      <c r="AM24" s="458">
        <v>427332</v>
      </c>
      <c r="AN24" s="459"/>
      <c r="AO24" s="459"/>
      <c r="AP24" s="459"/>
      <c r="AQ24" s="459"/>
      <c r="AR24" s="501"/>
      <c r="AS24" s="458">
        <v>2868</v>
      </c>
      <c r="AT24" s="459"/>
      <c r="AU24" s="459"/>
      <c r="AV24" s="459"/>
      <c r="AW24" s="459"/>
      <c r="AX24" s="460"/>
      <c r="AY24" s="523" t="s">
        <v>173</v>
      </c>
      <c r="AZ24" s="524"/>
      <c r="BA24" s="524"/>
      <c r="BB24" s="524"/>
      <c r="BC24" s="524"/>
      <c r="BD24" s="524"/>
      <c r="BE24" s="524"/>
      <c r="BF24" s="524"/>
      <c r="BG24" s="524"/>
      <c r="BH24" s="524"/>
      <c r="BI24" s="524"/>
      <c r="BJ24" s="524"/>
      <c r="BK24" s="524"/>
      <c r="BL24" s="524"/>
      <c r="BM24" s="525"/>
      <c r="BN24" s="407">
        <v>1383430</v>
      </c>
      <c r="BO24" s="408"/>
      <c r="BP24" s="408"/>
      <c r="BQ24" s="408"/>
      <c r="BR24" s="408"/>
      <c r="BS24" s="408"/>
      <c r="BT24" s="408"/>
      <c r="BU24" s="409"/>
      <c r="BV24" s="407">
        <v>1496189</v>
      </c>
      <c r="BW24" s="408"/>
      <c r="BX24" s="408"/>
      <c r="BY24" s="408"/>
      <c r="BZ24" s="408"/>
      <c r="CA24" s="408"/>
      <c r="CB24" s="408"/>
      <c r="CC24" s="409"/>
      <c r="CD24" s="190"/>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77"/>
      <c r="B25" s="578"/>
      <c r="C25" s="554"/>
      <c r="D25" s="555"/>
      <c r="E25" s="457" t="s">
        <v>174</v>
      </c>
      <c r="F25" s="437"/>
      <c r="G25" s="437"/>
      <c r="H25" s="437"/>
      <c r="I25" s="437"/>
      <c r="J25" s="437"/>
      <c r="K25" s="438"/>
      <c r="L25" s="458">
        <v>1</v>
      </c>
      <c r="M25" s="459"/>
      <c r="N25" s="459"/>
      <c r="O25" s="459"/>
      <c r="P25" s="501"/>
      <c r="Q25" s="458">
        <v>6450</v>
      </c>
      <c r="R25" s="459"/>
      <c r="S25" s="459"/>
      <c r="T25" s="459"/>
      <c r="U25" s="459"/>
      <c r="V25" s="501"/>
      <c r="W25" s="553"/>
      <c r="X25" s="554"/>
      <c r="Y25" s="555"/>
      <c r="Z25" s="457" t="s">
        <v>175</v>
      </c>
      <c r="AA25" s="437"/>
      <c r="AB25" s="437"/>
      <c r="AC25" s="437"/>
      <c r="AD25" s="437"/>
      <c r="AE25" s="437"/>
      <c r="AF25" s="437"/>
      <c r="AG25" s="438"/>
      <c r="AH25" s="458" t="s">
        <v>138</v>
      </c>
      <c r="AI25" s="459"/>
      <c r="AJ25" s="459"/>
      <c r="AK25" s="459"/>
      <c r="AL25" s="501"/>
      <c r="AM25" s="458" t="s">
        <v>138</v>
      </c>
      <c r="AN25" s="459"/>
      <c r="AO25" s="459"/>
      <c r="AP25" s="459"/>
      <c r="AQ25" s="459"/>
      <c r="AR25" s="501"/>
      <c r="AS25" s="458" t="s">
        <v>138</v>
      </c>
      <c r="AT25" s="459"/>
      <c r="AU25" s="459"/>
      <c r="AV25" s="459"/>
      <c r="AW25" s="459"/>
      <c r="AX25" s="460"/>
      <c r="AY25" s="367" t="s">
        <v>176</v>
      </c>
      <c r="AZ25" s="368"/>
      <c r="BA25" s="368"/>
      <c r="BB25" s="368"/>
      <c r="BC25" s="368"/>
      <c r="BD25" s="368"/>
      <c r="BE25" s="368"/>
      <c r="BF25" s="368"/>
      <c r="BG25" s="368"/>
      <c r="BH25" s="368"/>
      <c r="BI25" s="368"/>
      <c r="BJ25" s="368"/>
      <c r="BK25" s="368"/>
      <c r="BL25" s="368"/>
      <c r="BM25" s="369"/>
      <c r="BN25" s="370" t="s">
        <v>138</v>
      </c>
      <c r="BO25" s="371"/>
      <c r="BP25" s="371"/>
      <c r="BQ25" s="371"/>
      <c r="BR25" s="371"/>
      <c r="BS25" s="371"/>
      <c r="BT25" s="371"/>
      <c r="BU25" s="372"/>
      <c r="BV25" s="370" t="s">
        <v>138</v>
      </c>
      <c r="BW25" s="371"/>
      <c r="BX25" s="371"/>
      <c r="BY25" s="371"/>
      <c r="BZ25" s="371"/>
      <c r="CA25" s="371"/>
      <c r="CB25" s="371"/>
      <c r="CC25" s="372"/>
      <c r="CD25" s="190"/>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77"/>
      <c r="B26" s="578"/>
      <c r="C26" s="554"/>
      <c r="D26" s="555"/>
      <c r="E26" s="457" t="s">
        <v>177</v>
      </c>
      <c r="F26" s="437"/>
      <c r="G26" s="437"/>
      <c r="H26" s="437"/>
      <c r="I26" s="437"/>
      <c r="J26" s="437"/>
      <c r="K26" s="438"/>
      <c r="L26" s="458">
        <v>1</v>
      </c>
      <c r="M26" s="459"/>
      <c r="N26" s="459"/>
      <c r="O26" s="459"/>
      <c r="P26" s="501"/>
      <c r="Q26" s="458">
        <v>5400</v>
      </c>
      <c r="R26" s="459"/>
      <c r="S26" s="459"/>
      <c r="T26" s="459"/>
      <c r="U26" s="459"/>
      <c r="V26" s="501"/>
      <c r="W26" s="553"/>
      <c r="X26" s="554"/>
      <c r="Y26" s="555"/>
      <c r="Z26" s="457" t="s">
        <v>178</v>
      </c>
      <c r="AA26" s="559"/>
      <c r="AB26" s="559"/>
      <c r="AC26" s="559"/>
      <c r="AD26" s="559"/>
      <c r="AE26" s="559"/>
      <c r="AF26" s="559"/>
      <c r="AG26" s="560"/>
      <c r="AH26" s="458">
        <v>6</v>
      </c>
      <c r="AI26" s="459"/>
      <c r="AJ26" s="459"/>
      <c r="AK26" s="459"/>
      <c r="AL26" s="501"/>
      <c r="AM26" s="458">
        <v>12990</v>
      </c>
      <c r="AN26" s="459"/>
      <c r="AO26" s="459"/>
      <c r="AP26" s="459"/>
      <c r="AQ26" s="459"/>
      <c r="AR26" s="501"/>
      <c r="AS26" s="458">
        <v>2165</v>
      </c>
      <c r="AT26" s="459"/>
      <c r="AU26" s="459"/>
      <c r="AV26" s="459"/>
      <c r="AW26" s="459"/>
      <c r="AX26" s="460"/>
      <c r="AY26" s="410" t="s">
        <v>179</v>
      </c>
      <c r="AZ26" s="411"/>
      <c r="BA26" s="411"/>
      <c r="BB26" s="411"/>
      <c r="BC26" s="411"/>
      <c r="BD26" s="411"/>
      <c r="BE26" s="411"/>
      <c r="BF26" s="411"/>
      <c r="BG26" s="411"/>
      <c r="BH26" s="411"/>
      <c r="BI26" s="411"/>
      <c r="BJ26" s="411"/>
      <c r="BK26" s="411"/>
      <c r="BL26" s="411"/>
      <c r="BM26" s="412"/>
      <c r="BN26" s="407" t="s">
        <v>138</v>
      </c>
      <c r="BO26" s="408"/>
      <c r="BP26" s="408"/>
      <c r="BQ26" s="408"/>
      <c r="BR26" s="408"/>
      <c r="BS26" s="408"/>
      <c r="BT26" s="408"/>
      <c r="BU26" s="409"/>
      <c r="BV26" s="407" t="s">
        <v>180</v>
      </c>
      <c r="BW26" s="408"/>
      <c r="BX26" s="408"/>
      <c r="BY26" s="408"/>
      <c r="BZ26" s="408"/>
      <c r="CA26" s="408"/>
      <c r="CB26" s="408"/>
      <c r="CC26" s="409"/>
      <c r="CD26" s="190"/>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77"/>
      <c r="B27" s="578"/>
      <c r="C27" s="554"/>
      <c r="D27" s="555"/>
      <c r="E27" s="457" t="s">
        <v>181</v>
      </c>
      <c r="F27" s="437"/>
      <c r="G27" s="437"/>
      <c r="H27" s="437"/>
      <c r="I27" s="437"/>
      <c r="J27" s="437"/>
      <c r="K27" s="438"/>
      <c r="L27" s="458">
        <v>1</v>
      </c>
      <c r="M27" s="459"/>
      <c r="N27" s="459"/>
      <c r="O27" s="459"/>
      <c r="P27" s="501"/>
      <c r="Q27" s="458">
        <v>2970</v>
      </c>
      <c r="R27" s="459"/>
      <c r="S27" s="459"/>
      <c r="T27" s="459"/>
      <c r="U27" s="459"/>
      <c r="V27" s="501"/>
      <c r="W27" s="553"/>
      <c r="X27" s="554"/>
      <c r="Y27" s="555"/>
      <c r="Z27" s="457" t="s">
        <v>182</v>
      </c>
      <c r="AA27" s="437"/>
      <c r="AB27" s="437"/>
      <c r="AC27" s="437"/>
      <c r="AD27" s="437"/>
      <c r="AE27" s="437"/>
      <c r="AF27" s="437"/>
      <c r="AG27" s="438"/>
      <c r="AH27" s="458" t="s">
        <v>138</v>
      </c>
      <c r="AI27" s="459"/>
      <c r="AJ27" s="459"/>
      <c r="AK27" s="459"/>
      <c r="AL27" s="501"/>
      <c r="AM27" s="458" t="s">
        <v>138</v>
      </c>
      <c r="AN27" s="459"/>
      <c r="AO27" s="459"/>
      <c r="AP27" s="459"/>
      <c r="AQ27" s="459"/>
      <c r="AR27" s="501"/>
      <c r="AS27" s="458" t="s">
        <v>180</v>
      </c>
      <c r="AT27" s="459"/>
      <c r="AU27" s="459"/>
      <c r="AV27" s="459"/>
      <c r="AW27" s="459"/>
      <c r="AX27" s="460"/>
      <c r="AY27" s="502" t="s">
        <v>183</v>
      </c>
      <c r="AZ27" s="503"/>
      <c r="BA27" s="503"/>
      <c r="BB27" s="503"/>
      <c r="BC27" s="503"/>
      <c r="BD27" s="503"/>
      <c r="BE27" s="503"/>
      <c r="BF27" s="503"/>
      <c r="BG27" s="503"/>
      <c r="BH27" s="503"/>
      <c r="BI27" s="503"/>
      <c r="BJ27" s="503"/>
      <c r="BK27" s="503"/>
      <c r="BL27" s="503"/>
      <c r="BM27" s="504"/>
      <c r="BN27" s="526" t="s">
        <v>138</v>
      </c>
      <c r="BO27" s="527"/>
      <c r="BP27" s="527"/>
      <c r="BQ27" s="527"/>
      <c r="BR27" s="527"/>
      <c r="BS27" s="527"/>
      <c r="BT27" s="527"/>
      <c r="BU27" s="528"/>
      <c r="BV27" s="526" t="s">
        <v>138</v>
      </c>
      <c r="BW27" s="527"/>
      <c r="BX27" s="527"/>
      <c r="BY27" s="527"/>
      <c r="BZ27" s="527"/>
      <c r="CA27" s="527"/>
      <c r="CB27" s="527"/>
      <c r="CC27" s="528"/>
      <c r="CD27" s="192"/>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77"/>
      <c r="B28" s="578"/>
      <c r="C28" s="554"/>
      <c r="D28" s="555"/>
      <c r="E28" s="457" t="s">
        <v>184</v>
      </c>
      <c r="F28" s="437"/>
      <c r="G28" s="437"/>
      <c r="H28" s="437"/>
      <c r="I28" s="437"/>
      <c r="J28" s="437"/>
      <c r="K28" s="438"/>
      <c r="L28" s="458">
        <v>1</v>
      </c>
      <c r="M28" s="459"/>
      <c r="N28" s="459"/>
      <c r="O28" s="459"/>
      <c r="P28" s="501"/>
      <c r="Q28" s="458">
        <v>2800</v>
      </c>
      <c r="R28" s="459"/>
      <c r="S28" s="459"/>
      <c r="T28" s="459"/>
      <c r="U28" s="459"/>
      <c r="V28" s="501"/>
      <c r="W28" s="553"/>
      <c r="X28" s="554"/>
      <c r="Y28" s="555"/>
      <c r="Z28" s="457" t="s">
        <v>185</v>
      </c>
      <c r="AA28" s="437"/>
      <c r="AB28" s="437"/>
      <c r="AC28" s="437"/>
      <c r="AD28" s="437"/>
      <c r="AE28" s="437"/>
      <c r="AF28" s="437"/>
      <c r="AG28" s="438"/>
      <c r="AH28" s="458" t="s">
        <v>138</v>
      </c>
      <c r="AI28" s="459"/>
      <c r="AJ28" s="459"/>
      <c r="AK28" s="459"/>
      <c r="AL28" s="501"/>
      <c r="AM28" s="458" t="s">
        <v>138</v>
      </c>
      <c r="AN28" s="459"/>
      <c r="AO28" s="459"/>
      <c r="AP28" s="459"/>
      <c r="AQ28" s="459"/>
      <c r="AR28" s="501"/>
      <c r="AS28" s="458" t="s">
        <v>138</v>
      </c>
      <c r="AT28" s="459"/>
      <c r="AU28" s="459"/>
      <c r="AV28" s="459"/>
      <c r="AW28" s="459"/>
      <c r="AX28" s="460"/>
      <c r="AY28" s="561" t="s">
        <v>186</v>
      </c>
      <c r="AZ28" s="562"/>
      <c r="BA28" s="562"/>
      <c r="BB28" s="563"/>
      <c r="BC28" s="367" t="s">
        <v>50</v>
      </c>
      <c r="BD28" s="368"/>
      <c r="BE28" s="368"/>
      <c r="BF28" s="368"/>
      <c r="BG28" s="368"/>
      <c r="BH28" s="368"/>
      <c r="BI28" s="368"/>
      <c r="BJ28" s="368"/>
      <c r="BK28" s="368"/>
      <c r="BL28" s="368"/>
      <c r="BM28" s="369"/>
      <c r="BN28" s="370">
        <v>2020853</v>
      </c>
      <c r="BO28" s="371"/>
      <c r="BP28" s="371"/>
      <c r="BQ28" s="371"/>
      <c r="BR28" s="371"/>
      <c r="BS28" s="371"/>
      <c r="BT28" s="371"/>
      <c r="BU28" s="372"/>
      <c r="BV28" s="370">
        <v>1602788</v>
      </c>
      <c r="BW28" s="371"/>
      <c r="BX28" s="371"/>
      <c r="BY28" s="371"/>
      <c r="BZ28" s="371"/>
      <c r="CA28" s="371"/>
      <c r="CB28" s="371"/>
      <c r="CC28" s="372"/>
      <c r="CD28" s="190"/>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77"/>
      <c r="B29" s="578"/>
      <c r="C29" s="554"/>
      <c r="D29" s="555"/>
      <c r="E29" s="457" t="s">
        <v>187</v>
      </c>
      <c r="F29" s="437"/>
      <c r="G29" s="437"/>
      <c r="H29" s="437"/>
      <c r="I29" s="437"/>
      <c r="J29" s="437"/>
      <c r="K29" s="438"/>
      <c r="L29" s="458">
        <v>8</v>
      </c>
      <c r="M29" s="459"/>
      <c r="N29" s="459"/>
      <c r="O29" s="459"/>
      <c r="P29" s="501"/>
      <c r="Q29" s="458">
        <v>2660</v>
      </c>
      <c r="R29" s="459"/>
      <c r="S29" s="459"/>
      <c r="T29" s="459"/>
      <c r="U29" s="459"/>
      <c r="V29" s="501"/>
      <c r="W29" s="556"/>
      <c r="X29" s="557"/>
      <c r="Y29" s="558"/>
      <c r="Z29" s="457" t="s">
        <v>188</v>
      </c>
      <c r="AA29" s="437"/>
      <c r="AB29" s="437"/>
      <c r="AC29" s="437"/>
      <c r="AD29" s="437"/>
      <c r="AE29" s="437"/>
      <c r="AF29" s="437"/>
      <c r="AG29" s="438"/>
      <c r="AH29" s="458">
        <v>149</v>
      </c>
      <c r="AI29" s="459"/>
      <c r="AJ29" s="459"/>
      <c r="AK29" s="459"/>
      <c r="AL29" s="501"/>
      <c r="AM29" s="458">
        <v>427332</v>
      </c>
      <c r="AN29" s="459"/>
      <c r="AO29" s="459"/>
      <c r="AP29" s="459"/>
      <c r="AQ29" s="459"/>
      <c r="AR29" s="501"/>
      <c r="AS29" s="458">
        <v>2868</v>
      </c>
      <c r="AT29" s="459"/>
      <c r="AU29" s="459"/>
      <c r="AV29" s="459"/>
      <c r="AW29" s="459"/>
      <c r="AX29" s="460"/>
      <c r="AY29" s="564"/>
      <c r="AZ29" s="565"/>
      <c r="BA29" s="565"/>
      <c r="BB29" s="566"/>
      <c r="BC29" s="441" t="s">
        <v>189</v>
      </c>
      <c r="BD29" s="442"/>
      <c r="BE29" s="442"/>
      <c r="BF29" s="442"/>
      <c r="BG29" s="442"/>
      <c r="BH29" s="442"/>
      <c r="BI29" s="442"/>
      <c r="BJ29" s="442"/>
      <c r="BK29" s="442"/>
      <c r="BL29" s="442"/>
      <c r="BM29" s="443"/>
      <c r="BN29" s="407">
        <v>328363</v>
      </c>
      <c r="BO29" s="408"/>
      <c r="BP29" s="408"/>
      <c r="BQ29" s="408"/>
      <c r="BR29" s="408"/>
      <c r="BS29" s="408"/>
      <c r="BT29" s="408"/>
      <c r="BU29" s="409"/>
      <c r="BV29" s="407">
        <v>328358</v>
      </c>
      <c r="BW29" s="408"/>
      <c r="BX29" s="408"/>
      <c r="BY29" s="408"/>
      <c r="BZ29" s="408"/>
      <c r="CA29" s="408"/>
      <c r="CB29" s="408"/>
      <c r="CC29" s="409"/>
      <c r="CD29" s="192"/>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77"/>
      <c r="B30" s="579"/>
      <c r="C30" s="580"/>
      <c r="D30" s="581"/>
      <c r="E30" s="461"/>
      <c r="F30" s="462"/>
      <c r="G30" s="462"/>
      <c r="H30" s="462"/>
      <c r="I30" s="462"/>
      <c r="J30" s="462"/>
      <c r="K30" s="463"/>
      <c r="L30" s="571"/>
      <c r="M30" s="572"/>
      <c r="N30" s="572"/>
      <c r="O30" s="572"/>
      <c r="P30" s="573"/>
      <c r="Q30" s="571"/>
      <c r="R30" s="572"/>
      <c r="S30" s="572"/>
      <c r="T30" s="572"/>
      <c r="U30" s="572"/>
      <c r="V30" s="573"/>
      <c r="W30" s="574" t="s">
        <v>190</v>
      </c>
      <c r="X30" s="575"/>
      <c r="Y30" s="575"/>
      <c r="Z30" s="575"/>
      <c r="AA30" s="575"/>
      <c r="AB30" s="575"/>
      <c r="AC30" s="575"/>
      <c r="AD30" s="575"/>
      <c r="AE30" s="575"/>
      <c r="AF30" s="575"/>
      <c r="AG30" s="576"/>
      <c r="AH30" s="534">
        <v>94.3</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1357237</v>
      </c>
      <c r="BO30" s="527"/>
      <c r="BP30" s="527"/>
      <c r="BQ30" s="527"/>
      <c r="BR30" s="527"/>
      <c r="BS30" s="527"/>
      <c r="BT30" s="527"/>
      <c r="BU30" s="528"/>
      <c r="BV30" s="526">
        <v>1326488</v>
      </c>
      <c r="BW30" s="527"/>
      <c r="BX30" s="527"/>
      <c r="BY30" s="527"/>
      <c r="BZ30" s="527"/>
      <c r="CA30" s="527"/>
      <c r="CB30" s="527"/>
      <c r="CC30" s="528"/>
      <c r="CD30" s="193"/>
      <c r="CE30" s="194"/>
      <c r="CF30" s="194"/>
      <c r="CG30" s="194"/>
      <c r="CH30" s="194"/>
      <c r="CI30" s="194"/>
      <c r="CJ30" s="194"/>
      <c r="CK30" s="194"/>
      <c r="CL30" s="194"/>
      <c r="CM30" s="194"/>
      <c r="CN30" s="194"/>
      <c r="CO30" s="194"/>
      <c r="CP30" s="194"/>
      <c r="CQ30" s="194"/>
      <c r="CR30" s="194"/>
      <c r="CS30" s="195"/>
      <c r="CT30" s="196"/>
      <c r="CU30" s="197"/>
      <c r="CV30" s="197"/>
      <c r="CW30" s="197"/>
      <c r="CX30" s="197"/>
      <c r="CY30" s="197"/>
      <c r="CZ30" s="197"/>
      <c r="DA30" s="198"/>
      <c r="DB30" s="196"/>
      <c r="DC30" s="197"/>
      <c r="DD30" s="197"/>
      <c r="DE30" s="197"/>
      <c r="DF30" s="197"/>
      <c r="DG30" s="197"/>
      <c r="DH30" s="197"/>
      <c r="DI30" s="198"/>
    </row>
    <row r="31" spans="1:113" ht="13.5" customHeight="1" x14ac:dyDescent="0.15">
      <c r="A31" s="177"/>
      <c r="B31" s="199"/>
      <c r="DI31" s="200"/>
    </row>
    <row r="32" spans="1:113" ht="13.5" customHeight="1" x14ac:dyDescent="0.15">
      <c r="A32" s="177"/>
      <c r="B32" s="201"/>
      <c r="C32" s="570" t="s">
        <v>191</v>
      </c>
      <c r="D32" s="570"/>
      <c r="E32" s="570"/>
      <c r="F32" s="570"/>
      <c r="G32" s="570"/>
      <c r="H32" s="570"/>
      <c r="I32" s="570"/>
      <c r="J32" s="570"/>
      <c r="K32" s="570"/>
      <c r="L32" s="570"/>
      <c r="M32" s="570"/>
      <c r="N32" s="570"/>
      <c r="O32" s="570"/>
      <c r="P32" s="570"/>
      <c r="Q32" s="570"/>
      <c r="R32" s="570"/>
      <c r="S32" s="570"/>
      <c r="U32" s="411" t="s">
        <v>192</v>
      </c>
      <c r="V32" s="411"/>
      <c r="W32" s="411"/>
      <c r="X32" s="411"/>
      <c r="Y32" s="411"/>
      <c r="Z32" s="411"/>
      <c r="AA32" s="411"/>
      <c r="AB32" s="411"/>
      <c r="AC32" s="411"/>
      <c r="AD32" s="411"/>
      <c r="AE32" s="411"/>
      <c r="AF32" s="411"/>
      <c r="AG32" s="411"/>
      <c r="AH32" s="411"/>
      <c r="AI32" s="411"/>
      <c r="AJ32" s="411"/>
      <c r="AK32" s="411"/>
      <c r="AM32" s="411" t="s">
        <v>193</v>
      </c>
      <c r="AN32" s="411"/>
      <c r="AO32" s="411"/>
      <c r="AP32" s="411"/>
      <c r="AQ32" s="411"/>
      <c r="AR32" s="411"/>
      <c r="AS32" s="411"/>
      <c r="AT32" s="411"/>
      <c r="AU32" s="411"/>
      <c r="AV32" s="411"/>
      <c r="AW32" s="411"/>
      <c r="AX32" s="411"/>
      <c r="AY32" s="411"/>
      <c r="AZ32" s="411"/>
      <c r="BA32" s="411"/>
      <c r="BB32" s="411"/>
      <c r="BC32" s="411"/>
      <c r="BE32" s="411" t="s">
        <v>194</v>
      </c>
      <c r="BF32" s="411"/>
      <c r="BG32" s="411"/>
      <c r="BH32" s="411"/>
      <c r="BI32" s="411"/>
      <c r="BJ32" s="411"/>
      <c r="BK32" s="411"/>
      <c r="BL32" s="411"/>
      <c r="BM32" s="411"/>
      <c r="BN32" s="411"/>
      <c r="BO32" s="411"/>
      <c r="BP32" s="411"/>
      <c r="BQ32" s="411"/>
      <c r="BR32" s="411"/>
      <c r="BS32" s="411"/>
      <c r="BT32" s="411"/>
      <c r="BU32" s="411"/>
      <c r="BW32" s="411" t="s">
        <v>195</v>
      </c>
      <c r="BX32" s="411"/>
      <c r="BY32" s="411"/>
      <c r="BZ32" s="411"/>
      <c r="CA32" s="411"/>
      <c r="CB32" s="411"/>
      <c r="CC32" s="411"/>
      <c r="CD32" s="411"/>
      <c r="CE32" s="411"/>
      <c r="CF32" s="411"/>
      <c r="CG32" s="411"/>
      <c r="CH32" s="411"/>
      <c r="CI32" s="411"/>
      <c r="CJ32" s="411"/>
      <c r="CK32" s="411"/>
      <c r="CL32" s="411"/>
      <c r="CM32" s="411"/>
      <c r="CO32" s="411" t="s">
        <v>196</v>
      </c>
      <c r="CP32" s="411"/>
      <c r="CQ32" s="411"/>
      <c r="CR32" s="411"/>
      <c r="CS32" s="411"/>
      <c r="CT32" s="411"/>
      <c r="CU32" s="411"/>
      <c r="CV32" s="411"/>
      <c r="CW32" s="411"/>
      <c r="CX32" s="411"/>
      <c r="CY32" s="411"/>
      <c r="CZ32" s="411"/>
      <c r="DA32" s="411"/>
      <c r="DB32" s="411"/>
      <c r="DC32" s="411"/>
      <c r="DD32" s="411"/>
      <c r="DE32" s="411"/>
      <c r="DI32" s="200"/>
    </row>
    <row r="33" spans="1:113" ht="13.5" customHeight="1" x14ac:dyDescent="0.15">
      <c r="A33" s="177"/>
      <c r="B33" s="201"/>
      <c r="C33" s="431" t="s">
        <v>197</v>
      </c>
      <c r="D33" s="431"/>
      <c r="E33" s="396" t="s">
        <v>198</v>
      </c>
      <c r="F33" s="396"/>
      <c r="G33" s="396"/>
      <c r="H33" s="396"/>
      <c r="I33" s="396"/>
      <c r="J33" s="396"/>
      <c r="K33" s="396"/>
      <c r="L33" s="396"/>
      <c r="M33" s="396"/>
      <c r="N33" s="396"/>
      <c r="O33" s="396"/>
      <c r="P33" s="396"/>
      <c r="Q33" s="396"/>
      <c r="R33" s="396"/>
      <c r="S33" s="396"/>
      <c r="T33" s="202"/>
      <c r="U33" s="431" t="s">
        <v>197</v>
      </c>
      <c r="V33" s="431"/>
      <c r="W33" s="396" t="s">
        <v>199</v>
      </c>
      <c r="X33" s="396"/>
      <c r="Y33" s="396"/>
      <c r="Z33" s="396"/>
      <c r="AA33" s="396"/>
      <c r="AB33" s="396"/>
      <c r="AC33" s="396"/>
      <c r="AD33" s="396"/>
      <c r="AE33" s="396"/>
      <c r="AF33" s="396"/>
      <c r="AG33" s="396"/>
      <c r="AH33" s="396"/>
      <c r="AI33" s="396"/>
      <c r="AJ33" s="396"/>
      <c r="AK33" s="396"/>
      <c r="AL33" s="202"/>
      <c r="AM33" s="431" t="s">
        <v>197</v>
      </c>
      <c r="AN33" s="431"/>
      <c r="AO33" s="396" t="s">
        <v>198</v>
      </c>
      <c r="AP33" s="396"/>
      <c r="AQ33" s="396"/>
      <c r="AR33" s="396"/>
      <c r="AS33" s="396"/>
      <c r="AT33" s="396"/>
      <c r="AU33" s="396"/>
      <c r="AV33" s="396"/>
      <c r="AW33" s="396"/>
      <c r="AX33" s="396"/>
      <c r="AY33" s="396"/>
      <c r="AZ33" s="396"/>
      <c r="BA33" s="396"/>
      <c r="BB33" s="396"/>
      <c r="BC33" s="396"/>
      <c r="BD33" s="203"/>
      <c r="BE33" s="396" t="s">
        <v>200</v>
      </c>
      <c r="BF33" s="396"/>
      <c r="BG33" s="396" t="s">
        <v>201</v>
      </c>
      <c r="BH33" s="396"/>
      <c r="BI33" s="396"/>
      <c r="BJ33" s="396"/>
      <c r="BK33" s="396"/>
      <c r="BL33" s="396"/>
      <c r="BM33" s="396"/>
      <c r="BN33" s="396"/>
      <c r="BO33" s="396"/>
      <c r="BP33" s="396"/>
      <c r="BQ33" s="396"/>
      <c r="BR33" s="396"/>
      <c r="BS33" s="396"/>
      <c r="BT33" s="396"/>
      <c r="BU33" s="396"/>
      <c r="BV33" s="203"/>
      <c r="BW33" s="431" t="s">
        <v>200</v>
      </c>
      <c r="BX33" s="431"/>
      <c r="BY33" s="396" t="s">
        <v>202</v>
      </c>
      <c r="BZ33" s="396"/>
      <c r="CA33" s="396"/>
      <c r="CB33" s="396"/>
      <c r="CC33" s="396"/>
      <c r="CD33" s="396"/>
      <c r="CE33" s="396"/>
      <c r="CF33" s="396"/>
      <c r="CG33" s="396"/>
      <c r="CH33" s="396"/>
      <c r="CI33" s="396"/>
      <c r="CJ33" s="396"/>
      <c r="CK33" s="396"/>
      <c r="CL33" s="396"/>
      <c r="CM33" s="396"/>
      <c r="CN33" s="202"/>
      <c r="CO33" s="431" t="s">
        <v>203</v>
      </c>
      <c r="CP33" s="431"/>
      <c r="CQ33" s="396" t="s">
        <v>204</v>
      </c>
      <c r="CR33" s="396"/>
      <c r="CS33" s="396"/>
      <c r="CT33" s="396"/>
      <c r="CU33" s="396"/>
      <c r="CV33" s="396"/>
      <c r="CW33" s="396"/>
      <c r="CX33" s="396"/>
      <c r="CY33" s="396"/>
      <c r="CZ33" s="396"/>
      <c r="DA33" s="396"/>
      <c r="DB33" s="396"/>
      <c r="DC33" s="396"/>
      <c r="DD33" s="396"/>
      <c r="DE33" s="396"/>
      <c r="DF33" s="202"/>
      <c r="DG33" s="596" t="s">
        <v>205</v>
      </c>
      <c r="DH33" s="596"/>
      <c r="DI33" s="204"/>
    </row>
    <row r="34" spans="1:113" ht="32.25" customHeight="1" x14ac:dyDescent="0.15">
      <c r="A34" s="177"/>
      <c r="B34" s="201"/>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77"/>
      <c r="U34" s="597">
        <f>IF(W34="","",MAX(C34:D43)+1)</f>
        <v>4</v>
      </c>
      <c r="V34" s="597"/>
      <c r="W34" s="598" t="str">
        <f>IF('各会計、関係団体の財政状況及び健全化判断比率'!B28="","",'各会計、関係団体の財政状況及び健全化判断比率'!B28)</f>
        <v>神戸町国民健康保険特別会計</v>
      </c>
      <c r="X34" s="598"/>
      <c r="Y34" s="598"/>
      <c r="Z34" s="598"/>
      <c r="AA34" s="598"/>
      <c r="AB34" s="598"/>
      <c r="AC34" s="598"/>
      <c r="AD34" s="598"/>
      <c r="AE34" s="598"/>
      <c r="AF34" s="598"/>
      <c r="AG34" s="598"/>
      <c r="AH34" s="598"/>
      <c r="AI34" s="598"/>
      <c r="AJ34" s="598"/>
      <c r="AK34" s="598"/>
      <c r="AL34" s="177"/>
      <c r="AM34" s="597">
        <f>IF(AO34="","",MAX(C34:D43,U34:V43)+1)</f>
        <v>6</v>
      </c>
      <c r="AN34" s="597"/>
      <c r="AO34" s="598" t="str">
        <f>IF('各会計、関係団体の財政状況及び健全化判断比率'!B30="","",'各会計、関係団体の財政状況及び健全化判断比率'!B30)</f>
        <v>神戸町水道事業会計</v>
      </c>
      <c r="AP34" s="598"/>
      <c r="AQ34" s="598"/>
      <c r="AR34" s="598"/>
      <c r="AS34" s="598"/>
      <c r="AT34" s="598"/>
      <c r="AU34" s="598"/>
      <c r="AV34" s="598"/>
      <c r="AW34" s="598"/>
      <c r="AX34" s="598"/>
      <c r="AY34" s="598"/>
      <c r="AZ34" s="598"/>
      <c r="BA34" s="598"/>
      <c r="BB34" s="598"/>
      <c r="BC34" s="598"/>
      <c r="BD34" s="177"/>
      <c r="BE34" s="597">
        <f>IF(BG34="","",MAX(C34:D43,U34:V43,AM34:AN43)+1)</f>
        <v>7</v>
      </c>
      <c r="BF34" s="597"/>
      <c r="BG34" s="598" t="str">
        <f>IF('各会計、関係団体の財政状況及び健全化判断比率'!B31="","",'各会計、関係団体の財政状況及び健全化判断比率'!B31)</f>
        <v>神戸町公共下水道事業特別会計</v>
      </c>
      <c r="BH34" s="598"/>
      <c r="BI34" s="598"/>
      <c r="BJ34" s="598"/>
      <c r="BK34" s="598"/>
      <c r="BL34" s="598"/>
      <c r="BM34" s="598"/>
      <c r="BN34" s="598"/>
      <c r="BO34" s="598"/>
      <c r="BP34" s="598"/>
      <c r="BQ34" s="598"/>
      <c r="BR34" s="598"/>
      <c r="BS34" s="598"/>
      <c r="BT34" s="598"/>
      <c r="BU34" s="598"/>
      <c r="BV34" s="177"/>
      <c r="BW34" s="597">
        <f>IF(BY34="","",MAX(C34:D43,U34:V43,AM34:AN43,BE34:BF43)+1)</f>
        <v>8</v>
      </c>
      <c r="BX34" s="597"/>
      <c r="BY34" s="598" t="str">
        <f>IF('各会計、関係団体の財政状況及び健全化判断比率'!B68="","",'各会計、関係団体の財政状況及び健全化判断比率'!B68)</f>
        <v>大垣衛生施設組合</v>
      </c>
      <c r="BZ34" s="598"/>
      <c r="CA34" s="598"/>
      <c r="CB34" s="598"/>
      <c r="CC34" s="598"/>
      <c r="CD34" s="598"/>
      <c r="CE34" s="598"/>
      <c r="CF34" s="598"/>
      <c r="CG34" s="598"/>
      <c r="CH34" s="598"/>
      <c r="CI34" s="598"/>
      <c r="CJ34" s="598"/>
      <c r="CK34" s="598"/>
      <c r="CL34" s="598"/>
      <c r="CM34" s="598"/>
      <c r="CN34" s="177"/>
      <c r="CO34" s="597">
        <f>IF(CQ34="","",MAX(C34:D43,U34:V43,AM34:AN43,BE34:BF43,BW34:BX43)+1)</f>
        <v>18</v>
      </c>
      <c r="CP34" s="597"/>
      <c r="CQ34" s="598" t="str">
        <f>IF('各会計、関係団体の財政状況及び健全化判断比率'!BS7="","",'各会計、関係団体の財政状況及び健全化判断比率'!BS7)</f>
        <v>神戸町土地開発公社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4"/>
    </row>
    <row r="35" spans="1:113" ht="32.25" customHeight="1" x14ac:dyDescent="0.15">
      <c r="A35" s="177"/>
      <c r="B35" s="201"/>
      <c r="C35" s="597">
        <f>IF(E35="","",C34+1)</f>
        <v>2</v>
      </c>
      <c r="D35" s="597"/>
      <c r="E35" s="598" t="str">
        <f>IF('各会計、関係団体の財政状況及び健全化判断比率'!B8="","",'各会計、関係団体の財政状況及び健全化判断比率'!B8)</f>
        <v>障がい福祉サービス事業特別会計</v>
      </c>
      <c r="F35" s="598"/>
      <c r="G35" s="598"/>
      <c r="H35" s="598"/>
      <c r="I35" s="598"/>
      <c r="J35" s="598"/>
      <c r="K35" s="598"/>
      <c r="L35" s="598"/>
      <c r="M35" s="598"/>
      <c r="N35" s="598"/>
      <c r="O35" s="598"/>
      <c r="P35" s="598"/>
      <c r="Q35" s="598"/>
      <c r="R35" s="598"/>
      <c r="S35" s="598"/>
      <c r="T35" s="177"/>
      <c r="U35" s="597">
        <f>IF(W35="","",U34+1)</f>
        <v>5</v>
      </c>
      <c r="V35" s="597"/>
      <c r="W35" s="598" t="str">
        <f>IF('各会計、関係団体の財政状況及び健全化判断比率'!B29="","",'各会計、関係団体の財政状況及び健全化判断比率'!B29)</f>
        <v>神戸町後期高齢者医療特別会計</v>
      </c>
      <c r="X35" s="598"/>
      <c r="Y35" s="598"/>
      <c r="Z35" s="598"/>
      <c r="AA35" s="598"/>
      <c r="AB35" s="598"/>
      <c r="AC35" s="598"/>
      <c r="AD35" s="598"/>
      <c r="AE35" s="598"/>
      <c r="AF35" s="598"/>
      <c r="AG35" s="598"/>
      <c r="AH35" s="598"/>
      <c r="AI35" s="598"/>
      <c r="AJ35" s="598"/>
      <c r="AK35" s="598"/>
      <c r="AL35" s="177"/>
      <c r="AM35" s="597" t="str">
        <f t="shared" ref="AM35:AM43" si="0">IF(AO35="","",AM34+1)</f>
        <v/>
      </c>
      <c r="AN35" s="597"/>
      <c r="AO35" s="598"/>
      <c r="AP35" s="598"/>
      <c r="AQ35" s="598"/>
      <c r="AR35" s="598"/>
      <c r="AS35" s="598"/>
      <c r="AT35" s="598"/>
      <c r="AU35" s="598"/>
      <c r="AV35" s="598"/>
      <c r="AW35" s="598"/>
      <c r="AX35" s="598"/>
      <c r="AY35" s="598"/>
      <c r="AZ35" s="598"/>
      <c r="BA35" s="598"/>
      <c r="BB35" s="598"/>
      <c r="BC35" s="598"/>
      <c r="BD35" s="177"/>
      <c r="BE35" s="597" t="str">
        <f t="shared" ref="BE35:BE43" si="1">IF(BG35="","",BE34+1)</f>
        <v/>
      </c>
      <c r="BF35" s="597"/>
      <c r="BG35" s="598"/>
      <c r="BH35" s="598"/>
      <c r="BI35" s="598"/>
      <c r="BJ35" s="598"/>
      <c r="BK35" s="598"/>
      <c r="BL35" s="598"/>
      <c r="BM35" s="598"/>
      <c r="BN35" s="598"/>
      <c r="BO35" s="598"/>
      <c r="BP35" s="598"/>
      <c r="BQ35" s="598"/>
      <c r="BR35" s="598"/>
      <c r="BS35" s="598"/>
      <c r="BT35" s="598"/>
      <c r="BU35" s="598"/>
      <c r="BV35" s="177"/>
      <c r="BW35" s="597">
        <f t="shared" ref="BW35:BW43" si="2">IF(BY35="","",BW34+1)</f>
        <v>9</v>
      </c>
      <c r="BX35" s="597"/>
      <c r="BY35" s="598" t="str">
        <f>IF('各会計、関係団体の財政状況及び健全化判断比率'!B69="","",'各会計、関係団体の財政状況及び健全化判断比率'!B69)</f>
        <v>大垣輪中水防事務組合</v>
      </c>
      <c r="BZ35" s="598"/>
      <c r="CA35" s="598"/>
      <c r="CB35" s="598"/>
      <c r="CC35" s="598"/>
      <c r="CD35" s="598"/>
      <c r="CE35" s="598"/>
      <c r="CF35" s="598"/>
      <c r="CG35" s="598"/>
      <c r="CH35" s="598"/>
      <c r="CI35" s="598"/>
      <c r="CJ35" s="598"/>
      <c r="CK35" s="598"/>
      <c r="CL35" s="598"/>
      <c r="CM35" s="598"/>
      <c r="CN35" s="177"/>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4"/>
    </row>
    <row r="36" spans="1:113" ht="32.25" customHeight="1" x14ac:dyDescent="0.15">
      <c r="A36" s="177"/>
      <c r="B36" s="201"/>
      <c r="C36" s="597">
        <f>IF(E36="","",C35+1)</f>
        <v>3</v>
      </c>
      <c r="D36" s="597"/>
      <c r="E36" s="598" t="str">
        <f>IF('各会計、関係団体の財政状況及び健全化判断比率'!B9="","",'各会計、関係団体の財政状況及び健全化判断比率'!B9)</f>
        <v>学校給食事業特別会計</v>
      </c>
      <c r="F36" s="598"/>
      <c r="G36" s="598"/>
      <c r="H36" s="598"/>
      <c r="I36" s="598"/>
      <c r="J36" s="598"/>
      <c r="K36" s="598"/>
      <c r="L36" s="598"/>
      <c r="M36" s="598"/>
      <c r="N36" s="598"/>
      <c r="O36" s="598"/>
      <c r="P36" s="598"/>
      <c r="Q36" s="598"/>
      <c r="R36" s="598"/>
      <c r="S36" s="598"/>
      <c r="T36" s="177"/>
      <c r="U36" s="597" t="str">
        <f t="shared" ref="U36:U43" si="4">IF(W36="","",U35+1)</f>
        <v/>
      </c>
      <c r="V36" s="597"/>
      <c r="W36" s="598"/>
      <c r="X36" s="598"/>
      <c r="Y36" s="598"/>
      <c r="Z36" s="598"/>
      <c r="AA36" s="598"/>
      <c r="AB36" s="598"/>
      <c r="AC36" s="598"/>
      <c r="AD36" s="598"/>
      <c r="AE36" s="598"/>
      <c r="AF36" s="598"/>
      <c r="AG36" s="598"/>
      <c r="AH36" s="598"/>
      <c r="AI36" s="598"/>
      <c r="AJ36" s="598"/>
      <c r="AK36" s="598"/>
      <c r="AL36" s="177"/>
      <c r="AM36" s="597" t="str">
        <f t="shared" si="0"/>
        <v/>
      </c>
      <c r="AN36" s="597"/>
      <c r="AO36" s="598"/>
      <c r="AP36" s="598"/>
      <c r="AQ36" s="598"/>
      <c r="AR36" s="598"/>
      <c r="AS36" s="598"/>
      <c r="AT36" s="598"/>
      <c r="AU36" s="598"/>
      <c r="AV36" s="598"/>
      <c r="AW36" s="598"/>
      <c r="AX36" s="598"/>
      <c r="AY36" s="598"/>
      <c r="AZ36" s="598"/>
      <c r="BA36" s="598"/>
      <c r="BB36" s="598"/>
      <c r="BC36" s="598"/>
      <c r="BD36" s="177"/>
      <c r="BE36" s="597" t="str">
        <f t="shared" si="1"/>
        <v/>
      </c>
      <c r="BF36" s="597"/>
      <c r="BG36" s="598"/>
      <c r="BH36" s="598"/>
      <c r="BI36" s="598"/>
      <c r="BJ36" s="598"/>
      <c r="BK36" s="598"/>
      <c r="BL36" s="598"/>
      <c r="BM36" s="598"/>
      <c r="BN36" s="598"/>
      <c r="BO36" s="598"/>
      <c r="BP36" s="598"/>
      <c r="BQ36" s="598"/>
      <c r="BR36" s="598"/>
      <c r="BS36" s="598"/>
      <c r="BT36" s="598"/>
      <c r="BU36" s="598"/>
      <c r="BV36" s="177"/>
      <c r="BW36" s="597">
        <f t="shared" si="2"/>
        <v>10</v>
      </c>
      <c r="BX36" s="597"/>
      <c r="BY36" s="598" t="str">
        <f>IF('各会計、関係団体の財政状況及び健全化判断比率'!B70="","",'各会計、関係団体の財政状況及び健全化判断比率'!B70)</f>
        <v>岐阜県市町村会館組合</v>
      </c>
      <c r="BZ36" s="598"/>
      <c r="CA36" s="598"/>
      <c r="CB36" s="598"/>
      <c r="CC36" s="598"/>
      <c r="CD36" s="598"/>
      <c r="CE36" s="598"/>
      <c r="CF36" s="598"/>
      <c r="CG36" s="598"/>
      <c r="CH36" s="598"/>
      <c r="CI36" s="598"/>
      <c r="CJ36" s="598"/>
      <c r="CK36" s="598"/>
      <c r="CL36" s="598"/>
      <c r="CM36" s="598"/>
      <c r="CN36" s="177"/>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4"/>
    </row>
    <row r="37" spans="1:113" ht="32.25" customHeight="1" x14ac:dyDescent="0.15">
      <c r="A37" s="177"/>
      <c r="B37" s="201"/>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77"/>
      <c r="U37" s="597" t="str">
        <f t="shared" si="4"/>
        <v/>
      </c>
      <c r="V37" s="597"/>
      <c r="W37" s="598"/>
      <c r="X37" s="598"/>
      <c r="Y37" s="598"/>
      <c r="Z37" s="598"/>
      <c r="AA37" s="598"/>
      <c r="AB37" s="598"/>
      <c r="AC37" s="598"/>
      <c r="AD37" s="598"/>
      <c r="AE37" s="598"/>
      <c r="AF37" s="598"/>
      <c r="AG37" s="598"/>
      <c r="AH37" s="598"/>
      <c r="AI37" s="598"/>
      <c r="AJ37" s="598"/>
      <c r="AK37" s="598"/>
      <c r="AL37" s="177"/>
      <c r="AM37" s="597" t="str">
        <f t="shared" si="0"/>
        <v/>
      </c>
      <c r="AN37" s="597"/>
      <c r="AO37" s="598"/>
      <c r="AP37" s="598"/>
      <c r="AQ37" s="598"/>
      <c r="AR37" s="598"/>
      <c r="AS37" s="598"/>
      <c r="AT37" s="598"/>
      <c r="AU37" s="598"/>
      <c r="AV37" s="598"/>
      <c r="AW37" s="598"/>
      <c r="AX37" s="598"/>
      <c r="AY37" s="598"/>
      <c r="AZ37" s="598"/>
      <c r="BA37" s="598"/>
      <c r="BB37" s="598"/>
      <c r="BC37" s="598"/>
      <c r="BD37" s="177"/>
      <c r="BE37" s="597" t="str">
        <f t="shared" si="1"/>
        <v/>
      </c>
      <c r="BF37" s="597"/>
      <c r="BG37" s="598"/>
      <c r="BH37" s="598"/>
      <c r="BI37" s="598"/>
      <c r="BJ37" s="598"/>
      <c r="BK37" s="598"/>
      <c r="BL37" s="598"/>
      <c r="BM37" s="598"/>
      <c r="BN37" s="598"/>
      <c r="BO37" s="598"/>
      <c r="BP37" s="598"/>
      <c r="BQ37" s="598"/>
      <c r="BR37" s="598"/>
      <c r="BS37" s="598"/>
      <c r="BT37" s="598"/>
      <c r="BU37" s="598"/>
      <c r="BV37" s="177"/>
      <c r="BW37" s="597">
        <f t="shared" si="2"/>
        <v>11</v>
      </c>
      <c r="BX37" s="597"/>
      <c r="BY37" s="598" t="str">
        <f>IF('各会計、関係団体の財政状況及び健全化判断比率'!B71="","",'各会計、関係団体の財政状況及び健全化判断比率'!B71)</f>
        <v>岐阜県市町村職員退職手当組合</v>
      </c>
      <c r="BZ37" s="598"/>
      <c r="CA37" s="598"/>
      <c r="CB37" s="598"/>
      <c r="CC37" s="598"/>
      <c r="CD37" s="598"/>
      <c r="CE37" s="598"/>
      <c r="CF37" s="598"/>
      <c r="CG37" s="598"/>
      <c r="CH37" s="598"/>
      <c r="CI37" s="598"/>
      <c r="CJ37" s="598"/>
      <c r="CK37" s="598"/>
      <c r="CL37" s="598"/>
      <c r="CM37" s="598"/>
      <c r="CN37" s="177"/>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4"/>
    </row>
    <row r="38" spans="1:113" ht="32.25" customHeight="1" x14ac:dyDescent="0.15">
      <c r="A38" s="177"/>
      <c r="B38" s="201"/>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77"/>
      <c r="U38" s="597" t="str">
        <f t="shared" si="4"/>
        <v/>
      </c>
      <c r="V38" s="597"/>
      <c r="W38" s="598"/>
      <c r="X38" s="598"/>
      <c r="Y38" s="598"/>
      <c r="Z38" s="598"/>
      <c r="AA38" s="598"/>
      <c r="AB38" s="598"/>
      <c r="AC38" s="598"/>
      <c r="AD38" s="598"/>
      <c r="AE38" s="598"/>
      <c r="AF38" s="598"/>
      <c r="AG38" s="598"/>
      <c r="AH38" s="598"/>
      <c r="AI38" s="598"/>
      <c r="AJ38" s="598"/>
      <c r="AK38" s="598"/>
      <c r="AL38" s="177"/>
      <c r="AM38" s="597" t="str">
        <f t="shared" si="0"/>
        <v/>
      </c>
      <c r="AN38" s="597"/>
      <c r="AO38" s="598"/>
      <c r="AP38" s="598"/>
      <c r="AQ38" s="598"/>
      <c r="AR38" s="598"/>
      <c r="AS38" s="598"/>
      <c r="AT38" s="598"/>
      <c r="AU38" s="598"/>
      <c r="AV38" s="598"/>
      <c r="AW38" s="598"/>
      <c r="AX38" s="598"/>
      <c r="AY38" s="598"/>
      <c r="AZ38" s="598"/>
      <c r="BA38" s="598"/>
      <c r="BB38" s="598"/>
      <c r="BC38" s="598"/>
      <c r="BD38" s="177"/>
      <c r="BE38" s="597" t="str">
        <f t="shared" si="1"/>
        <v/>
      </c>
      <c r="BF38" s="597"/>
      <c r="BG38" s="598"/>
      <c r="BH38" s="598"/>
      <c r="BI38" s="598"/>
      <c r="BJ38" s="598"/>
      <c r="BK38" s="598"/>
      <c r="BL38" s="598"/>
      <c r="BM38" s="598"/>
      <c r="BN38" s="598"/>
      <c r="BO38" s="598"/>
      <c r="BP38" s="598"/>
      <c r="BQ38" s="598"/>
      <c r="BR38" s="598"/>
      <c r="BS38" s="598"/>
      <c r="BT38" s="598"/>
      <c r="BU38" s="598"/>
      <c r="BV38" s="177"/>
      <c r="BW38" s="597">
        <f t="shared" si="2"/>
        <v>12</v>
      </c>
      <c r="BX38" s="597"/>
      <c r="BY38" s="598" t="str">
        <f>IF('各会計、関係団体の財政状況及び健全化判断比率'!B72="","",'各会計、関係団体の財政状況及び健全化判断比率'!B72)</f>
        <v>大垣消防組合</v>
      </c>
      <c r="BZ38" s="598"/>
      <c r="CA38" s="598"/>
      <c r="CB38" s="598"/>
      <c r="CC38" s="598"/>
      <c r="CD38" s="598"/>
      <c r="CE38" s="598"/>
      <c r="CF38" s="598"/>
      <c r="CG38" s="598"/>
      <c r="CH38" s="598"/>
      <c r="CI38" s="598"/>
      <c r="CJ38" s="598"/>
      <c r="CK38" s="598"/>
      <c r="CL38" s="598"/>
      <c r="CM38" s="598"/>
      <c r="CN38" s="177"/>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4"/>
    </row>
    <row r="39" spans="1:113" ht="32.25" customHeight="1" x14ac:dyDescent="0.15">
      <c r="A39" s="177"/>
      <c r="B39" s="201"/>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77"/>
      <c r="U39" s="597" t="str">
        <f t="shared" si="4"/>
        <v/>
      </c>
      <c r="V39" s="597"/>
      <c r="W39" s="598"/>
      <c r="X39" s="598"/>
      <c r="Y39" s="598"/>
      <c r="Z39" s="598"/>
      <c r="AA39" s="598"/>
      <c r="AB39" s="598"/>
      <c r="AC39" s="598"/>
      <c r="AD39" s="598"/>
      <c r="AE39" s="598"/>
      <c r="AF39" s="598"/>
      <c r="AG39" s="598"/>
      <c r="AH39" s="598"/>
      <c r="AI39" s="598"/>
      <c r="AJ39" s="598"/>
      <c r="AK39" s="598"/>
      <c r="AL39" s="177"/>
      <c r="AM39" s="597" t="str">
        <f t="shared" si="0"/>
        <v/>
      </c>
      <c r="AN39" s="597"/>
      <c r="AO39" s="598"/>
      <c r="AP39" s="598"/>
      <c r="AQ39" s="598"/>
      <c r="AR39" s="598"/>
      <c r="AS39" s="598"/>
      <c r="AT39" s="598"/>
      <c r="AU39" s="598"/>
      <c r="AV39" s="598"/>
      <c r="AW39" s="598"/>
      <c r="AX39" s="598"/>
      <c r="AY39" s="598"/>
      <c r="AZ39" s="598"/>
      <c r="BA39" s="598"/>
      <c r="BB39" s="598"/>
      <c r="BC39" s="598"/>
      <c r="BD39" s="177"/>
      <c r="BE39" s="597" t="str">
        <f t="shared" si="1"/>
        <v/>
      </c>
      <c r="BF39" s="597"/>
      <c r="BG39" s="598"/>
      <c r="BH39" s="598"/>
      <c r="BI39" s="598"/>
      <c r="BJ39" s="598"/>
      <c r="BK39" s="598"/>
      <c r="BL39" s="598"/>
      <c r="BM39" s="598"/>
      <c r="BN39" s="598"/>
      <c r="BO39" s="598"/>
      <c r="BP39" s="598"/>
      <c r="BQ39" s="598"/>
      <c r="BR39" s="598"/>
      <c r="BS39" s="598"/>
      <c r="BT39" s="598"/>
      <c r="BU39" s="598"/>
      <c r="BV39" s="177"/>
      <c r="BW39" s="597">
        <f t="shared" si="2"/>
        <v>13</v>
      </c>
      <c r="BX39" s="597"/>
      <c r="BY39" s="598" t="str">
        <f>IF('各会計、関係団体の財政状況及び健全化判断比率'!B73="","",'各会計、関係団体の財政状況及び健全化判断比率'!B73)</f>
        <v>揖斐川水防事務組合</v>
      </c>
      <c r="BZ39" s="598"/>
      <c r="CA39" s="598"/>
      <c r="CB39" s="598"/>
      <c r="CC39" s="598"/>
      <c r="CD39" s="598"/>
      <c r="CE39" s="598"/>
      <c r="CF39" s="598"/>
      <c r="CG39" s="598"/>
      <c r="CH39" s="598"/>
      <c r="CI39" s="598"/>
      <c r="CJ39" s="598"/>
      <c r="CK39" s="598"/>
      <c r="CL39" s="598"/>
      <c r="CM39" s="598"/>
      <c r="CN39" s="177"/>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4"/>
    </row>
    <row r="40" spans="1:113" ht="32.25" customHeight="1" x14ac:dyDescent="0.15">
      <c r="A40" s="177"/>
      <c r="B40" s="201"/>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77"/>
      <c r="U40" s="597" t="str">
        <f t="shared" si="4"/>
        <v/>
      </c>
      <c r="V40" s="597"/>
      <c r="W40" s="598"/>
      <c r="X40" s="598"/>
      <c r="Y40" s="598"/>
      <c r="Z40" s="598"/>
      <c r="AA40" s="598"/>
      <c r="AB40" s="598"/>
      <c r="AC40" s="598"/>
      <c r="AD40" s="598"/>
      <c r="AE40" s="598"/>
      <c r="AF40" s="598"/>
      <c r="AG40" s="598"/>
      <c r="AH40" s="598"/>
      <c r="AI40" s="598"/>
      <c r="AJ40" s="598"/>
      <c r="AK40" s="598"/>
      <c r="AL40" s="177"/>
      <c r="AM40" s="597" t="str">
        <f t="shared" si="0"/>
        <v/>
      </c>
      <c r="AN40" s="597"/>
      <c r="AO40" s="598"/>
      <c r="AP40" s="598"/>
      <c r="AQ40" s="598"/>
      <c r="AR40" s="598"/>
      <c r="AS40" s="598"/>
      <c r="AT40" s="598"/>
      <c r="AU40" s="598"/>
      <c r="AV40" s="598"/>
      <c r="AW40" s="598"/>
      <c r="AX40" s="598"/>
      <c r="AY40" s="598"/>
      <c r="AZ40" s="598"/>
      <c r="BA40" s="598"/>
      <c r="BB40" s="598"/>
      <c r="BC40" s="598"/>
      <c r="BD40" s="177"/>
      <c r="BE40" s="597" t="str">
        <f t="shared" si="1"/>
        <v/>
      </c>
      <c r="BF40" s="597"/>
      <c r="BG40" s="598"/>
      <c r="BH40" s="598"/>
      <c r="BI40" s="598"/>
      <c r="BJ40" s="598"/>
      <c r="BK40" s="598"/>
      <c r="BL40" s="598"/>
      <c r="BM40" s="598"/>
      <c r="BN40" s="598"/>
      <c r="BO40" s="598"/>
      <c r="BP40" s="598"/>
      <c r="BQ40" s="598"/>
      <c r="BR40" s="598"/>
      <c r="BS40" s="598"/>
      <c r="BT40" s="598"/>
      <c r="BU40" s="598"/>
      <c r="BV40" s="177"/>
      <c r="BW40" s="597">
        <f t="shared" si="2"/>
        <v>14</v>
      </c>
      <c r="BX40" s="597"/>
      <c r="BY40" s="598" t="str">
        <f>IF('各会計、関係団体の財政状況及び健全化判断比率'!B74="","",'各会計、関係団体の財政状況及び健全化判断比率'!B74)</f>
        <v>西濃環境整備組合</v>
      </c>
      <c r="BZ40" s="598"/>
      <c r="CA40" s="598"/>
      <c r="CB40" s="598"/>
      <c r="CC40" s="598"/>
      <c r="CD40" s="598"/>
      <c r="CE40" s="598"/>
      <c r="CF40" s="598"/>
      <c r="CG40" s="598"/>
      <c r="CH40" s="598"/>
      <c r="CI40" s="598"/>
      <c r="CJ40" s="598"/>
      <c r="CK40" s="598"/>
      <c r="CL40" s="598"/>
      <c r="CM40" s="598"/>
      <c r="CN40" s="177"/>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4"/>
    </row>
    <row r="41" spans="1:113" ht="32.25" customHeight="1" x14ac:dyDescent="0.15">
      <c r="A41" s="177"/>
      <c r="B41" s="201"/>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77"/>
      <c r="U41" s="597" t="str">
        <f t="shared" si="4"/>
        <v/>
      </c>
      <c r="V41" s="597"/>
      <c r="W41" s="598"/>
      <c r="X41" s="598"/>
      <c r="Y41" s="598"/>
      <c r="Z41" s="598"/>
      <c r="AA41" s="598"/>
      <c r="AB41" s="598"/>
      <c r="AC41" s="598"/>
      <c r="AD41" s="598"/>
      <c r="AE41" s="598"/>
      <c r="AF41" s="598"/>
      <c r="AG41" s="598"/>
      <c r="AH41" s="598"/>
      <c r="AI41" s="598"/>
      <c r="AJ41" s="598"/>
      <c r="AK41" s="598"/>
      <c r="AL41" s="177"/>
      <c r="AM41" s="597" t="str">
        <f t="shared" si="0"/>
        <v/>
      </c>
      <c r="AN41" s="597"/>
      <c r="AO41" s="598"/>
      <c r="AP41" s="598"/>
      <c r="AQ41" s="598"/>
      <c r="AR41" s="598"/>
      <c r="AS41" s="598"/>
      <c r="AT41" s="598"/>
      <c r="AU41" s="598"/>
      <c r="AV41" s="598"/>
      <c r="AW41" s="598"/>
      <c r="AX41" s="598"/>
      <c r="AY41" s="598"/>
      <c r="AZ41" s="598"/>
      <c r="BA41" s="598"/>
      <c r="BB41" s="598"/>
      <c r="BC41" s="598"/>
      <c r="BD41" s="177"/>
      <c r="BE41" s="597" t="str">
        <f t="shared" si="1"/>
        <v/>
      </c>
      <c r="BF41" s="597"/>
      <c r="BG41" s="598"/>
      <c r="BH41" s="598"/>
      <c r="BI41" s="598"/>
      <c r="BJ41" s="598"/>
      <c r="BK41" s="598"/>
      <c r="BL41" s="598"/>
      <c r="BM41" s="598"/>
      <c r="BN41" s="598"/>
      <c r="BO41" s="598"/>
      <c r="BP41" s="598"/>
      <c r="BQ41" s="598"/>
      <c r="BR41" s="598"/>
      <c r="BS41" s="598"/>
      <c r="BT41" s="598"/>
      <c r="BU41" s="598"/>
      <c r="BV41" s="177"/>
      <c r="BW41" s="597">
        <f t="shared" si="2"/>
        <v>15</v>
      </c>
      <c r="BX41" s="597"/>
      <c r="BY41" s="598" t="str">
        <f>IF('各会計、関係団体の財政状況及び健全化判断比率'!B75="","",'各会計、関係団体の財政状況及び健全化判断比率'!B75)</f>
        <v>西南濃粗大廃棄物処理組合</v>
      </c>
      <c r="BZ41" s="598"/>
      <c r="CA41" s="598"/>
      <c r="CB41" s="598"/>
      <c r="CC41" s="598"/>
      <c r="CD41" s="598"/>
      <c r="CE41" s="598"/>
      <c r="CF41" s="598"/>
      <c r="CG41" s="598"/>
      <c r="CH41" s="598"/>
      <c r="CI41" s="598"/>
      <c r="CJ41" s="598"/>
      <c r="CK41" s="598"/>
      <c r="CL41" s="598"/>
      <c r="CM41" s="598"/>
      <c r="CN41" s="177"/>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4"/>
    </row>
    <row r="42" spans="1:113" ht="32.25" customHeight="1" x14ac:dyDescent="0.15">
      <c r="B42" s="201"/>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77"/>
      <c r="U42" s="597" t="str">
        <f t="shared" si="4"/>
        <v/>
      </c>
      <c r="V42" s="597"/>
      <c r="W42" s="598"/>
      <c r="X42" s="598"/>
      <c r="Y42" s="598"/>
      <c r="Z42" s="598"/>
      <c r="AA42" s="598"/>
      <c r="AB42" s="598"/>
      <c r="AC42" s="598"/>
      <c r="AD42" s="598"/>
      <c r="AE42" s="598"/>
      <c r="AF42" s="598"/>
      <c r="AG42" s="598"/>
      <c r="AH42" s="598"/>
      <c r="AI42" s="598"/>
      <c r="AJ42" s="598"/>
      <c r="AK42" s="598"/>
      <c r="AL42" s="177"/>
      <c r="AM42" s="597" t="str">
        <f t="shared" si="0"/>
        <v/>
      </c>
      <c r="AN42" s="597"/>
      <c r="AO42" s="598"/>
      <c r="AP42" s="598"/>
      <c r="AQ42" s="598"/>
      <c r="AR42" s="598"/>
      <c r="AS42" s="598"/>
      <c r="AT42" s="598"/>
      <c r="AU42" s="598"/>
      <c r="AV42" s="598"/>
      <c r="AW42" s="598"/>
      <c r="AX42" s="598"/>
      <c r="AY42" s="598"/>
      <c r="AZ42" s="598"/>
      <c r="BA42" s="598"/>
      <c r="BB42" s="598"/>
      <c r="BC42" s="598"/>
      <c r="BD42" s="177"/>
      <c r="BE42" s="597" t="str">
        <f t="shared" si="1"/>
        <v/>
      </c>
      <c r="BF42" s="597"/>
      <c r="BG42" s="598"/>
      <c r="BH42" s="598"/>
      <c r="BI42" s="598"/>
      <c r="BJ42" s="598"/>
      <c r="BK42" s="598"/>
      <c r="BL42" s="598"/>
      <c r="BM42" s="598"/>
      <c r="BN42" s="598"/>
      <c r="BO42" s="598"/>
      <c r="BP42" s="598"/>
      <c r="BQ42" s="598"/>
      <c r="BR42" s="598"/>
      <c r="BS42" s="598"/>
      <c r="BT42" s="598"/>
      <c r="BU42" s="598"/>
      <c r="BV42" s="177"/>
      <c r="BW42" s="597">
        <f t="shared" si="2"/>
        <v>16</v>
      </c>
      <c r="BX42" s="597"/>
      <c r="BY42" s="598" t="str">
        <f>IF('各会計、関係団体の財政状況及び健全化判断比率'!B76="","",'各会計、関係団体の財政状況及び健全化判断比率'!B76)</f>
        <v>安八郡広域連合（特別会計）</v>
      </c>
      <c r="BZ42" s="598"/>
      <c r="CA42" s="598"/>
      <c r="CB42" s="598"/>
      <c r="CC42" s="598"/>
      <c r="CD42" s="598"/>
      <c r="CE42" s="598"/>
      <c r="CF42" s="598"/>
      <c r="CG42" s="598"/>
      <c r="CH42" s="598"/>
      <c r="CI42" s="598"/>
      <c r="CJ42" s="598"/>
      <c r="CK42" s="598"/>
      <c r="CL42" s="598"/>
      <c r="CM42" s="598"/>
      <c r="CN42" s="177"/>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4"/>
    </row>
    <row r="43" spans="1:113" ht="32.25" customHeight="1" x14ac:dyDescent="0.15">
      <c r="B43" s="201"/>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77"/>
      <c r="U43" s="597" t="str">
        <f t="shared" si="4"/>
        <v/>
      </c>
      <c r="V43" s="597"/>
      <c r="W43" s="598"/>
      <c r="X43" s="598"/>
      <c r="Y43" s="598"/>
      <c r="Z43" s="598"/>
      <c r="AA43" s="598"/>
      <c r="AB43" s="598"/>
      <c r="AC43" s="598"/>
      <c r="AD43" s="598"/>
      <c r="AE43" s="598"/>
      <c r="AF43" s="598"/>
      <c r="AG43" s="598"/>
      <c r="AH43" s="598"/>
      <c r="AI43" s="598"/>
      <c r="AJ43" s="598"/>
      <c r="AK43" s="598"/>
      <c r="AL43" s="177"/>
      <c r="AM43" s="597" t="str">
        <f t="shared" si="0"/>
        <v/>
      </c>
      <c r="AN43" s="597"/>
      <c r="AO43" s="598"/>
      <c r="AP43" s="598"/>
      <c r="AQ43" s="598"/>
      <c r="AR43" s="598"/>
      <c r="AS43" s="598"/>
      <c r="AT43" s="598"/>
      <c r="AU43" s="598"/>
      <c r="AV43" s="598"/>
      <c r="AW43" s="598"/>
      <c r="AX43" s="598"/>
      <c r="AY43" s="598"/>
      <c r="AZ43" s="598"/>
      <c r="BA43" s="598"/>
      <c r="BB43" s="598"/>
      <c r="BC43" s="598"/>
      <c r="BD43" s="177"/>
      <c r="BE43" s="597" t="str">
        <f t="shared" si="1"/>
        <v/>
      </c>
      <c r="BF43" s="597"/>
      <c r="BG43" s="598"/>
      <c r="BH43" s="598"/>
      <c r="BI43" s="598"/>
      <c r="BJ43" s="598"/>
      <c r="BK43" s="598"/>
      <c r="BL43" s="598"/>
      <c r="BM43" s="598"/>
      <c r="BN43" s="598"/>
      <c r="BO43" s="598"/>
      <c r="BP43" s="598"/>
      <c r="BQ43" s="598"/>
      <c r="BR43" s="598"/>
      <c r="BS43" s="598"/>
      <c r="BT43" s="598"/>
      <c r="BU43" s="598"/>
      <c r="BV43" s="177"/>
      <c r="BW43" s="597">
        <f t="shared" si="2"/>
        <v>17</v>
      </c>
      <c r="BX43" s="597"/>
      <c r="BY43" s="598" t="str">
        <f>IF('各会計、関係団体の財政状況及び健全化判断比率'!B77="","",'各会計、関係団体の財政状況及び健全化判断比率'!B77)</f>
        <v>後期高齢者医療広域連合（一般会計分）</v>
      </c>
      <c r="BZ43" s="598"/>
      <c r="CA43" s="598"/>
      <c r="CB43" s="598"/>
      <c r="CC43" s="598"/>
      <c r="CD43" s="598"/>
      <c r="CE43" s="598"/>
      <c r="CF43" s="598"/>
      <c r="CG43" s="598"/>
      <c r="CH43" s="598"/>
      <c r="CI43" s="598"/>
      <c r="CJ43" s="598"/>
      <c r="CK43" s="598"/>
      <c r="CL43" s="598"/>
      <c r="CM43" s="598"/>
      <c r="CN43" s="177"/>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4"/>
    </row>
    <row r="44" spans="1:113" ht="13.5" customHeight="1" thickBot="1" x14ac:dyDescent="0.2">
      <c r="B44" s="205"/>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c r="CH44" s="206"/>
      <c r="CI44" s="206"/>
      <c r="CJ44" s="206"/>
      <c r="CK44" s="206"/>
      <c r="CL44" s="206"/>
      <c r="CM44" s="206"/>
      <c r="CN44" s="206"/>
      <c r="CO44" s="206"/>
      <c r="CP44" s="206"/>
      <c r="CQ44" s="206"/>
      <c r="CR44" s="206"/>
      <c r="CS44" s="206"/>
      <c r="CT44" s="206"/>
      <c r="CU44" s="206"/>
      <c r="CV44" s="206"/>
      <c r="CW44" s="206"/>
      <c r="CX44" s="206"/>
      <c r="CY44" s="206"/>
      <c r="CZ44" s="206"/>
      <c r="DA44" s="206"/>
      <c r="DB44" s="206"/>
      <c r="DC44" s="206"/>
      <c r="DD44" s="206"/>
      <c r="DE44" s="206"/>
      <c r="DF44" s="206"/>
      <c r="DG44" s="206"/>
      <c r="DH44" s="206"/>
      <c r="DI44" s="207"/>
    </row>
    <row r="45" spans="1:113" x14ac:dyDescent="0.15"/>
    <row r="46" spans="1:113" x14ac:dyDescent="0.15">
      <c r="B46" s="176" t="s">
        <v>206</v>
      </c>
      <c r="E46" s="600" t="s">
        <v>207</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208</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209</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210</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211</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212</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213</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214</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sbLAxZP3IYnkM9QvEUbPdl5FJzP8/NNyys21Eo5ClsdZhYbQgasuHSHqYq3nTyDw6d6dt+2EoJxW8IQOn3YkDA==" saltValue="A34JmG4bD1v6YN33HMd+q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153" t="s">
        <v>569</v>
      </c>
      <c r="D34" s="1153"/>
      <c r="E34" s="1154"/>
      <c r="F34" s="32">
        <v>14.35</v>
      </c>
      <c r="G34" s="33">
        <v>14.04</v>
      </c>
      <c r="H34" s="33">
        <v>9.84</v>
      </c>
      <c r="I34" s="33">
        <v>6.74</v>
      </c>
      <c r="J34" s="34">
        <v>6.14</v>
      </c>
      <c r="K34" s="22"/>
      <c r="L34" s="22"/>
      <c r="M34" s="22"/>
      <c r="N34" s="22"/>
      <c r="O34" s="22"/>
      <c r="P34" s="22"/>
    </row>
    <row r="35" spans="1:16" ht="39" customHeight="1" x14ac:dyDescent="0.15">
      <c r="A35" s="22"/>
      <c r="B35" s="35"/>
      <c r="C35" s="1147" t="s">
        <v>570</v>
      </c>
      <c r="D35" s="1148"/>
      <c r="E35" s="1149"/>
      <c r="F35" s="36">
        <v>9.6999999999999993</v>
      </c>
      <c r="G35" s="37">
        <v>9.4</v>
      </c>
      <c r="H35" s="37">
        <v>9.76</v>
      </c>
      <c r="I35" s="37">
        <v>11.6</v>
      </c>
      <c r="J35" s="38">
        <v>4.97</v>
      </c>
      <c r="K35" s="22"/>
      <c r="L35" s="22"/>
      <c r="M35" s="22"/>
      <c r="N35" s="22"/>
      <c r="O35" s="22"/>
      <c r="P35" s="22"/>
    </row>
    <row r="36" spans="1:16" ht="39" customHeight="1" x14ac:dyDescent="0.15">
      <c r="A36" s="22"/>
      <c r="B36" s="35"/>
      <c r="C36" s="1147" t="s">
        <v>571</v>
      </c>
      <c r="D36" s="1148"/>
      <c r="E36" s="1149"/>
      <c r="F36" s="36">
        <v>1.42</v>
      </c>
      <c r="G36" s="37">
        <v>1.33</v>
      </c>
      <c r="H36" s="37">
        <v>1.33</v>
      </c>
      <c r="I36" s="37">
        <v>0.88</v>
      </c>
      <c r="J36" s="38">
        <v>0.78</v>
      </c>
      <c r="K36" s="22"/>
      <c r="L36" s="22"/>
      <c r="M36" s="22"/>
      <c r="N36" s="22"/>
      <c r="O36" s="22"/>
      <c r="P36" s="22"/>
    </row>
    <row r="37" spans="1:16" ht="39" customHeight="1" x14ac:dyDescent="0.15">
      <c r="A37" s="22"/>
      <c r="B37" s="35"/>
      <c r="C37" s="1147" t="s">
        <v>572</v>
      </c>
      <c r="D37" s="1148"/>
      <c r="E37" s="1149"/>
      <c r="F37" s="36">
        <v>0.99</v>
      </c>
      <c r="G37" s="37">
        <v>0.73</v>
      </c>
      <c r="H37" s="37">
        <v>0.8</v>
      </c>
      <c r="I37" s="37">
        <v>0.34</v>
      </c>
      <c r="J37" s="38">
        <v>0.54</v>
      </c>
      <c r="K37" s="22"/>
      <c r="L37" s="22"/>
      <c r="M37" s="22"/>
      <c r="N37" s="22"/>
      <c r="O37" s="22"/>
      <c r="P37" s="22"/>
    </row>
    <row r="38" spans="1:16" ht="39" customHeight="1" x14ac:dyDescent="0.15">
      <c r="A38" s="22"/>
      <c r="B38" s="35"/>
      <c r="C38" s="1147" t="s">
        <v>573</v>
      </c>
      <c r="D38" s="1148"/>
      <c r="E38" s="1149"/>
      <c r="F38" s="36">
        <v>0.18</v>
      </c>
      <c r="G38" s="37">
        <v>0.13</v>
      </c>
      <c r="H38" s="37">
        <v>0.12</v>
      </c>
      <c r="I38" s="37">
        <v>0.14000000000000001</v>
      </c>
      <c r="J38" s="38">
        <v>0.2</v>
      </c>
      <c r="K38" s="22"/>
      <c r="L38" s="22"/>
      <c r="M38" s="22"/>
      <c r="N38" s="22"/>
      <c r="O38" s="22"/>
      <c r="P38" s="22"/>
    </row>
    <row r="39" spans="1:16" ht="39" customHeight="1" x14ac:dyDescent="0.15">
      <c r="A39" s="22"/>
      <c r="B39" s="35"/>
      <c r="C39" s="1147" t="s">
        <v>574</v>
      </c>
      <c r="D39" s="1148"/>
      <c r="E39" s="1149"/>
      <c r="F39" s="36">
        <v>0.03</v>
      </c>
      <c r="G39" s="37">
        <v>0.03</v>
      </c>
      <c r="H39" s="37">
        <v>0.03</v>
      </c>
      <c r="I39" s="37">
        <v>7.0000000000000007E-2</v>
      </c>
      <c r="J39" s="38">
        <v>7.0000000000000007E-2</v>
      </c>
      <c r="K39" s="22"/>
      <c r="L39" s="22"/>
      <c r="M39" s="22"/>
      <c r="N39" s="22"/>
      <c r="O39" s="22"/>
      <c r="P39" s="22"/>
    </row>
    <row r="40" spans="1:16" ht="39" customHeight="1" x14ac:dyDescent="0.15">
      <c r="A40" s="22"/>
      <c r="B40" s="35"/>
      <c r="C40" s="1147" t="s">
        <v>575</v>
      </c>
      <c r="D40" s="1148"/>
      <c r="E40" s="1149"/>
      <c r="F40" s="36">
        <v>0.03</v>
      </c>
      <c r="G40" s="37">
        <v>0.04</v>
      </c>
      <c r="H40" s="37">
        <v>0.04</v>
      </c>
      <c r="I40" s="37">
        <v>0.01</v>
      </c>
      <c r="J40" s="38">
        <v>0.01</v>
      </c>
      <c r="K40" s="22"/>
      <c r="L40" s="22"/>
      <c r="M40" s="22"/>
      <c r="N40" s="22"/>
      <c r="O40" s="22"/>
      <c r="P40" s="22"/>
    </row>
    <row r="41" spans="1:16" ht="39" customHeight="1" x14ac:dyDescent="0.15">
      <c r="A41" s="22"/>
      <c r="B41" s="35"/>
      <c r="C41" s="1147"/>
      <c r="D41" s="1148"/>
      <c r="E41" s="1149"/>
      <c r="F41" s="36"/>
      <c r="G41" s="37"/>
      <c r="H41" s="37"/>
      <c r="I41" s="37"/>
      <c r="J41" s="38"/>
      <c r="K41" s="22"/>
      <c r="L41" s="22"/>
      <c r="M41" s="22"/>
      <c r="N41" s="22"/>
      <c r="O41" s="22"/>
      <c r="P41" s="22"/>
    </row>
    <row r="42" spans="1:16" ht="39" customHeight="1" x14ac:dyDescent="0.15">
      <c r="A42" s="22"/>
      <c r="B42" s="39"/>
      <c r="C42" s="1147" t="s">
        <v>576</v>
      </c>
      <c r="D42" s="1148"/>
      <c r="E42" s="1149"/>
      <c r="F42" s="36" t="s">
        <v>522</v>
      </c>
      <c r="G42" s="37" t="s">
        <v>522</v>
      </c>
      <c r="H42" s="37" t="s">
        <v>522</v>
      </c>
      <c r="I42" s="37" t="s">
        <v>522</v>
      </c>
      <c r="J42" s="38" t="s">
        <v>522</v>
      </c>
      <c r="K42" s="22"/>
      <c r="L42" s="22"/>
      <c r="M42" s="22"/>
      <c r="N42" s="22"/>
      <c r="O42" s="22"/>
      <c r="P42" s="22"/>
    </row>
    <row r="43" spans="1:16" ht="39" customHeight="1" thickBot="1" x14ac:dyDescent="0.2">
      <c r="A43" s="22"/>
      <c r="B43" s="40"/>
      <c r="C43" s="1150" t="s">
        <v>577</v>
      </c>
      <c r="D43" s="1151"/>
      <c r="E43" s="1152"/>
      <c r="F43" s="41" t="s">
        <v>522</v>
      </c>
      <c r="G43" s="42" t="s">
        <v>522</v>
      </c>
      <c r="H43" s="42" t="s">
        <v>522</v>
      </c>
      <c r="I43" s="42" t="s">
        <v>522</v>
      </c>
      <c r="J43" s="43" t="s">
        <v>522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CIdvin0szGE1bpuz/0y4cq+Bbdyj+diBUZ+tyJEB1a49C1rm61e6JCB04q6wZVPH6YaEy2Mcih2YiL/XU1CGMg==" saltValue="wpwaOsYnlhtY5Unw4MzWi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I49" zoomScaleSheetLayoutView="55" workbookViewId="0">
      <selection activeCell="Q43" sqref="Q4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155" t="s">
        <v>11</v>
      </c>
      <c r="C45" s="1156"/>
      <c r="D45" s="58"/>
      <c r="E45" s="1161" t="s">
        <v>12</v>
      </c>
      <c r="F45" s="1161"/>
      <c r="G45" s="1161"/>
      <c r="H45" s="1161"/>
      <c r="I45" s="1161"/>
      <c r="J45" s="1162"/>
      <c r="K45" s="59">
        <v>439</v>
      </c>
      <c r="L45" s="60">
        <v>447</v>
      </c>
      <c r="M45" s="60">
        <v>467</v>
      </c>
      <c r="N45" s="60">
        <v>506</v>
      </c>
      <c r="O45" s="61">
        <v>511</v>
      </c>
      <c r="P45" s="48"/>
      <c r="Q45" s="48"/>
      <c r="R45" s="48"/>
      <c r="S45" s="48"/>
      <c r="T45" s="48"/>
      <c r="U45" s="48"/>
    </row>
    <row r="46" spans="1:21" ht="30.75" customHeight="1" x14ac:dyDescent="0.15">
      <c r="A46" s="48"/>
      <c r="B46" s="1157"/>
      <c r="C46" s="1158"/>
      <c r="D46" s="62"/>
      <c r="E46" s="1163" t="s">
        <v>13</v>
      </c>
      <c r="F46" s="1163"/>
      <c r="G46" s="1163"/>
      <c r="H46" s="1163"/>
      <c r="I46" s="1163"/>
      <c r="J46" s="1164"/>
      <c r="K46" s="63" t="s">
        <v>522</v>
      </c>
      <c r="L46" s="64" t="s">
        <v>522</v>
      </c>
      <c r="M46" s="64" t="s">
        <v>522</v>
      </c>
      <c r="N46" s="64" t="s">
        <v>522</v>
      </c>
      <c r="O46" s="65" t="s">
        <v>522</v>
      </c>
      <c r="P46" s="48"/>
      <c r="Q46" s="48"/>
      <c r="R46" s="48"/>
      <c r="S46" s="48"/>
      <c r="T46" s="48"/>
      <c r="U46" s="48"/>
    </row>
    <row r="47" spans="1:21" ht="30.75" customHeight="1" x14ac:dyDescent="0.15">
      <c r="A47" s="48"/>
      <c r="B47" s="1157"/>
      <c r="C47" s="1158"/>
      <c r="D47" s="62"/>
      <c r="E47" s="1163" t="s">
        <v>14</v>
      </c>
      <c r="F47" s="1163"/>
      <c r="G47" s="1163"/>
      <c r="H47" s="1163"/>
      <c r="I47" s="1163"/>
      <c r="J47" s="1164"/>
      <c r="K47" s="63" t="s">
        <v>522</v>
      </c>
      <c r="L47" s="64" t="s">
        <v>522</v>
      </c>
      <c r="M47" s="64" t="s">
        <v>522</v>
      </c>
      <c r="N47" s="64" t="s">
        <v>522</v>
      </c>
      <c r="O47" s="65" t="s">
        <v>522</v>
      </c>
      <c r="P47" s="48"/>
      <c r="Q47" s="48"/>
      <c r="R47" s="48"/>
      <c r="S47" s="48"/>
      <c r="T47" s="48"/>
      <c r="U47" s="48"/>
    </row>
    <row r="48" spans="1:21" ht="30.75" customHeight="1" x14ac:dyDescent="0.15">
      <c r="A48" s="48"/>
      <c r="B48" s="1157"/>
      <c r="C48" s="1158"/>
      <c r="D48" s="62"/>
      <c r="E48" s="1163" t="s">
        <v>15</v>
      </c>
      <c r="F48" s="1163"/>
      <c r="G48" s="1163"/>
      <c r="H48" s="1163"/>
      <c r="I48" s="1163"/>
      <c r="J48" s="1164"/>
      <c r="K48" s="63">
        <v>217</v>
      </c>
      <c r="L48" s="64">
        <v>227</v>
      </c>
      <c r="M48" s="64">
        <v>224</v>
      </c>
      <c r="N48" s="64">
        <v>237</v>
      </c>
      <c r="O48" s="65">
        <v>261</v>
      </c>
      <c r="P48" s="48"/>
      <c r="Q48" s="48"/>
      <c r="R48" s="48"/>
      <c r="S48" s="48"/>
      <c r="T48" s="48"/>
      <c r="U48" s="48"/>
    </row>
    <row r="49" spans="1:21" ht="30.75" customHeight="1" x14ac:dyDescent="0.15">
      <c r="A49" s="48"/>
      <c r="B49" s="1157"/>
      <c r="C49" s="1158"/>
      <c r="D49" s="62"/>
      <c r="E49" s="1163" t="s">
        <v>16</v>
      </c>
      <c r="F49" s="1163"/>
      <c r="G49" s="1163"/>
      <c r="H49" s="1163"/>
      <c r="I49" s="1163"/>
      <c r="J49" s="1164"/>
      <c r="K49" s="63">
        <v>35</v>
      </c>
      <c r="L49" s="64" t="s">
        <v>522</v>
      </c>
      <c r="M49" s="64" t="s">
        <v>522</v>
      </c>
      <c r="N49" s="64" t="s">
        <v>522</v>
      </c>
      <c r="O49" s="65" t="s">
        <v>522</v>
      </c>
      <c r="P49" s="48"/>
      <c r="Q49" s="48"/>
      <c r="R49" s="48"/>
      <c r="S49" s="48"/>
      <c r="T49" s="48"/>
      <c r="U49" s="48"/>
    </row>
    <row r="50" spans="1:21" ht="30.75" customHeight="1" x14ac:dyDescent="0.15">
      <c r="A50" s="48"/>
      <c r="B50" s="1157"/>
      <c r="C50" s="1158"/>
      <c r="D50" s="62"/>
      <c r="E50" s="1163" t="s">
        <v>17</v>
      </c>
      <c r="F50" s="1163"/>
      <c r="G50" s="1163"/>
      <c r="H50" s="1163"/>
      <c r="I50" s="1163"/>
      <c r="J50" s="1164"/>
      <c r="K50" s="63" t="s">
        <v>522</v>
      </c>
      <c r="L50" s="64" t="s">
        <v>522</v>
      </c>
      <c r="M50" s="64" t="s">
        <v>522</v>
      </c>
      <c r="N50" s="64" t="s">
        <v>522</v>
      </c>
      <c r="O50" s="65" t="s">
        <v>522</v>
      </c>
      <c r="P50" s="48"/>
      <c r="Q50" s="48"/>
      <c r="R50" s="48"/>
      <c r="S50" s="48"/>
      <c r="T50" s="48"/>
      <c r="U50" s="48"/>
    </row>
    <row r="51" spans="1:21" ht="30.75" customHeight="1" x14ac:dyDescent="0.15">
      <c r="A51" s="48"/>
      <c r="B51" s="1159"/>
      <c r="C51" s="1160"/>
      <c r="D51" s="66"/>
      <c r="E51" s="1163" t="s">
        <v>18</v>
      </c>
      <c r="F51" s="1163"/>
      <c r="G51" s="1163"/>
      <c r="H51" s="1163"/>
      <c r="I51" s="1163"/>
      <c r="J51" s="1164"/>
      <c r="K51" s="63" t="s">
        <v>522</v>
      </c>
      <c r="L51" s="64" t="s">
        <v>522</v>
      </c>
      <c r="M51" s="64" t="s">
        <v>522</v>
      </c>
      <c r="N51" s="64" t="s">
        <v>522</v>
      </c>
      <c r="O51" s="65" t="s">
        <v>522</v>
      </c>
      <c r="P51" s="48"/>
      <c r="Q51" s="48"/>
      <c r="R51" s="48"/>
      <c r="S51" s="48"/>
      <c r="T51" s="48"/>
      <c r="U51" s="48"/>
    </row>
    <row r="52" spans="1:21" ht="30.75" customHeight="1" x14ac:dyDescent="0.15">
      <c r="A52" s="48"/>
      <c r="B52" s="1165" t="s">
        <v>19</v>
      </c>
      <c r="C52" s="1166"/>
      <c r="D52" s="66"/>
      <c r="E52" s="1163" t="s">
        <v>20</v>
      </c>
      <c r="F52" s="1163"/>
      <c r="G52" s="1163"/>
      <c r="H52" s="1163"/>
      <c r="I52" s="1163"/>
      <c r="J52" s="1164"/>
      <c r="K52" s="63">
        <v>534</v>
      </c>
      <c r="L52" s="64">
        <v>542</v>
      </c>
      <c r="M52" s="64">
        <v>550</v>
      </c>
      <c r="N52" s="64">
        <v>555</v>
      </c>
      <c r="O52" s="65">
        <v>558</v>
      </c>
      <c r="P52" s="48"/>
      <c r="Q52" s="48"/>
      <c r="R52" s="48"/>
      <c r="S52" s="48"/>
      <c r="T52" s="48"/>
      <c r="U52" s="48"/>
    </row>
    <row r="53" spans="1:21" ht="30.75" customHeight="1" thickBot="1" x14ac:dyDescent="0.2">
      <c r="A53" s="48"/>
      <c r="B53" s="1167" t="s">
        <v>21</v>
      </c>
      <c r="C53" s="1168"/>
      <c r="D53" s="67"/>
      <c r="E53" s="1169" t="s">
        <v>22</v>
      </c>
      <c r="F53" s="1169"/>
      <c r="G53" s="1169"/>
      <c r="H53" s="1169"/>
      <c r="I53" s="1169"/>
      <c r="J53" s="1170"/>
      <c r="K53" s="68">
        <v>157</v>
      </c>
      <c r="L53" s="69">
        <v>132</v>
      </c>
      <c r="M53" s="69">
        <v>141</v>
      </c>
      <c r="N53" s="69">
        <v>188</v>
      </c>
      <c r="O53" s="70">
        <v>214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578</v>
      </c>
      <c r="P56" s="48"/>
      <c r="Q56" s="48"/>
      <c r="R56" s="48"/>
      <c r="S56" s="48"/>
      <c r="T56" s="48"/>
      <c r="U56" s="48"/>
    </row>
    <row r="57" spans="1:21" ht="31.5" customHeight="1" thickBot="1" x14ac:dyDescent="0.2">
      <c r="A57" s="48"/>
      <c r="B57" s="76"/>
      <c r="C57" s="77"/>
      <c r="D57" s="77"/>
      <c r="E57" s="78"/>
      <c r="F57" s="78"/>
      <c r="G57" s="78"/>
      <c r="H57" s="78"/>
      <c r="I57" s="78"/>
      <c r="J57" s="79" t="s">
        <v>2</v>
      </c>
      <c r="K57" s="80" t="s">
        <v>579</v>
      </c>
      <c r="L57" s="81" t="s">
        <v>580</v>
      </c>
      <c r="M57" s="81" t="s">
        <v>581</v>
      </c>
      <c r="N57" s="81" t="s">
        <v>582</v>
      </c>
      <c r="O57" s="82" t="s">
        <v>583</v>
      </c>
      <c r="P57" s="48"/>
      <c r="Q57" s="48"/>
      <c r="R57" s="48"/>
      <c r="S57" s="48"/>
      <c r="T57" s="48"/>
      <c r="U57" s="48"/>
    </row>
    <row r="58" spans="1:21" ht="31.5" customHeight="1" x14ac:dyDescent="0.15">
      <c r="B58" s="1171" t="s">
        <v>26</v>
      </c>
      <c r="C58" s="1172"/>
      <c r="D58" s="1177" t="s">
        <v>27</v>
      </c>
      <c r="E58" s="1178"/>
      <c r="F58" s="1178"/>
      <c r="G58" s="1178"/>
      <c r="H58" s="1178"/>
      <c r="I58" s="1178"/>
      <c r="J58" s="1179"/>
      <c r="K58" s="83" t="s">
        <v>602</v>
      </c>
      <c r="L58" s="84" t="s">
        <v>522</v>
      </c>
      <c r="M58" s="84" t="s">
        <v>522</v>
      </c>
      <c r="N58" s="84" t="s">
        <v>522</v>
      </c>
      <c r="O58" s="85" t="s">
        <v>602</v>
      </c>
    </row>
    <row r="59" spans="1:21" ht="31.5" customHeight="1" x14ac:dyDescent="0.15">
      <c r="B59" s="1173"/>
      <c r="C59" s="1174"/>
      <c r="D59" s="1180" t="s">
        <v>28</v>
      </c>
      <c r="E59" s="1181"/>
      <c r="F59" s="1181"/>
      <c r="G59" s="1181"/>
      <c r="H59" s="1181"/>
      <c r="I59" s="1181"/>
      <c r="J59" s="1182"/>
      <c r="K59" s="86" t="s">
        <v>602</v>
      </c>
      <c r="L59" s="87" t="s">
        <v>522</v>
      </c>
      <c r="M59" s="87" t="s">
        <v>522</v>
      </c>
      <c r="N59" s="87" t="s">
        <v>522</v>
      </c>
      <c r="O59" s="88" t="s">
        <v>602</v>
      </c>
    </row>
    <row r="60" spans="1:21" ht="31.5" customHeight="1" thickBot="1" x14ac:dyDescent="0.2">
      <c r="B60" s="1175"/>
      <c r="C60" s="1176"/>
      <c r="D60" s="1183" t="s">
        <v>29</v>
      </c>
      <c r="E60" s="1184"/>
      <c r="F60" s="1184"/>
      <c r="G60" s="1184"/>
      <c r="H60" s="1184"/>
      <c r="I60" s="1184"/>
      <c r="J60" s="1185"/>
      <c r="K60" s="89" t="s">
        <v>602</v>
      </c>
      <c r="L60" s="90" t="s">
        <v>522</v>
      </c>
      <c r="M60" s="90" t="s">
        <v>522</v>
      </c>
      <c r="N60" s="90" t="s">
        <v>522</v>
      </c>
      <c r="O60" s="91" t="s">
        <v>602</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0grC/GnTmqNM3Jb61sK6tUiiZUUTPvT2BOsyk59Q5Gbmwgt+CLXPfl1+MHUZMW+s0E570+bPLnhrhe0vEWrX0g==" saltValue="/QNcvq68J9sljFckifK8K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I4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564</v>
      </c>
      <c r="J40" s="103" t="s">
        <v>565</v>
      </c>
      <c r="K40" s="103" t="s">
        <v>566</v>
      </c>
      <c r="L40" s="103" t="s">
        <v>567</v>
      </c>
      <c r="M40" s="104" t="s">
        <v>568</v>
      </c>
    </row>
    <row r="41" spans="2:13" ht="27.75" customHeight="1" x14ac:dyDescent="0.15">
      <c r="B41" s="1186" t="s">
        <v>32</v>
      </c>
      <c r="C41" s="1187"/>
      <c r="D41" s="105"/>
      <c r="E41" s="1192" t="s">
        <v>33</v>
      </c>
      <c r="F41" s="1192"/>
      <c r="G41" s="1192"/>
      <c r="H41" s="1193"/>
      <c r="I41" s="351">
        <v>5312</v>
      </c>
      <c r="J41" s="352">
        <v>5255</v>
      </c>
      <c r="K41" s="352">
        <v>5168</v>
      </c>
      <c r="L41" s="352">
        <v>5076</v>
      </c>
      <c r="M41" s="353">
        <v>4665</v>
      </c>
    </row>
    <row r="42" spans="2:13" ht="27.75" customHeight="1" x14ac:dyDescent="0.15">
      <c r="B42" s="1188"/>
      <c r="C42" s="1189"/>
      <c r="D42" s="106"/>
      <c r="E42" s="1194" t="s">
        <v>34</v>
      </c>
      <c r="F42" s="1194"/>
      <c r="G42" s="1194"/>
      <c r="H42" s="1195"/>
      <c r="I42" s="354" t="s">
        <v>522</v>
      </c>
      <c r="J42" s="355" t="s">
        <v>522</v>
      </c>
      <c r="K42" s="355" t="s">
        <v>522</v>
      </c>
      <c r="L42" s="355" t="s">
        <v>522</v>
      </c>
      <c r="M42" s="356" t="s">
        <v>522</v>
      </c>
    </row>
    <row r="43" spans="2:13" ht="27.75" customHeight="1" x14ac:dyDescent="0.15">
      <c r="B43" s="1188"/>
      <c r="C43" s="1189"/>
      <c r="D43" s="106"/>
      <c r="E43" s="1194" t="s">
        <v>35</v>
      </c>
      <c r="F43" s="1194"/>
      <c r="G43" s="1194"/>
      <c r="H43" s="1195"/>
      <c r="I43" s="354">
        <v>5358</v>
      </c>
      <c r="J43" s="355">
        <v>5621</v>
      </c>
      <c r="K43" s="355">
        <v>5819</v>
      </c>
      <c r="L43" s="355">
        <v>5997</v>
      </c>
      <c r="M43" s="356">
        <v>6158</v>
      </c>
    </row>
    <row r="44" spans="2:13" ht="27.75" customHeight="1" x14ac:dyDescent="0.15">
      <c r="B44" s="1188"/>
      <c r="C44" s="1189"/>
      <c r="D44" s="106"/>
      <c r="E44" s="1194" t="s">
        <v>36</v>
      </c>
      <c r="F44" s="1194"/>
      <c r="G44" s="1194"/>
      <c r="H44" s="1195"/>
      <c r="I44" s="354">
        <v>316</v>
      </c>
      <c r="J44" s="355">
        <v>313</v>
      </c>
      <c r="K44" s="355">
        <v>339</v>
      </c>
      <c r="L44" s="355">
        <v>322</v>
      </c>
      <c r="M44" s="356">
        <v>353</v>
      </c>
    </row>
    <row r="45" spans="2:13" ht="27.75" customHeight="1" x14ac:dyDescent="0.15">
      <c r="B45" s="1188"/>
      <c r="C45" s="1189"/>
      <c r="D45" s="106"/>
      <c r="E45" s="1194" t="s">
        <v>37</v>
      </c>
      <c r="F45" s="1194"/>
      <c r="G45" s="1194"/>
      <c r="H45" s="1195"/>
      <c r="I45" s="354">
        <v>1055</v>
      </c>
      <c r="J45" s="355">
        <v>1051</v>
      </c>
      <c r="K45" s="355">
        <v>1046</v>
      </c>
      <c r="L45" s="355">
        <v>1033</v>
      </c>
      <c r="M45" s="356">
        <v>1045</v>
      </c>
    </row>
    <row r="46" spans="2:13" ht="27.75" customHeight="1" x14ac:dyDescent="0.15">
      <c r="B46" s="1188"/>
      <c r="C46" s="1189"/>
      <c r="D46" s="107"/>
      <c r="E46" s="1194" t="s">
        <v>38</v>
      </c>
      <c r="F46" s="1194"/>
      <c r="G46" s="1194"/>
      <c r="H46" s="1195"/>
      <c r="I46" s="354" t="s">
        <v>522</v>
      </c>
      <c r="J46" s="355" t="s">
        <v>522</v>
      </c>
      <c r="K46" s="355" t="s">
        <v>522</v>
      </c>
      <c r="L46" s="355" t="s">
        <v>522</v>
      </c>
      <c r="M46" s="356" t="s">
        <v>522</v>
      </c>
    </row>
    <row r="47" spans="2:13" ht="27.75" customHeight="1" x14ac:dyDescent="0.15">
      <c r="B47" s="1188"/>
      <c r="C47" s="1189"/>
      <c r="D47" s="108"/>
      <c r="E47" s="1196" t="s">
        <v>39</v>
      </c>
      <c r="F47" s="1197"/>
      <c r="G47" s="1197"/>
      <c r="H47" s="1198"/>
      <c r="I47" s="354" t="s">
        <v>522</v>
      </c>
      <c r="J47" s="355" t="s">
        <v>522</v>
      </c>
      <c r="K47" s="355" t="s">
        <v>522</v>
      </c>
      <c r="L47" s="355" t="s">
        <v>522</v>
      </c>
      <c r="M47" s="356" t="s">
        <v>522</v>
      </c>
    </row>
    <row r="48" spans="2:13" ht="27.75" customHeight="1" x14ac:dyDescent="0.15">
      <c r="B48" s="1188"/>
      <c r="C48" s="1189"/>
      <c r="D48" s="106"/>
      <c r="E48" s="1194" t="s">
        <v>40</v>
      </c>
      <c r="F48" s="1194"/>
      <c r="G48" s="1194"/>
      <c r="H48" s="1195"/>
      <c r="I48" s="354" t="s">
        <v>522</v>
      </c>
      <c r="J48" s="355" t="s">
        <v>522</v>
      </c>
      <c r="K48" s="355" t="s">
        <v>522</v>
      </c>
      <c r="L48" s="355" t="s">
        <v>522</v>
      </c>
      <c r="M48" s="356" t="s">
        <v>522</v>
      </c>
    </row>
    <row r="49" spans="2:13" ht="27.75" customHeight="1" x14ac:dyDescent="0.15">
      <c r="B49" s="1190"/>
      <c r="C49" s="1191"/>
      <c r="D49" s="106"/>
      <c r="E49" s="1194" t="s">
        <v>41</v>
      </c>
      <c r="F49" s="1194"/>
      <c r="G49" s="1194"/>
      <c r="H49" s="1195"/>
      <c r="I49" s="354" t="s">
        <v>522</v>
      </c>
      <c r="J49" s="355" t="s">
        <v>522</v>
      </c>
      <c r="K49" s="355" t="s">
        <v>522</v>
      </c>
      <c r="L49" s="355" t="s">
        <v>522</v>
      </c>
      <c r="M49" s="356" t="s">
        <v>522</v>
      </c>
    </row>
    <row r="50" spans="2:13" ht="27.75" customHeight="1" x14ac:dyDescent="0.15">
      <c r="B50" s="1199" t="s">
        <v>42</v>
      </c>
      <c r="C50" s="1200"/>
      <c r="D50" s="109"/>
      <c r="E50" s="1194" t="s">
        <v>43</v>
      </c>
      <c r="F50" s="1194"/>
      <c r="G50" s="1194"/>
      <c r="H50" s="1195"/>
      <c r="I50" s="354">
        <v>2540</v>
      </c>
      <c r="J50" s="355">
        <v>2579</v>
      </c>
      <c r="K50" s="355">
        <v>2820</v>
      </c>
      <c r="L50" s="355">
        <v>3526</v>
      </c>
      <c r="M50" s="356">
        <v>3954</v>
      </c>
    </row>
    <row r="51" spans="2:13" ht="27.75" customHeight="1" x14ac:dyDescent="0.15">
      <c r="B51" s="1188"/>
      <c r="C51" s="1189"/>
      <c r="D51" s="106"/>
      <c r="E51" s="1194" t="s">
        <v>44</v>
      </c>
      <c r="F51" s="1194"/>
      <c r="G51" s="1194"/>
      <c r="H51" s="1195"/>
      <c r="I51" s="354" t="s">
        <v>522</v>
      </c>
      <c r="J51" s="355" t="s">
        <v>522</v>
      </c>
      <c r="K51" s="355" t="s">
        <v>522</v>
      </c>
      <c r="L51" s="355" t="s">
        <v>522</v>
      </c>
      <c r="M51" s="356" t="s">
        <v>522</v>
      </c>
    </row>
    <row r="52" spans="2:13" ht="27.75" customHeight="1" x14ac:dyDescent="0.15">
      <c r="B52" s="1190"/>
      <c r="C52" s="1191"/>
      <c r="D52" s="106"/>
      <c r="E52" s="1194" t="s">
        <v>45</v>
      </c>
      <c r="F52" s="1194"/>
      <c r="G52" s="1194"/>
      <c r="H52" s="1195"/>
      <c r="I52" s="354">
        <v>7078</v>
      </c>
      <c r="J52" s="355">
        <v>6991</v>
      </c>
      <c r="K52" s="355">
        <v>6756</v>
      </c>
      <c r="L52" s="355">
        <v>6897</v>
      </c>
      <c r="M52" s="356">
        <v>6727</v>
      </c>
    </row>
    <row r="53" spans="2:13" ht="27.75" customHeight="1" thickBot="1" x14ac:dyDescent="0.2">
      <c r="B53" s="1201" t="s">
        <v>46</v>
      </c>
      <c r="C53" s="1202"/>
      <c r="D53" s="110"/>
      <c r="E53" s="1203" t="s">
        <v>47</v>
      </c>
      <c r="F53" s="1203"/>
      <c r="G53" s="1203"/>
      <c r="H53" s="1204"/>
      <c r="I53" s="357">
        <v>2423</v>
      </c>
      <c r="J53" s="358">
        <v>2669</v>
      </c>
      <c r="K53" s="358">
        <v>2797</v>
      </c>
      <c r="L53" s="358">
        <v>2006</v>
      </c>
      <c r="M53" s="359">
        <v>1539</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fJB+gOpDIgqWpp3G0AuRPFA8wEF8Gf7aFlF1bDeNuhwwKSgWNOVl6VUBo2IHddUrgLs6dvNvPS55iCiVVe+wRA==" saltValue="JH+wD+IsFyrRUY3xU7FXx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31" zoomScale="70" zoomScaleNormal="70" zoomScaleSheetLayoutView="100" workbookViewId="0">
      <selection activeCell="F60" sqref="F60"/>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566</v>
      </c>
      <c r="G54" s="119" t="s">
        <v>567</v>
      </c>
      <c r="H54" s="120" t="s">
        <v>568</v>
      </c>
    </row>
    <row r="55" spans="2:8" ht="52.5" customHeight="1" x14ac:dyDescent="0.15">
      <c r="B55" s="121"/>
      <c r="C55" s="1213" t="s">
        <v>50</v>
      </c>
      <c r="D55" s="1213"/>
      <c r="E55" s="1214"/>
      <c r="F55" s="122">
        <v>1064</v>
      </c>
      <c r="G55" s="122">
        <v>1603</v>
      </c>
      <c r="H55" s="123">
        <v>2021</v>
      </c>
    </row>
    <row r="56" spans="2:8" ht="52.5" customHeight="1" x14ac:dyDescent="0.15">
      <c r="B56" s="124"/>
      <c r="C56" s="1215" t="s">
        <v>51</v>
      </c>
      <c r="D56" s="1215"/>
      <c r="E56" s="1216"/>
      <c r="F56" s="125">
        <v>211</v>
      </c>
      <c r="G56" s="125">
        <v>328</v>
      </c>
      <c r="H56" s="126">
        <v>328</v>
      </c>
    </row>
    <row r="57" spans="2:8" ht="53.25" customHeight="1" x14ac:dyDescent="0.15">
      <c r="B57" s="124"/>
      <c r="C57" s="1217" t="s">
        <v>52</v>
      </c>
      <c r="D57" s="1217"/>
      <c r="E57" s="1218"/>
      <c r="F57" s="127">
        <v>1276</v>
      </c>
      <c r="G57" s="127">
        <v>1326</v>
      </c>
      <c r="H57" s="128">
        <v>1357</v>
      </c>
    </row>
    <row r="58" spans="2:8" ht="45.75" customHeight="1" x14ac:dyDescent="0.15">
      <c r="B58" s="129"/>
      <c r="C58" s="1205" t="s">
        <v>603</v>
      </c>
      <c r="D58" s="1206"/>
      <c r="E58" s="1207"/>
      <c r="F58" s="360">
        <v>683</v>
      </c>
      <c r="G58" s="360">
        <v>781</v>
      </c>
      <c r="H58" s="361">
        <v>814</v>
      </c>
    </row>
    <row r="59" spans="2:8" ht="45.75" customHeight="1" x14ac:dyDescent="0.15">
      <c r="B59" s="129"/>
      <c r="C59" s="1205" t="s">
        <v>604</v>
      </c>
      <c r="D59" s="1206"/>
      <c r="E59" s="1207"/>
      <c r="F59" s="360">
        <v>270</v>
      </c>
      <c r="G59" s="360">
        <v>221</v>
      </c>
      <c r="H59" s="361">
        <v>221</v>
      </c>
    </row>
    <row r="60" spans="2:8" ht="45.75" customHeight="1" x14ac:dyDescent="0.15">
      <c r="B60" s="129"/>
      <c r="C60" s="1205" t="s">
        <v>605</v>
      </c>
      <c r="D60" s="1206"/>
      <c r="E60" s="1207"/>
      <c r="F60" s="360">
        <v>220</v>
      </c>
      <c r="G60" s="360">
        <v>220</v>
      </c>
      <c r="H60" s="361">
        <v>220</v>
      </c>
    </row>
    <row r="61" spans="2:8" ht="45.75" customHeight="1" x14ac:dyDescent="0.15">
      <c r="B61" s="129"/>
      <c r="C61" s="1205" t="s">
        <v>606</v>
      </c>
      <c r="D61" s="1206"/>
      <c r="E61" s="1207"/>
      <c r="F61" s="360">
        <v>56</v>
      </c>
      <c r="G61" s="360">
        <v>56</v>
      </c>
      <c r="H61" s="361">
        <v>56</v>
      </c>
    </row>
    <row r="62" spans="2:8" ht="45.75" customHeight="1" thickBot="1" x14ac:dyDescent="0.2">
      <c r="B62" s="130"/>
      <c r="C62" s="1208" t="s">
        <v>607</v>
      </c>
      <c r="D62" s="1209"/>
      <c r="E62" s="1210"/>
      <c r="F62" s="362">
        <v>23</v>
      </c>
      <c r="G62" s="362">
        <v>23</v>
      </c>
      <c r="H62" s="363">
        <v>23</v>
      </c>
    </row>
    <row r="63" spans="2:8" ht="52.5" customHeight="1" thickBot="1" x14ac:dyDescent="0.2">
      <c r="B63" s="131"/>
      <c r="C63" s="1211" t="s">
        <v>53</v>
      </c>
      <c r="D63" s="1211"/>
      <c r="E63" s="1212"/>
      <c r="F63" s="132">
        <v>2552</v>
      </c>
      <c r="G63" s="132">
        <v>3258</v>
      </c>
      <c r="H63" s="133">
        <v>3706</v>
      </c>
    </row>
    <row r="64" spans="2:8" x14ac:dyDescent="0.15"/>
  </sheetData>
  <sheetProtection algorithmName="SHA-512" hashValue="AcoQVZkYe98uqnHjSu3w/YGyPf4f+++BzNmatfB0p6uVm3mktulLJMdLpMGLni8eF9D5c2F8mGLsqvSTgub5DQ==" saltValue="4NTUhsFL9UN5blnCG868C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0" customWidth="1"/>
    <col min="2" max="8" width="13.375" style="140" customWidth="1"/>
    <col min="9" max="16384" width="11.125" style="140"/>
  </cols>
  <sheetData>
    <row r="1" spans="1:8" x14ac:dyDescent="0.15">
      <c r="A1" s="134"/>
      <c r="B1" s="135"/>
      <c r="C1" s="136"/>
      <c r="D1" s="137"/>
      <c r="E1" s="138"/>
      <c r="F1" s="138"/>
      <c r="G1" s="138"/>
      <c r="H1" s="139"/>
    </row>
    <row r="2" spans="1:8" x14ac:dyDescent="0.15">
      <c r="A2" s="141"/>
      <c r="B2" s="142"/>
      <c r="C2" s="143"/>
      <c r="D2" s="144" t="s">
        <v>54</v>
      </c>
      <c r="E2" s="145"/>
      <c r="F2" s="146" t="s">
        <v>561</v>
      </c>
      <c r="G2" s="147"/>
      <c r="H2" s="148"/>
    </row>
    <row r="3" spans="1:8" x14ac:dyDescent="0.15">
      <c r="A3" s="144" t="s">
        <v>554</v>
      </c>
      <c r="B3" s="149"/>
      <c r="C3" s="150"/>
      <c r="D3" s="151">
        <v>48166</v>
      </c>
      <c r="E3" s="152"/>
      <c r="F3" s="153">
        <v>96462</v>
      </c>
      <c r="G3" s="154"/>
      <c r="H3" s="155"/>
    </row>
    <row r="4" spans="1:8" x14ac:dyDescent="0.15">
      <c r="A4" s="156"/>
      <c r="B4" s="157"/>
      <c r="C4" s="158"/>
      <c r="D4" s="159">
        <v>26329</v>
      </c>
      <c r="E4" s="160"/>
      <c r="F4" s="161">
        <v>39886</v>
      </c>
      <c r="G4" s="162"/>
      <c r="H4" s="163"/>
    </row>
    <row r="5" spans="1:8" x14ac:dyDescent="0.15">
      <c r="A5" s="144" t="s">
        <v>556</v>
      </c>
      <c r="B5" s="149"/>
      <c r="C5" s="150"/>
      <c r="D5" s="151">
        <v>28619</v>
      </c>
      <c r="E5" s="152"/>
      <c r="F5" s="153">
        <v>83103</v>
      </c>
      <c r="G5" s="154"/>
      <c r="H5" s="155"/>
    </row>
    <row r="6" spans="1:8" x14ac:dyDescent="0.15">
      <c r="A6" s="156"/>
      <c r="B6" s="157"/>
      <c r="C6" s="158"/>
      <c r="D6" s="159">
        <v>15329</v>
      </c>
      <c r="E6" s="160"/>
      <c r="F6" s="161">
        <v>41378</v>
      </c>
      <c r="G6" s="162"/>
      <c r="H6" s="163"/>
    </row>
    <row r="7" spans="1:8" x14ac:dyDescent="0.15">
      <c r="A7" s="144" t="s">
        <v>557</v>
      </c>
      <c r="B7" s="149"/>
      <c r="C7" s="150"/>
      <c r="D7" s="151">
        <v>33797</v>
      </c>
      <c r="E7" s="152"/>
      <c r="F7" s="153">
        <v>84459</v>
      </c>
      <c r="G7" s="154"/>
      <c r="H7" s="155"/>
    </row>
    <row r="8" spans="1:8" x14ac:dyDescent="0.15">
      <c r="A8" s="156"/>
      <c r="B8" s="157"/>
      <c r="C8" s="158"/>
      <c r="D8" s="159">
        <v>24022</v>
      </c>
      <c r="E8" s="160"/>
      <c r="F8" s="161">
        <v>47314</v>
      </c>
      <c r="G8" s="162"/>
      <c r="H8" s="163"/>
    </row>
    <row r="9" spans="1:8" x14ac:dyDescent="0.15">
      <c r="A9" s="144" t="s">
        <v>558</v>
      </c>
      <c r="B9" s="149"/>
      <c r="C9" s="150"/>
      <c r="D9" s="151">
        <v>16567</v>
      </c>
      <c r="E9" s="152"/>
      <c r="F9" s="153">
        <v>74568</v>
      </c>
      <c r="G9" s="154"/>
      <c r="H9" s="155"/>
    </row>
    <row r="10" spans="1:8" x14ac:dyDescent="0.15">
      <c r="A10" s="156"/>
      <c r="B10" s="157"/>
      <c r="C10" s="158"/>
      <c r="D10" s="159">
        <v>14159</v>
      </c>
      <c r="E10" s="160"/>
      <c r="F10" s="161">
        <v>42558</v>
      </c>
      <c r="G10" s="162"/>
      <c r="H10" s="163"/>
    </row>
    <row r="11" spans="1:8" x14ac:dyDescent="0.15">
      <c r="A11" s="144" t="s">
        <v>559</v>
      </c>
      <c r="B11" s="149"/>
      <c r="C11" s="150"/>
      <c r="D11" s="151">
        <v>22626</v>
      </c>
      <c r="E11" s="152"/>
      <c r="F11" s="153">
        <v>73693</v>
      </c>
      <c r="G11" s="154"/>
      <c r="H11" s="155"/>
    </row>
    <row r="12" spans="1:8" x14ac:dyDescent="0.15">
      <c r="A12" s="156"/>
      <c r="B12" s="157"/>
      <c r="C12" s="164"/>
      <c r="D12" s="159">
        <v>17899</v>
      </c>
      <c r="E12" s="160"/>
      <c r="F12" s="161">
        <v>44203</v>
      </c>
      <c r="G12" s="162"/>
      <c r="H12" s="163"/>
    </row>
    <row r="13" spans="1:8" x14ac:dyDescent="0.15">
      <c r="A13" s="144"/>
      <c r="B13" s="149"/>
      <c r="C13" s="165"/>
      <c r="D13" s="166">
        <v>29955</v>
      </c>
      <c r="E13" s="167"/>
      <c r="F13" s="168">
        <v>82457</v>
      </c>
      <c r="G13" s="169"/>
      <c r="H13" s="155"/>
    </row>
    <row r="14" spans="1:8" x14ac:dyDescent="0.15">
      <c r="A14" s="156"/>
      <c r="B14" s="157"/>
      <c r="C14" s="158"/>
      <c r="D14" s="159">
        <v>19548</v>
      </c>
      <c r="E14" s="160"/>
      <c r="F14" s="161">
        <v>43068</v>
      </c>
      <c r="G14" s="162"/>
      <c r="H14" s="163"/>
    </row>
    <row r="17" spans="1:11" x14ac:dyDescent="0.15">
      <c r="A17" s="140" t="s">
        <v>55</v>
      </c>
    </row>
    <row r="18" spans="1:11" x14ac:dyDescent="0.15">
      <c r="A18" s="170"/>
      <c r="B18" s="170" t="str">
        <f>実質収支比率等に係る経年分析!F$46</f>
        <v>H30</v>
      </c>
      <c r="C18" s="170" t="str">
        <f>実質収支比率等に係る経年分析!G$46</f>
        <v>R01</v>
      </c>
      <c r="D18" s="170" t="str">
        <f>実質収支比率等に係る経年分析!H$46</f>
        <v>R02</v>
      </c>
      <c r="E18" s="170" t="str">
        <f>実質収支比率等に係る経年分析!I$46</f>
        <v>R03</v>
      </c>
      <c r="F18" s="170" t="str">
        <f>実質収支比率等に係る経年分析!J$46</f>
        <v>R04</v>
      </c>
    </row>
    <row r="19" spans="1:11" x14ac:dyDescent="0.15">
      <c r="A19" s="170" t="s">
        <v>56</v>
      </c>
      <c r="B19" s="170">
        <f>ROUND(VALUE(SUBSTITUTE(実質収支比率等に係る経年分析!F$48,"▲","-")),2)</f>
        <v>9.77</v>
      </c>
      <c r="C19" s="170">
        <f>ROUND(VALUE(SUBSTITUTE(実質収支比率等に係る経年分析!G$48,"▲","-")),2)</f>
        <v>9.48</v>
      </c>
      <c r="D19" s="170">
        <f>ROUND(VALUE(SUBSTITUTE(実質収支比率等に係る経年分析!H$48,"▲","-")),2)</f>
        <v>9.84</v>
      </c>
      <c r="E19" s="170">
        <f>ROUND(VALUE(SUBSTITUTE(実質収支比率等に係る経年分析!I$48,"▲","-")),2)</f>
        <v>11.69</v>
      </c>
      <c r="F19" s="170">
        <f>ROUND(VALUE(SUBSTITUTE(実質収支比率等に係る経年分析!J$48,"▲","-")),2)</f>
        <v>5.0599999999999996</v>
      </c>
    </row>
    <row r="20" spans="1:11" x14ac:dyDescent="0.15">
      <c r="A20" s="170" t="s">
        <v>57</v>
      </c>
      <c r="B20" s="170">
        <f>ROUND(VALUE(SUBSTITUTE(実質収支比率等に係る経年分析!F$47,"▲","-")),2)</f>
        <v>16.54</v>
      </c>
      <c r="C20" s="170">
        <f>ROUND(VALUE(SUBSTITUTE(実質収支比率等に係る経年分析!G$47,"▲","-")),2)</f>
        <v>19.86</v>
      </c>
      <c r="D20" s="170">
        <f>ROUND(VALUE(SUBSTITUTE(実質収支比率等に係る経年分析!H$47,"▲","-")),2)</f>
        <v>22.3</v>
      </c>
      <c r="E20" s="170">
        <f>ROUND(VALUE(SUBSTITUTE(実質収支比率等に係る経年分析!I$47,"▲","-")),2)</f>
        <v>31.84</v>
      </c>
      <c r="F20" s="170">
        <f>ROUND(VALUE(SUBSTITUTE(実質収支比率等に係る経年分析!J$47,"▲","-")),2)</f>
        <v>41.11</v>
      </c>
    </row>
    <row r="21" spans="1:11" x14ac:dyDescent="0.15">
      <c r="A21" s="170" t="s">
        <v>58</v>
      </c>
      <c r="B21" s="170">
        <f>IF(ISNUMBER(VALUE(SUBSTITUTE(実質収支比率等に係る経年分析!F$49,"▲","-"))),ROUND(VALUE(SUBSTITUTE(実質収支比率等に係る経年分析!F$49,"▲","-")),2),NA())</f>
        <v>0.08</v>
      </c>
      <c r="C21" s="170">
        <f>IF(ISNUMBER(VALUE(SUBSTITUTE(実質収支比率等に係る経年分析!G$49,"▲","-"))),ROUND(VALUE(SUBSTITUTE(実質収支比率等に係る経年分析!G$49,"▲","-")),2),NA())</f>
        <v>2.96</v>
      </c>
      <c r="D21" s="170">
        <f>IF(ISNUMBER(VALUE(SUBSTITUTE(実質収支比率等に係る経年分析!H$49,"▲","-"))),ROUND(VALUE(SUBSTITUTE(実質収支比率等に係る経年分析!H$49,"▲","-")),2),NA())</f>
        <v>4.3099999999999996</v>
      </c>
      <c r="E21" s="170">
        <f>IF(ISNUMBER(VALUE(SUBSTITUTE(実質収支比率等に係る経年分析!I$49,"▲","-"))),ROUND(VALUE(SUBSTITUTE(実質収支比率等に係る経年分析!I$49,"▲","-")),2),NA())</f>
        <v>13.06</v>
      </c>
      <c r="F21" s="170">
        <f>IF(ISNUMBER(VALUE(SUBSTITUTE(実質収支比率等に係る経年分析!J$49,"▲","-"))),ROUND(VALUE(SUBSTITUTE(実質収支比率等に係る経年分析!J$49,"▲","-")),2),NA())</f>
        <v>1.6</v>
      </c>
    </row>
    <row r="24" spans="1:11" x14ac:dyDescent="0.15">
      <c r="A24" s="140" t="s">
        <v>59</v>
      </c>
    </row>
    <row r="25" spans="1:11" x14ac:dyDescent="0.15">
      <c r="A25" s="171"/>
      <c r="B25" s="171" t="str">
        <f>連結実質赤字比率に係る赤字・黒字の構成分析!F$33</f>
        <v>H30</v>
      </c>
      <c r="C25" s="171"/>
      <c r="D25" s="171" t="str">
        <f>連結実質赤字比率に係る赤字・黒字の構成分析!G$33</f>
        <v>R01</v>
      </c>
      <c r="E25" s="171"/>
      <c r="F25" s="171" t="str">
        <f>連結実質赤字比率に係る赤字・黒字の構成分析!H$33</f>
        <v>R02</v>
      </c>
      <c r="G25" s="171"/>
      <c r="H25" s="171" t="str">
        <f>連結実質赤字比率に係る赤字・黒字の構成分析!I$33</f>
        <v>R03</v>
      </c>
      <c r="I25" s="171"/>
      <c r="J25" s="171" t="str">
        <f>連結実質赤字比率に係る赤字・黒字の構成分析!J$33</f>
        <v>R04</v>
      </c>
      <c r="K25" s="171"/>
    </row>
    <row r="26" spans="1:11" x14ac:dyDescent="0.15">
      <c r="A26" s="171"/>
      <c r="B26" s="171" t="s">
        <v>60</v>
      </c>
      <c r="C26" s="171" t="s">
        <v>61</v>
      </c>
      <c r="D26" s="171" t="s">
        <v>60</v>
      </c>
      <c r="E26" s="171" t="s">
        <v>61</v>
      </c>
      <c r="F26" s="171" t="s">
        <v>60</v>
      </c>
      <c r="G26" s="171" t="s">
        <v>61</v>
      </c>
      <c r="H26" s="171" t="s">
        <v>60</v>
      </c>
      <c r="I26" s="171" t="s">
        <v>61</v>
      </c>
      <c r="J26" s="171" t="s">
        <v>60</v>
      </c>
      <c r="K26" s="171" t="s">
        <v>61</v>
      </c>
    </row>
    <row r="27" spans="1:11" x14ac:dyDescent="0.15">
      <c r="A27" s="171" t="str">
        <f>IF(連結実質赤字比率に係る赤字・黒字の構成分析!C$43="",NA(),連結実質赤字比率に係る赤字・黒字の構成分析!C$43)</f>
        <v>その他会計（黒字）</v>
      </c>
      <c r="B27" s="171" t="e">
        <f>IF(ROUND(VALUE(SUBSTITUTE(連結実質赤字比率に係る赤字・黒字の構成分析!F$43,"▲", "-")), 2) &lt; 0, ABS(ROUND(VALUE(SUBSTITUTE(連結実質赤字比率に係る赤字・黒字の構成分析!F$43,"▲", "-")), 2)), NA())</f>
        <v>#VALUE!</v>
      </c>
      <c r="C27" s="171" t="e">
        <f>IF(ROUND(VALUE(SUBSTITUTE(連結実質赤字比率に係る赤字・黒字の構成分析!F$43,"▲", "-")), 2) &gt;= 0, ABS(ROUND(VALUE(SUBSTITUTE(連結実質赤字比率に係る赤字・黒字の構成分析!F$43,"▲", "-")), 2)), NA())</f>
        <v>#VALUE!</v>
      </c>
      <c r="D27" s="171" t="e">
        <f>IF(ROUND(VALUE(SUBSTITUTE(連結実質赤字比率に係る赤字・黒字の構成分析!G$43,"▲", "-")), 2) &lt; 0, ABS(ROUND(VALUE(SUBSTITUTE(連結実質赤字比率に係る赤字・黒字の構成分析!G$43,"▲", "-")), 2)), NA())</f>
        <v>#VALUE!</v>
      </c>
      <c r="E27" s="171" t="e">
        <f>IF(ROUND(VALUE(SUBSTITUTE(連結実質赤字比率に係る赤字・黒字の構成分析!G$43,"▲", "-")), 2) &gt;= 0, ABS(ROUND(VALUE(SUBSTITUTE(連結実質赤字比率に係る赤字・黒字の構成分析!G$43,"▲", "-")), 2)), NA())</f>
        <v>#VALUE!</v>
      </c>
      <c r="F27" s="171" t="e">
        <f>IF(ROUND(VALUE(SUBSTITUTE(連結実質赤字比率に係る赤字・黒字の構成分析!H$43,"▲", "-")), 2) &lt; 0, ABS(ROUND(VALUE(SUBSTITUTE(連結実質赤字比率に係る赤字・黒字の構成分析!H$43,"▲", "-")), 2)), NA())</f>
        <v>#VALUE!</v>
      </c>
      <c r="G27" s="171" t="e">
        <f>IF(ROUND(VALUE(SUBSTITUTE(連結実質赤字比率に係る赤字・黒字の構成分析!H$43,"▲", "-")), 2) &gt;= 0, ABS(ROUND(VALUE(SUBSTITUTE(連結実質赤字比率に係る赤字・黒字の構成分析!H$43,"▲", "-")), 2)), NA())</f>
        <v>#VALUE!</v>
      </c>
      <c r="H27" s="171" t="e">
        <f>IF(ROUND(VALUE(SUBSTITUTE(連結実質赤字比率に係る赤字・黒字の構成分析!I$43,"▲", "-")), 2) &lt; 0, ABS(ROUND(VALUE(SUBSTITUTE(連結実質赤字比率に係る赤字・黒字の構成分析!I$43,"▲", "-")), 2)), NA())</f>
        <v>#VALUE!</v>
      </c>
      <c r="I27" s="171" t="e">
        <f>IF(ROUND(VALUE(SUBSTITUTE(連結実質赤字比率に係る赤字・黒字の構成分析!I$43,"▲", "-")), 2) &gt;= 0, ABS(ROUND(VALUE(SUBSTITUTE(連結実質赤字比率に係る赤字・黒字の構成分析!I$43,"▲", "-")), 2)), NA())</f>
        <v>#VALUE!</v>
      </c>
      <c r="J27" s="171" t="e">
        <f>IF(ROUND(VALUE(SUBSTITUTE(連結実質赤字比率に係る赤字・黒字の構成分析!J$43,"▲", "-")), 2) &lt; 0, ABS(ROUND(VALUE(SUBSTITUTE(連結実質赤字比率に係る赤字・黒字の構成分析!J$43,"▲", "-")), 2)), NA())</f>
        <v>#VALUE!</v>
      </c>
      <c r="K27" s="171" t="e">
        <f>IF(ROUND(VALUE(SUBSTITUTE(連結実質赤字比率に係る赤字・黒字の構成分析!J$43,"▲", "-")), 2) &gt;= 0, ABS(ROUND(VALUE(SUBSTITUTE(連結実質赤字比率に係る赤字・黒字の構成分析!J$43,"▲", "-")), 2)), NA())</f>
        <v>#VALUE!</v>
      </c>
    </row>
    <row r="28" spans="1:11" x14ac:dyDescent="0.15">
      <c r="A28" s="171" t="str">
        <f>IF(連結実質赤字比率に係る赤字・黒字の構成分析!C$42="",NA(),連結実質赤字比率に係る赤字・黒字の構成分析!C$42)</f>
        <v>その他会計（赤字）</v>
      </c>
      <c r="B28" s="171" t="e">
        <f>IF(ROUND(VALUE(SUBSTITUTE(連結実質赤字比率に係る赤字・黒字の構成分析!F$42,"▲", "-")), 2) &lt; 0, ABS(ROUND(VALUE(SUBSTITUTE(連結実質赤字比率に係る赤字・黒字の構成分析!F$42,"▲", "-")), 2)), NA())</f>
        <v>#VALUE!</v>
      </c>
      <c r="C28" s="171" t="e">
        <f>IF(ROUND(VALUE(SUBSTITUTE(連結実質赤字比率に係る赤字・黒字の構成分析!F$42,"▲", "-")), 2) &gt;= 0, ABS(ROUND(VALUE(SUBSTITUTE(連結実質赤字比率に係る赤字・黒字の構成分析!F$42,"▲", "-")), 2)), NA())</f>
        <v>#VALUE!</v>
      </c>
      <c r="D28" s="171" t="e">
        <f>IF(ROUND(VALUE(SUBSTITUTE(連結実質赤字比率に係る赤字・黒字の構成分析!G$42,"▲", "-")), 2) &lt; 0, ABS(ROUND(VALUE(SUBSTITUTE(連結実質赤字比率に係る赤字・黒字の構成分析!G$42,"▲", "-")), 2)), NA())</f>
        <v>#VALUE!</v>
      </c>
      <c r="E28" s="171" t="e">
        <f>IF(ROUND(VALUE(SUBSTITUTE(連結実質赤字比率に係る赤字・黒字の構成分析!G$42,"▲", "-")), 2) &gt;= 0, ABS(ROUND(VALUE(SUBSTITUTE(連結実質赤字比率に係る赤字・黒字の構成分析!G$42,"▲", "-")), 2)), NA())</f>
        <v>#VALUE!</v>
      </c>
      <c r="F28" s="171" t="e">
        <f>IF(ROUND(VALUE(SUBSTITUTE(連結実質赤字比率に係る赤字・黒字の構成分析!H$42,"▲", "-")), 2) &lt; 0, ABS(ROUND(VALUE(SUBSTITUTE(連結実質赤字比率に係る赤字・黒字の構成分析!H$42,"▲", "-")), 2)), NA())</f>
        <v>#VALUE!</v>
      </c>
      <c r="G28" s="171" t="e">
        <f>IF(ROUND(VALUE(SUBSTITUTE(連結実質赤字比率に係る赤字・黒字の構成分析!H$42,"▲", "-")), 2) &gt;= 0, ABS(ROUND(VALUE(SUBSTITUTE(連結実質赤字比率に係る赤字・黒字の構成分析!H$42,"▲", "-")), 2)), NA())</f>
        <v>#VALUE!</v>
      </c>
      <c r="H28" s="171" t="e">
        <f>IF(ROUND(VALUE(SUBSTITUTE(連結実質赤字比率に係る赤字・黒字の構成分析!I$42,"▲", "-")), 2) &lt; 0, ABS(ROUND(VALUE(SUBSTITUTE(連結実質赤字比率に係る赤字・黒字の構成分析!I$42,"▲", "-")), 2)), NA())</f>
        <v>#VALUE!</v>
      </c>
      <c r="I28" s="171" t="e">
        <f>IF(ROUND(VALUE(SUBSTITUTE(連結実質赤字比率に係る赤字・黒字の構成分析!I$42,"▲", "-")), 2) &gt;= 0, ABS(ROUND(VALUE(SUBSTITUTE(連結実質赤字比率に係る赤字・黒字の構成分析!I$42,"▲", "-")), 2)), NA())</f>
        <v>#VALUE!</v>
      </c>
      <c r="J28" s="171" t="e">
        <f>IF(ROUND(VALUE(SUBSTITUTE(連結実質赤字比率に係る赤字・黒字の構成分析!J$42,"▲", "-")), 2) &lt; 0, ABS(ROUND(VALUE(SUBSTITUTE(連結実質赤字比率に係る赤字・黒字の構成分析!J$42,"▲", "-")), 2)), NA())</f>
        <v>#VALUE!</v>
      </c>
      <c r="K28" s="171" t="e">
        <f>IF(ROUND(VALUE(SUBSTITUTE(連結実質赤字比率に係る赤字・黒字の構成分析!J$42,"▲", "-")), 2) &gt;= 0, ABS(ROUND(VALUE(SUBSTITUTE(連結実質赤字比率に係る赤字・黒字の構成分析!J$42,"▲", "-")), 2)), NA())</f>
        <v>#VALUE!</v>
      </c>
    </row>
    <row r="29" spans="1:11" x14ac:dyDescent="0.15">
      <c r="A29" s="171" t="e">
        <f>IF(連結実質赤字比率に係る赤字・黒字の構成分析!C$41="",NA(),連結実質赤字比率に係る赤字・黒字の構成分析!C$41)</f>
        <v>#N/A</v>
      </c>
      <c r="B29" s="171" t="e">
        <f>IF(ROUND(VALUE(SUBSTITUTE(連結実質赤字比率に係る赤字・黒字の構成分析!F$41,"▲", "-")), 2) &lt; 0, ABS(ROUND(VALUE(SUBSTITUTE(連結実質赤字比率に係る赤字・黒字の構成分析!F$41,"▲", "-")), 2)), NA())</f>
        <v>#VALUE!</v>
      </c>
      <c r="C29" s="171" t="e">
        <f>IF(ROUND(VALUE(SUBSTITUTE(連結実質赤字比率に係る赤字・黒字の構成分析!F$41,"▲", "-")), 2) &gt;= 0, ABS(ROUND(VALUE(SUBSTITUTE(連結実質赤字比率に係る赤字・黒字の構成分析!F$41,"▲", "-")), 2)), NA())</f>
        <v>#VALUE!</v>
      </c>
      <c r="D29" s="171" t="e">
        <f>IF(ROUND(VALUE(SUBSTITUTE(連結実質赤字比率に係る赤字・黒字の構成分析!G$41,"▲", "-")), 2) &lt; 0, ABS(ROUND(VALUE(SUBSTITUTE(連結実質赤字比率に係る赤字・黒字の構成分析!G$41,"▲", "-")), 2)), NA())</f>
        <v>#VALUE!</v>
      </c>
      <c r="E29" s="171" t="e">
        <f>IF(ROUND(VALUE(SUBSTITUTE(連結実質赤字比率に係る赤字・黒字の構成分析!G$41,"▲", "-")), 2) &gt;= 0, ABS(ROUND(VALUE(SUBSTITUTE(連結実質赤字比率に係る赤字・黒字の構成分析!G$41,"▲", "-")), 2)), NA())</f>
        <v>#VALUE!</v>
      </c>
      <c r="F29" s="171" t="e">
        <f>IF(ROUND(VALUE(SUBSTITUTE(連結実質赤字比率に係る赤字・黒字の構成分析!H$41,"▲", "-")), 2) &lt; 0, ABS(ROUND(VALUE(SUBSTITUTE(連結実質赤字比率に係る赤字・黒字の構成分析!H$41,"▲", "-")), 2)), NA())</f>
        <v>#VALUE!</v>
      </c>
      <c r="G29" s="171" t="e">
        <f>IF(ROUND(VALUE(SUBSTITUTE(連結実質赤字比率に係る赤字・黒字の構成分析!H$41,"▲", "-")), 2) &gt;= 0, ABS(ROUND(VALUE(SUBSTITUTE(連結実質赤字比率に係る赤字・黒字の構成分析!H$41,"▲", "-")), 2)), NA())</f>
        <v>#VALUE!</v>
      </c>
      <c r="H29" s="171" t="e">
        <f>IF(ROUND(VALUE(SUBSTITUTE(連結実質赤字比率に係る赤字・黒字の構成分析!I$41,"▲", "-")), 2) &lt; 0, ABS(ROUND(VALUE(SUBSTITUTE(連結実質赤字比率に係る赤字・黒字の構成分析!I$41,"▲", "-")), 2)), NA())</f>
        <v>#VALUE!</v>
      </c>
      <c r="I29" s="171" t="e">
        <f>IF(ROUND(VALUE(SUBSTITUTE(連結実質赤字比率に係る赤字・黒字の構成分析!I$41,"▲", "-")), 2) &gt;= 0, ABS(ROUND(VALUE(SUBSTITUTE(連結実質赤字比率に係る赤字・黒字の構成分析!I$41,"▲", "-")), 2)), NA())</f>
        <v>#VALUE!</v>
      </c>
      <c r="J29" s="171" t="e">
        <f>IF(ROUND(VALUE(SUBSTITUTE(連結実質赤字比率に係る赤字・黒字の構成分析!J$41,"▲", "-")), 2) &lt; 0, ABS(ROUND(VALUE(SUBSTITUTE(連結実質赤字比率に係る赤字・黒字の構成分析!J$41,"▲", "-")), 2)), NA())</f>
        <v>#VALUE!</v>
      </c>
      <c r="K29" s="171" t="e">
        <f>IF(ROUND(VALUE(SUBSTITUTE(連結実質赤字比率に係る赤字・黒字の構成分析!J$41,"▲", "-")), 2) &gt;= 0, ABS(ROUND(VALUE(SUBSTITUTE(連結実質赤字比率に係る赤字・黒字の構成分析!J$41,"▲", "-")), 2)), NA())</f>
        <v>#VALUE!</v>
      </c>
    </row>
    <row r="30" spans="1:11" x14ac:dyDescent="0.15">
      <c r="A30" s="171" t="str">
        <f>IF(連結実質赤字比率に係る赤字・黒字の構成分析!C$40="",NA(),連結実質赤字比率に係る赤字・黒字の構成分析!C$40)</f>
        <v>学校給食事業特別会計</v>
      </c>
      <c r="B30" s="171" t="e">
        <f>IF(ROUND(VALUE(SUBSTITUTE(連結実質赤字比率に係る赤字・黒字の構成分析!F$40,"▲", "-")), 2) &lt; 0, ABS(ROUND(VALUE(SUBSTITUTE(連結実質赤字比率に係る赤字・黒字の構成分析!F$40,"▲", "-")), 2)), NA())</f>
        <v>#N/A</v>
      </c>
      <c r="C30" s="171">
        <f>IF(ROUND(VALUE(SUBSTITUTE(連結実質赤字比率に係る赤字・黒字の構成分析!F$40,"▲", "-")), 2) &gt;= 0, ABS(ROUND(VALUE(SUBSTITUTE(連結実質赤字比率に係る赤字・黒字の構成分析!F$40,"▲", "-")), 2)), NA())</f>
        <v>0.03</v>
      </c>
      <c r="D30" s="171" t="e">
        <f>IF(ROUND(VALUE(SUBSTITUTE(連結実質赤字比率に係る赤字・黒字の構成分析!G$40,"▲", "-")), 2) &lt; 0, ABS(ROUND(VALUE(SUBSTITUTE(連結実質赤字比率に係る赤字・黒字の構成分析!G$40,"▲", "-")), 2)), NA())</f>
        <v>#N/A</v>
      </c>
      <c r="E30" s="171">
        <f>IF(ROUND(VALUE(SUBSTITUTE(連結実質赤字比率に係る赤字・黒字の構成分析!G$40,"▲", "-")), 2) &gt;= 0, ABS(ROUND(VALUE(SUBSTITUTE(連結実質赤字比率に係る赤字・黒字の構成分析!G$40,"▲", "-")), 2)), NA())</f>
        <v>0.04</v>
      </c>
      <c r="F30" s="171" t="e">
        <f>IF(ROUND(VALUE(SUBSTITUTE(連結実質赤字比率に係る赤字・黒字の構成分析!H$40,"▲", "-")), 2) &lt; 0, ABS(ROUND(VALUE(SUBSTITUTE(連結実質赤字比率に係る赤字・黒字の構成分析!H$40,"▲", "-")), 2)), NA())</f>
        <v>#N/A</v>
      </c>
      <c r="G30" s="171">
        <f>IF(ROUND(VALUE(SUBSTITUTE(連結実質赤字比率に係る赤字・黒字の構成分析!H$40,"▲", "-")), 2) &gt;= 0, ABS(ROUND(VALUE(SUBSTITUTE(連結実質赤字比率に係る赤字・黒字の構成分析!H$40,"▲", "-")), 2)), NA())</f>
        <v>0.04</v>
      </c>
      <c r="H30" s="171" t="e">
        <f>IF(ROUND(VALUE(SUBSTITUTE(連結実質赤字比率に係る赤字・黒字の構成分析!I$40,"▲", "-")), 2) &lt; 0, ABS(ROUND(VALUE(SUBSTITUTE(連結実質赤字比率に係る赤字・黒字の構成分析!I$40,"▲", "-")), 2)), NA())</f>
        <v>#N/A</v>
      </c>
      <c r="I30" s="171">
        <f>IF(ROUND(VALUE(SUBSTITUTE(連結実質赤字比率に係る赤字・黒字の構成分析!I$40,"▲", "-")), 2) &gt;= 0, ABS(ROUND(VALUE(SUBSTITUTE(連結実質赤字比率に係る赤字・黒字の構成分析!I$40,"▲", "-")), 2)), NA())</f>
        <v>0.01</v>
      </c>
      <c r="J30" s="171" t="e">
        <f>IF(ROUND(VALUE(SUBSTITUTE(連結実質赤字比率に係る赤字・黒字の構成分析!J$40,"▲", "-")), 2) &lt; 0, ABS(ROUND(VALUE(SUBSTITUTE(連結実質赤字比率に係る赤字・黒字の構成分析!J$40,"▲", "-")), 2)), NA())</f>
        <v>#N/A</v>
      </c>
      <c r="K30" s="171">
        <f>IF(ROUND(VALUE(SUBSTITUTE(連結実質赤字比率に係る赤字・黒字の構成分析!J$40,"▲", "-")), 2) &gt;= 0, ABS(ROUND(VALUE(SUBSTITUTE(連結実質赤字比率に係る赤字・黒字の構成分析!J$40,"▲", "-")), 2)), NA())</f>
        <v>0.01</v>
      </c>
    </row>
    <row r="31" spans="1:11" x14ac:dyDescent="0.15">
      <c r="A31" s="171" t="str">
        <f>IF(連結実質赤字比率に係る赤字・黒字の構成分析!C$39="",NA(),連結実質赤字比率に係る赤字・黒字の構成分析!C$39)</f>
        <v>障がい福祉サービス事業特別会計</v>
      </c>
      <c r="B31" s="171" t="e">
        <f>IF(ROUND(VALUE(SUBSTITUTE(連結実質赤字比率に係る赤字・黒字の構成分析!F$39,"▲", "-")), 2) &lt; 0, ABS(ROUND(VALUE(SUBSTITUTE(連結実質赤字比率に係る赤字・黒字の構成分析!F$39,"▲", "-")), 2)), NA())</f>
        <v>#N/A</v>
      </c>
      <c r="C31" s="171">
        <f>IF(ROUND(VALUE(SUBSTITUTE(連結実質赤字比率に係る赤字・黒字の構成分析!F$39,"▲", "-")), 2) &gt;= 0, ABS(ROUND(VALUE(SUBSTITUTE(連結実質赤字比率に係る赤字・黒字の構成分析!F$39,"▲", "-")), 2)), NA())</f>
        <v>0.03</v>
      </c>
      <c r="D31" s="171" t="e">
        <f>IF(ROUND(VALUE(SUBSTITUTE(連結実質赤字比率に係る赤字・黒字の構成分析!G$39,"▲", "-")), 2) &lt; 0, ABS(ROUND(VALUE(SUBSTITUTE(連結実質赤字比率に係る赤字・黒字の構成分析!G$39,"▲", "-")), 2)), NA())</f>
        <v>#N/A</v>
      </c>
      <c r="E31" s="171">
        <f>IF(ROUND(VALUE(SUBSTITUTE(連結実質赤字比率に係る赤字・黒字の構成分析!G$39,"▲", "-")), 2) &gt;= 0, ABS(ROUND(VALUE(SUBSTITUTE(連結実質赤字比率に係る赤字・黒字の構成分析!G$39,"▲", "-")), 2)), NA())</f>
        <v>0.03</v>
      </c>
      <c r="F31" s="171" t="e">
        <f>IF(ROUND(VALUE(SUBSTITUTE(連結実質赤字比率に係る赤字・黒字の構成分析!H$39,"▲", "-")), 2) &lt; 0, ABS(ROUND(VALUE(SUBSTITUTE(連結実質赤字比率に係る赤字・黒字の構成分析!H$39,"▲", "-")), 2)), NA())</f>
        <v>#N/A</v>
      </c>
      <c r="G31" s="171">
        <f>IF(ROUND(VALUE(SUBSTITUTE(連結実質赤字比率に係る赤字・黒字の構成分析!H$39,"▲", "-")), 2) &gt;= 0, ABS(ROUND(VALUE(SUBSTITUTE(連結実質赤字比率に係る赤字・黒字の構成分析!H$39,"▲", "-")), 2)), NA())</f>
        <v>0.03</v>
      </c>
      <c r="H31" s="171" t="e">
        <f>IF(ROUND(VALUE(SUBSTITUTE(連結実質赤字比率に係る赤字・黒字の構成分析!I$39,"▲", "-")), 2) &lt; 0, ABS(ROUND(VALUE(SUBSTITUTE(連結実質赤字比率に係る赤字・黒字の構成分析!I$39,"▲", "-")), 2)), NA())</f>
        <v>#N/A</v>
      </c>
      <c r="I31" s="171">
        <f>IF(ROUND(VALUE(SUBSTITUTE(連結実質赤字比率に係る赤字・黒字の構成分析!I$39,"▲", "-")), 2) &gt;= 0, ABS(ROUND(VALUE(SUBSTITUTE(連結実質赤字比率に係る赤字・黒字の構成分析!I$39,"▲", "-")), 2)), NA())</f>
        <v>7.0000000000000007E-2</v>
      </c>
      <c r="J31" s="171" t="e">
        <f>IF(ROUND(VALUE(SUBSTITUTE(連結実質赤字比率に係る赤字・黒字の構成分析!J$39,"▲", "-")), 2) &lt; 0, ABS(ROUND(VALUE(SUBSTITUTE(連結実質赤字比率に係る赤字・黒字の構成分析!J$39,"▲", "-")), 2)), NA())</f>
        <v>#N/A</v>
      </c>
      <c r="K31" s="171">
        <f>IF(ROUND(VALUE(SUBSTITUTE(連結実質赤字比率に係る赤字・黒字の構成分析!J$39,"▲", "-")), 2) &gt;= 0, ABS(ROUND(VALUE(SUBSTITUTE(連結実質赤字比率に係る赤字・黒字の構成分析!J$39,"▲", "-")), 2)), NA())</f>
        <v>7.0000000000000007E-2</v>
      </c>
    </row>
    <row r="32" spans="1:11" x14ac:dyDescent="0.15">
      <c r="A32" s="171" t="str">
        <f>IF(連結実質赤字比率に係る赤字・黒字の構成分析!C$38="",NA(),連結実質赤字比率に係る赤字・黒字の構成分析!C$38)</f>
        <v>神戸町後期高齢者医療特別会計</v>
      </c>
      <c r="B32" s="171" t="e">
        <f>IF(ROUND(VALUE(SUBSTITUTE(連結実質赤字比率に係る赤字・黒字の構成分析!F$38,"▲", "-")), 2) &lt; 0, ABS(ROUND(VALUE(SUBSTITUTE(連結実質赤字比率に係る赤字・黒字の構成分析!F$38,"▲", "-")), 2)), NA())</f>
        <v>#N/A</v>
      </c>
      <c r="C32" s="171">
        <f>IF(ROUND(VALUE(SUBSTITUTE(連結実質赤字比率に係る赤字・黒字の構成分析!F$38,"▲", "-")), 2) &gt;= 0, ABS(ROUND(VALUE(SUBSTITUTE(連結実質赤字比率に係る赤字・黒字の構成分析!F$38,"▲", "-")), 2)), NA())</f>
        <v>0.18</v>
      </c>
      <c r="D32" s="171" t="e">
        <f>IF(ROUND(VALUE(SUBSTITUTE(連結実質赤字比率に係る赤字・黒字の構成分析!G$38,"▲", "-")), 2) &lt; 0, ABS(ROUND(VALUE(SUBSTITUTE(連結実質赤字比率に係る赤字・黒字の構成分析!G$38,"▲", "-")), 2)), NA())</f>
        <v>#N/A</v>
      </c>
      <c r="E32" s="171">
        <f>IF(ROUND(VALUE(SUBSTITUTE(連結実質赤字比率に係る赤字・黒字の構成分析!G$38,"▲", "-")), 2) &gt;= 0, ABS(ROUND(VALUE(SUBSTITUTE(連結実質赤字比率に係る赤字・黒字の構成分析!G$38,"▲", "-")), 2)), NA())</f>
        <v>0.13</v>
      </c>
      <c r="F32" s="171" t="e">
        <f>IF(ROUND(VALUE(SUBSTITUTE(連結実質赤字比率に係る赤字・黒字の構成分析!H$38,"▲", "-")), 2) &lt; 0, ABS(ROUND(VALUE(SUBSTITUTE(連結実質赤字比率に係る赤字・黒字の構成分析!H$38,"▲", "-")), 2)), NA())</f>
        <v>#N/A</v>
      </c>
      <c r="G32" s="171">
        <f>IF(ROUND(VALUE(SUBSTITUTE(連結実質赤字比率に係る赤字・黒字の構成分析!H$38,"▲", "-")), 2) &gt;= 0, ABS(ROUND(VALUE(SUBSTITUTE(連結実質赤字比率に係る赤字・黒字の構成分析!H$38,"▲", "-")), 2)), NA())</f>
        <v>0.12</v>
      </c>
      <c r="H32" s="171" t="e">
        <f>IF(ROUND(VALUE(SUBSTITUTE(連結実質赤字比率に係る赤字・黒字の構成分析!I$38,"▲", "-")), 2) &lt; 0, ABS(ROUND(VALUE(SUBSTITUTE(連結実質赤字比率に係る赤字・黒字の構成分析!I$38,"▲", "-")), 2)), NA())</f>
        <v>#N/A</v>
      </c>
      <c r="I32" s="171">
        <f>IF(ROUND(VALUE(SUBSTITUTE(連結実質赤字比率に係る赤字・黒字の構成分析!I$38,"▲", "-")), 2) &gt;= 0, ABS(ROUND(VALUE(SUBSTITUTE(連結実質赤字比率に係る赤字・黒字の構成分析!I$38,"▲", "-")), 2)), NA())</f>
        <v>0.14000000000000001</v>
      </c>
      <c r="J32" s="171" t="e">
        <f>IF(ROUND(VALUE(SUBSTITUTE(連結実質赤字比率に係る赤字・黒字の構成分析!J$38,"▲", "-")), 2) &lt; 0, ABS(ROUND(VALUE(SUBSTITUTE(連結実質赤字比率に係る赤字・黒字の構成分析!J$38,"▲", "-")), 2)), NA())</f>
        <v>#N/A</v>
      </c>
      <c r="K32" s="171">
        <f>IF(ROUND(VALUE(SUBSTITUTE(連結実質赤字比率に係る赤字・黒字の構成分析!J$38,"▲", "-")), 2) &gt;= 0, ABS(ROUND(VALUE(SUBSTITUTE(連結実質赤字比率に係る赤字・黒字の構成分析!J$38,"▲", "-")), 2)), NA())</f>
        <v>0.2</v>
      </c>
    </row>
    <row r="33" spans="1:16" x14ac:dyDescent="0.15">
      <c r="A33" s="171" t="str">
        <f>IF(連結実質赤字比率に係る赤字・黒字の構成分析!C$37="",NA(),連結実質赤字比率に係る赤字・黒字の構成分析!C$37)</f>
        <v>神戸町公共下水道事業特別会計</v>
      </c>
      <c r="B33" s="171" t="e">
        <f>IF(ROUND(VALUE(SUBSTITUTE(連結実質赤字比率に係る赤字・黒字の構成分析!F$37,"▲", "-")), 2) &lt; 0, ABS(ROUND(VALUE(SUBSTITUTE(連結実質赤字比率に係る赤字・黒字の構成分析!F$37,"▲", "-")), 2)), NA())</f>
        <v>#N/A</v>
      </c>
      <c r="C33" s="171">
        <f>IF(ROUND(VALUE(SUBSTITUTE(連結実質赤字比率に係る赤字・黒字の構成分析!F$37,"▲", "-")), 2) &gt;= 0, ABS(ROUND(VALUE(SUBSTITUTE(連結実質赤字比率に係る赤字・黒字の構成分析!F$37,"▲", "-")), 2)), NA())</f>
        <v>0.99</v>
      </c>
      <c r="D33" s="171" t="e">
        <f>IF(ROUND(VALUE(SUBSTITUTE(連結実質赤字比率に係る赤字・黒字の構成分析!G$37,"▲", "-")), 2) &lt; 0, ABS(ROUND(VALUE(SUBSTITUTE(連結実質赤字比率に係る赤字・黒字の構成分析!G$37,"▲", "-")), 2)), NA())</f>
        <v>#N/A</v>
      </c>
      <c r="E33" s="171">
        <f>IF(ROUND(VALUE(SUBSTITUTE(連結実質赤字比率に係る赤字・黒字の構成分析!G$37,"▲", "-")), 2) &gt;= 0, ABS(ROUND(VALUE(SUBSTITUTE(連結実質赤字比率に係る赤字・黒字の構成分析!G$37,"▲", "-")), 2)), NA())</f>
        <v>0.73</v>
      </c>
      <c r="F33" s="171" t="e">
        <f>IF(ROUND(VALUE(SUBSTITUTE(連結実質赤字比率に係る赤字・黒字の構成分析!H$37,"▲", "-")), 2) &lt; 0, ABS(ROUND(VALUE(SUBSTITUTE(連結実質赤字比率に係る赤字・黒字の構成分析!H$37,"▲", "-")), 2)), NA())</f>
        <v>#N/A</v>
      </c>
      <c r="G33" s="171">
        <f>IF(ROUND(VALUE(SUBSTITUTE(連結実質赤字比率に係る赤字・黒字の構成分析!H$37,"▲", "-")), 2) &gt;= 0, ABS(ROUND(VALUE(SUBSTITUTE(連結実質赤字比率に係る赤字・黒字の構成分析!H$37,"▲", "-")), 2)), NA())</f>
        <v>0.8</v>
      </c>
      <c r="H33" s="171" t="e">
        <f>IF(ROUND(VALUE(SUBSTITUTE(連結実質赤字比率に係る赤字・黒字の構成分析!I$37,"▲", "-")), 2) &lt; 0, ABS(ROUND(VALUE(SUBSTITUTE(連結実質赤字比率に係る赤字・黒字の構成分析!I$37,"▲", "-")), 2)), NA())</f>
        <v>#N/A</v>
      </c>
      <c r="I33" s="171">
        <f>IF(ROUND(VALUE(SUBSTITUTE(連結実質赤字比率に係る赤字・黒字の構成分析!I$37,"▲", "-")), 2) &gt;= 0, ABS(ROUND(VALUE(SUBSTITUTE(連結実質赤字比率に係る赤字・黒字の構成分析!I$37,"▲", "-")), 2)), NA())</f>
        <v>0.34</v>
      </c>
      <c r="J33" s="171" t="e">
        <f>IF(ROUND(VALUE(SUBSTITUTE(連結実質赤字比率に係る赤字・黒字の構成分析!J$37,"▲", "-")), 2) &lt; 0, ABS(ROUND(VALUE(SUBSTITUTE(連結実質赤字比率に係る赤字・黒字の構成分析!J$37,"▲", "-")), 2)), NA())</f>
        <v>#N/A</v>
      </c>
      <c r="K33" s="171">
        <f>IF(ROUND(VALUE(SUBSTITUTE(連結実質赤字比率に係る赤字・黒字の構成分析!J$37,"▲", "-")), 2) &gt;= 0, ABS(ROUND(VALUE(SUBSTITUTE(連結実質赤字比率に係る赤字・黒字の構成分析!J$37,"▲", "-")), 2)), NA())</f>
        <v>0.54</v>
      </c>
    </row>
    <row r="34" spans="1:16" x14ac:dyDescent="0.15">
      <c r="A34" s="171" t="str">
        <f>IF(連結実質赤字比率に係る赤字・黒字の構成分析!C$36="",NA(),連結実質赤字比率に係る赤字・黒字の構成分析!C$36)</f>
        <v>神戸町国民健康保険特別会計</v>
      </c>
      <c r="B34" s="171" t="e">
        <f>IF(ROUND(VALUE(SUBSTITUTE(連結実質赤字比率に係る赤字・黒字の構成分析!F$36,"▲", "-")), 2) &lt; 0, ABS(ROUND(VALUE(SUBSTITUTE(連結実質赤字比率に係る赤字・黒字の構成分析!F$36,"▲", "-")), 2)), NA())</f>
        <v>#N/A</v>
      </c>
      <c r="C34" s="171">
        <f>IF(ROUND(VALUE(SUBSTITUTE(連結実質赤字比率に係る赤字・黒字の構成分析!F$36,"▲", "-")), 2) &gt;= 0, ABS(ROUND(VALUE(SUBSTITUTE(連結実質赤字比率に係る赤字・黒字の構成分析!F$36,"▲", "-")), 2)), NA())</f>
        <v>1.42</v>
      </c>
      <c r="D34" s="171" t="e">
        <f>IF(ROUND(VALUE(SUBSTITUTE(連結実質赤字比率に係る赤字・黒字の構成分析!G$36,"▲", "-")), 2) &lt; 0, ABS(ROUND(VALUE(SUBSTITUTE(連結実質赤字比率に係る赤字・黒字の構成分析!G$36,"▲", "-")), 2)), NA())</f>
        <v>#N/A</v>
      </c>
      <c r="E34" s="171">
        <f>IF(ROUND(VALUE(SUBSTITUTE(連結実質赤字比率に係る赤字・黒字の構成分析!G$36,"▲", "-")), 2) &gt;= 0, ABS(ROUND(VALUE(SUBSTITUTE(連結実質赤字比率に係る赤字・黒字の構成分析!G$36,"▲", "-")), 2)), NA())</f>
        <v>1.33</v>
      </c>
      <c r="F34" s="171" t="e">
        <f>IF(ROUND(VALUE(SUBSTITUTE(連結実質赤字比率に係る赤字・黒字の構成分析!H$36,"▲", "-")), 2) &lt; 0, ABS(ROUND(VALUE(SUBSTITUTE(連結実質赤字比率に係る赤字・黒字の構成分析!H$36,"▲", "-")), 2)), NA())</f>
        <v>#N/A</v>
      </c>
      <c r="G34" s="171">
        <f>IF(ROUND(VALUE(SUBSTITUTE(連結実質赤字比率に係る赤字・黒字の構成分析!H$36,"▲", "-")), 2) &gt;= 0, ABS(ROUND(VALUE(SUBSTITUTE(連結実質赤字比率に係る赤字・黒字の構成分析!H$36,"▲", "-")), 2)), NA())</f>
        <v>1.33</v>
      </c>
      <c r="H34" s="171" t="e">
        <f>IF(ROUND(VALUE(SUBSTITUTE(連結実質赤字比率に係る赤字・黒字の構成分析!I$36,"▲", "-")), 2) &lt; 0, ABS(ROUND(VALUE(SUBSTITUTE(連結実質赤字比率に係る赤字・黒字の構成分析!I$36,"▲", "-")), 2)), NA())</f>
        <v>#N/A</v>
      </c>
      <c r="I34" s="171">
        <f>IF(ROUND(VALUE(SUBSTITUTE(連結実質赤字比率に係る赤字・黒字の構成分析!I$36,"▲", "-")), 2) &gt;= 0, ABS(ROUND(VALUE(SUBSTITUTE(連結実質赤字比率に係る赤字・黒字の構成分析!I$36,"▲", "-")), 2)), NA())</f>
        <v>0.88</v>
      </c>
      <c r="J34" s="171" t="e">
        <f>IF(ROUND(VALUE(SUBSTITUTE(連結実質赤字比率に係る赤字・黒字の構成分析!J$36,"▲", "-")), 2) &lt; 0, ABS(ROUND(VALUE(SUBSTITUTE(連結実質赤字比率に係る赤字・黒字の構成分析!J$36,"▲", "-")), 2)), NA())</f>
        <v>#N/A</v>
      </c>
      <c r="K34" s="171">
        <f>IF(ROUND(VALUE(SUBSTITUTE(連結実質赤字比率に係る赤字・黒字の構成分析!J$36,"▲", "-")), 2) &gt;= 0, ABS(ROUND(VALUE(SUBSTITUTE(連結実質赤字比率に係る赤字・黒字の構成分析!J$36,"▲", "-")), 2)), NA())</f>
        <v>0.78</v>
      </c>
    </row>
    <row r="35" spans="1:16" x14ac:dyDescent="0.15">
      <c r="A35" s="171" t="str">
        <f>IF(連結実質赤字比率に係る赤字・黒字の構成分析!C$35="",NA(),連結実質赤字比率に係る赤字・黒字の構成分析!C$35)</f>
        <v>一般会計</v>
      </c>
      <c r="B35" s="171" t="e">
        <f>IF(ROUND(VALUE(SUBSTITUTE(連結実質赤字比率に係る赤字・黒字の構成分析!F$35,"▲", "-")), 2) &lt; 0, ABS(ROUND(VALUE(SUBSTITUTE(連結実質赤字比率に係る赤字・黒字の構成分析!F$35,"▲", "-")), 2)), NA())</f>
        <v>#N/A</v>
      </c>
      <c r="C35" s="171">
        <f>IF(ROUND(VALUE(SUBSTITUTE(連結実質赤字比率に係る赤字・黒字の構成分析!F$35,"▲", "-")), 2) &gt;= 0, ABS(ROUND(VALUE(SUBSTITUTE(連結実質赤字比率に係る赤字・黒字の構成分析!F$35,"▲", "-")), 2)), NA())</f>
        <v>9.6999999999999993</v>
      </c>
      <c r="D35" s="171" t="e">
        <f>IF(ROUND(VALUE(SUBSTITUTE(連結実質赤字比率に係る赤字・黒字の構成分析!G$35,"▲", "-")), 2) &lt; 0, ABS(ROUND(VALUE(SUBSTITUTE(連結実質赤字比率に係る赤字・黒字の構成分析!G$35,"▲", "-")), 2)), NA())</f>
        <v>#N/A</v>
      </c>
      <c r="E35" s="171">
        <f>IF(ROUND(VALUE(SUBSTITUTE(連結実質赤字比率に係る赤字・黒字の構成分析!G$35,"▲", "-")), 2) &gt;= 0, ABS(ROUND(VALUE(SUBSTITUTE(連結実質赤字比率に係る赤字・黒字の構成分析!G$35,"▲", "-")), 2)), NA())</f>
        <v>9.4</v>
      </c>
      <c r="F35" s="171" t="e">
        <f>IF(ROUND(VALUE(SUBSTITUTE(連結実質赤字比率に係る赤字・黒字の構成分析!H$35,"▲", "-")), 2) &lt; 0, ABS(ROUND(VALUE(SUBSTITUTE(連結実質赤字比率に係る赤字・黒字の構成分析!H$35,"▲", "-")), 2)), NA())</f>
        <v>#N/A</v>
      </c>
      <c r="G35" s="171">
        <f>IF(ROUND(VALUE(SUBSTITUTE(連結実質赤字比率に係る赤字・黒字の構成分析!H$35,"▲", "-")), 2) &gt;= 0, ABS(ROUND(VALUE(SUBSTITUTE(連結実質赤字比率に係る赤字・黒字の構成分析!H$35,"▲", "-")), 2)), NA())</f>
        <v>9.76</v>
      </c>
      <c r="H35" s="171" t="e">
        <f>IF(ROUND(VALUE(SUBSTITUTE(連結実質赤字比率に係る赤字・黒字の構成分析!I$35,"▲", "-")), 2) &lt; 0, ABS(ROUND(VALUE(SUBSTITUTE(連結実質赤字比率に係る赤字・黒字の構成分析!I$35,"▲", "-")), 2)), NA())</f>
        <v>#N/A</v>
      </c>
      <c r="I35" s="171">
        <f>IF(ROUND(VALUE(SUBSTITUTE(連結実質赤字比率に係る赤字・黒字の構成分析!I$35,"▲", "-")), 2) &gt;= 0, ABS(ROUND(VALUE(SUBSTITUTE(連結実質赤字比率に係る赤字・黒字の構成分析!I$35,"▲", "-")), 2)), NA())</f>
        <v>11.6</v>
      </c>
      <c r="J35" s="171" t="e">
        <f>IF(ROUND(VALUE(SUBSTITUTE(連結実質赤字比率に係る赤字・黒字の構成分析!J$35,"▲", "-")), 2) &lt; 0, ABS(ROUND(VALUE(SUBSTITUTE(連結実質赤字比率に係る赤字・黒字の構成分析!J$35,"▲", "-")), 2)), NA())</f>
        <v>#N/A</v>
      </c>
      <c r="K35" s="171">
        <f>IF(ROUND(VALUE(SUBSTITUTE(連結実質赤字比率に係る赤字・黒字の構成分析!J$35,"▲", "-")), 2) &gt;= 0, ABS(ROUND(VALUE(SUBSTITUTE(連結実質赤字比率に係る赤字・黒字の構成分析!J$35,"▲", "-")), 2)), NA())</f>
        <v>4.97</v>
      </c>
    </row>
    <row r="36" spans="1:16" x14ac:dyDescent="0.15">
      <c r="A36" s="171" t="str">
        <f>IF(連結実質赤字比率に係る赤字・黒字の構成分析!C$34="",NA(),連結実質赤字比率に係る赤字・黒字の構成分析!C$34)</f>
        <v>神戸町水道事業会計</v>
      </c>
      <c r="B36" s="171" t="e">
        <f>IF(ROUND(VALUE(SUBSTITUTE(連結実質赤字比率に係る赤字・黒字の構成分析!F$34,"▲", "-")), 2) &lt; 0, ABS(ROUND(VALUE(SUBSTITUTE(連結実質赤字比率に係る赤字・黒字の構成分析!F$34,"▲", "-")), 2)), NA())</f>
        <v>#N/A</v>
      </c>
      <c r="C36" s="171">
        <f>IF(ROUND(VALUE(SUBSTITUTE(連結実質赤字比率に係る赤字・黒字の構成分析!F$34,"▲", "-")), 2) &gt;= 0, ABS(ROUND(VALUE(SUBSTITUTE(連結実質赤字比率に係る赤字・黒字の構成分析!F$34,"▲", "-")), 2)), NA())</f>
        <v>14.35</v>
      </c>
      <c r="D36" s="171" t="e">
        <f>IF(ROUND(VALUE(SUBSTITUTE(連結実質赤字比率に係る赤字・黒字の構成分析!G$34,"▲", "-")), 2) &lt; 0, ABS(ROUND(VALUE(SUBSTITUTE(連結実質赤字比率に係る赤字・黒字の構成分析!G$34,"▲", "-")), 2)), NA())</f>
        <v>#N/A</v>
      </c>
      <c r="E36" s="171">
        <f>IF(ROUND(VALUE(SUBSTITUTE(連結実質赤字比率に係る赤字・黒字の構成分析!G$34,"▲", "-")), 2) &gt;= 0, ABS(ROUND(VALUE(SUBSTITUTE(連結実質赤字比率に係る赤字・黒字の構成分析!G$34,"▲", "-")), 2)), NA())</f>
        <v>14.04</v>
      </c>
      <c r="F36" s="171" t="e">
        <f>IF(ROUND(VALUE(SUBSTITUTE(連結実質赤字比率に係る赤字・黒字の構成分析!H$34,"▲", "-")), 2) &lt; 0, ABS(ROUND(VALUE(SUBSTITUTE(連結実質赤字比率に係る赤字・黒字の構成分析!H$34,"▲", "-")), 2)), NA())</f>
        <v>#N/A</v>
      </c>
      <c r="G36" s="171">
        <f>IF(ROUND(VALUE(SUBSTITUTE(連結実質赤字比率に係る赤字・黒字の構成分析!H$34,"▲", "-")), 2) &gt;= 0, ABS(ROUND(VALUE(SUBSTITUTE(連結実質赤字比率に係る赤字・黒字の構成分析!H$34,"▲", "-")), 2)), NA())</f>
        <v>9.84</v>
      </c>
      <c r="H36" s="171" t="e">
        <f>IF(ROUND(VALUE(SUBSTITUTE(連結実質赤字比率に係る赤字・黒字の構成分析!I$34,"▲", "-")), 2) &lt; 0, ABS(ROUND(VALUE(SUBSTITUTE(連結実質赤字比率に係る赤字・黒字の構成分析!I$34,"▲", "-")), 2)), NA())</f>
        <v>#N/A</v>
      </c>
      <c r="I36" s="171">
        <f>IF(ROUND(VALUE(SUBSTITUTE(連結実質赤字比率に係る赤字・黒字の構成分析!I$34,"▲", "-")), 2) &gt;= 0, ABS(ROUND(VALUE(SUBSTITUTE(連結実質赤字比率に係る赤字・黒字の構成分析!I$34,"▲", "-")), 2)), NA())</f>
        <v>6.74</v>
      </c>
      <c r="J36" s="171" t="e">
        <f>IF(ROUND(VALUE(SUBSTITUTE(連結実質赤字比率に係る赤字・黒字の構成分析!J$34,"▲", "-")), 2) &lt; 0, ABS(ROUND(VALUE(SUBSTITUTE(連結実質赤字比率に係る赤字・黒字の構成分析!J$34,"▲", "-")), 2)), NA())</f>
        <v>#N/A</v>
      </c>
      <c r="K36" s="171">
        <f>IF(ROUND(VALUE(SUBSTITUTE(連結実質赤字比率に係る赤字・黒字の構成分析!J$34,"▲", "-")), 2) &gt;= 0, ABS(ROUND(VALUE(SUBSTITUTE(連結実質赤字比率に係る赤字・黒字の構成分析!J$34,"▲", "-")), 2)), NA())</f>
        <v>6.14</v>
      </c>
    </row>
    <row r="39" spans="1:16" x14ac:dyDescent="0.15">
      <c r="A39" s="140" t="s">
        <v>62</v>
      </c>
    </row>
    <row r="40" spans="1:16" x14ac:dyDescent="0.15">
      <c r="A40" s="172"/>
      <c r="B40" s="172" t="str">
        <f>'実質公債費比率（分子）の構造'!K$44</f>
        <v>H30</v>
      </c>
      <c r="C40" s="172"/>
      <c r="D40" s="172"/>
      <c r="E40" s="172" t="str">
        <f>'実質公債費比率（分子）の構造'!L$44</f>
        <v>R01</v>
      </c>
      <c r="F40" s="172"/>
      <c r="G40" s="172"/>
      <c r="H40" s="172" t="str">
        <f>'実質公債費比率（分子）の構造'!M$44</f>
        <v>R02</v>
      </c>
      <c r="I40" s="172"/>
      <c r="J40" s="172"/>
      <c r="K40" s="172" t="str">
        <f>'実質公債費比率（分子）の構造'!N$44</f>
        <v>R03</v>
      </c>
      <c r="L40" s="172"/>
      <c r="M40" s="172"/>
      <c r="N40" s="172" t="str">
        <f>'実質公債費比率（分子）の構造'!O$44</f>
        <v>R04</v>
      </c>
      <c r="O40" s="172"/>
      <c r="P40" s="172"/>
    </row>
    <row r="41" spans="1:16" x14ac:dyDescent="0.15">
      <c r="A41" s="172"/>
      <c r="B41" s="172" t="s">
        <v>63</v>
      </c>
      <c r="C41" s="172"/>
      <c r="D41" s="172" t="s">
        <v>64</v>
      </c>
      <c r="E41" s="172" t="s">
        <v>63</v>
      </c>
      <c r="F41" s="172"/>
      <c r="G41" s="172" t="s">
        <v>64</v>
      </c>
      <c r="H41" s="172" t="s">
        <v>63</v>
      </c>
      <c r="I41" s="172"/>
      <c r="J41" s="172" t="s">
        <v>64</v>
      </c>
      <c r="K41" s="172" t="s">
        <v>63</v>
      </c>
      <c r="L41" s="172"/>
      <c r="M41" s="172" t="s">
        <v>64</v>
      </c>
      <c r="N41" s="172" t="s">
        <v>63</v>
      </c>
      <c r="O41" s="172"/>
      <c r="P41" s="172" t="s">
        <v>64</v>
      </c>
    </row>
    <row r="42" spans="1:16" x14ac:dyDescent="0.15">
      <c r="A42" s="172" t="s">
        <v>65</v>
      </c>
      <c r="B42" s="172"/>
      <c r="C42" s="172"/>
      <c r="D42" s="172">
        <f>'実質公債費比率（分子）の構造'!K$52</f>
        <v>534</v>
      </c>
      <c r="E42" s="172"/>
      <c r="F42" s="172"/>
      <c r="G42" s="172">
        <f>'実質公債費比率（分子）の構造'!L$52</f>
        <v>542</v>
      </c>
      <c r="H42" s="172"/>
      <c r="I42" s="172"/>
      <c r="J42" s="172">
        <f>'実質公債費比率（分子）の構造'!M$52</f>
        <v>550</v>
      </c>
      <c r="K42" s="172"/>
      <c r="L42" s="172"/>
      <c r="M42" s="172">
        <f>'実質公債費比率（分子）の構造'!N$52</f>
        <v>555</v>
      </c>
      <c r="N42" s="172"/>
      <c r="O42" s="172"/>
      <c r="P42" s="172">
        <f>'実質公債費比率（分子）の構造'!O$52</f>
        <v>558</v>
      </c>
    </row>
    <row r="43" spans="1:16" x14ac:dyDescent="0.15">
      <c r="A43" s="172" t="s">
        <v>66</v>
      </c>
      <c r="B43" s="172" t="str">
        <f>'実質公債費比率（分子）の構造'!K$51</f>
        <v>-</v>
      </c>
      <c r="C43" s="172"/>
      <c r="D43" s="172"/>
      <c r="E43" s="172" t="str">
        <f>'実質公債費比率（分子）の構造'!L$51</f>
        <v>-</v>
      </c>
      <c r="F43" s="172"/>
      <c r="G43" s="172"/>
      <c r="H43" s="172" t="str">
        <f>'実質公債費比率（分子）の構造'!M$51</f>
        <v>-</v>
      </c>
      <c r="I43" s="172"/>
      <c r="J43" s="172"/>
      <c r="K43" s="172" t="str">
        <f>'実質公債費比率（分子）の構造'!N$51</f>
        <v>-</v>
      </c>
      <c r="L43" s="172"/>
      <c r="M43" s="172"/>
      <c r="N43" s="172" t="str">
        <f>'実質公債費比率（分子）の構造'!O$51</f>
        <v>-</v>
      </c>
      <c r="O43" s="172"/>
      <c r="P43" s="172"/>
    </row>
    <row r="44" spans="1:16" x14ac:dyDescent="0.15">
      <c r="A44" s="172" t="s">
        <v>67</v>
      </c>
      <c r="B44" s="172" t="str">
        <f>'実質公債費比率（分子）の構造'!K$50</f>
        <v>-</v>
      </c>
      <c r="C44" s="172"/>
      <c r="D44" s="172"/>
      <c r="E44" s="172" t="str">
        <f>'実質公債費比率（分子）の構造'!L$50</f>
        <v>-</v>
      </c>
      <c r="F44" s="172"/>
      <c r="G44" s="172"/>
      <c r="H44" s="172" t="str">
        <f>'実質公債費比率（分子）の構造'!M$50</f>
        <v>-</v>
      </c>
      <c r="I44" s="172"/>
      <c r="J44" s="172"/>
      <c r="K44" s="172" t="str">
        <f>'実質公債費比率（分子）の構造'!N$50</f>
        <v>-</v>
      </c>
      <c r="L44" s="172"/>
      <c r="M44" s="172"/>
      <c r="N44" s="172" t="str">
        <f>'実質公債費比率（分子）の構造'!O$50</f>
        <v>-</v>
      </c>
      <c r="O44" s="172"/>
      <c r="P44" s="172"/>
    </row>
    <row r="45" spans="1:16" x14ac:dyDescent="0.15">
      <c r="A45" s="172" t="s">
        <v>68</v>
      </c>
      <c r="B45" s="172">
        <f>'実質公債費比率（分子）の構造'!K$49</f>
        <v>35</v>
      </c>
      <c r="C45" s="172"/>
      <c r="D45" s="172"/>
      <c r="E45" s="172" t="str">
        <f>'実質公債費比率（分子）の構造'!L$49</f>
        <v>-</v>
      </c>
      <c r="F45" s="172"/>
      <c r="G45" s="172"/>
      <c r="H45" s="172" t="str">
        <f>'実質公債費比率（分子）の構造'!M$49</f>
        <v>-</v>
      </c>
      <c r="I45" s="172"/>
      <c r="J45" s="172"/>
      <c r="K45" s="172" t="str">
        <f>'実質公債費比率（分子）の構造'!N$49</f>
        <v>-</v>
      </c>
      <c r="L45" s="172"/>
      <c r="M45" s="172"/>
      <c r="N45" s="172" t="str">
        <f>'実質公債費比率（分子）の構造'!O$49</f>
        <v>-</v>
      </c>
      <c r="O45" s="172"/>
      <c r="P45" s="172"/>
    </row>
    <row r="46" spans="1:16" x14ac:dyDescent="0.15">
      <c r="A46" s="172" t="s">
        <v>69</v>
      </c>
      <c r="B46" s="172">
        <f>'実質公債費比率（分子）の構造'!K$48</f>
        <v>217</v>
      </c>
      <c r="C46" s="172"/>
      <c r="D46" s="172"/>
      <c r="E46" s="172">
        <f>'実質公債費比率（分子）の構造'!L$48</f>
        <v>227</v>
      </c>
      <c r="F46" s="172"/>
      <c r="G46" s="172"/>
      <c r="H46" s="172">
        <f>'実質公債費比率（分子）の構造'!M$48</f>
        <v>224</v>
      </c>
      <c r="I46" s="172"/>
      <c r="J46" s="172"/>
      <c r="K46" s="172">
        <f>'実質公債費比率（分子）の構造'!N$48</f>
        <v>237</v>
      </c>
      <c r="L46" s="172"/>
      <c r="M46" s="172"/>
      <c r="N46" s="172">
        <f>'実質公債費比率（分子）の構造'!O$48</f>
        <v>261</v>
      </c>
      <c r="O46" s="172"/>
      <c r="P46" s="172"/>
    </row>
    <row r="47" spans="1:16" x14ac:dyDescent="0.15">
      <c r="A47" s="172" t="s">
        <v>14</v>
      </c>
      <c r="B47" s="172" t="str">
        <f>'実質公債費比率（分子）の構造'!K$47</f>
        <v>-</v>
      </c>
      <c r="C47" s="172"/>
      <c r="D47" s="172"/>
      <c r="E47" s="172" t="str">
        <f>'実質公債費比率（分子）の構造'!L$47</f>
        <v>-</v>
      </c>
      <c r="F47" s="172"/>
      <c r="G47" s="172"/>
      <c r="H47" s="172" t="str">
        <f>'実質公債費比率（分子）の構造'!M$47</f>
        <v>-</v>
      </c>
      <c r="I47" s="172"/>
      <c r="J47" s="172"/>
      <c r="K47" s="172" t="str">
        <f>'実質公債費比率（分子）の構造'!N$47</f>
        <v>-</v>
      </c>
      <c r="L47" s="172"/>
      <c r="M47" s="172"/>
      <c r="N47" s="172" t="str">
        <f>'実質公債費比率（分子）の構造'!O$47</f>
        <v>-</v>
      </c>
      <c r="O47" s="172"/>
      <c r="P47" s="172"/>
    </row>
    <row r="48" spans="1:16" x14ac:dyDescent="0.15">
      <c r="A48" s="172" t="s">
        <v>70</v>
      </c>
      <c r="B48" s="172" t="str">
        <f>'実質公債費比率（分子）の構造'!K$46</f>
        <v>-</v>
      </c>
      <c r="C48" s="172"/>
      <c r="D48" s="172"/>
      <c r="E48" s="172" t="str">
        <f>'実質公債費比率（分子）の構造'!L$46</f>
        <v>-</v>
      </c>
      <c r="F48" s="172"/>
      <c r="G48" s="172"/>
      <c r="H48" s="172" t="str">
        <f>'実質公債費比率（分子）の構造'!M$46</f>
        <v>-</v>
      </c>
      <c r="I48" s="172"/>
      <c r="J48" s="172"/>
      <c r="K48" s="172" t="str">
        <f>'実質公債費比率（分子）の構造'!N$46</f>
        <v>-</v>
      </c>
      <c r="L48" s="172"/>
      <c r="M48" s="172"/>
      <c r="N48" s="172" t="str">
        <f>'実質公債費比率（分子）の構造'!O$46</f>
        <v>-</v>
      </c>
      <c r="O48" s="172"/>
      <c r="P48" s="172"/>
    </row>
    <row r="49" spans="1:16" x14ac:dyDescent="0.15">
      <c r="A49" s="172" t="s">
        <v>71</v>
      </c>
      <c r="B49" s="172">
        <f>'実質公債費比率（分子）の構造'!K$45</f>
        <v>439</v>
      </c>
      <c r="C49" s="172"/>
      <c r="D49" s="172"/>
      <c r="E49" s="172">
        <f>'実質公債費比率（分子）の構造'!L$45</f>
        <v>447</v>
      </c>
      <c r="F49" s="172"/>
      <c r="G49" s="172"/>
      <c r="H49" s="172">
        <f>'実質公債費比率（分子）の構造'!M$45</f>
        <v>467</v>
      </c>
      <c r="I49" s="172"/>
      <c r="J49" s="172"/>
      <c r="K49" s="172">
        <f>'実質公債費比率（分子）の構造'!N$45</f>
        <v>506</v>
      </c>
      <c r="L49" s="172"/>
      <c r="M49" s="172"/>
      <c r="N49" s="172">
        <f>'実質公債費比率（分子）の構造'!O$45</f>
        <v>511</v>
      </c>
      <c r="O49" s="172"/>
      <c r="P49" s="172"/>
    </row>
    <row r="50" spans="1:16" x14ac:dyDescent="0.15">
      <c r="A50" s="172" t="s">
        <v>72</v>
      </c>
      <c r="B50" s="172" t="e">
        <f>NA()</f>
        <v>#N/A</v>
      </c>
      <c r="C50" s="172">
        <f>IF(ISNUMBER('実質公債費比率（分子）の構造'!K$53),'実質公債費比率（分子）の構造'!K$53,NA())</f>
        <v>157</v>
      </c>
      <c r="D50" s="172" t="e">
        <f>NA()</f>
        <v>#N/A</v>
      </c>
      <c r="E50" s="172" t="e">
        <f>NA()</f>
        <v>#N/A</v>
      </c>
      <c r="F50" s="172">
        <f>IF(ISNUMBER('実質公債費比率（分子）の構造'!L$53),'実質公債費比率（分子）の構造'!L$53,NA())</f>
        <v>132</v>
      </c>
      <c r="G50" s="172" t="e">
        <f>NA()</f>
        <v>#N/A</v>
      </c>
      <c r="H50" s="172" t="e">
        <f>NA()</f>
        <v>#N/A</v>
      </c>
      <c r="I50" s="172">
        <f>IF(ISNUMBER('実質公債費比率（分子）の構造'!M$53),'実質公債費比率（分子）の構造'!M$53,NA())</f>
        <v>141</v>
      </c>
      <c r="J50" s="172" t="e">
        <f>NA()</f>
        <v>#N/A</v>
      </c>
      <c r="K50" s="172" t="e">
        <f>NA()</f>
        <v>#N/A</v>
      </c>
      <c r="L50" s="172">
        <f>IF(ISNUMBER('実質公債費比率（分子）の構造'!N$53),'実質公債費比率（分子）の構造'!N$53,NA())</f>
        <v>188</v>
      </c>
      <c r="M50" s="172" t="e">
        <f>NA()</f>
        <v>#N/A</v>
      </c>
      <c r="N50" s="172" t="e">
        <f>NA()</f>
        <v>#N/A</v>
      </c>
      <c r="O50" s="172">
        <f>IF(ISNUMBER('実質公債費比率（分子）の構造'!O$53),'実質公債費比率（分子）の構造'!O$53,NA())</f>
        <v>214</v>
      </c>
      <c r="P50" s="172" t="e">
        <f>NA()</f>
        <v>#N/A</v>
      </c>
    </row>
    <row r="53" spans="1:16" x14ac:dyDescent="0.15">
      <c r="A53" s="140" t="s">
        <v>73</v>
      </c>
    </row>
    <row r="54" spans="1:16" x14ac:dyDescent="0.15">
      <c r="A54" s="171"/>
      <c r="B54" s="171" t="str">
        <f>'将来負担比率（分子）の構造'!I$40</f>
        <v>H30</v>
      </c>
      <c r="C54" s="171"/>
      <c r="D54" s="171"/>
      <c r="E54" s="171" t="str">
        <f>'将来負担比率（分子）の構造'!J$40</f>
        <v>R01</v>
      </c>
      <c r="F54" s="171"/>
      <c r="G54" s="171"/>
      <c r="H54" s="171" t="str">
        <f>'将来負担比率（分子）の構造'!K$40</f>
        <v>R02</v>
      </c>
      <c r="I54" s="171"/>
      <c r="J54" s="171"/>
      <c r="K54" s="171" t="str">
        <f>'将来負担比率（分子）の構造'!L$40</f>
        <v>R03</v>
      </c>
      <c r="L54" s="171"/>
      <c r="M54" s="171"/>
      <c r="N54" s="171" t="str">
        <f>'将来負担比率（分子）の構造'!M$40</f>
        <v>R04</v>
      </c>
      <c r="O54" s="171"/>
      <c r="P54" s="171"/>
    </row>
    <row r="55" spans="1:16" x14ac:dyDescent="0.15">
      <c r="A55" s="171"/>
      <c r="B55" s="171" t="s">
        <v>74</v>
      </c>
      <c r="C55" s="171"/>
      <c r="D55" s="171" t="s">
        <v>75</v>
      </c>
      <c r="E55" s="171" t="s">
        <v>74</v>
      </c>
      <c r="F55" s="171"/>
      <c r="G55" s="171" t="s">
        <v>75</v>
      </c>
      <c r="H55" s="171" t="s">
        <v>74</v>
      </c>
      <c r="I55" s="171"/>
      <c r="J55" s="171" t="s">
        <v>75</v>
      </c>
      <c r="K55" s="171" t="s">
        <v>74</v>
      </c>
      <c r="L55" s="171"/>
      <c r="M55" s="171" t="s">
        <v>75</v>
      </c>
      <c r="N55" s="171" t="s">
        <v>74</v>
      </c>
      <c r="O55" s="171"/>
      <c r="P55" s="171" t="s">
        <v>75</v>
      </c>
    </row>
    <row r="56" spans="1:16" x14ac:dyDescent="0.15">
      <c r="A56" s="171" t="s">
        <v>45</v>
      </c>
      <c r="B56" s="171"/>
      <c r="C56" s="171"/>
      <c r="D56" s="171">
        <f>'将来負担比率（分子）の構造'!I$52</f>
        <v>7078</v>
      </c>
      <c r="E56" s="171"/>
      <c r="F56" s="171"/>
      <c r="G56" s="171">
        <f>'将来負担比率（分子）の構造'!J$52</f>
        <v>6991</v>
      </c>
      <c r="H56" s="171"/>
      <c r="I56" s="171"/>
      <c r="J56" s="171">
        <f>'将来負担比率（分子）の構造'!K$52</f>
        <v>6756</v>
      </c>
      <c r="K56" s="171"/>
      <c r="L56" s="171"/>
      <c r="M56" s="171">
        <f>'将来負担比率（分子）の構造'!L$52</f>
        <v>6897</v>
      </c>
      <c r="N56" s="171"/>
      <c r="O56" s="171"/>
      <c r="P56" s="171">
        <f>'将来負担比率（分子）の構造'!M$52</f>
        <v>6727</v>
      </c>
    </row>
    <row r="57" spans="1:16" x14ac:dyDescent="0.15">
      <c r="A57" s="171" t="s">
        <v>44</v>
      </c>
      <c r="B57" s="171"/>
      <c r="C57" s="171"/>
      <c r="D57" s="171" t="str">
        <f>'将来負担比率（分子）の構造'!I$51</f>
        <v>-</v>
      </c>
      <c r="E57" s="171"/>
      <c r="F57" s="171"/>
      <c r="G57" s="171" t="str">
        <f>'将来負担比率（分子）の構造'!J$51</f>
        <v>-</v>
      </c>
      <c r="H57" s="171"/>
      <c r="I57" s="171"/>
      <c r="J57" s="171" t="str">
        <f>'将来負担比率（分子）の構造'!K$51</f>
        <v>-</v>
      </c>
      <c r="K57" s="171"/>
      <c r="L57" s="171"/>
      <c r="M57" s="171" t="str">
        <f>'将来負担比率（分子）の構造'!L$51</f>
        <v>-</v>
      </c>
      <c r="N57" s="171"/>
      <c r="O57" s="171"/>
      <c r="P57" s="171" t="str">
        <f>'将来負担比率（分子）の構造'!M$51</f>
        <v>-</v>
      </c>
    </row>
    <row r="58" spans="1:16" x14ac:dyDescent="0.15">
      <c r="A58" s="171" t="s">
        <v>43</v>
      </c>
      <c r="B58" s="171"/>
      <c r="C58" s="171"/>
      <c r="D58" s="171">
        <f>'将来負担比率（分子）の構造'!I$50</f>
        <v>2540</v>
      </c>
      <c r="E58" s="171"/>
      <c r="F58" s="171"/>
      <c r="G58" s="171">
        <f>'将来負担比率（分子）の構造'!J$50</f>
        <v>2579</v>
      </c>
      <c r="H58" s="171"/>
      <c r="I58" s="171"/>
      <c r="J58" s="171">
        <f>'将来負担比率（分子）の構造'!K$50</f>
        <v>2820</v>
      </c>
      <c r="K58" s="171"/>
      <c r="L58" s="171"/>
      <c r="M58" s="171">
        <f>'将来負担比率（分子）の構造'!L$50</f>
        <v>3526</v>
      </c>
      <c r="N58" s="171"/>
      <c r="O58" s="171"/>
      <c r="P58" s="171">
        <f>'将来負担比率（分子）の構造'!M$50</f>
        <v>3954</v>
      </c>
    </row>
    <row r="59" spans="1:16" x14ac:dyDescent="0.15">
      <c r="A59" s="171" t="s">
        <v>41</v>
      </c>
      <c r="B59" s="171" t="str">
        <f>'将来負担比率（分子）の構造'!I$49</f>
        <v>-</v>
      </c>
      <c r="C59" s="171"/>
      <c r="D59" s="171"/>
      <c r="E59" s="171" t="str">
        <f>'将来負担比率（分子）の構造'!J$49</f>
        <v>-</v>
      </c>
      <c r="F59" s="171"/>
      <c r="G59" s="171"/>
      <c r="H59" s="171" t="str">
        <f>'将来負担比率（分子）の構造'!K$49</f>
        <v>-</v>
      </c>
      <c r="I59" s="171"/>
      <c r="J59" s="171"/>
      <c r="K59" s="171" t="str">
        <f>'将来負担比率（分子）の構造'!L$49</f>
        <v>-</v>
      </c>
      <c r="L59" s="171"/>
      <c r="M59" s="171"/>
      <c r="N59" s="171" t="str">
        <f>'将来負担比率（分子）の構造'!M$49</f>
        <v>-</v>
      </c>
      <c r="O59" s="171"/>
      <c r="P59" s="171"/>
    </row>
    <row r="60" spans="1:16" x14ac:dyDescent="0.15">
      <c r="A60" s="171" t="s">
        <v>40</v>
      </c>
      <c r="B60" s="171" t="str">
        <f>'将来負担比率（分子）の構造'!I$48</f>
        <v>-</v>
      </c>
      <c r="C60" s="171"/>
      <c r="D60" s="171"/>
      <c r="E60" s="171" t="str">
        <f>'将来負担比率（分子）の構造'!J$48</f>
        <v>-</v>
      </c>
      <c r="F60" s="171"/>
      <c r="G60" s="171"/>
      <c r="H60" s="171" t="str">
        <f>'将来負担比率（分子）の構造'!K$48</f>
        <v>-</v>
      </c>
      <c r="I60" s="171"/>
      <c r="J60" s="171"/>
      <c r="K60" s="171" t="str">
        <f>'将来負担比率（分子）の構造'!L$48</f>
        <v>-</v>
      </c>
      <c r="L60" s="171"/>
      <c r="M60" s="171"/>
      <c r="N60" s="171" t="str">
        <f>'将来負担比率（分子）の構造'!M$48</f>
        <v>-</v>
      </c>
      <c r="O60" s="171"/>
      <c r="P60" s="171"/>
    </row>
    <row r="61" spans="1:16" x14ac:dyDescent="0.15">
      <c r="A61" s="171" t="s">
        <v>38</v>
      </c>
      <c r="B61" s="171" t="str">
        <f>'将来負担比率（分子）の構造'!I$46</f>
        <v>-</v>
      </c>
      <c r="C61" s="171"/>
      <c r="D61" s="171"/>
      <c r="E61" s="171" t="str">
        <f>'将来負担比率（分子）の構造'!J$46</f>
        <v>-</v>
      </c>
      <c r="F61" s="171"/>
      <c r="G61" s="171"/>
      <c r="H61" s="171" t="str">
        <f>'将来負担比率（分子）の構造'!K$46</f>
        <v>-</v>
      </c>
      <c r="I61" s="171"/>
      <c r="J61" s="171"/>
      <c r="K61" s="171" t="str">
        <f>'将来負担比率（分子）の構造'!L$46</f>
        <v>-</v>
      </c>
      <c r="L61" s="171"/>
      <c r="M61" s="171"/>
      <c r="N61" s="171" t="str">
        <f>'将来負担比率（分子）の構造'!M$46</f>
        <v>-</v>
      </c>
      <c r="O61" s="171"/>
      <c r="P61" s="171"/>
    </row>
    <row r="62" spans="1:16" x14ac:dyDescent="0.15">
      <c r="A62" s="171" t="s">
        <v>37</v>
      </c>
      <c r="B62" s="171">
        <f>'将来負担比率（分子）の構造'!I$45</f>
        <v>1055</v>
      </c>
      <c r="C62" s="171"/>
      <c r="D62" s="171"/>
      <c r="E62" s="171">
        <f>'将来負担比率（分子）の構造'!J$45</f>
        <v>1051</v>
      </c>
      <c r="F62" s="171"/>
      <c r="G62" s="171"/>
      <c r="H62" s="171">
        <f>'将来負担比率（分子）の構造'!K$45</f>
        <v>1046</v>
      </c>
      <c r="I62" s="171"/>
      <c r="J62" s="171"/>
      <c r="K62" s="171">
        <f>'将来負担比率（分子）の構造'!L$45</f>
        <v>1033</v>
      </c>
      <c r="L62" s="171"/>
      <c r="M62" s="171"/>
      <c r="N62" s="171">
        <f>'将来負担比率（分子）の構造'!M$45</f>
        <v>1045</v>
      </c>
      <c r="O62" s="171"/>
      <c r="P62" s="171"/>
    </row>
    <row r="63" spans="1:16" x14ac:dyDescent="0.15">
      <c r="A63" s="171" t="s">
        <v>36</v>
      </c>
      <c r="B63" s="171">
        <f>'将来負担比率（分子）の構造'!I$44</f>
        <v>316</v>
      </c>
      <c r="C63" s="171"/>
      <c r="D63" s="171"/>
      <c r="E63" s="171">
        <f>'将来負担比率（分子）の構造'!J$44</f>
        <v>313</v>
      </c>
      <c r="F63" s="171"/>
      <c r="G63" s="171"/>
      <c r="H63" s="171">
        <f>'将来負担比率（分子）の構造'!K$44</f>
        <v>339</v>
      </c>
      <c r="I63" s="171"/>
      <c r="J63" s="171"/>
      <c r="K63" s="171">
        <f>'将来負担比率（分子）の構造'!L$44</f>
        <v>322</v>
      </c>
      <c r="L63" s="171"/>
      <c r="M63" s="171"/>
      <c r="N63" s="171">
        <f>'将来負担比率（分子）の構造'!M$44</f>
        <v>353</v>
      </c>
      <c r="O63" s="171"/>
      <c r="P63" s="171"/>
    </row>
    <row r="64" spans="1:16" x14ac:dyDescent="0.15">
      <c r="A64" s="171" t="s">
        <v>35</v>
      </c>
      <c r="B64" s="171">
        <f>'将来負担比率（分子）の構造'!I$43</f>
        <v>5358</v>
      </c>
      <c r="C64" s="171"/>
      <c r="D64" s="171"/>
      <c r="E64" s="171">
        <f>'将来負担比率（分子）の構造'!J$43</f>
        <v>5621</v>
      </c>
      <c r="F64" s="171"/>
      <c r="G64" s="171"/>
      <c r="H64" s="171">
        <f>'将来負担比率（分子）の構造'!K$43</f>
        <v>5819</v>
      </c>
      <c r="I64" s="171"/>
      <c r="J64" s="171"/>
      <c r="K64" s="171">
        <f>'将来負担比率（分子）の構造'!L$43</f>
        <v>5997</v>
      </c>
      <c r="L64" s="171"/>
      <c r="M64" s="171"/>
      <c r="N64" s="171">
        <f>'将来負担比率（分子）の構造'!M$43</f>
        <v>6158</v>
      </c>
      <c r="O64" s="171"/>
      <c r="P64" s="171"/>
    </row>
    <row r="65" spans="1:16" x14ac:dyDescent="0.15">
      <c r="A65" s="171" t="s">
        <v>34</v>
      </c>
      <c r="B65" s="171" t="str">
        <f>'将来負担比率（分子）の構造'!I$42</f>
        <v>-</v>
      </c>
      <c r="C65" s="171"/>
      <c r="D65" s="171"/>
      <c r="E65" s="171" t="str">
        <f>'将来負担比率（分子）の構造'!J$42</f>
        <v>-</v>
      </c>
      <c r="F65" s="171"/>
      <c r="G65" s="171"/>
      <c r="H65" s="171" t="str">
        <f>'将来負担比率（分子）の構造'!K$42</f>
        <v>-</v>
      </c>
      <c r="I65" s="171"/>
      <c r="J65" s="171"/>
      <c r="K65" s="171" t="str">
        <f>'将来負担比率（分子）の構造'!L$42</f>
        <v>-</v>
      </c>
      <c r="L65" s="171"/>
      <c r="M65" s="171"/>
      <c r="N65" s="171" t="str">
        <f>'将来負担比率（分子）の構造'!M$42</f>
        <v>-</v>
      </c>
      <c r="O65" s="171"/>
      <c r="P65" s="171"/>
    </row>
    <row r="66" spans="1:16" x14ac:dyDescent="0.15">
      <c r="A66" s="171" t="s">
        <v>33</v>
      </c>
      <c r="B66" s="171">
        <f>'将来負担比率（分子）の構造'!I$41</f>
        <v>5312</v>
      </c>
      <c r="C66" s="171"/>
      <c r="D66" s="171"/>
      <c r="E66" s="171">
        <f>'将来負担比率（分子）の構造'!J$41</f>
        <v>5255</v>
      </c>
      <c r="F66" s="171"/>
      <c r="G66" s="171"/>
      <c r="H66" s="171">
        <f>'将来負担比率（分子）の構造'!K$41</f>
        <v>5168</v>
      </c>
      <c r="I66" s="171"/>
      <c r="J66" s="171"/>
      <c r="K66" s="171">
        <f>'将来負担比率（分子）の構造'!L$41</f>
        <v>5076</v>
      </c>
      <c r="L66" s="171"/>
      <c r="M66" s="171"/>
      <c r="N66" s="171">
        <f>'将来負担比率（分子）の構造'!M$41</f>
        <v>4665</v>
      </c>
      <c r="O66" s="171"/>
      <c r="P66" s="171"/>
    </row>
    <row r="67" spans="1:16" x14ac:dyDescent="0.15">
      <c r="A67" s="171" t="s">
        <v>76</v>
      </c>
      <c r="B67" s="171" t="e">
        <f>NA()</f>
        <v>#N/A</v>
      </c>
      <c r="C67" s="171">
        <f>IF(ISNUMBER('将来負担比率（分子）の構造'!I$53), IF('将来負担比率（分子）の構造'!I$53 &lt; 0, 0, '将来負担比率（分子）の構造'!I$53), NA())</f>
        <v>2423</v>
      </c>
      <c r="D67" s="171" t="e">
        <f>NA()</f>
        <v>#N/A</v>
      </c>
      <c r="E67" s="171" t="e">
        <f>NA()</f>
        <v>#N/A</v>
      </c>
      <c r="F67" s="171">
        <f>IF(ISNUMBER('将来負担比率（分子）の構造'!J$53), IF('将来負担比率（分子）の構造'!J$53 &lt; 0, 0, '将来負担比率（分子）の構造'!J$53), NA())</f>
        <v>2669</v>
      </c>
      <c r="G67" s="171" t="e">
        <f>NA()</f>
        <v>#N/A</v>
      </c>
      <c r="H67" s="171" t="e">
        <f>NA()</f>
        <v>#N/A</v>
      </c>
      <c r="I67" s="171">
        <f>IF(ISNUMBER('将来負担比率（分子）の構造'!K$53), IF('将来負担比率（分子）の構造'!K$53 &lt; 0, 0, '将来負担比率（分子）の構造'!K$53), NA())</f>
        <v>2797</v>
      </c>
      <c r="J67" s="171" t="e">
        <f>NA()</f>
        <v>#N/A</v>
      </c>
      <c r="K67" s="171" t="e">
        <f>NA()</f>
        <v>#N/A</v>
      </c>
      <c r="L67" s="171">
        <f>IF(ISNUMBER('将来負担比率（分子）の構造'!L$53), IF('将来負担比率（分子）の構造'!L$53 &lt; 0, 0, '将来負担比率（分子）の構造'!L$53), NA())</f>
        <v>2006</v>
      </c>
      <c r="M67" s="171" t="e">
        <f>NA()</f>
        <v>#N/A</v>
      </c>
      <c r="N67" s="171" t="e">
        <f>NA()</f>
        <v>#N/A</v>
      </c>
      <c r="O67" s="171">
        <f>IF(ISNUMBER('将来負担比率（分子）の構造'!M$53), IF('将来負担比率（分子）の構造'!M$53 &lt; 0, 0, '将来負担比率（分子）の構造'!M$53), NA())</f>
        <v>1539</v>
      </c>
      <c r="P67" s="171" t="e">
        <f>NA()</f>
        <v>#N/A</v>
      </c>
    </row>
    <row r="70" spans="1:16" x14ac:dyDescent="0.15">
      <c r="A70" s="173" t="s">
        <v>77</v>
      </c>
      <c r="B70" s="173"/>
      <c r="C70" s="173"/>
      <c r="D70" s="173"/>
      <c r="E70" s="173"/>
      <c r="F70" s="173"/>
    </row>
    <row r="71" spans="1:16" x14ac:dyDescent="0.15">
      <c r="A71" s="174"/>
      <c r="B71" s="174" t="str">
        <f>基金残高に係る経年分析!F54</f>
        <v>R02</v>
      </c>
      <c r="C71" s="174" t="str">
        <f>基金残高に係る経年分析!G54</f>
        <v>R03</v>
      </c>
      <c r="D71" s="174" t="str">
        <f>基金残高に係る経年分析!H54</f>
        <v>R04</v>
      </c>
    </row>
    <row r="72" spans="1:16" x14ac:dyDescent="0.15">
      <c r="A72" s="174" t="s">
        <v>78</v>
      </c>
      <c r="B72" s="175">
        <f>基金残高に係る経年分析!F55</f>
        <v>1064</v>
      </c>
      <c r="C72" s="175">
        <f>基金残高に係る経年分析!G55</f>
        <v>1603</v>
      </c>
      <c r="D72" s="175">
        <f>基金残高に係る経年分析!H55</f>
        <v>2021</v>
      </c>
    </row>
    <row r="73" spans="1:16" x14ac:dyDescent="0.15">
      <c r="A73" s="174" t="s">
        <v>79</v>
      </c>
      <c r="B73" s="175">
        <f>基金残高に係る経年分析!F56</f>
        <v>211</v>
      </c>
      <c r="C73" s="175">
        <f>基金残高に係る経年分析!G56</f>
        <v>328</v>
      </c>
      <c r="D73" s="175">
        <f>基金残高に係る経年分析!H56</f>
        <v>328</v>
      </c>
    </row>
    <row r="74" spans="1:16" x14ac:dyDescent="0.15">
      <c r="A74" s="174" t="s">
        <v>80</v>
      </c>
      <c r="B74" s="175">
        <f>基金残高に係る経年分析!F57</f>
        <v>1276</v>
      </c>
      <c r="C74" s="175">
        <f>基金残高に係る経年分析!G57</f>
        <v>1326</v>
      </c>
      <c r="D74" s="175">
        <f>基金残高に係る経年分析!H57</f>
        <v>1357</v>
      </c>
    </row>
  </sheetData>
  <sheetProtection algorithmName="SHA-512" hashValue="HInbYS0L+D7Y54/By4RWRe92ys1cZGx1zM1WujuChOiC88un0NBlM9ovZN9DXJOoNcqYnXSgqDF7yFUp2vxE8w==" saltValue="AFINHRncNN4bj81hNCunv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Q31" workbookViewId="0"/>
  </sheetViews>
  <sheetFormatPr defaultColWidth="0" defaultRowHeight="11.25" customHeight="1" zeroHeight="1" x14ac:dyDescent="0.15"/>
  <cols>
    <col min="1" max="1" width="1.625" style="210" customWidth="1"/>
    <col min="2" max="2" width="2.375" style="210" customWidth="1"/>
    <col min="3" max="16" width="2.625" style="210" customWidth="1"/>
    <col min="17" max="17" width="2.375" style="210" customWidth="1"/>
    <col min="18" max="95" width="1.625" style="210" customWidth="1"/>
    <col min="96" max="133" width="1.625" style="222" customWidth="1"/>
    <col min="134" max="143" width="1.625" style="210" customWidth="1"/>
    <col min="144" max="16384" width="0" style="210" hidden="1"/>
  </cols>
  <sheetData>
    <row r="1" spans="2:143" ht="22.5" customHeight="1" thickBot="1" x14ac:dyDescent="0.2">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602" t="s">
        <v>215</v>
      </c>
      <c r="DI1" s="603"/>
      <c r="DJ1" s="603"/>
      <c r="DK1" s="603"/>
      <c r="DL1" s="603"/>
      <c r="DM1" s="603"/>
      <c r="DN1" s="604"/>
      <c r="DO1" s="210"/>
      <c r="DP1" s="602" t="s">
        <v>216</v>
      </c>
      <c r="DQ1" s="603"/>
      <c r="DR1" s="603"/>
      <c r="DS1" s="603"/>
      <c r="DT1" s="603"/>
      <c r="DU1" s="603"/>
      <c r="DV1" s="603"/>
      <c r="DW1" s="603"/>
      <c r="DX1" s="603"/>
      <c r="DY1" s="603"/>
      <c r="DZ1" s="603"/>
      <c r="EA1" s="603"/>
      <c r="EB1" s="603"/>
      <c r="EC1" s="604"/>
      <c r="ED1" s="209"/>
      <c r="EE1" s="209"/>
      <c r="EF1" s="209"/>
      <c r="EG1" s="209"/>
      <c r="EH1" s="209"/>
      <c r="EI1" s="209"/>
      <c r="EJ1" s="209"/>
      <c r="EK1" s="209"/>
      <c r="EL1" s="209"/>
      <c r="EM1" s="209"/>
    </row>
    <row r="2" spans="2:143" ht="22.5" customHeight="1" x14ac:dyDescent="0.15">
      <c r="B2" s="211" t="s">
        <v>217</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c r="DY2" s="209"/>
      <c r="DZ2" s="209"/>
      <c r="EA2" s="209"/>
      <c r="EB2" s="209"/>
      <c r="EC2" s="209"/>
    </row>
    <row r="3" spans="2:143" ht="11.25" customHeight="1" x14ac:dyDescent="0.15">
      <c r="B3" s="605" t="s">
        <v>218</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219</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220</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221</v>
      </c>
      <c r="S4" s="606"/>
      <c r="T4" s="606"/>
      <c r="U4" s="606"/>
      <c r="V4" s="606"/>
      <c r="W4" s="606"/>
      <c r="X4" s="606"/>
      <c r="Y4" s="607"/>
      <c r="Z4" s="605" t="s">
        <v>222</v>
      </c>
      <c r="AA4" s="606"/>
      <c r="AB4" s="606"/>
      <c r="AC4" s="607"/>
      <c r="AD4" s="605" t="s">
        <v>223</v>
      </c>
      <c r="AE4" s="606"/>
      <c r="AF4" s="606"/>
      <c r="AG4" s="606"/>
      <c r="AH4" s="606"/>
      <c r="AI4" s="606"/>
      <c r="AJ4" s="606"/>
      <c r="AK4" s="607"/>
      <c r="AL4" s="605" t="s">
        <v>222</v>
      </c>
      <c r="AM4" s="606"/>
      <c r="AN4" s="606"/>
      <c r="AO4" s="607"/>
      <c r="AP4" s="608" t="s">
        <v>224</v>
      </c>
      <c r="AQ4" s="608"/>
      <c r="AR4" s="608"/>
      <c r="AS4" s="608"/>
      <c r="AT4" s="608"/>
      <c r="AU4" s="608"/>
      <c r="AV4" s="608"/>
      <c r="AW4" s="608"/>
      <c r="AX4" s="608"/>
      <c r="AY4" s="608"/>
      <c r="AZ4" s="608"/>
      <c r="BA4" s="608"/>
      <c r="BB4" s="608"/>
      <c r="BC4" s="608"/>
      <c r="BD4" s="608"/>
      <c r="BE4" s="608"/>
      <c r="BF4" s="608"/>
      <c r="BG4" s="608" t="s">
        <v>225</v>
      </c>
      <c r="BH4" s="608"/>
      <c r="BI4" s="608"/>
      <c r="BJ4" s="608"/>
      <c r="BK4" s="608"/>
      <c r="BL4" s="608"/>
      <c r="BM4" s="608"/>
      <c r="BN4" s="608"/>
      <c r="BO4" s="608" t="s">
        <v>222</v>
      </c>
      <c r="BP4" s="608"/>
      <c r="BQ4" s="608"/>
      <c r="BR4" s="608"/>
      <c r="BS4" s="608" t="s">
        <v>226</v>
      </c>
      <c r="BT4" s="608"/>
      <c r="BU4" s="608"/>
      <c r="BV4" s="608"/>
      <c r="BW4" s="608"/>
      <c r="BX4" s="608"/>
      <c r="BY4" s="608"/>
      <c r="BZ4" s="608"/>
      <c r="CA4" s="608"/>
      <c r="CB4" s="608"/>
      <c r="CD4" s="605" t="s">
        <v>227</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228</v>
      </c>
      <c r="C5" s="610"/>
      <c r="D5" s="610"/>
      <c r="E5" s="610"/>
      <c r="F5" s="610"/>
      <c r="G5" s="610"/>
      <c r="H5" s="610"/>
      <c r="I5" s="610"/>
      <c r="J5" s="610"/>
      <c r="K5" s="610"/>
      <c r="L5" s="610"/>
      <c r="M5" s="610"/>
      <c r="N5" s="610"/>
      <c r="O5" s="610"/>
      <c r="P5" s="610"/>
      <c r="Q5" s="611"/>
      <c r="R5" s="612">
        <v>2703424</v>
      </c>
      <c r="S5" s="613"/>
      <c r="T5" s="613"/>
      <c r="U5" s="613"/>
      <c r="V5" s="613"/>
      <c r="W5" s="613"/>
      <c r="X5" s="613"/>
      <c r="Y5" s="614"/>
      <c r="Z5" s="615">
        <v>34.700000000000003</v>
      </c>
      <c r="AA5" s="615"/>
      <c r="AB5" s="615"/>
      <c r="AC5" s="615"/>
      <c r="AD5" s="616">
        <v>2703424</v>
      </c>
      <c r="AE5" s="616"/>
      <c r="AF5" s="616"/>
      <c r="AG5" s="616"/>
      <c r="AH5" s="616"/>
      <c r="AI5" s="616"/>
      <c r="AJ5" s="616"/>
      <c r="AK5" s="616"/>
      <c r="AL5" s="617">
        <v>55.8</v>
      </c>
      <c r="AM5" s="618"/>
      <c r="AN5" s="618"/>
      <c r="AO5" s="619"/>
      <c r="AP5" s="609" t="s">
        <v>229</v>
      </c>
      <c r="AQ5" s="610"/>
      <c r="AR5" s="610"/>
      <c r="AS5" s="610"/>
      <c r="AT5" s="610"/>
      <c r="AU5" s="610"/>
      <c r="AV5" s="610"/>
      <c r="AW5" s="610"/>
      <c r="AX5" s="610"/>
      <c r="AY5" s="610"/>
      <c r="AZ5" s="610"/>
      <c r="BA5" s="610"/>
      <c r="BB5" s="610"/>
      <c r="BC5" s="610"/>
      <c r="BD5" s="610"/>
      <c r="BE5" s="610"/>
      <c r="BF5" s="611"/>
      <c r="BG5" s="623">
        <v>2703424</v>
      </c>
      <c r="BH5" s="624"/>
      <c r="BI5" s="624"/>
      <c r="BJ5" s="624"/>
      <c r="BK5" s="624"/>
      <c r="BL5" s="624"/>
      <c r="BM5" s="624"/>
      <c r="BN5" s="625"/>
      <c r="BO5" s="626">
        <v>100</v>
      </c>
      <c r="BP5" s="626"/>
      <c r="BQ5" s="626"/>
      <c r="BR5" s="626"/>
      <c r="BS5" s="627" t="s">
        <v>180</v>
      </c>
      <c r="BT5" s="627"/>
      <c r="BU5" s="627"/>
      <c r="BV5" s="627"/>
      <c r="BW5" s="627"/>
      <c r="BX5" s="627"/>
      <c r="BY5" s="627"/>
      <c r="BZ5" s="627"/>
      <c r="CA5" s="627"/>
      <c r="CB5" s="631"/>
      <c r="CD5" s="605" t="s">
        <v>224</v>
      </c>
      <c r="CE5" s="606"/>
      <c r="CF5" s="606"/>
      <c r="CG5" s="606"/>
      <c r="CH5" s="606"/>
      <c r="CI5" s="606"/>
      <c r="CJ5" s="606"/>
      <c r="CK5" s="606"/>
      <c r="CL5" s="606"/>
      <c r="CM5" s="606"/>
      <c r="CN5" s="606"/>
      <c r="CO5" s="606"/>
      <c r="CP5" s="606"/>
      <c r="CQ5" s="607"/>
      <c r="CR5" s="605" t="s">
        <v>230</v>
      </c>
      <c r="CS5" s="606"/>
      <c r="CT5" s="606"/>
      <c r="CU5" s="606"/>
      <c r="CV5" s="606"/>
      <c r="CW5" s="606"/>
      <c r="CX5" s="606"/>
      <c r="CY5" s="607"/>
      <c r="CZ5" s="605" t="s">
        <v>222</v>
      </c>
      <c r="DA5" s="606"/>
      <c r="DB5" s="606"/>
      <c r="DC5" s="607"/>
      <c r="DD5" s="605" t="s">
        <v>231</v>
      </c>
      <c r="DE5" s="606"/>
      <c r="DF5" s="606"/>
      <c r="DG5" s="606"/>
      <c r="DH5" s="606"/>
      <c r="DI5" s="606"/>
      <c r="DJ5" s="606"/>
      <c r="DK5" s="606"/>
      <c r="DL5" s="606"/>
      <c r="DM5" s="606"/>
      <c r="DN5" s="606"/>
      <c r="DO5" s="606"/>
      <c r="DP5" s="607"/>
      <c r="DQ5" s="605" t="s">
        <v>232</v>
      </c>
      <c r="DR5" s="606"/>
      <c r="DS5" s="606"/>
      <c r="DT5" s="606"/>
      <c r="DU5" s="606"/>
      <c r="DV5" s="606"/>
      <c r="DW5" s="606"/>
      <c r="DX5" s="606"/>
      <c r="DY5" s="606"/>
      <c r="DZ5" s="606"/>
      <c r="EA5" s="606"/>
      <c r="EB5" s="606"/>
      <c r="EC5" s="607"/>
    </row>
    <row r="6" spans="2:143" ht="11.25" customHeight="1" x14ac:dyDescent="0.15">
      <c r="B6" s="620" t="s">
        <v>233</v>
      </c>
      <c r="C6" s="621"/>
      <c r="D6" s="621"/>
      <c r="E6" s="621"/>
      <c r="F6" s="621"/>
      <c r="G6" s="621"/>
      <c r="H6" s="621"/>
      <c r="I6" s="621"/>
      <c r="J6" s="621"/>
      <c r="K6" s="621"/>
      <c r="L6" s="621"/>
      <c r="M6" s="621"/>
      <c r="N6" s="621"/>
      <c r="O6" s="621"/>
      <c r="P6" s="621"/>
      <c r="Q6" s="622"/>
      <c r="R6" s="623">
        <v>100325</v>
      </c>
      <c r="S6" s="624"/>
      <c r="T6" s="624"/>
      <c r="U6" s="624"/>
      <c r="V6" s="624"/>
      <c r="W6" s="624"/>
      <c r="X6" s="624"/>
      <c r="Y6" s="625"/>
      <c r="Z6" s="626">
        <v>1.3</v>
      </c>
      <c r="AA6" s="626"/>
      <c r="AB6" s="626"/>
      <c r="AC6" s="626"/>
      <c r="AD6" s="627">
        <v>100325</v>
      </c>
      <c r="AE6" s="627"/>
      <c r="AF6" s="627"/>
      <c r="AG6" s="627"/>
      <c r="AH6" s="627"/>
      <c r="AI6" s="627"/>
      <c r="AJ6" s="627"/>
      <c r="AK6" s="627"/>
      <c r="AL6" s="628">
        <v>2.1</v>
      </c>
      <c r="AM6" s="629"/>
      <c r="AN6" s="629"/>
      <c r="AO6" s="630"/>
      <c r="AP6" s="620" t="s">
        <v>234</v>
      </c>
      <c r="AQ6" s="621"/>
      <c r="AR6" s="621"/>
      <c r="AS6" s="621"/>
      <c r="AT6" s="621"/>
      <c r="AU6" s="621"/>
      <c r="AV6" s="621"/>
      <c r="AW6" s="621"/>
      <c r="AX6" s="621"/>
      <c r="AY6" s="621"/>
      <c r="AZ6" s="621"/>
      <c r="BA6" s="621"/>
      <c r="BB6" s="621"/>
      <c r="BC6" s="621"/>
      <c r="BD6" s="621"/>
      <c r="BE6" s="621"/>
      <c r="BF6" s="622"/>
      <c r="BG6" s="623">
        <v>2703424</v>
      </c>
      <c r="BH6" s="624"/>
      <c r="BI6" s="624"/>
      <c r="BJ6" s="624"/>
      <c r="BK6" s="624"/>
      <c r="BL6" s="624"/>
      <c r="BM6" s="624"/>
      <c r="BN6" s="625"/>
      <c r="BO6" s="626">
        <v>100</v>
      </c>
      <c r="BP6" s="626"/>
      <c r="BQ6" s="626"/>
      <c r="BR6" s="626"/>
      <c r="BS6" s="627" t="s">
        <v>138</v>
      </c>
      <c r="BT6" s="627"/>
      <c r="BU6" s="627"/>
      <c r="BV6" s="627"/>
      <c r="BW6" s="627"/>
      <c r="BX6" s="627"/>
      <c r="BY6" s="627"/>
      <c r="BZ6" s="627"/>
      <c r="CA6" s="627"/>
      <c r="CB6" s="631"/>
      <c r="CD6" s="609" t="s">
        <v>235</v>
      </c>
      <c r="CE6" s="610"/>
      <c r="CF6" s="610"/>
      <c r="CG6" s="610"/>
      <c r="CH6" s="610"/>
      <c r="CI6" s="610"/>
      <c r="CJ6" s="610"/>
      <c r="CK6" s="610"/>
      <c r="CL6" s="610"/>
      <c r="CM6" s="610"/>
      <c r="CN6" s="610"/>
      <c r="CO6" s="610"/>
      <c r="CP6" s="610"/>
      <c r="CQ6" s="611"/>
      <c r="CR6" s="623">
        <v>72900</v>
      </c>
      <c r="CS6" s="624"/>
      <c r="CT6" s="624"/>
      <c r="CU6" s="624"/>
      <c r="CV6" s="624"/>
      <c r="CW6" s="624"/>
      <c r="CX6" s="624"/>
      <c r="CY6" s="625"/>
      <c r="CZ6" s="617">
        <v>1</v>
      </c>
      <c r="DA6" s="618"/>
      <c r="DB6" s="618"/>
      <c r="DC6" s="634"/>
      <c r="DD6" s="632" t="s">
        <v>236</v>
      </c>
      <c r="DE6" s="624"/>
      <c r="DF6" s="624"/>
      <c r="DG6" s="624"/>
      <c r="DH6" s="624"/>
      <c r="DI6" s="624"/>
      <c r="DJ6" s="624"/>
      <c r="DK6" s="624"/>
      <c r="DL6" s="624"/>
      <c r="DM6" s="624"/>
      <c r="DN6" s="624"/>
      <c r="DO6" s="624"/>
      <c r="DP6" s="625"/>
      <c r="DQ6" s="632">
        <v>72900</v>
      </c>
      <c r="DR6" s="624"/>
      <c r="DS6" s="624"/>
      <c r="DT6" s="624"/>
      <c r="DU6" s="624"/>
      <c r="DV6" s="624"/>
      <c r="DW6" s="624"/>
      <c r="DX6" s="624"/>
      <c r="DY6" s="624"/>
      <c r="DZ6" s="624"/>
      <c r="EA6" s="624"/>
      <c r="EB6" s="624"/>
      <c r="EC6" s="633"/>
    </row>
    <row r="7" spans="2:143" ht="11.25" customHeight="1" x14ac:dyDescent="0.15">
      <c r="B7" s="620" t="s">
        <v>237</v>
      </c>
      <c r="C7" s="621"/>
      <c r="D7" s="621"/>
      <c r="E7" s="621"/>
      <c r="F7" s="621"/>
      <c r="G7" s="621"/>
      <c r="H7" s="621"/>
      <c r="I7" s="621"/>
      <c r="J7" s="621"/>
      <c r="K7" s="621"/>
      <c r="L7" s="621"/>
      <c r="M7" s="621"/>
      <c r="N7" s="621"/>
      <c r="O7" s="621"/>
      <c r="P7" s="621"/>
      <c r="Q7" s="622"/>
      <c r="R7" s="623">
        <v>921</v>
      </c>
      <c r="S7" s="624"/>
      <c r="T7" s="624"/>
      <c r="U7" s="624"/>
      <c r="V7" s="624"/>
      <c r="W7" s="624"/>
      <c r="X7" s="624"/>
      <c r="Y7" s="625"/>
      <c r="Z7" s="626">
        <v>0</v>
      </c>
      <c r="AA7" s="626"/>
      <c r="AB7" s="626"/>
      <c r="AC7" s="626"/>
      <c r="AD7" s="627">
        <v>921</v>
      </c>
      <c r="AE7" s="627"/>
      <c r="AF7" s="627"/>
      <c r="AG7" s="627"/>
      <c r="AH7" s="627"/>
      <c r="AI7" s="627"/>
      <c r="AJ7" s="627"/>
      <c r="AK7" s="627"/>
      <c r="AL7" s="628">
        <v>0</v>
      </c>
      <c r="AM7" s="629"/>
      <c r="AN7" s="629"/>
      <c r="AO7" s="630"/>
      <c r="AP7" s="620" t="s">
        <v>238</v>
      </c>
      <c r="AQ7" s="621"/>
      <c r="AR7" s="621"/>
      <c r="AS7" s="621"/>
      <c r="AT7" s="621"/>
      <c r="AU7" s="621"/>
      <c r="AV7" s="621"/>
      <c r="AW7" s="621"/>
      <c r="AX7" s="621"/>
      <c r="AY7" s="621"/>
      <c r="AZ7" s="621"/>
      <c r="BA7" s="621"/>
      <c r="BB7" s="621"/>
      <c r="BC7" s="621"/>
      <c r="BD7" s="621"/>
      <c r="BE7" s="621"/>
      <c r="BF7" s="622"/>
      <c r="BG7" s="623">
        <v>1118698</v>
      </c>
      <c r="BH7" s="624"/>
      <c r="BI7" s="624"/>
      <c r="BJ7" s="624"/>
      <c r="BK7" s="624"/>
      <c r="BL7" s="624"/>
      <c r="BM7" s="624"/>
      <c r="BN7" s="625"/>
      <c r="BO7" s="626">
        <v>41.4</v>
      </c>
      <c r="BP7" s="626"/>
      <c r="BQ7" s="626"/>
      <c r="BR7" s="626"/>
      <c r="BS7" s="627" t="s">
        <v>138</v>
      </c>
      <c r="BT7" s="627"/>
      <c r="BU7" s="627"/>
      <c r="BV7" s="627"/>
      <c r="BW7" s="627"/>
      <c r="BX7" s="627"/>
      <c r="BY7" s="627"/>
      <c r="BZ7" s="627"/>
      <c r="CA7" s="627"/>
      <c r="CB7" s="631"/>
      <c r="CD7" s="620" t="s">
        <v>239</v>
      </c>
      <c r="CE7" s="621"/>
      <c r="CF7" s="621"/>
      <c r="CG7" s="621"/>
      <c r="CH7" s="621"/>
      <c r="CI7" s="621"/>
      <c r="CJ7" s="621"/>
      <c r="CK7" s="621"/>
      <c r="CL7" s="621"/>
      <c r="CM7" s="621"/>
      <c r="CN7" s="621"/>
      <c r="CO7" s="621"/>
      <c r="CP7" s="621"/>
      <c r="CQ7" s="622"/>
      <c r="CR7" s="623">
        <v>1586133</v>
      </c>
      <c r="CS7" s="624"/>
      <c r="CT7" s="624"/>
      <c r="CU7" s="624"/>
      <c r="CV7" s="624"/>
      <c r="CW7" s="624"/>
      <c r="CX7" s="624"/>
      <c r="CY7" s="625"/>
      <c r="CZ7" s="626">
        <v>21.2</v>
      </c>
      <c r="DA7" s="626"/>
      <c r="DB7" s="626"/>
      <c r="DC7" s="626"/>
      <c r="DD7" s="632">
        <v>9073</v>
      </c>
      <c r="DE7" s="624"/>
      <c r="DF7" s="624"/>
      <c r="DG7" s="624"/>
      <c r="DH7" s="624"/>
      <c r="DI7" s="624"/>
      <c r="DJ7" s="624"/>
      <c r="DK7" s="624"/>
      <c r="DL7" s="624"/>
      <c r="DM7" s="624"/>
      <c r="DN7" s="624"/>
      <c r="DO7" s="624"/>
      <c r="DP7" s="625"/>
      <c r="DQ7" s="632">
        <v>1262426</v>
      </c>
      <c r="DR7" s="624"/>
      <c r="DS7" s="624"/>
      <c r="DT7" s="624"/>
      <c r="DU7" s="624"/>
      <c r="DV7" s="624"/>
      <c r="DW7" s="624"/>
      <c r="DX7" s="624"/>
      <c r="DY7" s="624"/>
      <c r="DZ7" s="624"/>
      <c r="EA7" s="624"/>
      <c r="EB7" s="624"/>
      <c r="EC7" s="633"/>
    </row>
    <row r="8" spans="2:143" ht="11.25" customHeight="1" x14ac:dyDescent="0.15">
      <c r="B8" s="620" t="s">
        <v>240</v>
      </c>
      <c r="C8" s="621"/>
      <c r="D8" s="621"/>
      <c r="E8" s="621"/>
      <c r="F8" s="621"/>
      <c r="G8" s="621"/>
      <c r="H8" s="621"/>
      <c r="I8" s="621"/>
      <c r="J8" s="621"/>
      <c r="K8" s="621"/>
      <c r="L8" s="621"/>
      <c r="M8" s="621"/>
      <c r="N8" s="621"/>
      <c r="O8" s="621"/>
      <c r="P8" s="621"/>
      <c r="Q8" s="622"/>
      <c r="R8" s="623">
        <v>13594</v>
      </c>
      <c r="S8" s="624"/>
      <c r="T8" s="624"/>
      <c r="U8" s="624"/>
      <c r="V8" s="624"/>
      <c r="W8" s="624"/>
      <c r="X8" s="624"/>
      <c r="Y8" s="625"/>
      <c r="Z8" s="626">
        <v>0.2</v>
      </c>
      <c r="AA8" s="626"/>
      <c r="AB8" s="626"/>
      <c r="AC8" s="626"/>
      <c r="AD8" s="627">
        <v>13594</v>
      </c>
      <c r="AE8" s="627"/>
      <c r="AF8" s="627"/>
      <c r="AG8" s="627"/>
      <c r="AH8" s="627"/>
      <c r="AI8" s="627"/>
      <c r="AJ8" s="627"/>
      <c r="AK8" s="627"/>
      <c r="AL8" s="628">
        <v>0.3</v>
      </c>
      <c r="AM8" s="629"/>
      <c r="AN8" s="629"/>
      <c r="AO8" s="630"/>
      <c r="AP8" s="620" t="s">
        <v>241</v>
      </c>
      <c r="AQ8" s="621"/>
      <c r="AR8" s="621"/>
      <c r="AS8" s="621"/>
      <c r="AT8" s="621"/>
      <c r="AU8" s="621"/>
      <c r="AV8" s="621"/>
      <c r="AW8" s="621"/>
      <c r="AX8" s="621"/>
      <c r="AY8" s="621"/>
      <c r="AZ8" s="621"/>
      <c r="BA8" s="621"/>
      <c r="BB8" s="621"/>
      <c r="BC8" s="621"/>
      <c r="BD8" s="621"/>
      <c r="BE8" s="621"/>
      <c r="BF8" s="622"/>
      <c r="BG8" s="623">
        <v>34626</v>
      </c>
      <c r="BH8" s="624"/>
      <c r="BI8" s="624"/>
      <c r="BJ8" s="624"/>
      <c r="BK8" s="624"/>
      <c r="BL8" s="624"/>
      <c r="BM8" s="624"/>
      <c r="BN8" s="625"/>
      <c r="BO8" s="626">
        <v>1.3</v>
      </c>
      <c r="BP8" s="626"/>
      <c r="BQ8" s="626"/>
      <c r="BR8" s="626"/>
      <c r="BS8" s="627" t="s">
        <v>236</v>
      </c>
      <c r="BT8" s="627"/>
      <c r="BU8" s="627"/>
      <c r="BV8" s="627"/>
      <c r="BW8" s="627"/>
      <c r="BX8" s="627"/>
      <c r="BY8" s="627"/>
      <c r="BZ8" s="627"/>
      <c r="CA8" s="627"/>
      <c r="CB8" s="631"/>
      <c r="CD8" s="620" t="s">
        <v>242</v>
      </c>
      <c r="CE8" s="621"/>
      <c r="CF8" s="621"/>
      <c r="CG8" s="621"/>
      <c r="CH8" s="621"/>
      <c r="CI8" s="621"/>
      <c r="CJ8" s="621"/>
      <c r="CK8" s="621"/>
      <c r="CL8" s="621"/>
      <c r="CM8" s="621"/>
      <c r="CN8" s="621"/>
      <c r="CO8" s="621"/>
      <c r="CP8" s="621"/>
      <c r="CQ8" s="622"/>
      <c r="CR8" s="623">
        <v>2597987</v>
      </c>
      <c r="CS8" s="624"/>
      <c r="CT8" s="624"/>
      <c r="CU8" s="624"/>
      <c r="CV8" s="624"/>
      <c r="CW8" s="624"/>
      <c r="CX8" s="624"/>
      <c r="CY8" s="625"/>
      <c r="CZ8" s="626">
        <v>34.700000000000003</v>
      </c>
      <c r="DA8" s="626"/>
      <c r="DB8" s="626"/>
      <c r="DC8" s="626"/>
      <c r="DD8" s="632">
        <v>19451</v>
      </c>
      <c r="DE8" s="624"/>
      <c r="DF8" s="624"/>
      <c r="DG8" s="624"/>
      <c r="DH8" s="624"/>
      <c r="DI8" s="624"/>
      <c r="DJ8" s="624"/>
      <c r="DK8" s="624"/>
      <c r="DL8" s="624"/>
      <c r="DM8" s="624"/>
      <c r="DN8" s="624"/>
      <c r="DO8" s="624"/>
      <c r="DP8" s="625"/>
      <c r="DQ8" s="632">
        <v>1542155</v>
      </c>
      <c r="DR8" s="624"/>
      <c r="DS8" s="624"/>
      <c r="DT8" s="624"/>
      <c r="DU8" s="624"/>
      <c r="DV8" s="624"/>
      <c r="DW8" s="624"/>
      <c r="DX8" s="624"/>
      <c r="DY8" s="624"/>
      <c r="DZ8" s="624"/>
      <c r="EA8" s="624"/>
      <c r="EB8" s="624"/>
      <c r="EC8" s="633"/>
    </row>
    <row r="9" spans="2:143" ht="11.25" customHeight="1" x14ac:dyDescent="0.15">
      <c r="B9" s="620" t="s">
        <v>243</v>
      </c>
      <c r="C9" s="621"/>
      <c r="D9" s="621"/>
      <c r="E9" s="621"/>
      <c r="F9" s="621"/>
      <c r="G9" s="621"/>
      <c r="H9" s="621"/>
      <c r="I9" s="621"/>
      <c r="J9" s="621"/>
      <c r="K9" s="621"/>
      <c r="L9" s="621"/>
      <c r="M9" s="621"/>
      <c r="N9" s="621"/>
      <c r="O9" s="621"/>
      <c r="P9" s="621"/>
      <c r="Q9" s="622"/>
      <c r="R9" s="623">
        <v>10044</v>
      </c>
      <c r="S9" s="624"/>
      <c r="T9" s="624"/>
      <c r="U9" s="624"/>
      <c r="V9" s="624"/>
      <c r="W9" s="624"/>
      <c r="X9" s="624"/>
      <c r="Y9" s="625"/>
      <c r="Z9" s="626">
        <v>0.1</v>
      </c>
      <c r="AA9" s="626"/>
      <c r="AB9" s="626"/>
      <c r="AC9" s="626"/>
      <c r="AD9" s="627">
        <v>10044</v>
      </c>
      <c r="AE9" s="627"/>
      <c r="AF9" s="627"/>
      <c r="AG9" s="627"/>
      <c r="AH9" s="627"/>
      <c r="AI9" s="627"/>
      <c r="AJ9" s="627"/>
      <c r="AK9" s="627"/>
      <c r="AL9" s="628">
        <v>0.2</v>
      </c>
      <c r="AM9" s="629"/>
      <c r="AN9" s="629"/>
      <c r="AO9" s="630"/>
      <c r="AP9" s="620" t="s">
        <v>244</v>
      </c>
      <c r="AQ9" s="621"/>
      <c r="AR9" s="621"/>
      <c r="AS9" s="621"/>
      <c r="AT9" s="621"/>
      <c r="AU9" s="621"/>
      <c r="AV9" s="621"/>
      <c r="AW9" s="621"/>
      <c r="AX9" s="621"/>
      <c r="AY9" s="621"/>
      <c r="AZ9" s="621"/>
      <c r="BA9" s="621"/>
      <c r="BB9" s="621"/>
      <c r="BC9" s="621"/>
      <c r="BD9" s="621"/>
      <c r="BE9" s="621"/>
      <c r="BF9" s="622"/>
      <c r="BG9" s="623">
        <v>869892</v>
      </c>
      <c r="BH9" s="624"/>
      <c r="BI9" s="624"/>
      <c r="BJ9" s="624"/>
      <c r="BK9" s="624"/>
      <c r="BL9" s="624"/>
      <c r="BM9" s="624"/>
      <c r="BN9" s="625"/>
      <c r="BO9" s="626">
        <v>32.200000000000003</v>
      </c>
      <c r="BP9" s="626"/>
      <c r="BQ9" s="626"/>
      <c r="BR9" s="626"/>
      <c r="BS9" s="627" t="s">
        <v>236</v>
      </c>
      <c r="BT9" s="627"/>
      <c r="BU9" s="627"/>
      <c r="BV9" s="627"/>
      <c r="BW9" s="627"/>
      <c r="BX9" s="627"/>
      <c r="BY9" s="627"/>
      <c r="BZ9" s="627"/>
      <c r="CA9" s="627"/>
      <c r="CB9" s="631"/>
      <c r="CD9" s="620" t="s">
        <v>245</v>
      </c>
      <c r="CE9" s="621"/>
      <c r="CF9" s="621"/>
      <c r="CG9" s="621"/>
      <c r="CH9" s="621"/>
      <c r="CI9" s="621"/>
      <c r="CJ9" s="621"/>
      <c r="CK9" s="621"/>
      <c r="CL9" s="621"/>
      <c r="CM9" s="621"/>
      <c r="CN9" s="621"/>
      <c r="CO9" s="621"/>
      <c r="CP9" s="621"/>
      <c r="CQ9" s="622"/>
      <c r="CR9" s="623">
        <v>683498</v>
      </c>
      <c r="CS9" s="624"/>
      <c r="CT9" s="624"/>
      <c r="CU9" s="624"/>
      <c r="CV9" s="624"/>
      <c r="CW9" s="624"/>
      <c r="CX9" s="624"/>
      <c r="CY9" s="625"/>
      <c r="CZ9" s="626">
        <v>9.1</v>
      </c>
      <c r="DA9" s="626"/>
      <c r="DB9" s="626"/>
      <c r="DC9" s="626"/>
      <c r="DD9" s="632">
        <v>38687</v>
      </c>
      <c r="DE9" s="624"/>
      <c r="DF9" s="624"/>
      <c r="DG9" s="624"/>
      <c r="DH9" s="624"/>
      <c r="DI9" s="624"/>
      <c r="DJ9" s="624"/>
      <c r="DK9" s="624"/>
      <c r="DL9" s="624"/>
      <c r="DM9" s="624"/>
      <c r="DN9" s="624"/>
      <c r="DO9" s="624"/>
      <c r="DP9" s="625"/>
      <c r="DQ9" s="632">
        <v>490587</v>
      </c>
      <c r="DR9" s="624"/>
      <c r="DS9" s="624"/>
      <c r="DT9" s="624"/>
      <c r="DU9" s="624"/>
      <c r="DV9" s="624"/>
      <c r="DW9" s="624"/>
      <c r="DX9" s="624"/>
      <c r="DY9" s="624"/>
      <c r="DZ9" s="624"/>
      <c r="EA9" s="624"/>
      <c r="EB9" s="624"/>
      <c r="EC9" s="633"/>
    </row>
    <row r="10" spans="2:143" ht="11.25" customHeight="1" x14ac:dyDescent="0.15">
      <c r="B10" s="620" t="s">
        <v>246</v>
      </c>
      <c r="C10" s="621"/>
      <c r="D10" s="621"/>
      <c r="E10" s="621"/>
      <c r="F10" s="621"/>
      <c r="G10" s="621"/>
      <c r="H10" s="621"/>
      <c r="I10" s="621"/>
      <c r="J10" s="621"/>
      <c r="K10" s="621"/>
      <c r="L10" s="621"/>
      <c r="M10" s="621"/>
      <c r="N10" s="621"/>
      <c r="O10" s="621"/>
      <c r="P10" s="621"/>
      <c r="Q10" s="622"/>
      <c r="R10" s="623" t="s">
        <v>138</v>
      </c>
      <c r="S10" s="624"/>
      <c r="T10" s="624"/>
      <c r="U10" s="624"/>
      <c r="V10" s="624"/>
      <c r="W10" s="624"/>
      <c r="X10" s="624"/>
      <c r="Y10" s="625"/>
      <c r="Z10" s="626" t="s">
        <v>180</v>
      </c>
      <c r="AA10" s="626"/>
      <c r="AB10" s="626"/>
      <c r="AC10" s="626"/>
      <c r="AD10" s="627" t="s">
        <v>236</v>
      </c>
      <c r="AE10" s="627"/>
      <c r="AF10" s="627"/>
      <c r="AG10" s="627"/>
      <c r="AH10" s="627"/>
      <c r="AI10" s="627"/>
      <c r="AJ10" s="627"/>
      <c r="AK10" s="627"/>
      <c r="AL10" s="628" t="s">
        <v>180</v>
      </c>
      <c r="AM10" s="629"/>
      <c r="AN10" s="629"/>
      <c r="AO10" s="630"/>
      <c r="AP10" s="620" t="s">
        <v>247</v>
      </c>
      <c r="AQ10" s="621"/>
      <c r="AR10" s="621"/>
      <c r="AS10" s="621"/>
      <c r="AT10" s="621"/>
      <c r="AU10" s="621"/>
      <c r="AV10" s="621"/>
      <c r="AW10" s="621"/>
      <c r="AX10" s="621"/>
      <c r="AY10" s="621"/>
      <c r="AZ10" s="621"/>
      <c r="BA10" s="621"/>
      <c r="BB10" s="621"/>
      <c r="BC10" s="621"/>
      <c r="BD10" s="621"/>
      <c r="BE10" s="621"/>
      <c r="BF10" s="622"/>
      <c r="BG10" s="623">
        <v>44249</v>
      </c>
      <c r="BH10" s="624"/>
      <c r="BI10" s="624"/>
      <c r="BJ10" s="624"/>
      <c r="BK10" s="624"/>
      <c r="BL10" s="624"/>
      <c r="BM10" s="624"/>
      <c r="BN10" s="625"/>
      <c r="BO10" s="626">
        <v>1.6</v>
      </c>
      <c r="BP10" s="626"/>
      <c r="BQ10" s="626"/>
      <c r="BR10" s="626"/>
      <c r="BS10" s="627" t="s">
        <v>236</v>
      </c>
      <c r="BT10" s="627"/>
      <c r="BU10" s="627"/>
      <c r="BV10" s="627"/>
      <c r="BW10" s="627"/>
      <c r="BX10" s="627"/>
      <c r="BY10" s="627"/>
      <c r="BZ10" s="627"/>
      <c r="CA10" s="627"/>
      <c r="CB10" s="631"/>
      <c r="CD10" s="620" t="s">
        <v>248</v>
      </c>
      <c r="CE10" s="621"/>
      <c r="CF10" s="621"/>
      <c r="CG10" s="621"/>
      <c r="CH10" s="621"/>
      <c r="CI10" s="621"/>
      <c r="CJ10" s="621"/>
      <c r="CK10" s="621"/>
      <c r="CL10" s="621"/>
      <c r="CM10" s="621"/>
      <c r="CN10" s="621"/>
      <c r="CO10" s="621"/>
      <c r="CP10" s="621"/>
      <c r="CQ10" s="622"/>
      <c r="CR10" s="623">
        <v>48</v>
      </c>
      <c r="CS10" s="624"/>
      <c r="CT10" s="624"/>
      <c r="CU10" s="624"/>
      <c r="CV10" s="624"/>
      <c r="CW10" s="624"/>
      <c r="CX10" s="624"/>
      <c r="CY10" s="625"/>
      <c r="CZ10" s="626">
        <v>0</v>
      </c>
      <c r="DA10" s="626"/>
      <c r="DB10" s="626"/>
      <c r="DC10" s="626"/>
      <c r="DD10" s="632" t="s">
        <v>180</v>
      </c>
      <c r="DE10" s="624"/>
      <c r="DF10" s="624"/>
      <c r="DG10" s="624"/>
      <c r="DH10" s="624"/>
      <c r="DI10" s="624"/>
      <c r="DJ10" s="624"/>
      <c r="DK10" s="624"/>
      <c r="DL10" s="624"/>
      <c r="DM10" s="624"/>
      <c r="DN10" s="624"/>
      <c r="DO10" s="624"/>
      <c r="DP10" s="625"/>
      <c r="DQ10" s="632">
        <v>48</v>
      </c>
      <c r="DR10" s="624"/>
      <c r="DS10" s="624"/>
      <c r="DT10" s="624"/>
      <c r="DU10" s="624"/>
      <c r="DV10" s="624"/>
      <c r="DW10" s="624"/>
      <c r="DX10" s="624"/>
      <c r="DY10" s="624"/>
      <c r="DZ10" s="624"/>
      <c r="EA10" s="624"/>
      <c r="EB10" s="624"/>
      <c r="EC10" s="633"/>
    </row>
    <row r="11" spans="2:143" ht="11.25" customHeight="1" x14ac:dyDescent="0.15">
      <c r="B11" s="620" t="s">
        <v>249</v>
      </c>
      <c r="C11" s="621"/>
      <c r="D11" s="621"/>
      <c r="E11" s="621"/>
      <c r="F11" s="621"/>
      <c r="G11" s="621"/>
      <c r="H11" s="621"/>
      <c r="I11" s="621"/>
      <c r="J11" s="621"/>
      <c r="K11" s="621"/>
      <c r="L11" s="621"/>
      <c r="M11" s="621"/>
      <c r="N11" s="621"/>
      <c r="O11" s="621"/>
      <c r="P11" s="621"/>
      <c r="Q11" s="622"/>
      <c r="R11" s="623">
        <v>455103</v>
      </c>
      <c r="S11" s="624"/>
      <c r="T11" s="624"/>
      <c r="U11" s="624"/>
      <c r="V11" s="624"/>
      <c r="W11" s="624"/>
      <c r="X11" s="624"/>
      <c r="Y11" s="625"/>
      <c r="Z11" s="628">
        <v>5.8</v>
      </c>
      <c r="AA11" s="629"/>
      <c r="AB11" s="629"/>
      <c r="AC11" s="635"/>
      <c r="AD11" s="632">
        <v>455103</v>
      </c>
      <c r="AE11" s="624"/>
      <c r="AF11" s="624"/>
      <c r="AG11" s="624"/>
      <c r="AH11" s="624"/>
      <c r="AI11" s="624"/>
      <c r="AJ11" s="624"/>
      <c r="AK11" s="625"/>
      <c r="AL11" s="628">
        <v>9.4</v>
      </c>
      <c r="AM11" s="629"/>
      <c r="AN11" s="629"/>
      <c r="AO11" s="630"/>
      <c r="AP11" s="620" t="s">
        <v>250</v>
      </c>
      <c r="AQ11" s="621"/>
      <c r="AR11" s="621"/>
      <c r="AS11" s="621"/>
      <c r="AT11" s="621"/>
      <c r="AU11" s="621"/>
      <c r="AV11" s="621"/>
      <c r="AW11" s="621"/>
      <c r="AX11" s="621"/>
      <c r="AY11" s="621"/>
      <c r="AZ11" s="621"/>
      <c r="BA11" s="621"/>
      <c r="BB11" s="621"/>
      <c r="BC11" s="621"/>
      <c r="BD11" s="621"/>
      <c r="BE11" s="621"/>
      <c r="BF11" s="622"/>
      <c r="BG11" s="623">
        <v>169931</v>
      </c>
      <c r="BH11" s="624"/>
      <c r="BI11" s="624"/>
      <c r="BJ11" s="624"/>
      <c r="BK11" s="624"/>
      <c r="BL11" s="624"/>
      <c r="BM11" s="624"/>
      <c r="BN11" s="625"/>
      <c r="BO11" s="626">
        <v>6.3</v>
      </c>
      <c r="BP11" s="626"/>
      <c r="BQ11" s="626"/>
      <c r="BR11" s="626"/>
      <c r="BS11" s="627" t="s">
        <v>138</v>
      </c>
      <c r="BT11" s="627"/>
      <c r="BU11" s="627"/>
      <c r="BV11" s="627"/>
      <c r="BW11" s="627"/>
      <c r="BX11" s="627"/>
      <c r="BY11" s="627"/>
      <c r="BZ11" s="627"/>
      <c r="CA11" s="627"/>
      <c r="CB11" s="631"/>
      <c r="CD11" s="620" t="s">
        <v>251</v>
      </c>
      <c r="CE11" s="621"/>
      <c r="CF11" s="621"/>
      <c r="CG11" s="621"/>
      <c r="CH11" s="621"/>
      <c r="CI11" s="621"/>
      <c r="CJ11" s="621"/>
      <c r="CK11" s="621"/>
      <c r="CL11" s="621"/>
      <c r="CM11" s="621"/>
      <c r="CN11" s="621"/>
      <c r="CO11" s="621"/>
      <c r="CP11" s="621"/>
      <c r="CQ11" s="622"/>
      <c r="CR11" s="623">
        <v>105727</v>
      </c>
      <c r="CS11" s="624"/>
      <c r="CT11" s="624"/>
      <c r="CU11" s="624"/>
      <c r="CV11" s="624"/>
      <c r="CW11" s="624"/>
      <c r="CX11" s="624"/>
      <c r="CY11" s="625"/>
      <c r="CZ11" s="626">
        <v>1.4</v>
      </c>
      <c r="DA11" s="626"/>
      <c r="DB11" s="626"/>
      <c r="DC11" s="626"/>
      <c r="DD11" s="632">
        <v>1767</v>
      </c>
      <c r="DE11" s="624"/>
      <c r="DF11" s="624"/>
      <c r="DG11" s="624"/>
      <c r="DH11" s="624"/>
      <c r="DI11" s="624"/>
      <c r="DJ11" s="624"/>
      <c r="DK11" s="624"/>
      <c r="DL11" s="624"/>
      <c r="DM11" s="624"/>
      <c r="DN11" s="624"/>
      <c r="DO11" s="624"/>
      <c r="DP11" s="625"/>
      <c r="DQ11" s="632">
        <v>70104</v>
      </c>
      <c r="DR11" s="624"/>
      <c r="DS11" s="624"/>
      <c r="DT11" s="624"/>
      <c r="DU11" s="624"/>
      <c r="DV11" s="624"/>
      <c r="DW11" s="624"/>
      <c r="DX11" s="624"/>
      <c r="DY11" s="624"/>
      <c r="DZ11" s="624"/>
      <c r="EA11" s="624"/>
      <c r="EB11" s="624"/>
      <c r="EC11" s="633"/>
    </row>
    <row r="12" spans="2:143" ht="11.25" customHeight="1" x14ac:dyDescent="0.15">
      <c r="B12" s="620" t="s">
        <v>252</v>
      </c>
      <c r="C12" s="621"/>
      <c r="D12" s="621"/>
      <c r="E12" s="621"/>
      <c r="F12" s="621"/>
      <c r="G12" s="621"/>
      <c r="H12" s="621"/>
      <c r="I12" s="621"/>
      <c r="J12" s="621"/>
      <c r="K12" s="621"/>
      <c r="L12" s="621"/>
      <c r="M12" s="621"/>
      <c r="N12" s="621"/>
      <c r="O12" s="621"/>
      <c r="P12" s="621"/>
      <c r="Q12" s="622"/>
      <c r="R12" s="623" t="s">
        <v>236</v>
      </c>
      <c r="S12" s="624"/>
      <c r="T12" s="624"/>
      <c r="U12" s="624"/>
      <c r="V12" s="624"/>
      <c r="W12" s="624"/>
      <c r="X12" s="624"/>
      <c r="Y12" s="625"/>
      <c r="Z12" s="626" t="s">
        <v>138</v>
      </c>
      <c r="AA12" s="626"/>
      <c r="AB12" s="626"/>
      <c r="AC12" s="626"/>
      <c r="AD12" s="627" t="s">
        <v>180</v>
      </c>
      <c r="AE12" s="627"/>
      <c r="AF12" s="627"/>
      <c r="AG12" s="627"/>
      <c r="AH12" s="627"/>
      <c r="AI12" s="627"/>
      <c r="AJ12" s="627"/>
      <c r="AK12" s="627"/>
      <c r="AL12" s="628" t="s">
        <v>236</v>
      </c>
      <c r="AM12" s="629"/>
      <c r="AN12" s="629"/>
      <c r="AO12" s="630"/>
      <c r="AP12" s="620" t="s">
        <v>253</v>
      </c>
      <c r="AQ12" s="621"/>
      <c r="AR12" s="621"/>
      <c r="AS12" s="621"/>
      <c r="AT12" s="621"/>
      <c r="AU12" s="621"/>
      <c r="AV12" s="621"/>
      <c r="AW12" s="621"/>
      <c r="AX12" s="621"/>
      <c r="AY12" s="621"/>
      <c r="AZ12" s="621"/>
      <c r="BA12" s="621"/>
      <c r="BB12" s="621"/>
      <c r="BC12" s="621"/>
      <c r="BD12" s="621"/>
      <c r="BE12" s="621"/>
      <c r="BF12" s="622"/>
      <c r="BG12" s="623">
        <v>1391221</v>
      </c>
      <c r="BH12" s="624"/>
      <c r="BI12" s="624"/>
      <c r="BJ12" s="624"/>
      <c r="BK12" s="624"/>
      <c r="BL12" s="624"/>
      <c r="BM12" s="624"/>
      <c r="BN12" s="625"/>
      <c r="BO12" s="626">
        <v>51.5</v>
      </c>
      <c r="BP12" s="626"/>
      <c r="BQ12" s="626"/>
      <c r="BR12" s="626"/>
      <c r="BS12" s="627" t="s">
        <v>138</v>
      </c>
      <c r="BT12" s="627"/>
      <c r="BU12" s="627"/>
      <c r="BV12" s="627"/>
      <c r="BW12" s="627"/>
      <c r="BX12" s="627"/>
      <c r="BY12" s="627"/>
      <c r="BZ12" s="627"/>
      <c r="CA12" s="627"/>
      <c r="CB12" s="631"/>
      <c r="CD12" s="620" t="s">
        <v>254</v>
      </c>
      <c r="CE12" s="621"/>
      <c r="CF12" s="621"/>
      <c r="CG12" s="621"/>
      <c r="CH12" s="621"/>
      <c r="CI12" s="621"/>
      <c r="CJ12" s="621"/>
      <c r="CK12" s="621"/>
      <c r="CL12" s="621"/>
      <c r="CM12" s="621"/>
      <c r="CN12" s="621"/>
      <c r="CO12" s="621"/>
      <c r="CP12" s="621"/>
      <c r="CQ12" s="622"/>
      <c r="CR12" s="623">
        <v>66087</v>
      </c>
      <c r="CS12" s="624"/>
      <c r="CT12" s="624"/>
      <c r="CU12" s="624"/>
      <c r="CV12" s="624"/>
      <c r="CW12" s="624"/>
      <c r="CX12" s="624"/>
      <c r="CY12" s="625"/>
      <c r="CZ12" s="626">
        <v>0.9</v>
      </c>
      <c r="DA12" s="626"/>
      <c r="DB12" s="626"/>
      <c r="DC12" s="626"/>
      <c r="DD12" s="632" t="s">
        <v>180</v>
      </c>
      <c r="DE12" s="624"/>
      <c r="DF12" s="624"/>
      <c r="DG12" s="624"/>
      <c r="DH12" s="624"/>
      <c r="DI12" s="624"/>
      <c r="DJ12" s="624"/>
      <c r="DK12" s="624"/>
      <c r="DL12" s="624"/>
      <c r="DM12" s="624"/>
      <c r="DN12" s="624"/>
      <c r="DO12" s="624"/>
      <c r="DP12" s="625"/>
      <c r="DQ12" s="632">
        <v>65805</v>
      </c>
      <c r="DR12" s="624"/>
      <c r="DS12" s="624"/>
      <c r="DT12" s="624"/>
      <c r="DU12" s="624"/>
      <c r="DV12" s="624"/>
      <c r="DW12" s="624"/>
      <c r="DX12" s="624"/>
      <c r="DY12" s="624"/>
      <c r="DZ12" s="624"/>
      <c r="EA12" s="624"/>
      <c r="EB12" s="624"/>
      <c r="EC12" s="633"/>
    </row>
    <row r="13" spans="2:143" ht="11.25" customHeight="1" x14ac:dyDescent="0.15">
      <c r="B13" s="620" t="s">
        <v>255</v>
      </c>
      <c r="C13" s="621"/>
      <c r="D13" s="621"/>
      <c r="E13" s="621"/>
      <c r="F13" s="621"/>
      <c r="G13" s="621"/>
      <c r="H13" s="621"/>
      <c r="I13" s="621"/>
      <c r="J13" s="621"/>
      <c r="K13" s="621"/>
      <c r="L13" s="621"/>
      <c r="M13" s="621"/>
      <c r="N13" s="621"/>
      <c r="O13" s="621"/>
      <c r="P13" s="621"/>
      <c r="Q13" s="622"/>
      <c r="R13" s="623" t="s">
        <v>236</v>
      </c>
      <c r="S13" s="624"/>
      <c r="T13" s="624"/>
      <c r="U13" s="624"/>
      <c r="V13" s="624"/>
      <c r="W13" s="624"/>
      <c r="X13" s="624"/>
      <c r="Y13" s="625"/>
      <c r="Z13" s="626" t="s">
        <v>236</v>
      </c>
      <c r="AA13" s="626"/>
      <c r="AB13" s="626"/>
      <c r="AC13" s="626"/>
      <c r="AD13" s="627" t="s">
        <v>236</v>
      </c>
      <c r="AE13" s="627"/>
      <c r="AF13" s="627"/>
      <c r="AG13" s="627"/>
      <c r="AH13" s="627"/>
      <c r="AI13" s="627"/>
      <c r="AJ13" s="627"/>
      <c r="AK13" s="627"/>
      <c r="AL13" s="628" t="s">
        <v>236</v>
      </c>
      <c r="AM13" s="629"/>
      <c r="AN13" s="629"/>
      <c r="AO13" s="630"/>
      <c r="AP13" s="620" t="s">
        <v>256</v>
      </c>
      <c r="AQ13" s="621"/>
      <c r="AR13" s="621"/>
      <c r="AS13" s="621"/>
      <c r="AT13" s="621"/>
      <c r="AU13" s="621"/>
      <c r="AV13" s="621"/>
      <c r="AW13" s="621"/>
      <c r="AX13" s="621"/>
      <c r="AY13" s="621"/>
      <c r="AZ13" s="621"/>
      <c r="BA13" s="621"/>
      <c r="BB13" s="621"/>
      <c r="BC13" s="621"/>
      <c r="BD13" s="621"/>
      <c r="BE13" s="621"/>
      <c r="BF13" s="622"/>
      <c r="BG13" s="623">
        <v>1391212</v>
      </c>
      <c r="BH13" s="624"/>
      <c r="BI13" s="624"/>
      <c r="BJ13" s="624"/>
      <c r="BK13" s="624"/>
      <c r="BL13" s="624"/>
      <c r="BM13" s="624"/>
      <c r="BN13" s="625"/>
      <c r="BO13" s="626">
        <v>51.5</v>
      </c>
      <c r="BP13" s="626"/>
      <c r="BQ13" s="626"/>
      <c r="BR13" s="626"/>
      <c r="BS13" s="627" t="s">
        <v>236</v>
      </c>
      <c r="BT13" s="627"/>
      <c r="BU13" s="627"/>
      <c r="BV13" s="627"/>
      <c r="BW13" s="627"/>
      <c r="BX13" s="627"/>
      <c r="BY13" s="627"/>
      <c r="BZ13" s="627"/>
      <c r="CA13" s="627"/>
      <c r="CB13" s="631"/>
      <c r="CD13" s="620" t="s">
        <v>257</v>
      </c>
      <c r="CE13" s="621"/>
      <c r="CF13" s="621"/>
      <c r="CG13" s="621"/>
      <c r="CH13" s="621"/>
      <c r="CI13" s="621"/>
      <c r="CJ13" s="621"/>
      <c r="CK13" s="621"/>
      <c r="CL13" s="621"/>
      <c r="CM13" s="621"/>
      <c r="CN13" s="621"/>
      <c r="CO13" s="621"/>
      <c r="CP13" s="621"/>
      <c r="CQ13" s="622"/>
      <c r="CR13" s="623">
        <v>784022</v>
      </c>
      <c r="CS13" s="624"/>
      <c r="CT13" s="624"/>
      <c r="CU13" s="624"/>
      <c r="CV13" s="624"/>
      <c r="CW13" s="624"/>
      <c r="CX13" s="624"/>
      <c r="CY13" s="625"/>
      <c r="CZ13" s="626">
        <v>10.5</v>
      </c>
      <c r="DA13" s="626"/>
      <c r="DB13" s="626"/>
      <c r="DC13" s="626"/>
      <c r="DD13" s="632">
        <v>270695</v>
      </c>
      <c r="DE13" s="624"/>
      <c r="DF13" s="624"/>
      <c r="DG13" s="624"/>
      <c r="DH13" s="624"/>
      <c r="DI13" s="624"/>
      <c r="DJ13" s="624"/>
      <c r="DK13" s="624"/>
      <c r="DL13" s="624"/>
      <c r="DM13" s="624"/>
      <c r="DN13" s="624"/>
      <c r="DO13" s="624"/>
      <c r="DP13" s="625"/>
      <c r="DQ13" s="632">
        <v>677694</v>
      </c>
      <c r="DR13" s="624"/>
      <c r="DS13" s="624"/>
      <c r="DT13" s="624"/>
      <c r="DU13" s="624"/>
      <c r="DV13" s="624"/>
      <c r="DW13" s="624"/>
      <c r="DX13" s="624"/>
      <c r="DY13" s="624"/>
      <c r="DZ13" s="624"/>
      <c r="EA13" s="624"/>
      <c r="EB13" s="624"/>
      <c r="EC13" s="633"/>
    </row>
    <row r="14" spans="2:143" ht="11.25" customHeight="1" x14ac:dyDescent="0.15">
      <c r="B14" s="620" t="s">
        <v>258</v>
      </c>
      <c r="C14" s="621"/>
      <c r="D14" s="621"/>
      <c r="E14" s="621"/>
      <c r="F14" s="621"/>
      <c r="G14" s="621"/>
      <c r="H14" s="621"/>
      <c r="I14" s="621"/>
      <c r="J14" s="621"/>
      <c r="K14" s="621"/>
      <c r="L14" s="621"/>
      <c r="M14" s="621"/>
      <c r="N14" s="621"/>
      <c r="O14" s="621"/>
      <c r="P14" s="621"/>
      <c r="Q14" s="622"/>
      <c r="R14" s="623" t="s">
        <v>180</v>
      </c>
      <c r="S14" s="624"/>
      <c r="T14" s="624"/>
      <c r="U14" s="624"/>
      <c r="V14" s="624"/>
      <c r="W14" s="624"/>
      <c r="X14" s="624"/>
      <c r="Y14" s="625"/>
      <c r="Z14" s="626" t="s">
        <v>180</v>
      </c>
      <c r="AA14" s="626"/>
      <c r="AB14" s="626"/>
      <c r="AC14" s="626"/>
      <c r="AD14" s="627" t="s">
        <v>236</v>
      </c>
      <c r="AE14" s="627"/>
      <c r="AF14" s="627"/>
      <c r="AG14" s="627"/>
      <c r="AH14" s="627"/>
      <c r="AI14" s="627"/>
      <c r="AJ14" s="627"/>
      <c r="AK14" s="627"/>
      <c r="AL14" s="628" t="s">
        <v>180</v>
      </c>
      <c r="AM14" s="629"/>
      <c r="AN14" s="629"/>
      <c r="AO14" s="630"/>
      <c r="AP14" s="620" t="s">
        <v>259</v>
      </c>
      <c r="AQ14" s="621"/>
      <c r="AR14" s="621"/>
      <c r="AS14" s="621"/>
      <c r="AT14" s="621"/>
      <c r="AU14" s="621"/>
      <c r="AV14" s="621"/>
      <c r="AW14" s="621"/>
      <c r="AX14" s="621"/>
      <c r="AY14" s="621"/>
      <c r="AZ14" s="621"/>
      <c r="BA14" s="621"/>
      <c r="BB14" s="621"/>
      <c r="BC14" s="621"/>
      <c r="BD14" s="621"/>
      <c r="BE14" s="621"/>
      <c r="BF14" s="622"/>
      <c r="BG14" s="623">
        <v>61055</v>
      </c>
      <c r="BH14" s="624"/>
      <c r="BI14" s="624"/>
      <c r="BJ14" s="624"/>
      <c r="BK14" s="624"/>
      <c r="BL14" s="624"/>
      <c r="BM14" s="624"/>
      <c r="BN14" s="625"/>
      <c r="BO14" s="626">
        <v>2.2999999999999998</v>
      </c>
      <c r="BP14" s="626"/>
      <c r="BQ14" s="626"/>
      <c r="BR14" s="626"/>
      <c r="BS14" s="627" t="s">
        <v>236</v>
      </c>
      <c r="BT14" s="627"/>
      <c r="BU14" s="627"/>
      <c r="BV14" s="627"/>
      <c r="BW14" s="627"/>
      <c r="BX14" s="627"/>
      <c r="BY14" s="627"/>
      <c r="BZ14" s="627"/>
      <c r="CA14" s="627"/>
      <c r="CB14" s="631"/>
      <c r="CD14" s="620" t="s">
        <v>260</v>
      </c>
      <c r="CE14" s="621"/>
      <c r="CF14" s="621"/>
      <c r="CG14" s="621"/>
      <c r="CH14" s="621"/>
      <c r="CI14" s="621"/>
      <c r="CJ14" s="621"/>
      <c r="CK14" s="621"/>
      <c r="CL14" s="621"/>
      <c r="CM14" s="621"/>
      <c r="CN14" s="621"/>
      <c r="CO14" s="621"/>
      <c r="CP14" s="621"/>
      <c r="CQ14" s="622"/>
      <c r="CR14" s="623">
        <v>270021</v>
      </c>
      <c r="CS14" s="624"/>
      <c r="CT14" s="624"/>
      <c r="CU14" s="624"/>
      <c r="CV14" s="624"/>
      <c r="CW14" s="624"/>
      <c r="CX14" s="624"/>
      <c r="CY14" s="625"/>
      <c r="CZ14" s="626">
        <v>3.6</v>
      </c>
      <c r="DA14" s="626"/>
      <c r="DB14" s="626"/>
      <c r="DC14" s="626"/>
      <c r="DD14" s="632">
        <v>1474</v>
      </c>
      <c r="DE14" s="624"/>
      <c r="DF14" s="624"/>
      <c r="DG14" s="624"/>
      <c r="DH14" s="624"/>
      <c r="DI14" s="624"/>
      <c r="DJ14" s="624"/>
      <c r="DK14" s="624"/>
      <c r="DL14" s="624"/>
      <c r="DM14" s="624"/>
      <c r="DN14" s="624"/>
      <c r="DO14" s="624"/>
      <c r="DP14" s="625"/>
      <c r="DQ14" s="632">
        <v>266809</v>
      </c>
      <c r="DR14" s="624"/>
      <c r="DS14" s="624"/>
      <c r="DT14" s="624"/>
      <c r="DU14" s="624"/>
      <c r="DV14" s="624"/>
      <c r="DW14" s="624"/>
      <c r="DX14" s="624"/>
      <c r="DY14" s="624"/>
      <c r="DZ14" s="624"/>
      <c r="EA14" s="624"/>
      <c r="EB14" s="624"/>
      <c r="EC14" s="633"/>
    </row>
    <row r="15" spans="2:143" ht="11.25" customHeight="1" x14ac:dyDescent="0.15">
      <c r="B15" s="620" t="s">
        <v>261</v>
      </c>
      <c r="C15" s="621"/>
      <c r="D15" s="621"/>
      <c r="E15" s="621"/>
      <c r="F15" s="621"/>
      <c r="G15" s="621"/>
      <c r="H15" s="621"/>
      <c r="I15" s="621"/>
      <c r="J15" s="621"/>
      <c r="K15" s="621"/>
      <c r="L15" s="621"/>
      <c r="M15" s="621"/>
      <c r="N15" s="621"/>
      <c r="O15" s="621"/>
      <c r="P15" s="621"/>
      <c r="Q15" s="622"/>
      <c r="R15" s="623" t="s">
        <v>236</v>
      </c>
      <c r="S15" s="624"/>
      <c r="T15" s="624"/>
      <c r="U15" s="624"/>
      <c r="V15" s="624"/>
      <c r="W15" s="624"/>
      <c r="X15" s="624"/>
      <c r="Y15" s="625"/>
      <c r="Z15" s="626" t="s">
        <v>236</v>
      </c>
      <c r="AA15" s="626"/>
      <c r="AB15" s="626"/>
      <c r="AC15" s="626"/>
      <c r="AD15" s="627" t="s">
        <v>236</v>
      </c>
      <c r="AE15" s="627"/>
      <c r="AF15" s="627"/>
      <c r="AG15" s="627"/>
      <c r="AH15" s="627"/>
      <c r="AI15" s="627"/>
      <c r="AJ15" s="627"/>
      <c r="AK15" s="627"/>
      <c r="AL15" s="628" t="s">
        <v>138</v>
      </c>
      <c r="AM15" s="629"/>
      <c r="AN15" s="629"/>
      <c r="AO15" s="630"/>
      <c r="AP15" s="620" t="s">
        <v>262</v>
      </c>
      <c r="AQ15" s="621"/>
      <c r="AR15" s="621"/>
      <c r="AS15" s="621"/>
      <c r="AT15" s="621"/>
      <c r="AU15" s="621"/>
      <c r="AV15" s="621"/>
      <c r="AW15" s="621"/>
      <c r="AX15" s="621"/>
      <c r="AY15" s="621"/>
      <c r="AZ15" s="621"/>
      <c r="BA15" s="621"/>
      <c r="BB15" s="621"/>
      <c r="BC15" s="621"/>
      <c r="BD15" s="621"/>
      <c r="BE15" s="621"/>
      <c r="BF15" s="622"/>
      <c r="BG15" s="623">
        <v>132450</v>
      </c>
      <c r="BH15" s="624"/>
      <c r="BI15" s="624"/>
      <c r="BJ15" s="624"/>
      <c r="BK15" s="624"/>
      <c r="BL15" s="624"/>
      <c r="BM15" s="624"/>
      <c r="BN15" s="625"/>
      <c r="BO15" s="626">
        <v>4.9000000000000004</v>
      </c>
      <c r="BP15" s="626"/>
      <c r="BQ15" s="626"/>
      <c r="BR15" s="626"/>
      <c r="BS15" s="627" t="s">
        <v>236</v>
      </c>
      <c r="BT15" s="627"/>
      <c r="BU15" s="627"/>
      <c r="BV15" s="627"/>
      <c r="BW15" s="627"/>
      <c r="BX15" s="627"/>
      <c r="BY15" s="627"/>
      <c r="BZ15" s="627"/>
      <c r="CA15" s="627"/>
      <c r="CB15" s="631"/>
      <c r="CD15" s="620" t="s">
        <v>263</v>
      </c>
      <c r="CE15" s="621"/>
      <c r="CF15" s="621"/>
      <c r="CG15" s="621"/>
      <c r="CH15" s="621"/>
      <c r="CI15" s="621"/>
      <c r="CJ15" s="621"/>
      <c r="CK15" s="621"/>
      <c r="CL15" s="621"/>
      <c r="CM15" s="621"/>
      <c r="CN15" s="621"/>
      <c r="CO15" s="621"/>
      <c r="CP15" s="621"/>
      <c r="CQ15" s="622"/>
      <c r="CR15" s="623">
        <v>812080</v>
      </c>
      <c r="CS15" s="624"/>
      <c r="CT15" s="624"/>
      <c r="CU15" s="624"/>
      <c r="CV15" s="624"/>
      <c r="CW15" s="624"/>
      <c r="CX15" s="624"/>
      <c r="CY15" s="625"/>
      <c r="CZ15" s="626">
        <v>10.8</v>
      </c>
      <c r="DA15" s="626"/>
      <c r="DB15" s="626"/>
      <c r="DC15" s="626"/>
      <c r="DD15" s="632">
        <v>79174</v>
      </c>
      <c r="DE15" s="624"/>
      <c r="DF15" s="624"/>
      <c r="DG15" s="624"/>
      <c r="DH15" s="624"/>
      <c r="DI15" s="624"/>
      <c r="DJ15" s="624"/>
      <c r="DK15" s="624"/>
      <c r="DL15" s="624"/>
      <c r="DM15" s="624"/>
      <c r="DN15" s="624"/>
      <c r="DO15" s="624"/>
      <c r="DP15" s="625"/>
      <c r="DQ15" s="632">
        <v>716963</v>
      </c>
      <c r="DR15" s="624"/>
      <c r="DS15" s="624"/>
      <c r="DT15" s="624"/>
      <c r="DU15" s="624"/>
      <c r="DV15" s="624"/>
      <c r="DW15" s="624"/>
      <c r="DX15" s="624"/>
      <c r="DY15" s="624"/>
      <c r="DZ15" s="624"/>
      <c r="EA15" s="624"/>
      <c r="EB15" s="624"/>
      <c r="EC15" s="633"/>
    </row>
    <row r="16" spans="2:143" ht="11.25" customHeight="1" x14ac:dyDescent="0.15">
      <c r="B16" s="620" t="s">
        <v>264</v>
      </c>
      <c r="C16" s="621"/>
      <c r="D16" s="621"/>
      <c r="E16" s="621"/>
      <c r="F16" s="621"/>
      <c r="G16" s="621"/>
      <c r="H16" s="621"/>
      <c r="I16" s="621"/>
      <c r="J16" s="621"/>
      <c r="K16" s="621"/>
      <c r="L16" s="621"/>
      <c r="M16" s="621"/>
      <c r="N16" s="621"/>
      <c r="O16" s="621"/>
      <c r="P16" s="621"/>
      <c r="Q16" s="622"/>
      <c r="R16" s="623">
        <v>11709</v>
      </c>
      <c r="S16" s="624"/>
      <c r="T16" s="624"/>
      <c r="U16" s="624"/>
      <c r="V16" s="624"/>
      <c r="W16" s="624"/>
      <c r="X16" s="624"/>
      <c r="Y16" s="625"/>
      <c r="Z16" s="626">
        <v>0.2</v>
      </c>
      <c r="AA16" s="626"/>
      <c r="AB16" s="626"/>
      <c r="AC16" s="626"/>
      <c r="AD16" s="627">
        <v>11709</v>
      </c>
      <c r="AE16" s="627"/>
      <c r="AF16" s="627"/>
      <c r="AG16" s="627"/>
      <c r="AH16" s="627"/>
      <c r="AI16" s="627"/>
      <c r="AJ16" s="627"/>
      <c r="AK16" s="627"/>
      <c r="AL16" s="628">
        <v>0.2</v>
      </c>
      <c r="AM16" s="629"/>
      <c r="AN16" s="629"/>
      <c r="AO16" s="630"/>
      <c r="AP16" s="620" t="s">
        <v>265</v>
      </c>
      <c r="AQ16" s="621"/>
      <c r="AR16" s="621"/>
      <c r="AS16" s="621"/>
      <c r="AT16" s="621"/>
      <c r="AU16" s="621"/>
      <c r="AV16" s="621"/>
      <c r="AW16" s="621"/>
      <c r="AX16" s="621"/>
      <c r="AY16" s="621"/>
      <c r="AZ16" s="621"/>
      <c r="BA16" s="621"/>
      <c r="BB16" s="621"/>
      <c r="BC16" s="621"/>
      <c r="BD16" s="621"/>
      <c r="BE16" s="621"/>
      <c r="BF16" s="622"/>
      <c r="BG16" s="623" t="s">
        <v>236</v>
      </c>
      <c r="BH16" s="624"/>
      <c r="BI16" s="624"/>
      <c r="BJ16" s="624"/>
      <c r="BK16" s="624"/>
      <c r="BL16" s="624"/>
      <c r="BM16" s="624"/>
      <c r="BN16" s="625"/>
      <c r="BO16" s="626" t="s">
        <v>180</v>
      </c>
      <c r="BP16" s="626"/>
      <c r="BQ16" s="626"/>
      <c r="BR16" s="626"/>
      <c r="BS16" s="627" t="s">
        <v>138</v>
      </c>
      <c r="BT16" s="627"/>
      <c r="BU16" s="627"/>
      <c r="BV16" s="627"/>
      <c r="BW16" s="627"/>
      <c r="BX16" s="627"/>
      <c r="BY16" s="627"/>
      <c r="BZ16" s="627"/>
      <c r="CA16" s="627"/>
      <c r="CB16" s="631"/>
      <c r="CD16" s="620" t="s">
        <v>266</v>
      </c>
      <c r="CE16" s="621"/>
      <c r="CF16" s="621"/>
      <c r="CG16" s="621"/>
      <c r="CH16" s="621"/>
      <c r="CI16" s="621"/>
      <c r="CJ16" s="621"/>
      <c r="CK16" s="621"/>
      <c r="CL16" s="621"/>
      <c r="CM16" s="621"/>
      <c r="CN16" s="621"/>
      <c r="CO16" s="621"/>
      <c r="CP16" s="621"/>
      <c r="CQ16" s="622"/>
      <c r="CR16" s="623" t="s">
        <v>180</v>
      </c>
      <c r="CS16" s="624"/>
      <c r="CT16" s="624"/>
      <c r="CU16" s="624"/>
      <c r="CV16" s="624"/>
      <c r="CW16" s="624"/>
      <c r="CX16" s="624"/>
      <c r="CY16" s="625"/>
      <c r="CZ16" s="626" t="s">
        <v>180</v>
      </c>
      <c r="DA16" s="626"/>
      <c r="DB16" s="626"/>
      <c r="DC16" s="626"/>
      <c r="DD16" s="632" t="s">
        <v>180</v>
      </c>
      <c r="DE16" s="624"/>
      <c r="DF16" s="624"/>
      <c r="DG16" s="624"/>
      <c r="DH16" s="624"/>
      <c r="DI16" s="624"/>
      <c r="DJ16" s="624"/>
      <c r="DK16" s="624"/>
      <c r="DL16" s="624"/>
      <c r="DM16" s="624"/>
      <c r="DN16" s="624"/>
      <c r="DO16" s="624"/>
      <c r="DP16" s="625"/>
      <c r="DQ16" s="632" t="s">
        <v>236</v>
      </c>
      <c r="DR16" s="624"/>
      <c r="DS16" s="624"/>
      <c r="DT16" s="624"/>
      <c r="DU16" s="624"/>
      <c r="DV16" s="624"/>
      <c r="DW16" s="624"/>
      <c r="DX16" s="624"/>
      <c r="DY16" s="624"/>
      <c r="DZ16" s="624"/>
      <c r="EA16" s="624"/>
      <c r="EB16" s="624"/>
      <c r="EC16" s="633"/>
    </row>
    <row r="17" spans="2:133" ht="11.25" customHeight="1" x14ac:dyDescent="0.15">
      <c r="B17" s="620" t="s">
        <v>267</v>
      </c>
      <c r="C17" s="621"/>
      <c r="D17" s="621"/>
      <c r="E17" s="621"/>
      <c r="F17" s="621"/>
      <c r="G17" s="621"/>
      <c r="H17" s="621"/>
      <c r="I17" s="621"/>
      <c r="J17" s="621"/>
      <c r="K17" s="621"/>
      <c r="L17" s="621"/>
      <c r="M17" s="621"/>
      <c r="N17" s="621"/>
      <c r="O17" s="621"/>
      <c r="P17" s="621"/>
      <c r="Q17" s="622"/>
      <c r="R17" s="623">
        <v>40765</v>
      </c>
      <c r="S17" s="624"/>
      <c r="T17" s="624"/>
      <c r="U17" s="624"/>
      <c r="V17" s="624"/>
      <c r="W17" s="624"/>
      <c r="X17" s="624"/>
      <c r="Y17" s="625"/>
      <c r="Z17" s="626">
        <v>0.5</v>
      </c>
      <c r="AA17" s="626"/>
      <c r="AB17" s="626"/>
      <c r="AC17" s="626"/>
      <c r="AD17" s="627">
        <v>40765</v>
      </c>
      <c r="AE17" s="627"/>
      <c r="AF17" s="627"/>
      <c r="AG17" s="627"/>
      <c r="AH17" s="627"/>
      <c r="AI17" s="627"/>
      <c r="AJ17" s="627"/>
      <c r="AK17" s="627"/>
      <c r="AL17" s="628">
        <v>0.8</v>
      </c>
      <c r="AM17" s="629"/>
      <c r="AN17" s="629"/>
      <c r="AO17" s="630"/>
      <c r="AP17" s="620" t="s">
        <v>268</v>
      </c>
      <c r="AQ17" s="621"/>
      <c r="AR17" s="621"/>
      <c r="AS17" s="621"/>
      <c r="AT17" s="621"/>
      <c r="AU17" s="621"/>
      <c r="AV17" s="621"/>
      <c r="AW17" s="621"/>
      <c r="AX17" s="621"/>
      <c r="AY17" s="621"/>
      <c r="AZ17" s="621"/>
      <c r="BA17" s="621"/>
      <c r="BB17" s="621"/>
      <c r="BC17" s="621"/>
      <c r="BD17" s="621"/>
      <c r="BE17" s="621"/>
      <c r="BF17" s="622"/>
      <c r="BG17" s="623" t="s">
        <v>236</v>
      </c>
      <c r="BH17" s="624"/>
      <c r="BI17" s="624"/>
      <c r="BJ17" s="624"/>
      <c r="BK17" s="624"/>
      <c r="BL17" s="624"/>
      <c r="BM17" s="624"/>
      <c r="BN17" s="625"/>
      <c r="BO17" s="626" t="s">
        <v>236</v>
      </c>
      <c r="BP17" s="626"/>
      <c r="BQ17" s="626"/>
      <c r="BR17" s="626"/>
      <c r="BS17" s="627" t="s">
        <v>138</v>
      </c>
      <c r="BT17" s="627"/>
      <c r="BU17" s="627"/>
      <c r="BV17" s="627"/>
      <c r="BW17" s="627"/>
      <c r="BX17" s="627"/>
      <c r="BY17" s="627"/>
      <c r="BZ17" s="627"/>
      <c r="CA17" s="627"/>
      <c r="CB17" s="631"/>
      <c r="CD17" s="620" t="s">
        <v>269</v>
      </c>
      <c r="CE17" s="621"/>
      <c r="CF17" s="621"/>
      <c r="CG17" s="621"/>
      <c r="CH17" s="621"/>
      <c r="CI17" s="621"/>
      <c r="CJ17" s="621"/>
      <c r="CK17" s="621"/>
      <c r="CL17" s="621"/>
      <c r="CM17" s="621"/>
      <c r="CN17" s="621"/>
      <c r="CO17" s="621"/>
      <c r="CP17" s="621"/>
      <c r="CQ17" s="622"/>
      <c r="CR17" s="623">
        <v>510730</v>
      </c>
      <c r="CS17" s="624"/>
      <c r="CT17" s="624"/>
      <c r="CU17" s="624"/>
      <c r="CV17" s="624"/>
      <c r="CW17" s="624"/>
      <c r="CX17" s="624"/>
      <c r="CY17" s="625"/>
      <c r="CZ17" s="626">
        <v>6.8</v>
      </c>
      <c r="DA17" s="626"/>
      <c r="DB17" s="626"/>
      <c r="DC17" s="626"/>
      <c r="DD17" s="632" t="s">
        <v>236</v>
      </c>
      <c r="DE17" s="624"/>
      <c r="DF17" s="624"/>
      <c r="DG17" s="624"/>
      <c r="DH17" s="624"/>
      <c r="DI17" s="624"/>
      <c r="DJ17" s="624"/>
      <c r="DK17" s="624"/>
      <c r="DL17" s="624"/>
      <c r="DM17" s="624"/>
      <c r="DN17" s="624"/>
      <c r="DO17" s="624"/>
      <c r="DP17" s="625"/>
      <c r="DQ17" s="632">
        <v>510730</v>
      </c>
      <c r="DR17" s="624"/>
      <c r="DS17" s="624"/>
      <c r="DT17" s="624"/>
      <c r="DU17" s="624"/>
      <c r="DV17" s="624"/>
      <c r="DW17" s="624"/>
      <c r="DX17" s="624"/>
      <c r="DY17" s="624"/>
      <c r="DZ17" s="624"/>
      <c r="EA17" s="624"/>
      <c r="EB17" s="624"/>
      <c r="EC17" s="633"/>
    </row>
    <row r="18" spans="2:133" ht="11.25" customHeight="1" x14ac:dyDescent="0.15">
      <c r="B18" s="620" t="s">
        <v>270</v>
      </c>
      <c r="C18" s="621"/>
      <c r="D18" s="621"/>
      <c r="E18" s="621"/>
      <c r="F18" s="621"/>
      <c r="G18" s="621"/>
      <c r="H18" s="621"/>
      <c r="I18" s="621"/>
      <c r="J18" s="621"/>
      <c r="K18" s="621"/>
      <c r="L18" s="621"/>
      <c r="M18" s="621"/>
      <c r="N18" s="621"/>
      <c r="O18" s="621"/>
      <c r="P18" s="621"/>
      <c r="Q18" s="622"/>
      <c r="R18" s="623">
        <v>20046</v>
      </c>
      <c r="S18" s="624"/>
      <c r="T18" s="624"/>
      <c r="U18" s="624"/>
      <c r="V18" s="624"/>
      <c r="W18" s="624"/>
      <c r="X18" s="624"/>
      <c r="Y18" s="625"/>
      <c r="Z18" s="626">
        <v>0.3</v>
      </c>
      <c r="AA18" s="626"/>
      <c r="AB18" s="626"/>
      <c r="AC18" s="626"/>
      <c r="AD18" s="627">
        <v>20046</v>
      </c>
      <c r="AE18" s="627"/>
      <c r="AF18" s="627"/>
      <c r="AG18" s="627"/>
      <c r="AH18" s="627"/>
      <c r="AI18" s="627"/>
      <c r="AJ18" s="627"/>
      <c r="AK18" s="627"/>
      <c r="AL18" s="628">
        <v>0.4</v>
      </c>
      <c r="AM18" s="629"/>
      <c r="AN18" s="629"/>
      <c r="AO18" s="630"/>
      <c r="AP18" s="620" t="s">
        <v>271</v>
      </c>
      <c r="AQ18" s="621"/>
      <c r="AR18" s="621"/>
      <c r="AS18" s="621"/>
      <c r="AT18" s="621"/>
      <c r="AU18" s="621"/>
      <c r="AV18" s="621"/>
      <c r="AW18" s="621"/>
      <c r="AX18" s="621"/>
      <c r="AY18" s="621"/>
      <c r="AZ18" s="621"/>
      <c r="BA18" s="621"/>
      <c r="BB18" s="621"/>
      <c r="BC18" s="621"/>
      <c r="BD18" s="621"/>
      <c r="BE18" s="621"/>
      <c r="BF18" s="622"/>
      <c r="BG18" s="623" t="s">
        <v>236</v>
      </c>
      <c r="BH18" s="624"/>
      <c r="BI18" s="624"/>
      <c r="BJ18" s="624"/>
      <c r="BK18" s="624"/>
      <c r="BL18" s="624"/>
      <c r="BM18" s="624"/>
      <c r="BN18" s="625"/>
      <c r="BO18" s="626" t="s">
        <v>138</v>
      </c>
      <c r="BP18" s="626"/>
      <c r="BQ18" s="626"/>
      <c r="BR18" s="626"/>
      <c r="BS18" s="627" t="s">
        <v>236</v>
      </c>
      <c r="BT18" s="627"/>
      <c r="BU18" s="627"/>
      <c r="BV18" s="627"/>
      <c r="BW18" s="627"/>
      <c r="BX18" s="627"/>
      <c r="BY18" s="627"/>
      <c r="BZ18" s="627"/>
      <c r="CA18" s="627"/>
      <c r="CB18" s="631"/>
      <c r="CD18" s="620" t="s">
        <v>272</v>
      </c>
      <c r="CE18" s="621"/>
      <c r="CF18" s="621"/>
      <c r="CG18" s="621"/>
      <c r="CH18" s="621"/>
      <c r="CI18" s="621"/>
      <c r="CJ18" s="621"/>
      <c r="CK18" s="621"/>
      <c r="CL18" s="621"/>
      <c r="CM18" s="621"/>
      <c r="CN18" s="621"/>
      <c r="CO18" s="621"/>
      <c r="CP18" s="621"/>
      <c r="CQ18" s="622"/>
      <c r="CR18" s="623" t="s">
        <v>236</v>
      </c>
      <c r="CS18" s="624"/>
      <c r="CT18" s="624"/>
      <c r="CU18" s="624"/>
      <c r="CV18" s="624"/>
      <c r="CW18" s="624"/>
      <c r="CX18" s="624"/>
      <c r="CY18" s="625"/>
      <c r="CZ18" s="626" t="s">
        <v>138</v>
      </c>
      <c r="DA18" s="626"/>
      <c r="DB18" s="626"/>
      <c r="DC18" s="626"/>
      <c r="DD18" s="632" t="s">
        <v>236</v>
      </c>
      <c r="DE18" s="624"/>
      <c r="DF18" s="624"/>
      <c r="DG18" s="624"/>
      <c r="DH18" s="624"/>
      <c r="DI18" s="624"/>
      <c r="DJ18" s="624"/>
      <c r="DK18" s="624"/>
      <c r="DL18" s="624"/>
      <c r="DM18" s="624"/>
      <c r="DN18" s="624"/>
      <c r="DO18" s="624"/>
      <c r="DP18" s="625"/>
      <c r="DQ18" s="632" t="s">
        <v>236</v>
      </c>
      <c r="DR18" s="624"/>
      <c r="DS18" s="624"/>
      <c r="DT18" s="624"/>
      <c r="DU18" s="624"/>
      <c r="DV18" s="624"/>
      <c r="DW18" s="624"/>
      <c r="DX18" s="624"/>
      <c r="DY18" s="624"/>
      <c r="DZ18" s="624"/>
      <c r="EA18" s="624"/>
      <c r="EB18" s="624"/>
      <c r="EC18" s="633"/>
    </row>
    <row r="19" spans="2:133" ht="11.25" customHeight="1" x14ac:dyDescent="0.15">
      <c r="B19" s="620" t="s">
        <v>273</v>
      </c>
      <c r="C19" s="621"/>
      <c r="D19" s="621"/>
      <c r="E19" s="621"/>
      <c r="F19" s="621"/>
      <c r="G19" s="621"/>
      <c r="H19" s="621"/>
      <c r="I19" s="621"/>
      <c r="J19" s="621"/>
      <c r="K19" s="621"/>
      <c r="L19" s="621"/>
      <c r="M19" s="621"/>
      <c r="N19" s="621"/>
      <c r="O19" s="621"/>
      <c r="P19" s="621"/>
      <c r="Q19" s="622"/>
      <c r="R19" s="623">
        <v>20004</v>
      </c>
      <c r="S19" s="624"/>
      <c r="T19" s="624"/>
      <c r="U19" s="624"/>
      <c r="V19" s="624"/>
      <c r="W19" s="624"/>
      <c r="X19" s="624"/>
      <c r="Y19" s="625"/>
      <c r="Z19" s="626">
        <v>0.3</v>
      </c>
      <c r="AA19" s="626"/>
      <c r="AB19" s="626"/>
      <c r="AC19" s="626"/>
      <c r="AD19" s="627">
        <v>20004</v>
      </c>
      <c r="AE19" s="627"/>
      <c r="AF19" s="627"/>
      <c r="AG19" s="627"/>
      <c r="AH19" s="627"/>
      <c r="AI19" s="627"/>
      <c r="AJ19" s="627"/>
      <c r="AK19" s="627"/>
      <c r="AL19" s="628">
        <v>0.4</v>
      </c>
      <c r="AM19" s="629"/>
      <c r="AN19" s="629"/>
      <c r="AO19" s="630"/>
      <c r="AP19" s="620" t="s">
        <v>274</v>
      </c>
      <c r="AQ19" s="621"/>
      <c r="AR19" s="621"/>
      <c r="AS19" s="621"/>
      <c r="AT19" s="621"/>
      <c r="AU19" s="621"/>
      <c r="AV19" s="621"/>
      <c r="AW19" s="621"/>
      <c r="AX19" s="621"/>
      <c r="AY19" s="621"/>
      <c r="AZ19" s="621"/>
      <c r="BA19" s="621"/>
      <c r="BB19" s="621"/>
      <c r="BC19" s="621"/>
      <c r="BD19" s="621"/>
      <c r="BE19" s="621"/>
      <c r="BF19" s="622"/>
      <c r="BG19" s="623" t="s">
        <v>138</v>
      </c>
      <c r="BH19" s="624"/>
      <c r="BI19" s="624"/>
      <c r="BJ19" s="624"/>
      <c r="BK19" s="624"/>
      <c r="BL19" s="624"/>
      <c r="BM19" s="624"/>
      <c r="BN19" s="625"/>
      <c r="BO19" s="626" t="s">
        <v>180</v>
      </c>
      <c r="BP19" s="626"/>
      <c r="BQ19" s="626"/>
      <c r="BR19" s="626"/>
      <c r="BS19" s="627" t="s">
        <v>138</v>
      </c>
      <c r="BT19" s="627"/>
      <c r="BU19" s="627"/>
      <c r="BV19" s="627"/>
      <c r="BW19" s="627"/>
      <c r="BX19" s="627"/>
      <c r="BY19" s="627"/>
      <c r="BZ19" s="627"/>
      <c r="CA19" s="627"/>
      <c r="CB19" s="631"/>
      <c r="CD19" s="620" t="s">
        <v>275</v>
      </c>
      <c r="CE19" s="621"/>
      <c r="CF19" s="621"/>
      <c r="CG19" s="621"/>
      <c r="CH19" s="621"/>
      <c r="CI19" s="621"/>
      <c r="CJ19" s="621"/>
      <c r="CK19" s="621"/>
      <c r="CL19" s="621"/>
      <c r="CM19" s="621"/>
      <c r="CN19" s="621"/>
      <c r="CO19" s="621"/>
      <c r="CP19" s="621"/>
      <c r="CQ19" s="622"/>
      <c r="CR19" s="623" t="s">
        <v>180</v>
      </c>
      <c r="CS19" s="624"/>
      <c r="CT19" s="624"/>
      <c r="CU19" s="624"/>
      <c r="CV19" s="624"/>
      <c r="CW19" s="624"/>
      <c r="CX19" s="624"/>
      <c r="CY19" s="625"/>
      <c r="CZ19" s="626" t="s">
        <v>138</v>
      </c>
      <c r="DA19" s="626"/>
      <c r="DB19" s="626"/>
      <c r="DC19" s="626"/>
      <c r="DD19" s="632" t="s">
        <v>236</v>
      </c>
      <c r="DE19" s="624"/>
      <c r="DF19" s="624"/>
      <c r="DG19" s="624"/>
      <c r="DH19" s="624"/>
      <c r="DI19" s="624"/>
      <c r="DJ19" s="624"/>
      <c r="DK19" s="624"/>
      <c r="DL19" s="624"/>
      <c r="DM19" s="624"/>
      <c r="DN19" s="624"/>
      <c r="DO19" s="624"/>
      <c r="DP19" s="625"/>
      <c r="DQ19" s="632" t="s">
        <v>180</v>
      </c>
      <c r="DR19" s="624"/>
      <c r="DS19" s="624"/>
      <c r="DT19" s="624"/>
      <c r="DU19" s="624"/>
      <c r="DV19" s="624"/>
      <c r="DW19" s="624"/>
      <c r="DX19" s="624"/>
      <c r="DY19" s="624"/>
      <c r="DZ19" s="624"/>
      <c r="EA19" s="624"/>
      <c r="EB19" s="624"/>
      <c r="EC19" s="633"/>
    </row>
    <row r="20" spans="2:133" ht="11.25" customHeight="1" x14ac:dyDescent="0.15">
      <c r="B20" s="636" t="s">
        <v>276</v>
      </c>
      <c r="C20" s="637"/>
      <c r="D20" s="637"/>
      <c r="E20" s="637"/>
      <c r="F20" s="637"/>
      <c r="G20" s="637"/>
      <c r="H20" s="637"/>
      <c r="I20" s="637"/>
      <c r="J20" s="637"/>
      <c r="K20" s="637"/>
      <c r="L20" s="637"/>
      <c r="M20" s="637"/>
      <c r="N20" s="637"/>
      <c r="O20" s="637"/>
      <c r="P20" s="637"/>
      <c r="Q20" s="638"/>
      <c r="R20" s="623">
        <v>42</v>
      </c>
      <c r="S20" s="624"/>
      <c r="T20" s="624"/>
      <c r="U20" s="624"/>
      <c r="V20" s="624"/>
      <c r="W20" s="624"/>
      <c r="X20" s="624"/>
      <c r="Y20" s="625"/>
      <c r="Z20" s="626">
        <v>0</v>
      </c>
      <c r="AA20" s="626"/>
      <c r="AB20" s="626"/>
      <c r="AC20" s="626"/>
      <c r="AD20" s="627">
        <v>42</v>
      </c>
      <c r="AE20" s="627"/>
      <c r="AF20" s="627"/>
      <c r="AG20" s="627"/>
      <c r="AH20" s="627"/>
      <c r="AI20" s="627"/>
      <c r="AJ20" s="627"/>
      <c r="AK20" s="627"/>
      <c r="AL20" s="628">
        <v>0</v>
      </c>
      <c r="AM20" s="629"/>
      <c r="AN20" s="629"/>
      <c r="AO20" s="630"/>
      <c r="AP20" s="620" t="s">
        <v>277</v>
      </c>
      <c r="AQ20" s="621"/>
      <c r="AR20" s="621"/>
      <c r="AS20" s="621"/>
      <c r="AT20" s="621"/>
      <c r="AU20" s="621"/>
      <c r="AV20" s="621"/>
      <c r="AW20" s="621"/>
      <c r="AX20" s="621"/>
      <c r="AY20" s="621"/>
      <c r="AZ20" s="621"/>
      <c r="BA20" s="621"/>
      <c r="BB20" s="621"/>
      <c r="BC20" s="621"/>
      <c r="BD20" s="621"/>
      <c r="BE20" s="621"/>
      <c r="BF20" s="622"/>
      <c r="BG20" s="623" t="s">
        <v>138</v>
      </c>
      <c r="BH20" s="624"/>
      <c r="BI20" s="624"/>
      <c r="BJ20" s="624"/>
      <c r="BK20" s="624"/>
      <c r="BL20" s="624"/>
      <c r="BM20" s="624"/>
      <c r="BN20" s="625"/>
      <c r="BO20" s="626" t="s">
        <v>236</v>
      </c>
      <c r="BP20" s="626"/>
      <c r="BQ20" s="626"/>
      <c r="BR20" s="626"/>
      <c r="BS20" s="627" t="s">
        <v>180</v>
      </c>
      <c r="BT20" s="627"/>
      <c r="BU20" s="627"/>
      <c r="BV20" s="627"/>
      <c r="BW20" s="627"/>
      <c r="BX20" s="627"/>
      <c r="BY20" s="627"/>
      <c r="BZ20" s="627"/>
      <c r="CA20" s="627"/>
      <c r="CB20" s="631"/>
      <c r="CD20" s="620" t="s">
        <v>278</v>
      </c>
      <c r="CE20" s="621"/>
      <c r="CF20" s="621"/>
      <c r="CG20" s="621"/>
      <c r="CH20" s="621"/>
      <c r="CI20" s="621"/>
      <c r="CJ20" s="621"/>
      <c r="CK20" s="621"/>
      <c r="CL20" s="621"/>
      <c r="CM20" s="621"/>
      <c r="CN20" s="621"/>
      <c r="CO20" s="621"/>
      <c r="CP20" s="621"/>
      <c r="CQ20" s="622"/>
      <c r="CR20" s="623">
        <v>7489233</v>
      </c>
      <c r="CS20" s="624"/>
      <c r="CT20" s="624"/>
      <c r="CU20" s="624"/>
      <c r="CV20" s="624"/>
      <c r="CW20" s="624"/>
      <c r="CX20" s="624"/>
      <c r="CY20" s="625"/>
      <c r="CZ20" s="626">
        <v>100</v>
      </c>
      <c r="DA20" s="626"/>
      <c r="DB20" s="626"/>
      <c r="DC20" s="626"/>
      <c r="DD20" s="632">
        <v>420321</v>
      </c>
      <c r="DE20" s="624"/>
      <c r="DF20" s="624"/>
      <c r="DG20" s="624"/>
      <c r="DH20" s="624"/>
      <c r="DI20" s="624"/>
      <c r="DJ20" s="624"/>
      <c r="DK20" s="624"/>
      <c r="DL20" s="624"/>
      <c r="DM20" s="624"/>
      <c r="DN20" s="624"/>
      <c r="DO20" s="624"/>
      <c r="DP20" s="625"/>
      <c r="DQ20" s="632">
        <v>5676221</v>
      </c>
      <c r="DR20" s="624"/>
      <c r="DS20" s="624"/>
      <c r="DT20" s="624"/>
      <c r="DU20" s="624"/>
      <c r="DV20" s="624"/>
      <c r="DW20" s="624"/>
      <c r="DX20" s="624"/>
      <c r="DY20" s="624"/>
      <c r="DZ20" s="624"/>
      <c r="EA20" s="624"/>
      <c r="EB20" s="624"/>
      <c r="EC20" s="633"/>
    </row>
    <row r="21" spans="2:133" ht="11.25" customHeight="1" x14ac:dyDescent="0.15">
      <c r="B21" s="620" t="s">
        <v>279</v>
      </c>
      <c r="C21" s="621"/>
      <c r="D21" s="621"/>
      <c r="E21" s="621"/>
      <c r="F21" s="621"/>
      <c r="G21" s="621"/>
      <c r="H21" s="621"/>
      <c r="I21" s="621"/>
      <c r="J21" s="621"/>
      <c r="K21" s="621"/>
      <c r="L21" s="621"/>
      <c r="M21" s="621"/>
      <c r="N21" s="621"/>
      <c r="O21" s="621"/>
      <c r="P21" s="621"/>
      <c r="Q21" s="622"/>
      <c r="R21" s="623">
        <v>1602807</v>
      </c>
      <c r="S21" s="624"/>
      <c r="T21" s="624"/>
      <c r="U21" s="624"/>
      <c r="V21" s="624"/>
      <c r="W21" s="624"/>
      <c r="X21" s="624"/>
      <c r="Y21" s="625"/>
      <c r="Z21" s="626">
        <v>20.6</v>
      </c>
      <c r="AA21" s="626"/>
      <c r="AB21" s="626"/>
      <c r="AC21" s="626"/>
      <c r="AD21" s="627">
        <v>1469425</v>
      </c>
      <c r="AE21" s="627"/>
      <c r="AF21" s="627"/>
      <c r="AG21" s="627"/>
      <c r="AH21" s="627"/>
      <c r="AI21" s="627"/>
      <c r="AJ21" s="627"/>
      <c r="AK21" s="627"/>
      <c r="AL21" s="628">
        <v>30.3</v>
      </c>
      <c r="AM21" s="629"/>
      <c r="AN21" s="629"/>
      <c r="AO21" s="630"/>
      <c r="AP21" s="620" t="s">
        <v>280</v>
      </c>
      <c r="AQ21" s="639"/>
      <c r="AR21" s="639"/>
      <c r="AS21" s="639"/>
      <c r="AT21" s="639"/>
      <c r="AU21" s="639"/>
      <c r="AV21" s="639"/>
      <c r="AW21" s="639"/>
      <c r="AX21" s="639"/>
      <c r="AY21" s="639"/>
      <c r="AZ21" s="639"/>
      <c r="BA21" s="639"/>
      <c r="BB21" s="639"/>
      <c r="BC21" s="639"/>
      <c r="BD21" s="639"/>
      <c r="BE21" s="639"/>
      <c r="BF21" s="640"/>
      <c r="BG21" s="623" t="s">
        <v>180</v>
      </c>
      <c r="BH21" s="624"/>
      <c r="BI21" s="624"/>
      <c r="BJ21" s="624"/>
      <c r="BK21" s="624"/>
      <c r="BL21" s="624"/>
      <c r="BM21" s="624"/>
      <c r="BN21" s="625"/>
      <c r="BO21" s="626" t="s">
        <v>236</v>
      </c>
      <c r="BP21" s="626"/>
      <c r="BQ21" s="626"/>
      <c r="BR21" s="626"/>
      <c r="BS21" s="627" t="s">
        <v>236</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281</v>
      </c>
      <c r="C22" s="621"/>
      <c r="D22" s="621"/>
      <c r="E22" s="621"/>
      <c r="F22" s="621"/>
      <c r="G22" s="621"/>
      <c r="H22" s="621"/>
      <c r="I22" s="621"/>
      <c r="J22" s="621"/>
      <c r="K22" s="621"/>
      <c r="L22" s="621"/>
      <c r="M22" s="621"/>
      <c r="N22" s="621"/>
      <c r="O22" s="621"/>
      <c r="P22" s="621"/>
      <c r="Q22" s="622"/>
      <c r="R22" s="623">
        <v>1469425</v>
      </c>
      <c r="S22" s="624"/>
      <c r="T22" s="624"/>
      <c r="U22" s="624"/>
      <c r="V22" s="624"/>
      <c r="W22" s="624"/>
      <c r="X22" s="624"/>
      <c r="Y22" s="625"/>
      <c r="Z22" s="626">
        <v>18.899999999999999</v>
      </c>
      <c r="AA22" s="626"/>
      <c r="AB22" s="626"/>
      <c r="AC22" s="626"/>
      <c r="AD22" s="627">
        <v>1469425</v>
      </c>
      <c r="AE22" s="627"/>
      <c r="AF22" s="627"/>
      <c r="AG22" s="627"/>
      <c r="AH22" s="627"/>
      <c r="AI22" s="627"/>
      <c r="AJ22" s="627"/>
      <c r="AK22" s="627"/>
      <c r="AL22" s="628">
        <v>30.3</v>
      </c>
      <c r="AM22" s="629"/>
      <c r="AN22" s="629"/>
      <c r="AO22" s="630"/>
      <c r="AP22" s="620" t="s">
        <v>282</v>
      </c>
      <c r="AQ22" s="639"/>
      <c r="AR22" s="639"/>
      <c r="AS22" s="639"/>
      <c r="AT22" s="639"/>
      <c r="AU22" s="639"/>
      <c r="AV22" s="639"/>
      <c r="AW22" s="639"/>
      <c r="AX22" s="639"/>
      <c r="AY22" s="639"/>
      <c r="AZ22" s="639"/>
      <c r="BA22" s="639"/>
      <c r="BB22" s="639"/>
      <c r="BC22" s="639"/>
      <c r="BD22" s="639"/>
      <c r="BE22" s="639"/>
      <c r="BF22" s="640"/>
      <c r="BG22" s="623" t="s">
        <v>180</v>
      </c>
      <c r="BH22" s="624"/>
      <c r="BI22" s="624"/>
      <c r="BJ22" s="624"/>
      <c r="BK22" s="624"/>
      <c r="BL22" s="624"/>
      <c r="BM22" s="624"/>
      <c r="BN22" s="625"/>
      <c r="BO22" s="626" t="s">
        <v>236</v>
      </c>
      <c r="BP22" s="626"/>
      <c r="BQ22" s="626"/>
      <c r="BR22" s="626"/>
      <c r="BS22" s="627" t="s">
        <v>236</v>
      </c>
      <c r="BT22" s="627"/>
      <c r="BU22" s="627"/>
      <c r="BV22" s="627"/>
      <c r="BW22" s="627"/>
      <c r="BX22" s="627"/>
      <c r="BY22" s="627"/>
      <c r="BZ22" s="627"/>
      <c r="CA22" s="627"/>
      <c r="CB22" s="631"/>
      <c r="CD22" s="605" t="s">
        <v>283</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284</v>
      </c>
      <c r="C23" s="621"/>
      <c r="D23" s="621"/>
      <c r="E23" s="621"/>
      <c r="F23" s="621"/>
      <c r="G23" s="621"/>
      <c r="H23" s="621"/>
      <c r="I23" s="621"/>
      <c r="J23" s="621"/>
      <c r="K23" s="621"/>
      <c r="L23" s="621"/>
      <c r="M23" s="621"/>
      <c r="N23" s="621"/>
      <c r="O23" s="621"/>
      <c r="P23" s="621"/>
      <c r="Q23" s="622"/>
      <c r="R23" s="623">
        <v>133382</v>
      </c>
      <c r="S23" s="624"/>
      <c r="T23" s="624"/>
      <c r="U23" s="624"/>
      <c r="V23" s="624"/>
      <c r="W23" s="624"/>
      <c r="X23" s="624"/>
      <c r="Y23" s="625"/>
      <c r="Z23" s="626">
        <v>1.7</v>
      </c>
      <c r="AA23" s="626"/>
      <c r="AB23" s="626"/>
      <c r="AC23" s="626"/>
      <c r="AD23" s="627" t="s">
        <v>180</v>
      </c>
      <c r="AE23" s="627"/>
      <c r="AF23" s="627"/>
      <c r="AG23" s="627"/>
      <c r="AH23" s="627"/>
      <c r="AI23" s="627"/>
      <c r="AJ23" s="627"/>
      <c r="AK23" s="627"/>
      <c r="AL23" s="628" t="s">
        <v>236</v>
      </c>
      <c r="AM23" s="629"/>
      <c r="AN23" s="629"/>
      <c r="AO23" s="630"/>
      <c r="AP23" s="620" t="s">
        <v>285</v>
      </c>
      <c r="AQ23" s="639"/>
      <c r="AR23" s="639"/>
      <c r="AS23" s="639"/>
      <c r="AT23" s="639"/>
      <c r="AU23" s="639"/>
      <c r="AV23" s="639"/>
      <c r="AW23" s="639"/>
      <c r="AX23" s="639"/>
      <c r="AY23" s="639"/>
      <c r="AZ23" s="639"/>
      <c r="BA23" s="639"/>
      <c r="BB23" s="639"/>
      <c r="BC23" s="639"/>
      <c r="BD23" s="639"/>
      <c r="BE23" s="639"/>
      <c r="BF23" s="640"/>
      <c r="BG23" s="623" t="s">
        <v>180</v>
      </c>
      <c r="BH23" s="624"/>
      <c r="BI23" s="624"/>
      <c r="BJ23" s="624"/>
      <c r="BK23" s="624"/>
      <c r="BL23" s="624"/>
      <c r="BM23" s="624"/>
      <c r="BN23" s="625"/>
      <c r="BO23" s="626" t="s">
        <v>180</v>
      </c>
      <c r="BP23" s="626"/>
      <c r="BQ23" s="626"/>
      <c r="BR23" s="626"/>
      <c r="BS23" s="627" t="s">
        <v>180</v>
      </c>
      <c r="BT23" s="627"/>
      <c r="BU23" s="627"/>
      <c r="BV23" s="627"/>
      <c r="BW23" s="627"/>
      <c r="BX23" s="627"/>
      <c r="BY23" s="627"/>
      <c r="BZ23" s="627"/>
      <c r="CA23" s="627"/>
      <c r="CB23" s="631"/>
      <c r="CD23" s="605" t="s">
        <v>224</v>
      </c>
      <c r="CE23" s="606"/>
      <c r="CF23" s="606"/>
      <c r="CG23" s="606"/>
      <c r="CH23" s="606"/>
      <c r="CI23" s="606"/>
      <c r="CJ23" s="606"/>
      <c r="CK23" s="606"/>
      <c r="CL23" s="606"/>
      <c r="CM23" s="606"/>
      <c r="CN23" s="606"/>
      <c r="CO23" s="606"/>
      <c r="CP23" s="606"/>
      <c r="CQ23" s="607"/>
      <c r="CR23" s="605" t="s">
        <v>286</v>
      </c>
      <c r="CS23" s="606"/>
      <c r="CT23" s="606"/>
      <c r="CU23" s="606"/>
      <c r="CV23" s="606"/>
      <c r="CW23" s="606"/>
      <c r="CX23" s="606"/>
      <c r="CY23" s="607"/>
      <c r="CZ23" s="605" t="s">
        <v>287</v>
      </c>
      <c r="DA23" s="606"/>
      <c r="DB23" s="606"/>
      <c r="DC23" s="607"/>
      <c r="DD23" s="605" t="s">
        <v>288</v>
      </c>
      <c r="DE23" s="606"/>
      <c r="DF23" s="606"/>
      <c r="DG23" s="606"/>
      <c r="DH23" s="606"/>
      <c r="DI23" s="606"/>
      <c r="DJ23" s="606"/>
      <c r="DK23" s="607"/>
      <c r="DL23" s="650" t="s">
        <v>289</v>
      </c>
      <c r="DM23" s="651"/>
      <c r="DN23" s="651"/>
      <c r="DO23" s="651"/>
      <c r="DP23" s="651"/>
      <c r="DQ23" s="651"/>
      <c r="DR23" s="651"/>
      <c r="DS23" s="651"/>
      <c r="DT23" s="651"/>
      <c r="DU23" s="651"/>
      <c r="DV23" s="652"/>
      <c r="DW23" s="605" t="s">
        <v>290</v>
      </c>
      <c r="DX23" s="606"/>
      <c r="DY23" s="606"/>
      <c r="DZ23" s="606"/>
      <c r="EA23" s="606"/>
      <c r="EB23" s="606"/>
      <c r="EC23" s="607"/>
    </row>
    <row r="24" spans="2:133" ht="11.25" customHeight="1" x14ac:dyDescent="0.15">
      <c r="B24" s="620" t="s">
        <v>291</v>
      </c>
      <c r="C24" s="621"/>
      <c r="D24" s="621"/>
      <c r="E24" s="621"/>
      <c r="F24" s="621"/>
      <c r="G24" s="621"/>
      <c r="H24" s="621"/>
      <c r="I24" s="621"/>
      <c r="J24" s="621"/>
      <c r="K24" s="621"/>
      <c r="L24" s="621"/>
      <c r="M24" s="621"/>
      <c r="N24" s="621"/>
      <c r="O24" s="621"/>
      <c r="P24" s="621"/>
      <c r="Q24" s="622"/>
      <c r="R24" s="623" t="s">
        <v>236</v>
      </c>
      <c r="S24" s="624"/>
      <c r="T24" s="624"/>
      <c r="U24" s="624"/>
      <c r="V24" s="624"/>
      <c r="W24" s="624"/>
      <c r="X24" s="624"/>
      <c r="Y24" s="625"/>
      <c r="Z24" s="626" t="s">
        <v>138</v>
      </c>
      <c r="AA24" s="626"/>
      <c r="AB24" s="626"/>
      <c r="AC24" s="626"/>
      <c r="AD24" s="627" t="s">
        <v>236</v>
      </c>
      <c r="AE24" s="627"/>
      <c r="AF24" s="627"/>
      <c r="AG24" s="627"/>
      <c r="AH24" s="627"/>
      <c r="AI24" s="627"/>
      <c r="AJ24" s="627"/>
      <c r="AK24" s="627"/>
      <c r="AL24" s="628" t="s">
        <v>180</v>
      </c>
      <c r="AM24" s="629"/>
      <c r="AN24" s="629"/>
      <c r="AO24" s="630"/>
      <c r="AP24" s="620" t="s">
        <v>292</v>
      </c>
      <c r="AQ24" s="639"/>
      <c r="AR24" s="639"/>
      <c r="AS24" s="639"/>
      <c r="AT24" s="639"/>
      <c r="AU24" s="639"/>
      <c r="AV24" s="639"/>
      <c r="AW24" s="639"/>
      <c r="AX24" s="639"/>
      <c r="AY24" s="639"/>
      <c r="AZ24" s="639"/>
      <c r="BA24" s="639"/>
      <c r="BB24" s="639"/>
      <c r="BC24" s="639"/>
      <c r="BD24" s="639"/>
      <c r="BE24" s="639"/>
      <c r="BF24" s="640"/>
      <c r="BG24" s="623" t="s">
        <v>180</v>
      </c>
      <c r="BH24" s="624"/>
      <c r="BI24" s="624"/>
      <c r="BJ24" s="624"/>
      <c r="BK24" s="624"/>
      <c r="BL24" s="624"/>
      <c r="BM24" s="624"/>
      <c r="BN24" s="625"/>
      <c r="BO24" s="626" t="s">
        <v>138</v>
      </c>
      <c r="BP24" s="626"/>
      <c r="BQ24" s="626"/>
      <c r="BR24" s="626"/>
      <c r="BS24" s="627" t="s">
        <v>180</v>
      </c>
      <c r="BT24" s="627"/>
      <c r="BU24" s="627"/>
      <c r="BV24" s="627"/>
      <c r="BW24" s="627"/>
      <c r="BX24" s="627"/>
      <c r="BY24" s="627"/>
      <c r="BZ24" s="627"/>
      <c r="CA24" s="627"/>
      <c r="CB24" s="631"/>
      <c r="CD24" s="609" t="s">
        <v>293</v>
      </c>
      <c r="CE24" s="610"/>
      <c r="CF24" s="610"/>
      <c r="CG24" s="610"/>
      <c r="CH24" s="610"/>
      <c r="CI24" s="610"/>
      <c r="CJ24" s="610"/>
      <c r="CK24" s="610"/>
      <c r="CL24" s="610"/>
      <c r="CM24" s="610"/>
      <c r="CN24" s="610"/>
      <c r="CO24" s="610"/>
      <c r="CP24" s="610"/>
      <c r="CQ24" s="611"/>
      <c r="CR24" s="612">
        <v>3001454</v>
      </c>
      <c r="CS24" s="613"/>
      <c r="CT24" s="613"/>
      <c r="CU24" s="613"/>
      <c r="CV24" s="613"/>
      <c r="CW24" s="613"/>
      <c r="CX24" s="613"/>
      <c r="CY24" s="614"/>
      <c r="CZ24" s="617">
        <v>40.1</v>
      </c>
      <c r="DA24" s="618"/>
      <c r="DB24" s="618"/>
      <c r="DC24" s="634"/>
      <c r="DD24" s="655">
        <v>2023490</v>
      </c>
      <c r="DE24" s="613"/>
      <c r="DF24" s="613"/>
      <c r="DG24" s="613"/>
      <c r="DH24" s="613"/>
      <c r="DI24" s="613"/>
      <c r="DJ24" s="613"/>
      <c r="DK24" s="614"/>
      <c r="DL24" s="655">
        <v>2007584</v>
      </c>
      <c r="DM24" s="613"/>
      <c r="DN24" s="613"/>
      <c r="DO24" s="613"/>
      <c r="DP24" s="613"/>
      <c r="DQ24" s="613"/>
      <c r="DR24" s="613"/>
      <c r="DS24" s="613"/>
      <c r="DT24" s="613"/>
      <c r="DU24" s="613"/>
      <c r="DV24" s="614"/>
      <c r="DW24" s="617">
        <v>41.4</v>
      </c>
      <c r="DX24" s="618"/>
      <c r="DY24" s="618"/>
      <c r="DZ24" s="618"/>
      <c r="EA24" s="618"/>
      <c r="EB24" s="618"/>
      <c r="EC24" s="619"/>
    </row>
    <row r="25" spans="2:133" ht="11.25" customHeight="1" x14ac:dyDescent="0.15">
      <c r="B25" s="620" t="s">
        <v>294</v>
      </c>
      <c r="C25" s="621"/>
      <c r="D25" s="621"/>
      <c r="E25" s="621"/>
      <c r="F25" s="621"/>
      <c r="G25" s="621"/>
      <c r="H25" s="621"/>
      <c r="I25" s="621"/>
      <c r="J25" s="621"/>
      <c r="K25" s="621"/>
      <c r="L25" s="621"/>
      <c r="M25" s="621"/>
      <c r="N25" s="621"/>
      <c r="O25" s="621"/>
      <c r="P25" s="621"/>
      <c r="Q25" s="622"/>
      <c r="R25" s="623">
        <v>4958738</v>
      </c>
      <c r="S25" s="624"/>
      <c r="T25" s="624"/>
      <c r="U25" s="624"/>
      <c r="V25" s="624"/>
      <c r="W25" s="624"/>
      <c r="X25" s="624"/>
      <c r="Y25" s="625"/>
      <c r="Z25" s="626">
        <v>63.7</v>
      </c>
      <c r="AA25" s="626"/>
      <c r="AB25" s="626"/>
      <c r="AC25" s="626"/>
      <c r="AD25" s="627">
        <v>4825356</v>
      </c>
      <c r="AE25" s="627"/>
      <c r="AF25" s="627"/>
      <c r="AG25" s="627"/>
      <c r="AH25" s="627"/>
      <c r="AI25" s="627"/>
      <c r="AJ25" s="627"/>
      <c r="AK25" s="627"/>
      <c r="AL25" s="628">
        <v>99.6</v>
      </c>
      <c r="AM25" s="629"/>
      <c r="AN25" s="629"/>
      <c r="AO25" s="630"/>
      <c r="AP25" s="620" t="s">
        <v>295</v>
      </c>
      <c r="AQ25" s="639"/>
      <c r="AR25" s="639"/>
      <c r="AS25" s="639"/>
      <c r="AT25" s="639"/>
      <c r="AU25" s="639"/>
      <c r="AV25" s="639"/>
      <c r="AW25" s="639"/>
      <c r="AX25" s="639"/>
      <c r="AY25" s="639"/>
      <c r="AZ25" s="639"/>
      <c r="BA25" s="639"/>
      <c r="BB25" s="639"/>
      <c r="BC25" s="639"/>
      <c r="BD25" s="639"/>
      <c r="BE25" s="639"/>
      <c r="BF25" s="640"/>
      <c r="BG25" s="623" t="s">
        <v>236</v>
      </c>
      <c r="BH25" s="624"/>
      <c r="BI25" s="624"/>
      <c r="BJ25" s="624"/>
      <c r="BK25" s="624"/>
      <c r="BL25" s="624"/>
      <c r="BM25" s="624"/>
      <c r="BN25" s="625"/>
      <c r="BO25" s="626" t="s">
        <v>236</v>
      </c>
      <c r="BP25" s="626"/>
      <c r="BQ25" s="626"/>
      <c r="BR25" s="626"/>
      <c r="BS25" s="627" t="s">
        <v>236</v>
      </c>
      <c r="BT25" s="627"/>
      <c r="BU25" s="627"/>
      <c r="BV25" s="627"/>
      <c r="BW25" s="627"/>
      <c r="BX25" s="627"/>
      <c r="BY25" s="627"/>
      <c r="BZ25" s="627"/>
      <c r="CA25" s="627"/>
      <c r="CB25" s="631"/>
      <c r="CD25" s="620" t="s">
        <v>296</v>
      </c>
      <c r="CE25" s="621"/>
      <c r="CF25" s="621"/>
      <c r="CG25" s="621"/>
      <c r="CH25" s="621"/>
      <c r="CI25" s="621"/>
      <c r="CJ25" s="621"/>
      <c r="CK25" s="621"/>
      <c r="CL25" s="621"/>
      <c r="CM25" s="621"/>
      <c r="CN25" s="621"/>
      <c r="CO25" s="621"/>
      <c r="CP25" s="621"/>
      <c r="CQ25" s="622"/>
      <c r="CR25" s="623">
        <v>1346656</v>
      </c>
      <c r="CS25" s="656"/>
      <c r="CT25" s="656"/>
      <c r="CU25" s="656"/>
      <c r="CV25" s="656"/>
      <c r="CW25" s="656"/>
      <c r="CX25" s="656"/>
      <c r="CY25" s="657"/>
      <c r="CZ25" s="628">
        <v>18</v>
      </c>
      <c r="DA25" s="653"/>
      <c r="DB25" s="653"/>
      <c r="DC25" s="658"/>
      <c r="DD25" s="632">
        <v>1139904</v>
      </c>
      <c r="DE25" s="656"/>
      <c r="DF25" s="656"/>
      <c r="DG25" s="656"/>
      <c r="DH25" s="656"/>
      <c r="DI25" s="656"/>
      <c r="DJ25" s="656"/>
      <c r="DK25" s="657"/>
      <c r="DL25" s="632">
        <v>1128175</v>
      </c>
      <c r="DM25" s="656"/>
      <c r="DN25" s="656"/>
      <c r="DO25" s="656"/>
      <c r="DP25" s="656"/>
      <c r="DQ25" s="656"/>
      <c r="DR25" s="656"/>
      <c r="DS25" s="656"/>
      <c r="DT25" s="656"/>
      <c r="DU25" s="656"/>
      <c r="DV25" s="657"/>
      <c r="DW25" s="628">
        <v>23.3</v>
      </c>
      <c r="DX25" s="653"/>
      <c r="DY25" s="653"/>
      <c r="DZ25" s="653"/>
      <c r="EA25" s="653"/>
      <c r="EB25" s="653"/>
      <c r="EC25" s="654"/>
    </row>
    <row r="26" spans="2:133" ht="11.25" customHeight="1" x14ac:dyDescent="0.15">
      <c r="B26" s="620" t="s">
        <v>297</v>
      </c>
      <c r="C26" s="621"/>
      <c r="D26" s="621"/>
      <c r="E26" s="621"/>
      <c r="F26" s="621"/>
      <c r="G26" s="621"/>
      <c r="H26" s="621"/>
      <c r="I26" s="621"/>
      <c r="J26" s="621"/>
      <c r="K26" s="621"/>
      <c r="L26" s="621"/>
      <c r="M26" s="621"/>
      <c r="N26" s="621"/>
      <c r="O26" s="621"/>
      <c r="P26" s="621"/>
      <c r="Q26" s="622"/>
      <c r="R26" s="623">
        <v>1730</v>
      </c>
      <c r="S26" s="624"/>
      <c r="T26" s="624"/>
      <c r="U26" s="624"/>
      <c r="V26" s="624"/>
      <c r="W26" s="624"/>
      <c r="X26" s="624"/>
      <c r="Y26" s="625"/>
      <c r="Z26" s="626">
        <v>0</v>
      </c>
      <c r="AA26" s="626"/>
      <c r="AB26" s="626"/>
      <c r="AC26" s="626"/>
      <c r="AD26" s="627">
        <v>1730</v>
      </c>
      <c r="AE26" s="627"/>
      <c r="AF26" s="627"/>
      <c r="AG26" s="627"/>
      <c r="AH26" s="627"/>
      <c r="AI26" s="627"/>
      <c r="AJ26" s="627"/>
      <c r="AK26" s="627"/>
      <c r="AL26" s="628">
        <v>0</v>
      </c>
      <c r="AM26" s="629"/>
      <c r="AN26" s="629"/>
      <c r="AO26" s="630"/>
      <c r="AP26" s="620" t="s">
        <v>298</v>
      </c>
      <c r="AQ26" s="639"/>
      <c r="AR26" s="639"/>
      <c r="AS26" s="639"/>
      <c r="AT26" s="639"/>
      <c r="AU26" s="639"/>
      <c r="AV26" s="639"/>
      <c r="AW26" s="639"/>
      <c r="AX26" s="639"/>
      <c r="AY26" s="639"/>
      <c r="AZ26" s="639"/>
      <c r="BA26" s="639"/>
      <c r="BB26" s="639"/>
      <c r="BC26" s="639"/>
      <c r="BD26" s="639"/>
      <c r="BE26" s="639"/>
      <c r="BF26" s="640"/>
      <c r="BG26" s="623" t="s">
        <v>180</v>
      </c>
      <c r="BH26" s="624"/>
      <c r="BI26" s="624"/>
      <c r="BJ26" s="624"/>
      <c r="BK26" s="624"/>
      <c r="BL26" s="624"/>
      <c r="BM26" s="624"/>
      <c r="BN26" s="625"/>
      <c r="BO26" s="626" t="s">
        <v>236</v>
      </c>
      <c r="BP26" s="626"/>
      <c r="BQ26" s="626"/>
      <c r="BR26" s="626"/>
      <c r="BS26" s="627" t="s">
        <v>236</v>
      </c>
      <c r="BT26" s="627"/>
      <c r="BU26" s="627"/>
      <c r="BV26" s="627"/>
      <c r="BW26" s="627"/>
      <c r="BX26" s="627"/>
      <c r="BY26" s="627"/>
      <c r="BZ26" s="627"/>
      <c r="CA26" s="627"/>
      <c r="CB26" s="631"/>
      <c r="CD26" s="620" t="s">
        <v>299</v>
      </c>
      <c r="CE26" s="621"/>
      <c r="CF26" s="621"/>
      <c r="CG26" s="621"/>
      <c r="CH26" s="621"/>
      <c r="CI26" s="621"/>
      <c r="CJ26" s="621"/>
      <c r="CK26" s="621"/>
      <c r="CL26" s="621"/>
      <c r="CM26" s="621"/>
      <c r="CN26" s="621"/>
      <c r="CO26" s="621"/>
      <c r="CP26" s="621"/>
      <c r="CQ26" s="622"/>
      <c r="CR26" s="623">
        <v>718778</v>
      </c>
      <c r="CS26" s="624"/>
      <c r="CT26" s="624"/>
      <c r="CU26" s="624"/>
      <c r="CV26" s="624"/>
      <c r="CW26" s="624"/>
      <c r="CX26" s="624"/>
      <c r="CY26" s="625"/>
      <c r="CZ26" s="628">
        <v>9.6</v>
      </c>
      <c r="DA26" s="653"/>
      <c r="DB26" s="653"/>
      <c r="DC26" s="658"/>
      <c r="DD26" s="632">
        <v>597713</v>
      </c>
      <c r="DE26" s="624"/>
      <c r="DF26" s="624"/>
      <c r="DG26" s="624"/>
      <c r="DH26" s="624"/>
      <c r="DI26" s="624"/>
      <c r="DJ26" s="624"/>
      <c r="DK26" s="625"/>
      <c r="DL26" s="632" t="s">
        <v>236</v>
      </c>
      <c r="DM26" s="624"/>
      <c r="DN26" s="624"/>
      <c r="DO26" s="624"/>
      <c r="DP26" s="624"/>
      <c r="DQ26" s="624"/>
      <c r="DR26" s="624"/>
      <c r="DS26" s="624"/>
      <c r="DT26" s="624"/>
      <c r="DU26" s="624"/>
      <c r="DV26" s="625"/>
      <c r="DW26" s="628" t="s">
        <v>236</v>
      </c>
      <c r="DX26" s="653"/>
      <c r="DY26" s="653"/>
      <c r="DZ26" s="653"/>
      <c r="EA26" s="653"/>
      <c r="EB26" s="653"/>
      <c r="EC26" s="654"/>
    </row>
    <row r="27" spans="2:133" ht="11.25" customHeight="1" x14ac:dyDescent="0.15">
      <c r="B27" s="620" t="s">
        <v>300</v>
      </c>
      <c r="C27" s="621"/>
      <c r="D27" s="621"/>
      <c r="E27" s="621"/>
      <c r="F27" s="621"/>
      <c r="G27" s="621"/>
      <c r="H27" s="621"/>
      <c r="I27" s="621"/>
      <c r="J27" s="621"/>
      <c r="K27" s="621"/>
      <c r="L27" s="621"/>
      <c r="M27" s="621"/>
      <c r="N27" s="621"/>
      <c r="O27" s="621"/>
      <c r="P27" s="621"/>
      <c r="Q27" s="622"/>
      <c r="R27" s="623">
        <v>266</v>
      </c>
      <c r="S27" s="624"/>
      <c r="T27" s="624"/>
      <c r="U27" s="624"/>
      <c r="V27" s="624"/>
      <c r="W27" s="624"/>
      <c r="X27" s="624"/>
      <c r="Y27" s="625"/>
      <c r="Z27" s="626">
        <v>0</v>
      </c>
      <c r="AA27" s="626"/>
      <c r="AB27" s="626"/>
      <c r="AC27" s="626"/>
      <c r="AD27" s="627" t="s">
        <v>180</v>
      </c>
      <c r="AE27" s="627"/>
      <c r="AF27" s="627"/>
      <c r="AG27" s="627"/>
      <c r="AH27" s="627"/>
      <c r="AI27" s="627"/>
      <c r="AJ27" s="627"/>
      <c r="AK27" s="627"/>
      <c r="AL27" s="628" t="s">
        <v>138</v>
      </c>
      <c r="AM27" s="629"/>
      <c r="AN27" s="629"/>
      <c r="AO27" s="630"/>
      <c r="AP27" s="620" t="s">
        <v>301</v>
      </c>
      <c r="AQ27" s="621"/>
      <c r="AR27" s="621"/>
      <c r="AS27" s="621"/>
      <c r="AT27" s="621"/>
      <c r="AU27" s="621"/>
      <c r="AV27" s="621"/>
      <c r="AW27" s="621"/>
      <c r="AX27" s="621"/>
      <c r="AY27" s="621"/>
      <c r="AZ27" s="621"/>
      <c r="BA27" s="621"/>
      <c r="BB27" s="621"/>
      <c r="BC27" s="621"/>
      <c r="BD27" s="621"/>
      <c r="BE27" s="621"/>
      <c r="BF27" s="622"/>
      <c r="BG27" s="623">
        <v>2703424</v>
      </c>
      <c r="BH27" s="624"/>
      <c r="BI27" s="624"/>
      <c r="BJ27" s="624"/>
      <c r="BK27" s="624"/>
      <c r="BL27" s="624"/>
      <c r="BM27" s="624"/>
      <c r="BN27" s="625"/>
      <c r="BO27" s="626">
        <v>100</v>
      </c>
      <c r="BP27" s="626"/>
      <c r="BQ27" s="626"/>
      <c r="BR27" s="626"/>
      <c r="BS27" s="627" t="s">
        <v>180</v>
      </c>
      <c r="BT27" s="627"/>
      <c r="BU27" s="627"/>
      <c r="BV27" s="627"/>
      <c r="BW27" s="627"/>
      <c r="BX27" s="627"/>
      <c r="BY27" s="627"/>
      <c r="BZ27" s="627"/>
      <c r="CA27" s="627"/>
      <c r="CB27" s="631"/>
      <c r="CD27" s="620" t="s">
        <v>302</v>
      </c>
      <c r="CE27" s="621"/>
      <c r="CF27" s="621"/>
      <c r="CG27" s="621"/>
      <c r="CH27" s="621"/>
      <c r="CI27" s="621"/>
      <c r="CJ27" s="621"/>
      <c r="CK27" s="621"/>
      <c r="CL27" s="621"/>
      <c r="CM27" s="621"/>
      <c r="CN27" s="621"/>
      <c r="CO27" s="621"/>
      <c r="CP27" s="621"/>
      <c r="CQ27" s="622"/>
      <c r="CR27" s="623">
        <v>1144068</v>
      </c>
      <c r="CS27" s="656"/>
      <c r="CT27" s="656"/>
      <c r="CU27" s="656"/>
      <c r="CV27" s="656"/>
      <c r="CW27" s="656"/>
      <c r="CX27" s="656"/>
      <c r="CY27" s="657"/>
      <c r="CZ27" s="628">
        <v>15.3</v>
      </c>
      <c r="DA27" s="653"/>
      <c r="DB27" s="653"/>
      <c r="DC27" s="658"/>
      <c r="DD27" s="632">
        <v>372856</v>
      </c>
      <c r="DE27" s="656"/>
      <c r="DF27" s="656"/>
      <c r="DG27" s="656"/>
      <c r="DH27" s="656"/>
      <c r="DI27" s="656"/>
      <c r="DJ27" s="656"/>
      <c r="DK27" s="657"/>
      <c r="DL27" s="632">
        <v>368679</v>
      </c>
      <c r="DM27" s="656"/>
      <c r="DN27" s="656"/>
      <c r="DO27" s="656"/>
      <c r="DP27" s="656"/>
      <c r="DQ27" s="656"/>
      <c r="DR27" s="656"/>
      <c r="DS27" s="656"/>
      <c r="DT27" s="656"/>
      <c r="DU27" s="656"/>
      <c r="DV27" s="657"/>
      <c r="DW27" s="628">
        <v>7.6</v>
      </c>
      <c r="DX27" s="653"/>
      <c r="DY27" s="653"/>
      <c r="DZ27" s="653"/>
      <c r="EA27" s="653"/>
      <c r="EB27" s="653"/>
      <c r="EC27" s="654"/>
    </row>
    <row r="28" spans="2:133" ht="11.25" customHeight="1" x14ac:dyDescent="0.15">
      <c r="B28" s="620" t="s">
        <v>303</v>
      </c>
      <c r="C28" s="621"/>
      <c r="D28" s="621"/>
      <c r="E28" s="621"/>
      <c r="F28" s="621"/>
      <c r="G28" s="621"/>
      <c r="H28" s="621"/>
      <c r="I28" s="621"/>
      <c r="J28" s="621"/>
      <c r="K28" s="621"/>
      <c r="L28" s="621"/>
      <c r="M28" s="621"/>
      <c r="N28" s="621"/>
      <c r="O28" s="621"/>
      <c r="P28" s="621"/>
      <c r="Q28" s="622"/>
      <c r="R28" s="623">
        <v>84796</v>
      </c>
      <c r="S28" s="624"/>
      <c r="T28" s="624"/>
      <c r="U28" s="624"/>
      <c r="V28" s="624"/>
      <c r="W28" s="624"/>
      <c r="X28" s="624"/>
      <c r="Y28" s="625"/>
      <c r="Z28" s="626">
        <v>1.1000000000000001</v>
      </c>
      <c r="AA28" s="626"/>
      <c r="AB28" s="626"/>
      <c r="AC28" s="626"/>
      <c r="AD28" s="627">
        <v>14893</v>
      </c>
      <c r="AE28" s="627"/>
      <c r="AF28" s="627"/>
      <c r="AG28" s="627"/>
      <c r="AH28" s="627"/>
      <c r="AI28" s="627"/>
      <c r="AJ28" s="627"/>
      <c r="AK28" s="627"/>
      <c r="AL28" s="628">
        <v>0.3</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304</v>
      </c>
      <c r="CE28" s="621"/>
      <c r="CF28" s="621"/>
      <c r="CG28" s="621"/>
      <c r="CH28" s="621"/>
      <c r="CI28" s="621"/>
      <c r="CJ28" s="621"/>
      <c r="CK28" s="621"/>
      <c r="CL28" s="621"/>
      <c r="CM28" s="621"/>
      <c r="CN28" s="621"/>
      <c r="CO28" s="621"/>
      <c r="CP28" s="621"/>
      <c r="CQ28" s="622"/>
      <c r="CR28" s="623">
        <v>510730</v>
      </c>
      <c r="CS28" s="624"/>
      <c r="CT28" s="624"/>
      <c r="CU28" s="624"/>
      <c r="CV28" s="624"/>
      <c r="CW28" s="624"/>
      <c r="CX28" s="624"/>
      <c r="CY28" s="625"/>
      <c r="CZ28" s="628">
        <v>6.8</v>
      </c>
      <c r="DA28" s="653"/>
      <c r="DB28" s="653"/>
      <c r="DC28" s="658"/>
      <c r="DD28" s="632">
        <v>510730</v>
      </c>
      <c r="DE28" s="624"/>
      <c r="DF28" s="624"/>
      <c r="DG28" s="624"/>
      <c r="DH28" s="624"/>
      <c r="DI28" s="624"/>
      <c r="DJ28" s="624"/>
      <c r="DK28" s="625"/>
      <c r="DL28" s="632">
        <v>510730</v>
      </c>
      <c r="DM28" s="624"/>
      <c r="DN28" s="624"/>
      <c r="DO28" s="624"/>
      <c r="DP28" s="624"/>
      <c r="DQ28" s="624"/>
      <c r="DR28" s="624"/>
      <c r="DS28" s="624"/>
      <c r="DT28" s="624"/>
      <c r="DU28" s="624"/>
      <c r="DV28" s="625"/>
      <c r="DW28" s="628">
        <v>10.5</v>
      </c>
      <c r="DX28" s="653"/>
      <c r="DY28" s="653"/>
      <c r="DZ28" s="653"/>
      <c r="EA28" s="653"/>
      <c r="EB28" s="653"/>
      <c r="EC28" s="654"/>
    </row>
    <row r="29" spans="2:133" ht="11.25" customHeight="1" x14ac:dyDescent="0.15">
      <c r="B29" s="620" t="s">
        <v>305</v>
      </c>
      <c r="C29" s="621"/>
      <c r="D29" s="621"/>
      <c r="E29" s="621"/>
      <c r="F29" s="621"/>
      <c r="G29" s="621"/>
      <c r="H29" s="621"/>
      <c r="I29" s="621"/>
      <c r="J29" s="621"/>
      <c r="K29" s="621"/>
      <c r="L29" s="621"/>
      <c r="M29" s="621"/>
      <c r="N29" s="621"/>
      <c r="O29" s="621"/>
      <c r="P29" s="621"/>
      <c r="Q29" s="622"/>
      <c r="R29" s="623">
        <v>34466</v>
      </c>
      <c r="S29" s="624"/>
      <c r="T29" s="624"/>
      <c r="U29" s="624"/>
      <c r="V29" s="624"/>
      <c r="W29" s="624"/>
      <c r="X29" s="624"/>
      <c r="Y29" s="625"/>
      <c r="Z29" s="626">
        <v>0.4</v>
      </c>
      <c r="AA29" s="626"/>
      <c r="AB29" s="626"/>
      <c r="AC29" s="626"/>
      <c r="AD29" s="627" t="s">
        <v>180</v>
      </c>
      <c r="AE29" s="627"/>
      <c r="AF29" s="627"/>
      <c r="AG29" s="627"/>
      <c r="AH29" s="627"/>
      <c r="AI29" s="627"/>
      <c r="AJ29" s="627"/>
      <c r="AK29" s="627"/>
      <c r="AL29" s="628" t="s">
        <v>180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306</v>
      </c>
      <c r="CE29" s="662"/>
      <c r="CF29" s="620" t="s">
        <v>307</v>
      </c>
      <c r="CG29" s="621"/>
      <c r="CH29" s="621"/>
      <c r="CI29" s="621"/>
      <c r="CJ29" s="621"/>
      <c r="CK29" s="621"/>
      <c r="CL29" s="621"/>
      <c r="CM29" s="621"/>
      <c r="CN29" s="621"/>
      <c r="CO29" s="621"/>
      <c r="CP29" s="621"/>
      <c r="CQ29" s="622"/>
      <c r="CR29" s="623">
        <v>510730</v>
      </c>
      <c r="CS29" s="656"/>
      <c r="CT29" s="656"/>
      <c r="CU29" s="656"/>
      <c r="CV29" s="656"/>
      <c r="CW29" s="656"/>
      <c r="CX29" s="656"/>
      <c r="CY29" s="657"/>
      <c r="CZ29" s="628">
        <v>6.8</v>
      </c>
      <c r="DA29" s="653"/>
      <c r="DB29" s="653"/>
      <c r="DC29" s="658"/>
      <c r="DD29" s="632">
        <v>510730</v>
      </c>
      <c r="DE29" s="656"/>
      <c r="DF29" s="656"/>
      <c r="DG29" s="656"/>
      <c r="DH29" s="656"/>
      <c r="DI29" s="656"/>
      <c r="DJ29" s="656"/>
      <c r="DK29" s="657"/>
      <c r="DL29" s="632">
        <v>510730</v>
      </c>
      <c r="DM29" s="656"/>
      <c r="DN29" s="656"/>
      <c r="DO29" s="656"/>
      <c r="DP29" s="656"/>
      <c r="DQ29" s="656"/>
      <c r="DR29" s="656"/>
      <c r="DS29" s="656"/>
      <c r="DT29" s="656"/>
      <c r="DU29" s="656"/>
      <c r="DV29" s="657"/>
      <c r="DW29" s="628">
        <v>10.5</v>
      </c>
      <c r="DX29" s="653"/>
      <c r="DY29" s="653"/>
      <c r="DZ29" s="653"/>
      <c r="EA29" s="653"/>
      <c r="EB29" s="653"/>
      <c r="EC29" s="654"/>
    </row>
    <row r="30" spans="2:133" ht="11.25" customHeight="1" x14ac:dyDescent="0.15">
      <c r="B30" s="620" t="s">
        <v>308</v>
      </c>
      <c r="C30" s="621"/>
      <c r="D30" s="621"/>
      <c r="E30" s="621"/>
      <c r="F30" s="621"/>
      <c r="G30" s="621"/>
      <c r="H30" s="621"/>
      <c r="I30" s="621"/>
      <c r="J30" s="621"/>
      <c r="K30" s="621"/>
      <c r="L30" s="621"/>
      <c r="M30" s="621"/>
      <c r="N30" s="621"/>
      <c r="O30" s="621"/>
      <c r="P30" s="621"/>
      <c r="Q30" s="622"/>
      <c r="R30" s="623">
        <v>919304</v>
      </c>
      <c r="S30" s="624"/>
      <c r="T30" s="624"/>
      <c r="U30" s="624"/>
      <c r="V30" s="624"/>
      <c r="W30" s="624"/>
      <c r="X30" s="624"/>
      <c r="Y30" s="625"/>
      <c r="Z30" s="626">
        <v>11.8</v>
      </c>
      <c r="AA30" s="626"/>
      <c r="AB30" s="626"/>
      <c r="AC30" s="626"/>
      <c r="AD30" s="627" t="s">
        <v>236</v>
      </c>
      <c r="AE30" s="627"/>
      <c r="AF30" s="627"/>
      <c r="AG30" s="627"/>
      <c r="AH30" s="627"/>
      <c r="AI30" s="627"/>
      <c r="AJ30" s="627"/>
      <c r="AK30" s="627"/>
      <c r="AL30" s="628" t="s">
        <v>180</v>
      </c>
      <c r="AM30" s="629"/>
      <c r="AN30" s="629"/>
      <c r="AO30" s="630"/>
      <c r="AP30" s="605" t="s">
        <v>224</v>
      </c>
      <c r="AQ30" s="606"/>
      <c r="AR30" s="606"/>
      <c r="AS30" s="606"/>
      <c r="AT30" s="606"/>
      <c r="AU30" s="606"/>
      <c r="AV30" s="606"/>
      <c r="AW30" s="606"/>
      <c r="AX30" s="606"/>
      <c r="AY30" s="606"/>
      <c r="AZ30" s="606"/>
      <c r="BA30" s="606"/>
      <c r="BB30" s="606"/>
      <c r="BC30" s="606"/>
      <c r="BD30" s="606"/>
      <c r="BE30" s="606"/>
      <c r="BF30" s="607"/>
      <c r="BG30" s="605" t="s">
        <v>309</v>
      </c>
      <c r="BH30" s="659"/>
      <c r="BI30" s="659"/>
      <c r="BJ30" s="659"/>
      <c r="BK30" s="659"/>
      <c r="BL30" s="659"/>
      <c r="BM30" s="659"/>
      <c r="BN30" s="659"/>
      <c r="BO30" s="659"/>
      <c r="BP30" s="659"/>
      <c r="BQ30" s="660"/>
      <c r="BR30" s="605" t="s">
        <v>310</v>
      </c>
      <c r="BS30" s="659"/>
      <c r="BT30" s="659"/>
      <c r="BU30" s="659"/>
      <c r="BV30" s="659"/>
      <c r="BW30" s="659"/>
      <c r="BX30" s="659"/>
      <c r="BY30" s="659"/>
      <c r="BZ30" s="659"/>
      <c r="CA30" s="659"/>
      <c r="CB30" s="660"/>
      <c r="CD30" s="663"/>
      <c r="CE30" s="664"/>
      <c r="CF30" s="620" t="s">
        <v>311</v>
      </c>
      <c r="CG30" s="621"/>
      <c r="CH30" s="621"/>
      <c r="CI30" s="621"/>
      <c r="CJ30" s="621"/>
      <c r="CK30" s="621"/>
      <c r="CL30" s="621"/>
      <c r="CM30" s="621"/>
      <c r="CN30" s="621"/>
      <c r="CO30" s="621"/>
      <c r="CP30" s="621"/>
      <c r="CQ30" s="622"/>
      <c r="CR30" s="623">
        <v>489363</v>
      </c>
      <c r="CS30" s="624"/>
      <c r="CT30" s="624"/>
      <c r="CU30" s="624"/>
      <c r="CV30" s="624"/>
      <c r="CW30" s="624"/>
      <c r="CX30" s="624"/>
      <c r="CY30" s="625"/>
      <c r="CZ30" s="628">
        <v>6.5</v>
      </c>
      <c r="DA30" s="653"/>
      <c r="DB30" s="653"/>
      <c r="DC30" s="658"/>
      <c r="DD30" s="632">
        <v>489363</v>
      </c>
      <c r="DE30" s="624"/>
      <c r="DF30" s="624"/>
      <c r="DG30" s="624"/>
      <c r="DH30" s="624"/>
      <c r="DI30" s="624"/>
      <c r="DJ30" s="624"/>
      <c r="DK30" s="625"/>
      <c r="DL30" s="632">
        <v>489363</v>
      </c>
      <c r="DM30" s="624"/>
      <c r="DN30" s="624"/>
      <c r="DO30" s="624"/>
      <c r="DP30" s="624"/>
      <c r="DQ30" s="624"/>
      <c r="DR30" s="624"/>
      <c r="DS30" s="624"/>
      <c r="DT30" s="624"/>
      <c r="DU30" s="624"/>
      <c r="DV30" s="625"/>
      <c r="DW30" s="628">
        <v>10.1</v>
      </c>
      <c r="DX30" s="653"/>
      <c r="DY30" s="653"/>
      <c r="DZ30" s="653"/>
      <c r="EA30" s="653"/>
      <c r="EB30" s="653"/>
      <c r="EC30" s="654"/>
    </row>
    <row r="31" spans="2:133" ht="11.25" customHeight="1" x14ac:dyDescent="0.15">
      <c r="B31" s="636" t="s">
        <v>312</v>
      </c>
      <c r="C31" s="637"/>
      <c r="D31" s="637"/>
      <c r="E31" s="637"/>
      <c r="F31" s="637"/>
      <c r="G31" s="637"/>
      <c r="H31" s="637"/>
      <c r="I31" s="637"/>
      <c r="J31" s="637"/>
      <c r="K31" s="637"/>
      <c r="L31" s="637"/>
      <c r="M31" s="637"/>
      <c r="N31" s="637"/>
      <c r="O31" s="637"/>
      <c r="P31" s="637"/>
      <c r="Q31" s="638"/>
      <c r="R31" s="623" t="s">
        <v>180</v>
      </c>
      <c r="S31" s="624"/>
      <c r="T31" s="624"/>
      <c r="U31" s="624"/>
      <c r="V31" s="624"/>
      <c r="W31" s="624"/>
      <c r="X31" s="624"/>
      <c r="Y31" s="625"/>
      <c r="Z31" s="626" t="s">
        <v>236</v>
      </c>
      <c r="AA31" s="626"/>
      <c r="AB31" s="626"/>
      <c r="AC31" s="626"/>
      <c r="AD31" s="627" t="s">
        <v>236</v>
      </c>
      <c r="AE31" s="627"/>
      <c r="AF31" s="627"/>
      <c r="AG31" s="627"/>
      <c r="AH31" s="627"/>
      <c r="AI31" s="627"/>
      <c r="AJ31" s="627"/>
      <c r="AK31" s="627"/>
      <c r="AL31" s="628" t="s">
        <v>236</v>
      </c>
      <c r="AM31" s="629"/>
      <c r="AN31" s="629"/>
      <c r="AO31" s="630"/>
      <c r="AP31" s="671" t="s">
        <v>313</v>
      </c>
      <c r="AQ31" s="672"/>
      <c r="AR31" s="672"/>
      <c r="AS31" s="672"/>
      <c r="AT31" s="677" t="s">
        <v>314</v>
      </c>
      <c r="AU31" s="214"/>
      <c r="AV31" s="214"/>
      <c r="AW31" s="214"/>
      <c r="AX31" s="609" t="s">
        <v>188</v>
      </c>
      <c r="AY31" s="610"/>
      <c r="AZ31" s="610"/>
      <c r="BA31" s="610"/>
      <c r="BB31" s="610"/>
      <c r="BC31" s="610"/>
      <c r="BD31" s="610"/>
      <c r="BE31" s="610"/>
      <c r="BF31" s="611"/>
      <c r="BG31" s="670">
        <v>99.2</v>
      </c>
      <c r="BH31" s="667"/>
      <c r="BI31" s="667"/>
      <c r="BJ31" s="667"/>
      <c r="BK31" s="667"/>
      <c r="BL31" s="667"/>
      <c r="BM31" s="618">
        <v>96.2</v>
      </c>
      <c r="BN31" s="667"/>
      <c r="BO31" s="667"/>
      <c r="BP31" s="667"/>
      <c r="BQ31" s="668"/>
      <c r="BR31" s="670">
        <v>99.2</v>
      </c>
      <c r="BS31" s="667"/>
      <c r="BT31" s="667"/>
      <c r="BU31" s="667"/>
      <c r="BV31" s="667"/>
      <c r="BW31" s="667"/>
      <c r="BX31" s="618">
        <v>96.3</v>
      </c>
      <c r="BY31" s="667"/>
      <c r="BZ31" s="667"/>
      <c r="CA31" s="667"/>
      <c r="CB31" s="668"/>
      <c r="CD31" s="663"/>
      <c r="CE31" s="664"/>
      <c r="CF31" s="620" t="s">
        <v>315</v>
      </c>
      <c r="CG31" s="621"/>
      <c r="CH31" s="621"/>
      <c r="CI31" s="621"/>
      <c r="CJ31" s="621"/>
      <c r="CK31" s="621"/>
      <c r="CL31" s="621"/>
      <c r="CM31" s="621"/>
      <c r="CN31" s="621"/>
      <c r="CO31" s="621"/>
      <c r="CP31" s="621"/>
      <c r="CQ31" s="622"/>
      <c r="CR31" s="623">
        <v>21367</v>
      </c>
      <c r="CS31" s="656"/>
      <c r="CT31" s="656"/>
      <c r="CU31" s="656"/>
      <c r="CV31" s="656"/>
      <c r="CW31" s="656"/>
      <c r="CX31" s="656"/>
      <c r="CY31" s="657"/>
      <c r="CZ31" s="628">
        <v>0.3</v>
      </c>
      <c r="DA31" s="653"/>
      <c r="DB31" s="653"/>
      <c r="DC31" s="658"/>
      <c r="DD31" s="632">
        <v>21367</v>
      </c>
      <c r="DE31" s="656"/>
      <c r="DF31" s="656"/>
      <c r="DG31" s="656"/>
      <c r="DH31" s="656"/>
      <c r="DI31" s="656"/>
      <c r="DJ31" s="656"/>
      <c r="DK31" s="657"/>
      <c r="DL31" s="632">
        <v>21367</v>
      </c>
      <c r="DM31" s="656"/>
      <c r="DN31" s="656"/>
      <c r="DO31" s="656"/>
      <c r="DP31" s="656"/>
      <c r="DQ31" s="656"/>
      <c r="DR31" s="656"/>
      <c r="DS31" s="656"/>
      <c r="DT31" s="656"/>
      <c r="DU31" s="656"/>
      <c r="DV31" s="657"/>
      <c r="DW31" s="628">
        <v>0.4</v>
      </c>
      <c r="DX31" s="653"/>
      <c r="DY31" s="653"/>
      <c r="DZ31" s="653"/>
      <c r="EA31" s="653"/>
      <c r="EB31" s="653"/>
      <c r="EC31" s="654"/>
    </row>
    <row r="32" spans="2:133" ht="11.25" customHeight="1" x14ac:dyDescent="0.15">
      <c r="B32" s="620" t="s">
        <v>316</v>
      </c>
      <c r="C32" s="621"/>
      <c r="D32" s="621"/>
      <c r="E32" s="621"/>
      <c r="F32" s="621"/>
      <c r="G32" s="621"/>
      <c r="H32" s="621"/>
      <c r="I32" s="621"/>
      <c r="J32" s="621"/>
      <c r="K32" s="621"/>
      <c r="L32" s="621"/>
      <c r="M32" s="621"/>
      <c r="N32" s="621"/>
      <c r="O32" s="621"/>
      <c r="P32" s="621"/>
      <c r="Q32" s="622"/>
      <c r="R32" s="623">
        <v>440359</v>
      </c>
      <c r="S32" s="624"/>
      <c r="T32" s="624"/>
      <c r="U32" s="624"/>
      <c r="V32" s="624"/>
      <c r="W32" s="624"/>
      <c r="X32" s="624"/>
      <c r="Y32" s="625"/>
      <c r="Z32" s="626">
        <v>5.7</v>
      </c>
      <c r="AA32" s="626"/>
      <c r="AB32" s="626"/>
      <c r="AC32" s="626"/>
      <c r="AD32" s="627" t="s">
        <v>180</v>
      </c>
      <c r="AE32" s="627"/>
      <c r="AF32" s="627"/>
      <c r="AG32" s="627"/>
      <c r="AH32" s="627"/>
      <c r="AI32" s="627"/>
      <c r="AJ32" s="627"/>
      <c r="AK32" s="627"/>
      <c r="AL32" s="628" t="s">
        <v>180</v>
      </c>
      <c r="AM32" s="629"/>
      <c r="AN32" s="629"/>
      <c r="AO32" s="630"/>
      <c r="AP32" s="673"/>
      <c r="AQ32" s="674"/>
      <c r="AR32" s="674"/>
      <c r="AS32" s="674"/>
      <c r="AT32" s="678"/>
      <c r="AU32" s="210" t="s">
        <v>317</v>
      </c>
      <c r="AX32" s="620" t="s">
        <v>318</v>
      </c>
      <c r="AY32" s="621"/>
      <c r="AZ32" s="621"/>
      <c r="BA32" s="621"/>
      <c r="BB32" s="621"/>
      <c r="BC32" s="621"/>
      <c r="BD32" s="621"/>
      <c r="BE32" s="621"/>
      <c r="BF32" s="622"/>
      <c r="BG32" s="680">
        <v>99.1</v>
      </c>
      <c r="BH32" s="656"/>
      <c r="BI32" s="656"/>
      <c r="BJ32" s="656"/>
      <c r="BK32" s="656"/>
      <c r="BL32" s="656"/>
      <c r="BM32" s="629">
        <v>95.8</v>
      </c>
      <c r="BN32" s="656"/>
      <c r="BO32" s="656"/>
      <c r="BP32" s="656"/>
      <c r="BQ32" s="669"/>
      <c r="BR32" s="680">
        <v>99</v>
      </c>
      <c r="BS32" s="656"/>
      <c r="BT32" s="656"/>
      <c r="BU32" s="656"/>
      <c r="BV32" s="656"/>
      <c r="BW32" s="656"/>
      <c r="BX32" s="629">
        <v>96</v>
      </c>
      <c r="BY32" s="656"/>
      <c r="BZ32" s="656"/>
      <c r="CA32" s="656"/>
      <c r="CB32" s="669"/>
      <c r="CD32" s="665"/>
      <c r="CE32" s="666"/>
      <c r="CF32" s="620" t="s">
        <v>319</v>
      </c>
      <c r="CG32" s="621"/>
      <c r="CH32" s="621"/>
      <c r="CI32" s="621"/>
      <c r="CJ32" s="621"/>
      <c r="CK32" s="621"/>
      <c r="CL32" s="621"/>
      <c r="CM32" s="621"/>
      <c r="CN32" s="621"/>
      <c r="CO32" s="621"/>
      <c r="CP32" s="621"/>
      <c r="CQ32" s="622"/>
      <c r="CR32" s="623" t="s">
        <v>138</v>
      </c>
      <c r="CS32" s="624"/>
      <c r="CT32" s="624"/>
      <c r="CU32" s="624"/>
      <c r="CV32" s="624"/>
      <c r="CW32" s="624"/>
      <c r="CX32" s="624"/>
      <c r="CY32" s="625"/>
      <c r="CZ32" s="628" t="s">
        <v>180</v>
      </c>
      <c r="DA32" s="653"/>
      <c r="DB32" s="653"/>
      <c r="DC32" s="658"/>
      <c r="DD32" s="632" t="s">
        <v>180</v>
      </c>
      <c r="DE32" s="624"/>
      <c r="DF32" s="624"/>
      <c r="DG32" s="624"/>
      <c r="DH32" s="624"/>
      <c r="DI32" s="624"/>
      <c r="DJ32" s="624"/>
      <c r="DK32" s="625"/>
      <c r="DL32" s="632" t="s">
        <v>180</v>
      </c>
      <c r="DM32" s="624"/>
      <c r="DN32" s="624"/>
      <c r="DO32" s="624"/>
      <c r="DP32" s="624"/>
      <c r="DQ32" s="624"/>
      <c r="DR32" s="624"/>
      <c r="DS32" s="624"/>
      <c r="DT32" s="624"/>
      <c r="DU32" s="624"/>
      <c r="DV32" s="625"/>
      <c r="DW32" s="628" t="s">
        <v>180</v>
      </c>
      <c r="DX32" s="653"/>
      <c r="DY32" s="653"/>
      <c r="DZ32" s="653"/>
      <c r="EA32" s="653"/>
      <c r="EB32" s="653"/>
      <c r="EC32" s="654"/>
    </row>
    <row r="33" spans="2:133" ht="11.25" customHeight="1" x14ac:dyDescent="0.15">
      <c r="B33" s="620" t="s">
        <v>320</v>
      </c>
      <c r="C33" s="621"/>
      <c r="D33" s="621"/>
      <c r="E33" s="621"/>
      <c r="F33" s="621"/>
      <c r="G33" s="621"/>
      <c r="H33" s="621"/>
      <c r="I33" s="621"/>
      <c r="J33" s="621"/>
      <c r="K33" s="621"/>
      <c r="L33" s="621"/>
      <c r="M33" s="621"/>
      <c r="N33" s="621"/>
      <c r="O33" s="621"/>
      <c r="P33" s="621"/>
      <c r="Q33" s="622"/>
      <c r="R33" s="623">
        <v>3351</v>
      </c>
      <c r="S33" s="624"/>
      <c r="T33" s="624"/>
      <c r="U33" s="624"/>
      <c r="V33" s="624"/>
      <c r="W33" s="624"/>
      <c r="X33" s="624"/>
      <c r="Y33" s="625"/>
      <c r="Z33" s="626">
        <v>0</v>
      </c>
      <c r="AA33" s="626"/>
      <c r="AB33" s="626"/>
      <c r="AC33" s="626"/>
      <c r="AD33" s="627" t="s">
        <v>138</v>
      </c>
      <c r="AE33" s="627"/>
      <c r="AF33" s="627"/>
      <c r="AG33" s="627"/>
      <c r="AH33" s="627"/>
      <c r="AI33" s="627"/>
      <c r="AJ33" s="627"/>
      <c r="AK33" s="627"/>
      <c r="AL33" s="628" t="s">
        <v>180</v>
      </c>
      <c r="AM33" s="629"/>
      <c r="AN33" s="629"/>
      <c r="AO33" s="630"/>
      <c r="AP33" s="675"/>
      <c r="AQ33" s="676"/>
      <c r="AR33" s="676"/>
      <c r="AS33" s="676"/>
      <c r="AT33" s="679"/>
      <c r="AU33" s="215"/>
      <c r="AV33" s="215"/>
      <c r="AW33" s="215"/>
      <c r="AX33" s="644" t="s">
        <v>321</v>
      </c>
      <c r="AY33" s="645"/>
      <c r="AZ33" s="645"/>
      <c r="BA33" s="645"/>
      <c r="BB33" s="645"/>
      <c r="BC33" s="645"/>
      <c r="BD33" s="645"/>
      <c r="BE33" s="645"/>
      <c r="BF33" s="646"/>
      <c r="BG33" s="681">
        <v>99.3</v>
      </c>
      <c r="BH33" s="682"/>
      <c r="BI33" s="682"/>
      <c r="BJ33" s="682"/>
      <c r="BK33" s="682"/>
      <c r="BL33" s="682"/>
      <c r="BM33" s="683">
        <v>96.3</v>
      </c>
      <c r="BN33" s="682"/>
      <c r="BO33" s="682"/>
      <c r="BP33" s="682"/>
      <c r="BQ33" s="684"/>
      <c r="BR33" s="681">
        <v>99.4</v>
      </c>
      <c r="BS33" s="682"/>
      <c r="BT33" s="682"/>
      <c r="BU33" s="682"/>
      <c r="BV33" s="682"/>
      <c r="BW33" s="682"/>
      <c r="BX33" s="683">
        <v>96.3</v>
      </c>
      <c r="BY33" s="682"/>
      <c r="BZ33" s="682"/>
      <c r="CA33" s="682"/>
      <c r="CB33" s="684"/>
      <c r="CD33" s="620" t="s">
        <v>322</v>
      </c>
      <c r="CE33" s="621"/>
      <c r="CF33" s="621"/>
      <c r="CG33" s="621"/>
      <c r="CH33" s="621"/>
      <c r="CI33" s="621"/>
      <c r="CJ33" s="621"/>
      <c r="CK33" s="621"/>
      <c r="CL33" s="621"/>
      <c r="CM33" s="621"/>
      <c r="CN33" s="621"/>
      <c r="CO33" s="621"/>
      <c r="CP33" s="621"/>
      <c r="CQ33" s="622"/>
      <c r="CR33" s="623">
        <v>4067458</v>
      </c>
      <c r="CS33" s="656"/>
      <c r="CT33" s="656"/>
      <c r="CU33" s="656"/>
      <c r="CV33" s="656"/>
      <c r="CW33" s="656"/>
      <c r="CX33" s="656"/>
      <c r="CY33" s="657"/>
      <c r="CZ33" s="628">
        <v>54.3</v>
      </c>
      <c r="DA33" s="653"/>
      <c r="DB33" s="653"/>
      <c r="DC33" s="658"/>
      <c r="DD33" s="632">
        <v>3377676</v>
      </c>
      <c r="DE33" s="656"/>
      <c r="DF33" s="656"/>
      <c r="DG33" s="656"/>
      <c r="DH33" s="656"/>
      <c r="DI33" s="656"/>
      <c r="DJ33" s="656"/>
      <c r="DK33" s="657"/>
      <c r="DL33" s="632">
        <v>1959630</v>
      </c>
      <c r="DM33" s="656"/>
      <c r="DN33" s="656"/>
      <c r="DO33" s="656"/>
      <c r="DP33" s="656"/>
      <c r="DQ33" s="656"/>
      <c r="DR33" s="656"/>
      <c r="DS33" s="656"/>
      <c r="DT33" s="656"/>
      <c r="DU33" s="656"/>
      <c r="DV33" s="657"/>
      <c r="DW33" s="628">
        <v>40.4</v>
      </c>
      <c r="DX33" s="653"/>
      <c r="DY33" s="653"/>
      <c r="DZ33" s="653"/>
      <c r="EA33" s="653"/>
      <c r="EB33" s="653"/>
      <c r="EC33" s="654"/>
    </row>
    <row r="34" spans="2:133" ht="11.25" customHeight="1" x14ac:dyDescent="0.15">
      <c r="B34" s="620" t="s">
        <v>323</v>
      </c>
      <c r="C34" s="621"/>
      <c r="D34" s="621"/>
      <c r="E34" s="621"/>
      <c r="F34" s="621"/>
      <c r="G34" s="621"/>
      <c r="H34" s="621"/>
      <c r="I34" s="621"/>
      <c r="J34" s="621"/>
      <c r="K34" s="621"/>
      <c r="L34" s="621"/>
      <c r="M34" s="621"/>
      <c r="N34" s="621"/>
      <c r="O34" s="621"/>
      <c r="P34" s="621"/>
      <c r="Q34" s="622"/>
      <c r="R34" s="623">
        <v>142092</v>
      </c>
      <c r="S34" s="624"/>
      <c r="T34" s="624"/>
      <c r="U34" s="624"/>
      <c r="V34" s="624"/>
      <c r="W34" s="624"/>
      <c r="X34" s="624"/>
      <c r="Y34" s="625"/>
      <c r="Z34" s="626">
        <v>1.8</v>
      </c>
      <c r="AA34" s="626"/>
      <c r="AB34" s="626"/>
      <c r="AC34" s="626"/>
      <c r="AD34" s="627" t="s">
        <v>138</v>
      </c>
      <c r="AE34" s="627"/>
      <c r="AF34" s="627"/>
      <c r="AG34" s="627"/>
      <c r="AH34" s="627"/>
      <c r="AI34" s="627"/>
      <c r="AJ34" s="627"/>
      <c r="AK34" s="627"/>
      <c r="AL34" s="628" t="s">
        <v>138</v>
      </c>
      <c r="AM34" s="629"/>
      <c r="AN34" s="629"/>
      <c r="AO34" s="630"/>
      <c r="AP34" s="216"/>
      <c r="AQ34" s="217"/>
      <c r="AS34" s="214"/>
      <c r="AT34" s="214"/>
      <c r="AU34" s="214"/>
      <c r="AV34" s="214"/>
      <c r="AW34" s="214"/>
      <c r="AX34" s="214"/>
      <c r="AY34" s="214"/>
      <c r="AZ34" s="214"/>
      <c r="BA34" s="214"/>
      <c r="BB34" s="214"/>
      <c r="BC34" s="214"/>
      <c r="BD34" s="214"/>
      <c r="BE34" s="214"/>
      <c r="BF34" s="214"/>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20" t="s">
        <v>324</v>
      </c>
      <c r="CE34" s="621"/>
      <c r="CF34" s="621"/>
      <c r="CG34" s="621"/>
      <c r="CH34" s="621"/>
      <c r="CI34" s="621"/>
      <c r="CJ34" s="621"/>
      <c r="CK34" s="621"/>
      <c r="CL34" s="621"/>
      <c r="CM34" s="621"/>
      <c r="CN34" s="621"/>
      <c r="CO34" s="621"/>
      <c r="CP34" s="621"/>
      <c r="CQ34" s="622"/>
      <c r="CR34" s="623">
        <v>1340946</v>
      </c>
      <c r="CS34" s="624"/>
      <c r="CT34" s="624"/>
      <c r="CU34" s="624"/>
      <c r="CV34" s="624"/>
      <c r="CW34" s="624"/>
      <c r="CX34" s="624"/>
      <c r="CY34" s="625"/>
      <c r="CZ34" s="628">
        <v>17.899999999999999</v>
      </c>
      <c r="DA34" s="653"/>
      <c r="DB34" s="653"/>
      <c r="DC34" s="658"/>
      <c r="DD34" s="632">
        <v>1036026</v>
      </c>
      <c r="DE34" s="624"/>
      <c r="DF34" s="624"/>
      <c r="DG34" s="624"/>
      <c r="DH34" s="624"/>
      <c r="DI34" s="624"/>
      <c r="DJ34" s="624"/>
      <c r="DK34" s="625"/>
      <c r="DL34" s="632">
        <v>674850</v>
      </c>
      <c r="DM34" s="624"/>
      <c r="DN34" s="624"/>
      <c r="DO34" s="624"/>
      <c r="DP34" s="624"/>
      <c r="DQ34" s="624"/>
      <c r="DR34" s="624"/>
      <c r="DS34" s="624"/>
      <c r="DT34" s="624"/>
      <c r="DU34" s="624"/>
      <c r="DV34" s="625"/>
      <c r="DW34" s="628">
        <v>13.9</v>
      </c>
      <c r="DX34" s="653"/>
      <c r="DY34" s="653"/>
      <c r="DZ34" s="653"/>
      <c r="EA34" s="653"/>
      <c r="EB34" s="653"/>
      <c r="EC34" s="654"/>
    </row>
    <row r="35" spans="2:133" ht="11.25" customHeight="1" x14ac:dyDescent="0.15">
      <c r="B35" s="620" t="s">
        <v>325</v>
      </c>
      <c r="C35" s="621"/>
      <c r="D35" s="621"/>
      <c r="E35" s="621"/>
      <c r="F35" s="621"/>
      <c r="G35" s="621"/>
      <c r="H35" s="621"/>
      <c r="I35" s="621"/>
      <c r="J35" s="621"/>
      <c r="K35" s="621"/>
      <c r="L35" s="621"/>
      <c r="M35" s="621"/>
      <c r="N35" s="621"/>
      <c r="O35" s="621"/>
      <c r="P35" s="621"/>
      <c r="Q35" s="622"/>
      <c r="R35" s="623">
        <v>313679</v>
      </c>
      <c r="S35" s="624"/>
      <c r="T35" s="624"/>
      <c r="U35" s="624"/>
      <c r="V35" s="624"/>
      <c r="W35" s="624"/>
      <c r="X35" s="624"/>
      <c r="Y35" s="625"/>
      <c r="Z35" s="626">
        <v>4</v>
      </c>
      <c r="AA35" s="626"/>
      <c r="AB35" s="626"/>
      <c r="AC35" s="626"/>
      <c r="AD35" s="627" t="s">
        <v>236</v>
      </c>
      <c r="AE35" s="627"/>
      <c r="AF35" s="627"/>
      <c r="AG35" s="627"/>
      <c r="AH35" s="627"/>
      <c r="AI35" s="627"/>
      <c r="AJ35" s="627"/>
      <c r="AK35" s="627"/>
      <c r="AL35" s="628" t="s">
        <v>236</v>
      </c>
      <c r="AM35" s="629"/>
      <c r="AN35" s="629"/>
      <c r="AO35" s="630"/>
      <c r="AP35" s="218"/>
      <c r="AQ35" s="605" t="s">
        <v>326</v>
      </c>
      <c r="AR35" s="606"/>
      <c r="AS35" s="606"/>
      <c r="AT35" s="606"/>
      <c r="AU35" s="606"/>
      <c r="AV35" s="606"/>
      <c r="AW35" s="606"/>
      <c r="AX35" s="606"/>
      <c r="AY35" s="606"/>
      <c r="AZ35" s="606"/>
      <c r="BA35" s="606"/>
      <c r="BB35" s="606"/>
      <c r="BC35" s="606"/>
      <c r="BD35" s="606"/>
      <c r="BE35" s="606"/>
      <c r="BF35" s="607"/>
      <c r="BG35" s="605" t="s">
        <v>327</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328</v>
      </c>
      <c r="CE35" s="621"/>
      <c r="CF35" s="621"/>
      <c r="CG35" s="621"/>
      <c r="CH35" s="621"/>
      <c r="CI35" s="621"/>
      <c r="CJ35" s="621"/>
      <c r="CK35" s="621"/>
      <c r="CL35" s="621"/>
      <c r="CM35" s="621"/>
      <c r="CN35" s="621"/>
      <c r="CO35" s="621"/>
      <c r="CP35" s="621"/>
      <c r="CQ35" s="622"/>
      <c r="CR35" s="623">
        <v>29462</v>
      </c>
      <c r="CS35" s="656"/>
      <c r="CT35" s="656"/>
      <c r="CU35" s="656"/>
      <c r="CV35" s="656"/>
      <c r="CW35" s="656"/>
      <c r="CX35" s="656"/>
      <c r="CY35" s="657"/>
      <c r="CZ35" s="628">
        <v>0.4</v>
      </c>
      <c r="DA35" s="653"/>
      <c r="DB35" s="653"/>
      <c r="DC35" s="658"/>
      <c r="DD35" s="632">
        <v>28723</v>
      </c>
      <c r="DE35" s="656"/>
      <c r="DF35" s="656"/>
      <c r="DG35" s="656"/>
      <c r="DH35" s="656"/>
      <c r="DI35" s="656"/>
      <c r="DJ35" s="656"/>
      <c r="DK35" s="657"/>
      <c r="DL35" s="632">
        <v>28723</v>
      </c>
      <c r="DM35" s="656"/>
      <c r="DN35" s="656"/>
      <c r="DO35" s="656"/>
      <c r="DP35" s="656"/>
      <c r="DQ35" s="656"/>
      <c r="DR35" s="656"/>
      <c r="DS35" s="656"/>
      <c r="DT35" s="656"/>
      <c r="DU35" s="656"/>
      <c r="DV35" s="657"/>
      <c r="DW35" s="628">
        <v>0.6</v>
      </c>
      <c r="DX35" s="653"/>
      <c r="DY35" s="653"/>
      <c r="DZ35" s="653"/>
      <c r="EA35" s="653"/>
      <c r="EB35" s="653"/>
      <c r="EC35" s="654"/>
    </row>
    <row r="36" spans="2:133" ht="11.25" customHeight="1" x14ac:dyDescent="0.15">
      <c r="B36" s="620" t="s">
        <v>329</v>
      </c>
      <c r="C36" s="621"/>
      <c r="D36" s="621"/>
      <c r="E36" s="621"/>
      <c r="F36" s="621"/>
      <c r="G36" s="621"/>
      <c r="H36" s="621"/>
      <c r="I36" s="621"/>
      <c r="J36" s="621"/>
      <c r="K36" s="621"/>
      <c r="L36" s="621"/>
      <c r="M36" s="621"/>
      <c r="N36" s="621"/>
      <c r="O36" s="621"/>
      <c r="P36" s="621"/>
      <c r="Q36" s="622"/>
      <c r="R36" s="623">
        <v>634448</v>
      </c>
      <c r="S36" s="624"/>
      <c r="T36" s="624"/>
      <c r="U36" s="624"/>
      <c r="V36" s="624"/>
      <c r="W36" s="624"/>
      <c r="X36" s="624"/>
      <c r="Y36" s="625"/>
      <c r="Z36" s="626">
        <v>8.1999999999999993</v>
      </c>
      <c r="AA36" s="626"/>
      <c r="AB36" s="626"/>
      <c r="AC36" s="626"/>
      <c r="AD36" s="627" t="s">
        <v>236</v>
      </c>
      <c r="AE36" s="627"/>
      <c r="AF36" s="627"/>
      <c r="AG36" s="627"/>
      <c r="AH36" s="627"/>
      <c r="AI36" s="627"/>
      <c r="AJ36" s="627"/>
      <c r="AK36" s="627"/>
      <c r="AL36" s="628" t="s">
        <v>236</v>
      </c>
      <c r="AM36" s="629"/>
      <c r="AN36" s="629"/>
      <c r="AO36" s="630"/>
      <c r="AP36" s="218"/>
      <c r="AQ36" s="689" t="s">
        <v>330</v>
      </c>
      <c r="AR36" s="690"/>
      <c r="AS36" s="690"/>
      <c r="AT36" s="690"/>
      <c r="AU36" s="690"/>
      <c r="AV36" s="690"/>
      <c r="AW36" s="690"/>
      <c r="AX36" s="690"/>
      <c r="AY36" s="691"/>
      <c r="AZ36" s="612">
        <v>1004030</v>
      </c>
      <c r="BA36" s="613"/>
      <c r="BB36" s="613"/>
      <c r="BC36" s="613"/>
      <c r="BD36" s="613"/>
      <c r="BE36" s="613"/>
      <c r="BF36" s="685"/>
      <c r="BG36" s="609" t="s">
        <v>331</v>
      </c>
      <c r="BH36" s="610"/>
      <c r="BI36" s="610"/>
      <c r="BJ36" s="610"/>
      <c r="BK36" s="610"/>
      <c r="BL36" s="610"/>
      <c r="BM36" s="610"/>
      <c r="BN36" s="610"/>
      <c r="BO36" s="610"/>
      <c r="BP36" s="610"/>
      <c r="BQ36" s="610"/>
      <c r="BR36" s="610"/>
      <c r="BS36" s="610"/>
      <c r="BT36" s="610"/>
      <c r="BU36" s="611"/>
      <c r="BV36" s="612">
        <v>38494</v>
      </c>
      <c r="BW36" s="613"/>
      <c r="BX36" s="613"/>
      <c r="BY36" s="613"/>
      <c r="BZ36" s="613"/>
      <c r="CA36" s="613"/>
      <c r="CB36" s="685"/>
      <c r="CD36" s="620" t="s">
        <v>332</v>
      </c>
      <c r="CE36" s="621"/>
      <c r="CF36" s="621"/>
      <c r="CG36" s="621"/>
      <c r="CH36" s="621"/>
      <c r="CI36" s="621"/>
      <c r="CJ36" s="621"/>
      <c r="CK36" s="621"/>
      <c r="CL36" s="621"/>
      <c r="CM36" s="621"/>
      <c r="CN36" s="621"/>
      <c r="CO36" s="621"/>
      <c r="CP36" s="621"/>
      <c r="CQ36" s="622"/>
      <c r="CR36" s="623">
        <v>994788</v>
      </c>
      <c r="CS36" s="624"/>
      <c r="CT36" s="624"/>
      <c r="CU36" s="624"/>
      <c r="CV36" s="624"/>
      <c r="CW36" s="624"/>
      <c r="CX36" s="624"/>
      <c r="CY36" s="625"/>
      <c r="CZ36" s="628">
        <v>13.3</v>
      </c>
      <c r="DA36" s="653"/>
      <c r="DB36" s="653"/>
      <c r="DC36" s="658"/>
      <c r="DD36" s="632">
        <v>847458</v>
      </c>
      <c r="DE36" s="624"/>
      <c r="DF36" s="624"/>
      <c r="DG36" s="624"/>
      <c r="DH36" s="624"/>
      <c r="DI36" s="624"/>
      <c r="DJ36" s="624"/>
      <c r="DK36" s="625"/>
      <c r="DL36" s="632">
        <v>458623</v>
      </c>
      <c r="DM36" s="624"/>
      <c r="DN36" s="624"/>
      <c r="DO36" s="624"/>
      <c r="DP36" s="624"/>
      <c r="DQ36" s="624"/>
      <c r="DR36" s="624"/>
      <c r="DS36" s="624"/>
      <c r="DT36" s="624"/>
      <c r="DU36" s="624"/>
      <c r="DV36" s="625"/>
      <c r="DW36" s="628">
        <v>9.5</v>
      </c>
      <c r="DX36" s="653"/>
      <c r="DY36" s="653"/>
      <c r="DZ36" s="653"/>
      <c r="EA36" s="653"/>
      <c r="EB36" s="653"/>
      <c r="EC36" s="654"/>
    </row>
    <row r="37" spans="2:133" ht="11.25" customHeight="1" x14ac:dyDescent="0.15">
      <c r="B37" s="620" t="s">
        <v>333</v>
      </c>
      <c r="C37" s="621"/>
      <c r="D37" s="621"/>
      <c r="E37" s="621"/>
      <c r="F37" s="621"/>
      <c r="G37" s="621"/>
      <c r="H37" s="621"/>
      <c r="I37" s="621"/>
      <c r="J37" s="621"/>
      <c r="K37" s="621"/>
      <c r="L37" s="621"/>
      <c r="M37" s="621"/>
      <c r="N37" s="621"/>
      <c r="O37" s="621"/>
      <c r="P37" s="621"/>
      <c r="Q37" s="622"/>
      <c r="R37" s="623">
        <v>170722</v>
      </c>
      <c r="S37" s="624"/>
      <c r="T37" s="624"/>
      <c r="U37" s="624"/>
      <c r="V37" s="624"/>
      <c r="W37" s="624"/>
      <c r="X37" s="624"/>
      <c r="Y37" s="625"/>
      <c r="Z37" s="626">
        <v>2.2000000000000002</v>
      </c>
      <c r="AA37" s="626"/>
      <c r="AB37" s="626"/>
      <c r="AC37" s="626"/>
      <c r="AD37" s="627">
        <v>3228</v>
      </c>
      <c r="AE37" s="627"/>
      <c r="AF37" s="627"/>
      <c r="AG37" s="627"/>
      <c r="AH37" s="627"/>
      <c r="AI37" s="627"/>
      <c r="AJ37" s="627"/>
      <c r="AK37" s="627"/>
      <c r="AL37" s="628">
        <v>0.1</v>
      </c>
      <c r="AM37" s="629"/>
      <c r="AN37" s="629"/>
      <c r="AO37" s="630"/>
      <c r="AQ37" s="686" t="s">
        <v>334</v>
      </c>
      <c r="AR37" s="687"/>
      <c r="AS37" s="687"/>
      <c r="AT37" s="687"/>
      <c r="AU37" s="687"/>
      <c r="AV37" s="687"/>
      <c r="AW37" s="687"/>
      <c r="AX37" s="687"/>
      <c r="AY37" s="688"/>
      <c r="AZ37" s="623">
        <v>334000</v>
      </c>
      <c r="BA37" s="624"/>
      <c r="BB37" s="624"/>
      <c r="BC37" s="624"/>
      <c r="BD37" s="656"/>
      <c r="BE37" s="656"/>
      <c r="BF37" s="669"/>
      <c r="BG37" s="620" t="s">
        <v>335</v>
      </c>
      <c r="BH37" s="621"/>
      <c r="BI37" s="621"/>
      <c r="BJ37" s="621"/>
      <c r="BK37" s="621"/>
      <c r="BL37" s="621"/>
      <c r="BM37" s="621"/>
      <c r="BN37" s="621"/>
      <c r="BO37" s="621"/>
      <c r="BP37" s="621"/>
      <c r="BQ37" s="621"/>
      <c r="BR37" s="621"/>
      <c r="BS37" s="621"/>
      <c r="BT37" s="621"/>
      <c r="BU37" s="622"/>
      <c r="BV37" s="623">
        <v>23394</v>
      </c>
      <c r="BW37" s="624"/>
      <c r="BX37" s="624"/>
      <c r="BY37" s="624"/>
      <c r="BZ37" s="624"/>
      <c r="CA37" s="624"/>
      <c r="CB37" s="633"/>
      <c r="CD37" s="620" t="s">
        <v>336</v>
      </c>
      <c r="CE37" s="621"/>
      <c r="CF37" s="621"/>
      <c r="CG37" s="621"/>
      <c r="CH37" s="621"/>
      <c r="CI37" s="621"/>
      <c r="CJ37" s="621"/>
      <c r="CK37" s="621"/>
      <c r="CL37" s="621"/>
      <c r="CM37" s="621"/>
      <c r="CN37" s="621"/>
      <c r="CO37" s="621"/>
      <c r="CP37" s="621"/>
      <c r="CQ37" s="622"/>
      <c r="CR37" s="623">
        <v>384267</v>
      </c>
      <c r="CS37" s="656"/>
      <c r="CT37" s="656"/>
      <c r="CU37" s="656"/>
      <c r="CV37" s="656"/>
      <c r="CW37" s="656"/>
      <c r="CX37" s="656"/>
      <c r="CY37" s="657"/>
      <c r="CZ37" s="628">
        <v>5.0999999999999996</v>
      </c>
      <c r="DA37" s="653"/>
      <c r="DB37" s="653"/>
      <c r="DC37" s="658"/>
      <c r="DD37" s="632">
        <v>384267</v>
      </c>
      <c r="DE37" s="656"/>
      <c r="DF37" s="656"/>
      <c r="DG37" s="656"/>
      <c r="DH37" s="656"/>
      <c r="DI37" s="656"/>
      <c r="DJ37" s="656"/>
      <c r="DK37" s="657"/>
      <c r="DL37" s="632">
        <v>313887</v>
      </c>
      <c r="DM37" s="656"/>
      <c r="DN37" s="656"/>
      <c r="DO37" s="656"/>
      <c r="DP37" s="656"/>
      <c r="DQ37" s="656"/>
      <c r="DR37" s="656"/>
      <c r="DS37" s="656"/>
      <c r="DT37" s="656"/>
      <c r="DU37" s="656"/>
      <c r="DV37" s="657"/>
      <c r="DW37" s="628">
        <v>6.5</v>
      </c>
      <c r="DX37" s="653"/>
      <c r="DY37" s="653"/>
      <c r="DZ37" s="653"/>
      <c r="EA37" s="653"/>
      <c r="EB37" s="653"/>
      <c r="EC37" s="654"/>
    </row>
    <row r="38" spans="2:133" ht="11.25" customHeight="1" x14ac:dyDescent="0.15">
      <c r="B38" s="620" t="s">
        <v>337</v>
      </c>
      <c r="C38" s="621"/>
      <c r="D38" s="621"/>
      <c r="E38" s="621"/>
      <c r="F38" s="621"/>
      <c r="G38" s="621"/>
      <c r="H38" s="621"/>
      <c r="I38" s="621"/>
      <c r="J38" s="621"/>
      <c r="K38" s="621"/>
      <c r="L38" s="621"/>
      <c r="M38" s="621"/>
      <c r="N38" s="621"/>
      <c r="O38" s="621"/>
      <c r="P38" s="621"/>
      <c r="Q38" s="622"/>
      <c r="R38" s="623">
        <v>78400</v>
      </c>
      <c r="S38" s="624"/>
      <c r="T38" s="624"/>
      <c r="U38" s="624"/>
      <c r="V38" s="624"/>
      <c r="W38" s="624"/>
      <c r="X38" s="624"/>
      <c r="Y38" s="625"/>
      <c r="Z38" s="626">
        <v>1</v>
      </c>
      <c r="AA38" s="626"/>
      <c r="AB38" s="626"/>
      <c r="AC38" s="626"/>
      <c r="AD38" s="627" t="s">
        <v>236</v>
      </c>
      <c r="AE38" s="627"/>
      <c r="AF38" s="627"/>
      <c r="AG38" s="627"/>
      <c r="AH38" s="627"/>
      <c r="AI38" s="627"/>
      <c r="AJ38" s="627"/>
      <c r="AK38" s="627"/>
      <c r="AL38" s="628" t="s">
        <v>236</v>
      </c>
      <c r="AM38" s="629"/>
      <c r="AN38" s="629"/>
      <c r="AO38" s="630"/>
      <c r="AQ38" s="686" t="s">
        <v>338</v>
      </c>
      <c r="AR38" s="687"/>
      <c r="AS38" s="687"/>
      <c r="AT38" s="687"/>
      <c r="AU38" s="687"/>
      <c r="AV38" s="687"/>
      <c r="AW38" s="687"/>
      <c r="AX38" s="687"/>
      <c r="AY38" s="688"/>
      <c r="AZ38" s="623">
        <v>37952</v>
      </c>
      <c r="BA38" s="624"/>
      <c r="BB38" s="624"/>
      <c r="BC38" s="624"/>
      <c r="BD38" s="656"/>
      <c r="BE38" s="656"/>
      <c r="BF38" s="669"/>
      <c r="BG38" s="620" t="s">
        <v>339</v>
      </c>
      <c r="BH38" s="621"/>
      <c r="BI38" s="621"/>
      <c r="BJ38" s="621"/>
      <c r="BK38" s="621"/>
      <c r="BL38" s="621"/>
      <c r="BM38" s="621"/>
      <c r="BN38" s="621"/>
      <c r="BO38" s="621"/>
      <c r="BP38" s="621"/>
      <c r="BQ38" s="621"/>
      <c r="BR38" s="621"/>
      <c r="BS38" s="621"/>
      <c r="BT38" s="621"/>
      <c r="BU38" s="622"/>
      <c r="BV38" s="623">
        <v>2367</v>
      </c>
      <c r="BW38" s="624"/>
      <c r="BX38" s="624"/>
      <c r="BY38" s="624"/>
      <c r="BZ38" s="624"/>
      <c r="CA38" s="624"/>
      <c r="CB38" s="633"/>
      <c r="CD38" s="620" t="s">
        <v>340</v>
      </c>
      <c r="CE38" s="621"/>
      <c r="CF38" s="621"/>
      <c r="CG38" s="621"/>
      <c r="CH38" s="621"/>
      <c r="CI38" s="621"/>
      <c r="CJ38" s="621"/>
      <c r="CK38" s="621"/>
      <c r="CL38" s="621"/>
      <c r="CM38" s="621"/>
      <c r="CN38" s="621"/>
      <c r="CO38" s="621"/>
      <c r="CP38" s="621"/>
      <c r="CQ38" s="622"/>
      <c r="CR38" s="623">
        <v>966078</v>
      </c>
      <c r="CS38" s="624"/>
      <c r="CT38" s="624"/>
      <c r="CU38" s="624"/>
      <c r="CV38" s="624"/>
      <c r="CW38" s="624"/>
      <c r="CX38" s="624"/>
      <c r="CY38" s="625"/>
      <c r="CZ38" s="628">
        <v>12.9</v>
      </c>
      <c r="DA38" s="653"/>
      <c r="DB38" s="653"/>
      <c r="DC38" s="658"/>
      <c r="DD38" s="632">
        <v>863753</v>
      </c>
      <c r="DE38" s="624"/>
      <c r="DF38" s="624"/>
      <c r="DG38" s="624"/>
      <c r="DH38" s="624"/>
      <c r="DI38" s="624"/>
      <c r="DJ38" s="624"/>
      <c r="DK38" s="625"/>
      <c r="DL38" s="632">
        <v>797434</v>
      </c>
      <c r="DM38" s="624"/>
      <c r="DN38" s="624"/>
      <c r="DO38" s="624"/>
      <c r="DP38" s="624"/>
      <c r="DQ38" s="624"/>
      <c r="DR38" s="624"/>
      <c r="DS38" s="624"/>
      <c r="DT38" s="624"/>
      <c r="DU38" s="624"/>
      <c r="DV38" s="625"/>
      <c r="DW38" s="628">
        <v>16.5</v>
      </c>
      <c r="DX38" s="653"/>
      <c r="DY38" s="653"/>
      <c r="DZ38" s="653"/>
      <c r="EA38" s="653"/>
      <c r="EB38" s="653"/>
      <c r="EC38" s="654"/>
    </row>
    <row r="39" spans="2:133" ht="11.25" customHeight="1" x14ac:dyDescent="0.15">
      <c r="B39" s="620" t="s">
        <v>341</v>
      </c>
      <c r="C39" s="621"/>
      <c r="D39" s="621"/>
      <c r="E39" s="621"/>
      <c r="F39" s="621"/>
      <c r="G39" s="621"/>
      <c r="H39" s="621"/>
      <c r="I39" s="621"/>
      <c r="J39" s="621"/>
      <c r="K39" s="621"/>
      <c r="L39" s="621"/>
      <c r="M39" s="621"/>
      <c r="N39" s="621"/>
      <c r="O39" s="621"/>
      <c r="P39" s="621"/>
      <c r="Q39" s="622"/>
      <c r="R39" s="623" t="s">
        <v>180</v>
      </c>
      <c r="S39" s="624"/>
      <c r="T39" s="624"/>
      <c r="U39" s="624"/>
      <c r="V39" s="624"/>
      <c r="W39" s="624"/>
      <c r="X39" s="624"/>
      <c r="Y39" s="625"/>
      <c r="Z39" s="626" t="s">
        <v>236</v>
      </c>
      <c r="AA39" s="626"/>
      <c r="AB39" s="626"/>
      <c r="AC39" s="626"/>
      <c r="AD39" s="627" t="s">
        <v>236</v>
      </c>
      <c r="AE39" s="627"/>
      <c r="AF39" s="627"/>
      <c r="AG39" s="627"/>
      <c r="AH39" s="627"/>
      <c r="AI39" s="627"/>
      <c r="AJ39" s="627"/>
      <c r="AK39" s="627"/>
      <c r="AL39" s="628" t="s">
        <v>236</v>
      </c>
      <c r="AM39" s="629"/>
      <c r="AN39" s="629"/>
      <c r="AO39" s="630"/>
      <c r="AQ39" s="686" t="s">
        <v>342</v>
      </c>
      <c r="AR39" s="687"/>
      <c r="AS39" s="687"/>
      <c r="AT39" s="687"/>
      <c r="AU39" s="687"/>
      <c r="AV39" s="687"/>
      <c r="AW39" s="687"/>
      <c r="AX39" s="687"/>
      <c r="AY39" s="688"/>
      <c r="AZ39" s="623" t="s">
        <v>236</v>
      </c>
      <c r="BA39" s="624"/>
      <c r="BB39" s="624"/>
      <c r="BC39" s="624"/>
      <c r="BD39" s="656"/>
      <c r="BE39" s="656"/>
      <c r="BF39" s="669"/>
      <c r="BG39" s="620" t="s">
        <v>343</v>
      </c>
      <c r="BH39" s="621"/>
      <c r="BI39" s="621"/>
      <c r="BJ39" s="621"/>
      <c r="BK39" s="621"/>
      <c r="BL39" s="621"/>
      <c r="BM39" s="621"/>
      <c r="BN39" s="621"/>
      <c r="BO39" s="621"/>
      <c r="BP39" s="621"/>
      <c r="BQ39" s="621"/>
      <c r="BR39" s="621"/>
      <c r="BS39" s="621"/>
      <c r="BT39" s="621"/>
      <c r="BU39" s="622"/>
      <c r="BV39" s="623">
        <v>3669</v>
      </c>
      <c r="BW39" s="624"/>
      <c r="BX39" s="624"/>
      <c r="BY39" s="624"/>
      <c r="BZ39" s="624"/>
      <c r="CA39" s="624"/>
      <c r="CB39" s="633"/>
      <c r="CD39" s="620" t="s">
        <v>344</v>
      </c>
      <c r="CE39" s="621"/>
      <c r="CF39" s="621"/>
      <c r="CG39" s="621"/>
      <c r="CH39" s="621"/>
      <c r="CI39" s="621"/>
      <c r="CJ39" s="621"/>
      <c r="CK39" s="621"/>
      <c r="CL39" s="621"/>
      <c r="CM39" s="621"/>
      <c r="CN39" s="621"/>
      <c r="CO39" s="621"/>
      <c r="CP39" s="621"/>
      <c r="CQ39" s="622"/>
      <c r="CR39" s="623">
        <v>735416</v>
      </c>
      <c r="CS39" s="656"/>
      <c r="CT39" s="656"/>
      <c r="CU39" s="656"/>
      <c r="CV39" s="656"/>
      <c r="CW39" s="656"/>
      <c r="CX39" s="656"/>
      <c r="CY39" s="657"/>
      <c r="CZ39" s="628">
        <v>9.8000000000000007</v>
      </c>
      <c r="DA39" s="653"/>
      <c r="DB39" s="653"/>
      <c r="DC39" s="658"/>
      <c r="DD39" s="632">
        <v>600948</v>
      </c>
      <c r="DE39" s="656"/>
      <c r="DF39" s="656"/>
      <c r="DG39" s="656"/>
      <c r="DH39" s="656"/>
      <c r="DI39" s="656"/>
      <c r="DJ39" s="656"/>
      <c r="DK39" s="657"/>
      <c r="DL39" s="632" t="s">
        <v>236</v>
      </c>
      <c r="DM39" s="656"/>
      <c r="DN39" s="656"/>
      <c r="DO39" s="656"/>
      <c r="DP39" s="656"/>
      <c r="DQ39" s="656"/>
      <c r="DR39" s="656"/>
      <c r="DS39" s="656"/>
      <c r="DT39" s="656"/>
      <c r="DU39" s="656"/>
      <c r="DV39" s="657"/>
      <c r="DW39" s="628" t="s">
        <v>138</v>
      </c>
      <c r="DX39" s="653"/>
      <c r="DY39" s="653"/>
      <c r="DZ39" s="653"/>
      <c r="EA39" s="653"/>
      <c r="EB39" s="653"/>
      <c r="EC39" s="654"/>
    </row>
    <row r="40" spans="2:133" ht="11.25" customHeight="1" x14ac:dyDescent="0.15">
      <c r="B40" s="620" t="s">
        <v>345</v>
      </c>
      <c r="C40" s="621"/>
      <c r="D40" s="621"/>
      <c r="E40" s="621"/>
      <c r="F40" s="621"/>
      <c r="G40" s="621"/>
      <c r="H40" s="621"/>
      <c r="I40" s="621"/>
      <c r="J40" s="621"/>
      <c r="K40" s="621"/>
      <c r="L40" s="621"/>
      <c r="M40" s="621"/>
      <c r="N40" s="621"/>
      <c r="O40" s="621"/>
      <c r="P40" s="621"/>
      <c r="Q40" s="622"/>
      <c r="R40" s="623" t="s">
        <v>236</v>
      </c>
      <c r="S40" s="624"/>
      <c r="T40" s="624"/>
      <c r="U40" s="624"/>
      <c r="V40" s="624"/>
      <c r="W40" s="624"/>
      <c r="X40" s="624"/>
      <c r="Y40" s="625"/>
      <c r="Z40" s="626" t="s">
        <v>236</v>
      </c>
      <c r="AA40" s="626"/>
      <c r="AB40" s="626"/>
      <c r="AC40" s="626"/>
      <c r="AD40" s="627" t="s">
        <v>236</v>
      </c>
      <c r="AE40" s="627"/>
      <c r="AF40" s="627"/>
      <c r="AG40" s="627"/>
      <c r="AH40" s="627"/>
      <c r="AI40" s="627"/>
      <c r="AJ40" s="627"/>
      <c r="AK40" s="627"/>
      <c r="AL40" s="628" t="s">
        <v>236</v>
      </c>
      <c r="AM40" s="629"/>
      <c r="AN40" s="629"/>
      <c r="AO40" s="630"/>
      <c r="AQ40" s="686" t="s">
        <v>346</v>
      </c>
      <c r="AR40" s="687"/>
      <c r="AS40" s="687"/>
      <c r="AT40" s="687"/>
      <c r="AU40" s="687"/>
      <c r="AV40" s="687"/>
      <c r="AW40" s="687"/>
      <c r="AX40" s="687"/>
      <c r="AY40" s="688"/>
      <c r="AZ40" s="623" t="s">
        <v>236</v>
      </c>
      <c r="BA40" s="624"/>
      <c r="BB40" s="624"/>
      <c r="BC40" s="624"/>
      <c r="BD40" s="656"/>
      <c r="BE40" s="656"/>
      <c r="BF40" s="669"/>
      <c r="BG40" s="673" t="s">
        <v>347</v>
      </c>
      <c r="BH40" s="674"/>
      <c r="BI40" s="674"/>
      <c r="BJ40" s="674"/>
      <c r="BK40" s="674"/>
      <c r="BL40" s="219"/>
      <c r="BM40" s="621" t="s">
        <v>348</v>
      </c>
      <c r="BN40" s="621"/>
      <c r="BO40" s="621"/>
      <c r="BP40" s="621"/>
      <c r="BQ40" s="621"/>
      <c r="BR40" s="621"/>
      <c r="BS40" s="621"/>
      <c r="BT40" s="621"/>
      <c r="BU40" s="622"/>
      <c r="BV40" s="623">
        <v>105</v>
      </c>
      <c r="BW40" s="624"/>
      <c r="BX40" s="624"/>
      <c r="BY40" s="624"/>
      <c r="BZ40" s="624"/>
      <c r="CA40" s="624"/>
      <c r="CB40" s="633"/>
      <c r="CD40" s="620" t="s">
        <v>349</v>
      </c>
      <c r="CE40" s="621"/>
      <c r="CF40" s="621"/>
      <c r="CG40" s="621"/>
      <c r="CH40" s="621"/>
      <c r="CI40" s="621"/>
      <c r="CJ40" s="621"/>
      <c r="CK40" s="621"/>
      <c r="CL40" s="621"/>
      <c r="CM40" s="621"/>
      <c r="CN40" s="621"/>
      <c r="CO40" s="621"/>
      <c r="CP40" s="621"/>
      <c r="CQ40" s="622"/>
      <c r="CR40" s="623">
        <v>768</v>
      </c>
      <c r="CS40" s="624"/>
      <c r="CT40" s="624"/>
      <c r="CU40" s="624"/>
      <c r="CV40" s="624"/>
      <c r="CW40" s="624"/>
      <c r="CX40" s="624"/>
      <c r="CY40" s="625"/>
      <c r="CZ40" s="628">
        <v>0</v>
      </c>
      <c r="DA40" s="653"/>
      <c r="DB40" s="653"/>
      <c r="DC40" s="658"/>
      <c r="DD40" s="632">
        <v>768</v>
      </c>
      <c r="DE40" s="624"/>
      <c r="DF40" s="624"/>
      <c r="DG40" s="624"/>
      <c r="DH40" s="624"/>
      <c r="DI40" s="624"/>
      <c r="DJ40" s="624"/>
      <c r="DK40" s="625"/>
      <c r="DL40" s="632" t="s">
        <v>180</v>
      </c>
      <c r="DM40" s="624"/>
      <c r="DN40" s="624"/>
      <c r="DO40" s="624"/>
      <c r="DP40" s="624"/>
      <c r="DQ40" s="624"/>
      <c r="DR40" s="624"/>
      <c r="DS40" s="624"/>
      <c r="DT40" s="624"/>
      <c r="DU40" s="624"/>
      <c r="DV40" s="625"/>
      <c r="DW40" s="628" t="s">
        <v>236</v>
      </c>
      <c r="DX40" s="653"/>
      <c r="DY40" s="653"/>
      <c r="DZ40" s="653"/>
      <c r="EA40" s="653"/>
      <c r="EB40" s="653"/>
      <c r="EC40" s="654"/>
    </row>
    <row r="41" spans="2:133" ht="11.25" customHeight="1" x14ac:dyDescent="0.15">
      <c r="B41" s="644" t="s">
        <v>350</v>
      </c>
      <c r="C41" s="645"/>
      <c r="D41" s="645"/>
      <c r="E41" s="645"/>
      <c r="F41" s="645"/>
      <c r="G41" s="645"/>
      <c r="H41" s="645"/>
      <c r="I41" s="645"/>
      <c r="J41" s="645"/>
      <c r="K41" s="645"/>
      <c r="L41" s="645"/>
      <c r="M41" s="645"/>
      <c r="N41" s="645"/>
      <c r="O41" s="645"/>
      <c r="P41" s="645"/>
      <c r="Q41" s="646"/>
      <c r="R41" s="695">
        <v>7782351</v>
      </c>
      <c r="S41" s="696"/>
      <c r="T41" s="696"/>
      <c r="U41" s="696"/>
      <c r="V41" s="696"/>
      <c r="W41" s="696"/>
      <c r="X41" s="696"/>
      <c r="Y41" s="700"/>
      <c r="Z41" s="701">
        <v>100</v>
      </c>
      <c r="AA41" s="701"/>
      <c r="AB41" s="701"/>
      <c r="AC41" s="701"/>
      <c r="AD41" s="702">
        <v>4845207</v>
      </c>
      <c r="AE41" s="702"/>
      <c r="AF41" s="702"/>
      <c r="AG41" s="702"/>
      <c r="AH41" s="702"/>
      <c r="AI41" s="702"/>
      <c r="AJ41" s="702"/>
      <c r="AK41" s="702"/>
      <c r="AL41" s="703">
        <v>100</v>
      </c>
      <c r="AM41" s="683"/>
      <c r="AN41" s="683"/>
      <c r="AO41" s="704"/>
      <c r="AQ41" s="686" t="s">
        <v>351</v>
      </c>
      <c r="AR41" s="687"/>
      <c r="AS41" s="687"/>
      <c r="AT41" s="687"/>
      <c r="AU41" s="687"/>
      <c r="AV41" s="687"/>
      <c r="AW41" s="687"/>
      <c r="AX41" s="687"/>
      <c r="AY41" s="688"/>
      <c r="AZ41" s="623">
        <v>127567</v>
      </c>
      <c r="BA41" s="624"/>
      <c r="BB41" s="624"/>
      <c r="BC41" s="624"/>
      <c r="BD41" s="656"/>
      <c r="BE41" s="656"/>
      <c r="BF41" s="669"/>
      <c r="BG41" s="673"/>
      <c r="BH41" s="674"/>
      <c r="BI41" s="674"/>
      <c r="BJ41" s="674"/>
      <c r="BK41" s="674"/>
      <c r="BL41" s="219"/>
      <c r="BM41" s="621" t="s">
        <v>352</v>
      </c>
      <c r="BN41" s="621"/>
      <c r="BO41" s="621"/>
      <c r="BP41" s="621"/>
      <c r="BQ41" s="621"/>
      <c r="BR41" s="621"/>
      <c r="BS41" s="621"/>
      <c r="BT41" s="621"/>
      <c r="BU41" s="622"/>
      <c r="BV41" s="623" t="s">
        <v>138</v>
      </c>
      <c r="BW41" s="624"/>
      <c r="BX41" s="624"/>
      <c r="BY41" s="624"/>
      <c r="BZ41" s="624"/>
      <c r="CA41" s="624"/>
      <c r="CB41" s="633"/>
      <c r="CD41" s="620" t="s">
        <v>353</v>
      </c>
      <c r="CE41" s="621"/>
      <c r="CF41" s="621"/>
      <c r="CG41" s="621"/>
      <c r="CH41" s="621"/>
      <c r="CI41" s="621"/>
      <c r="CJ41" s="621"/>
      <c r="CK41" s="621"/>
      <c r="CL41" s="621"/>
      <c r="CM41" s="621"/>
      <c r="CN41" s="621"/>
      <c r="CO41" s="621"/>
      <c r="CP41" s="621"/>
      <c r="CQ41" s="622"/>
      <c r="CR41" s="623" t="s">
        <v>236</v>
      </c>
      <c r="CS41" s="656"/>
      <c r="CT41" s="656"/>
      <c r="CU41" s="656"/>
      <c r="CV41" s="656"/>
      <c r="CW41" s="656"/>
      <c r="CX41" s="656"/>
      <c r="CY41" s="657"/>
      <c r="CZ41" s="628" t="s">
        <v>236</v>
      </c>
      <c r="DA41" s="653"/>
      <c r="DB41" s="653"/>
      <c r="DC41" s="658"/>
      <c r="DD41" s="632" t="s">
        <v>236</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354</v>
      </c>
      <c r="AR42" s="693"/>
      <c r="AS42" s="693"/>
      <c r="AT42" s="693"/>
      <c r="AU42" s="693"/>
      <c r="AV42" s="693"/>
      <c r="AW42" s="693"/>
      <c r="AX42" s="693"/>
      <c r="AY42" s="694"/>
      <c r="AZ42" s="695">
        <v>504511</v>
      </c>
      <c r="BA42" s="696"/>
      <c r="BB42" s="696"/>
      <c r="BC42" s="696"/>
      <c r="BD42" s="682"/>
      <c r="BE42" s="682"/>
      <c r="BF42" s="684"/>
      <c r="BG42" s="675"/>
      <c r="BH42" s="676"/>
      <c r="BI42" s="676"/>
      <c r="BJ42" s="676"/>
      <c r="BK42" s="676"/>
      <c r="BL42" s="220"/>
      <c r="BM42" s="645" t="s">
        <v>355</v>
      </c>
      <c r="BN42" s="645"/>
      <c r="BO42" s="645"/>
      <c r="BP42" s="645"/>
      <c r="BQ42" s="645"/>
      <c r="BR42" s="645"/>
      <c r="BS42" s="645"/>
      <c r="BT42" s="645"/>
      <c r="BU42" s="646"/>
      <c r="BV42" s="695">
        <v>419</v>
      </c>
      <c r="BW42" s="696"/>
      <c r="BX42" s="696"/>
      <c r="BY42" s="696"/>
      <c r="BZ42" s="696"/>
      <c r="CA42" s="696"/>
      <c r="CB42" s="705"/>
      <c r="CD42" s="620" t="s">
        <v>356</v>
      </c>
      <c r="CE42" s="621"/>
      <c r="CF42" s="621"/>
      <c r="CG42" s="621"/>
      <c r="CH42" s="621"/>
      <c r="CI42" s="621"/>
      <c r="CJ42" s="621"/>
      <c r="CK42" s="621"/>
      <c r="CL42" s="621"/>
      <c r="CM42" s="621"/>
      <c r="CN42" s="621"/>
      <c r="CO42" s="621"/>
      <c r="CP42" s="621"/>
      <c r="CQ42" s="622"/>
      <c r="CR42" s="623">
        <v>420321</v>
      </c>
      <c r="CS42" s="656"/>
      <c r="CT42" s="656"/>
      <c r="CU42" s="656"/>
      <c r="CV42" s="656"/>
      <c r="CW42" s="656"/>
      <c r="CX42" s="656"/>
      <c r="CY42" s="657"/>
      <c r="CZ42" s="628">
        <v>5.6</v>
      </c>
      <c r="DA42" s="653"/>
      <c r="DB42" s="653"/>
      <c r="DC42" s="658"/>
      <c r="DD42" s="632">
        <v>275055</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0" t="s">
        <v>357</v>
      </c>
      <c r="CD43" s="620" t="s">
        <v>358</v>
      </c>
      <c r="CE43" s="621"/>
      <c r="CF43" s="621"/>
      <c r="CG43" s="621"/>
      <c r="CH43" s="621"/>
      <c r="CI43" s="621"/>
      <c r="CJ43" s="621"/>
      <c r="CK43" s="621"/>
      <c r="CL43" s="621"/>
      <c r="CM43" s="621"/>
      <c r="CN43" s="621"/>
      <c r="CO43" s="621"/>
      <c r="CP43" s="621"/>
      <c r="CQ43" s="622"/>
      <c r="CR43" s="623">
        <v>5210</v>
      </c>
      <c r="CS43" s="656"/>
      <c r="CT43" s="656"/>
      <c r="CU43" s="656"/>
      <c r="CV43" s="656"/>
      <c r="CW43" s="656"/>
      <c r="CX43" s="656"/>
      <c r="CY43" s="657"/>
      <c r="CZ43" s="628">
        <v>0.1</v>
      </c>
      <c r="DA43" s="653"/>
      <c r="DB43" s="653"/>
      <c r="DC43" s="658"/>
      <c r="DD43" s="632">
        <v>5210</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359</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306</v>
      </c>
      <c r="CE44" s="662"/>
      <c r="CF44" s="620" t="s">
        <v>360</v>
      </c>
      <c r="CG44" s="621"/>
      <c r="CH44" s="621"/>
      <c r="CI44" s="621"/>
      <c r="CJ44" s="621"/>
      <c r="CK44" s="621"/>
      <c r="CL44" s="621"/>
      <c r="CM44" s="621"/>
      <c r="CN44" s="621"/>
      <c r="CO44" s="621"/>
      <c r="CP44" s="621"/>
      <c r="CQ44" s="622"/>
      <c r="CR44" s="623">
        <v>420321</v>
      </c>
      <c r="CS44" s="624"/>
      <c r="CT44" s="624"/>
      <c r="CU44" s="624"/>
      <c r="CV44" s="624"/>
      <c r="CW44" s="624"/>
      <c r="CX44" s="624"/>
      <c r="CY44" s="625"/>
      <c r="CZ44" s="628">
        <v>5.6</v>
      </c>
      <c r="DA44" s="629"/>
      <c r="DB44" s="629"/>
      <c r="DC44" s="635"/>
      <c r="DD44" s="632">
        <v>275055</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361</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362</v>
      </c>
      <c r="CG45" s="621"/>
      <c r="CH45" s="621"/>
      <c r="CI45" s="621"/>
      <c r="CJ45" s="621"/>
      <c r="CK45" s="621"/>
      <c r="CL45" s="621"/>
      <c r="CM45" s="621"/>
      <c r="CN45" s="621"/>
      <c r="CO45" s="621"/>
      <c r="CP45" s="621"/>
      <c r="CQ45" s="622"/>
      <c r="CR45" s="623">
        <v>49579</v>
      </c>
      <c r="CS45" s="656"/>
      <c r="CT45" s="656"/>
      <c r="CU45" s="656"/>
      <c r="CV45" s="656"/>
      <c r="CW45" s="656"/>
      <c r="CX45" s="656"/>
      <c r="CY45" s="657"/>
      <c r="CZ45" s="628">
        <v>0.7</v>
      </c>
      <c r="DA45" s="653"/>
      <c r="DB45" s="653"/>
      <c r="DC45" s="658"/>
      <c r="DD45" s="632">
        <v>37705</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1"/>
      <c r="CD46" s="663"/>
      <c r="CE46" s="664"/>
      <c r="CF46" s="620" t="s">
        <v>363</v>
      </c>
      <c r="CG46" s="621"/>
      <c r="CH46" s="621"/>
      <c r="CI46" s="621"/>
      <c r="CJ46" s="621"/>
      <c r="CK46" s="621"/>
      <c r="CL46" s="621"/>
      <c r="CM46" s="621"/>
      <c r="CN46" s="621"/>
      <c r="CO46" s="621"/>
      <c r="CP46" s="621"/>
      <c r="CQ46" s="622"/>
      <c r="CR46" s="623">
        <v>332507</v>
      </c>
      <c r="CS46" s="624"/>
      <c r="CT46" s="624"/>
      <c r="CU46" s="624"/>
      <c r="CV46" s="624"/>
      <c r="CW46" s="624"/>
      <c r="CX46" s="624"/>
      <c r="CY46" s="625"/>
      <c r="CZ46" s="628">
        <v>4.4000000000000004</v>
      </c>
      <c r="DA46" s="629"/>
      <c r="DB46" s="629"/>
      <c r="DC46" s="635"/>
      <c r="DD46" s="632">
        <v>199115</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1"/>
      <c r="CD47" s="663"/>
      <c r="CE47" s="664"/>
      <c r="CF47" s="620" t="s">
        <v>364</v>
      </c>
      <c r="CG47" s="621"/>
      <c r="CH47" s="621"/>
      <c r="CI47" s="621"/>
      <c r="CJ47" s="621"/>
      <c r="CK47" s="621"/>
      <c r="CL47" s="621"/>
      <c r="CM47" s="621"/>
      <c r="CN47" s="621"/>
      <c r="CO47" s="621"/>
      <c r="CP47" s="621"/>
      <c r="CQ47" s="622"/>
      <c r="CR47" s="623" t="s">
        <v>180</v>
      </c>
      <c r="CS47" s="656"/>
      <c r="CT47" s="656"/>
      <c r="CU47" s="656"/>
      <c r="CV47" s="656"/>
      <c r="CW47" s="656"/>
      <c r="CX47" s="656"/>
      <c r="CY47" s="657"/>
      <c r="CZ47" s="628" t="s">
        <v>180</v>
      </c>
      <c r="DA47" s="653"/>
      <c r="DB47" s="653"/>
      <c r="DC47" s="658"/>
      <c r="DD47" s="632" t="s">
        <v>180</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1"/>
      <c r="CD48" s="665"/>
      <c r="CE48" s="666"/>
      <c r="CF48" s="620" t="s">
        <v>365</v>
      </c>
      <c r="CG48" s="621"/>
      <c r="CH48" s="621"/>
      <c r="CI48" s="621"/>
      <c r="CJ48" s="621"/>
      <c r="CK48" s="621"/>
      <c r="CL48" s="621"/>
      <c r="CM48" s="621"/>
      <c r="CN48" s="621"/>
      <c r="CO48" s="621"/>
      <c r="CP48" s="621"/>
      <c r="CQ48" s="622"/>
      <c r="CR48" s="623" t="s">
        <v>138</v>
      </c>
      <c r="CS48" s="624"/>
      <c r="CT48" s="624"/>
      <c r="CU48" s="624"/>
      <c r="CV48" s="624"/>
      <c r="CW48" s="624"/>
      <c r="CX48" s="624"/>
      <c r="CY48" s="625"/>
      <c r="CZ48" s="628" t="s">
        <v>236</v>
      </c>
      <c r="DA48" s="629"/>
      <c r="DB48" s="629"/>
      <c r="DC48" s="635"/>
      <c r="DD48" s="632" t="s">
        <v>180</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1"/>
      <c r="CD49" s="644" t="s">
        <v>366</v>
      </c>
      <c r="CE49" s="645"/>
      <c r="CF49" s="645"/>
      <c r="CG49" s="645"/>
      <c r="CH49" s="645"/>
      <c r="CI49" s="645"/>
      <c r="CJ49" s="645"/>
      <c r="CK49" s="645"/>
      <c r="CL49" s="645"/>
      <c r="CM49" s="645"/>
      <c r="CN49" s="645"/>
      <c r="CO49" s="645"/>
      <c r="CP49" s="645"/>
      <c r="CQ49" s="646"/>
      <c r="CR49" s="695">
        <v>7489233</v>
      </c>
      <c r="CS49" s="682"/>
      <c r="CT49" s="682"/>
      <c r="CU49" s="682"/>
      <c r="CV49" s="682"/>
      <c r="CW49" s="682"/>
      <c r="CX49" s="682"/>
      <c r="CY49" s="711"/>
      <c r="CZ49" s="703">
        <v>100</v>
      </c>
      <c r="DA49" s="712"/>
      <c r="DB49" s="712"/>
      <c r="DC49" s="713"/>
      <c r="DD49" s="714">
        <v>5676221</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pxT2re04MlDGX5CJ8L4T+5y2iOh6mW0ZNCLZlAk1jRlgPWQTsa1E1NTtFlPy4TxHOvKG4LVlarapgsoiIujJiQ==" saltValue="P1yAjp9p+GsMfuwjWkKyK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22" zoomScale="70" zoomScaleNormal="25" zoomScaleSheetLayoutView="70" workbookViewId="0">
      <selection activeCell="V31" sqref="V31:Z31"/>
    </sheetView>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21" t="s">
        <v>367</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22" t="s">
        <v>368</v>
      </c>
      <c r="DK2" s="723"/>
      <c r="DL2" s="723"/>
      <c r="DM2" s="723"/>
      <c r="DN2" s="723"/>
      <c r="DO2" s="724"/>
      <c r="DP2" s="224"/>
      <c r="DQ2" s="722" t="s">
        <v>369</v>
      </c>
      <c r="DR2" s="723"/>
      <c r="DS2" s="723"/>
      <c r="DT2" s="723"/>
      <c r="DU2" s="723"/>
      <c r="DV2" s="723"/>
      <c r="DW2" s="723"/>
      <c r="DX2" s="723"/>
      <c r="DY2" s="723"/>
      <c r="DZ2" s="724"/>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25" t="s">
        <v>370</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28"/>
      <c r="BA4" s="228"/>
      <c r="BB4" s="228"/>
      <c r="BC4" s="228"/>
      <c r="BD4" s="228"/>
      <c r="BE4" s="229"/>
      <c r="BF4" s="229"/>
      <c r="BG4" s="229"/>
      <c r="BH4" s="229"/>
      <c r="BI4" s="229"/>
      <c r="BJ4" s="229"/>
      <c r="BK4" s="229"/>
      <c r="BL4" s="229"/>
      <c r="BM4" s="229"/>
      <c r="BN4" s="229"/>
      <c r="BO4" s="229"/>
      <c r="BP4" s="229"/>
      <c r="BQ4" s="726" t="s">
        <v>371</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0"/>
    </row>
    <row r="5" spans="1:131" s="231" customFormat="1" ht="26.25" customHeight="1" x14ac:dyDescent="0.15">
      <c r="A5" s="727" t="s">
        <v>372</v>
      </c>
      <c r="B5" s="728"/>
      <c r="C5" s="728"/>
      <c r="D5" s="728"/>
      <c r="E5" s="728"/>
      <c r="F5" s="728"/>
      <c r="G5" s="728"/>
      <c r="H5" s="728"/>
      <c r="I5" s="728"/>
      <c r="J5" s="728"/>
      <c r="K5" s="728"/>
      <c r="L5" s="728"/>
      <c r="M5" s="728"/>
      <c r="N5" s="728"/>
      <c r="O5" s="728"/>
      <c r="P5" s="729"/>
      <c r="Q5" s="733" t="s">
        <v>373</v>
      </c>
      <c r="R5" s="734"/>
      <c r="S5" s="734"/>
      <c r="T5" s="734"/>
      <c r="U5" s="735"/>
      <c r="V5" s="733" t="s">
        <v>374</v>
      </c>
      <c r="W5" s="734"/>
      <c r="X5" s="734"/>
      <c r="Y5" s="734"/>
      <c r="Z5" s="735"/>
      <c r="AA5" s="733" t="s">
        <v>375</v>
      </c>
      <c r="AB5" s="734"/>
      <c r="AC5" s="734"/>
      <c r="AD5" s="734"/>
      <c r="AE5" s="734"/>
      <c r="AF5" s="739" t="s">
        <v>376</v>
      </c>
      <c r="AG5" s="734"/>
      <c r="AH5" s="734"/>
      <c r="AI5" s="734"/>
      <c r="AJ5" s="740"/>
      <c r="AK5" s="734" t="s">
        <v>377</v>
      </c>
      <c r="AL5" s="734"/>
      <c r="AM5" s="734"/>
      <c r="AN5" s="734"/>
      <c r="AO5" s="735"/>
      <c r="AP5" s="733" t="s">
        <v>378</v>
      </c>
      <c r="AQ5" s="734"/>
      <c r="AR5" s="734"/>
      <c r="AS5" s="734"/>
      <c r="AT5" s="735"/>
      <c r="AU5" s="733" t="s">
        <v>379</v>
      </c>
      <c r="AV5" s="734"/>
      <c r="AW5" s="734"/>
      <c r="AX5" s="734"/>
      <c r="AY5" s="740"/>
      <c r="AZ5" s="228"/>
      <c r="BA5" s="228"/>
      <c r="BB5" s="228"/>
      <c r="BC5" s="228"/>
      <c r="BD5" s="228"/>
      <c r="BE5" s="229"/>
      <c r="BF5" s="229"/>
      <c r="BG5" s="229"/>
      <c r="BH5" s="229"/>
      <c r="BI5" s="229"/>
      <c r="BJ5" s="229"/>
      <c r="BK5" s="229"/>
      <c r="BL5" s="229"/>
      <c r="BM5" s="229"/>
      <c r="BN5" s="229"/>
      <c r="BO5" s="229"/>
      <c r="BP5" s="229"/>
      <c r="BQ5" s="727" t="s">
        <v>380</v>
      </c>
      <c r="BR5" s="728"/>
      <c r="BS5" s="728"/>
      <c r="BT5" s="728"/>
      <c r="BU5" s="728"/>
      <c r="BV5" s="728"/>
      <c r="BW5" s="728"/>
      <c r="BX5" s="728"/>
      <c r="BY5" s="728"/>
      <c r="BZ5" s="728"/>
      <c r="CA5" s="728"/>
      <c r="CB5" s="728"/>
      <c r="CC5" s="728"/>
      <c r="CD5" s="728"/>
      <c r="CE5" s="728"/>
      <c r="CF5" s="728"/>
      <c r="CG5" s="729"/>
      <c r="CH5" s="733" t="s">
        <v>381</v>
      </c>
      <c r="CI5" s="734"/>
      <c r="CJ5" s="734"/>
      <c r="CK5" s="734"/>
      <c r="CL5" s="735"/>
      <c r="CM5" s="733" t="s">
        <v>382</v>
      </c>
      <c r="CN5" s="734"/>
      <c r="CO5" s="734"/>
      <c r="CP5" s="734"/>
      <c r="CQ5" s="735"/>
      <c r="CR5" s="733" t="s">
        <v>383</v>
      </c>
      <c r="CS5" s="734"/>
      <c r="CT5" s="734"/>
      <c r="CU5" s="734"/>
      <c r="CV5" s="735"/>
      <c r="CW5" s="733" t="s">
        <v>384</v>
      </c>
      <c r="CX5" s="734"/>
      <c r="CY5" s="734"/>
      <c r="CZ5" s="734"/>
      <c r="DA5" s="735"/>
      <c r="DB5" s="733" t="s">
        <v>385</v>
      </c>
      <c r="DC5" s="734"/>
      <c r="DD5" s="734"/>
      <c r="DE5" s="734"/>
      <c r="DF5" s="735"/>
      <c r="DG5" s="763" t="s">
        <v>386</v>
      </c>
      <c r="DH5" s="764"/>
      <c r="DI5" s="764"/>
      <c r="DJ5" s="764"/>
      <c r="DK5" s="765"/>
      <c r="DL5" s="763" t="s">
        <v>387</v>
      </c>
      <c r="DM5" s="764"/>
      <c r="DN5" s="764"/>
      <c r="DO5" s="764"/>
      <c r="DP5" s="765"/>
      <c r="DQ5" s="733" t="s">
        <v>388</v>
      </c>
      <c r="DR5" s="734"/>
      <c r="DS5" s="734"/>
      <c r="DT5" s="734"/>
      <c r="DU5" s="735"/>
      <c r="DV5" s="733" t="s">
        <v>379</v>
      </c>
      <c r="DW5" s="734"/>
      <c r="DX5" s="734"/>
      <c r="DY5" s="734"/>
      <c r="DZ5" s="740"/>
      <c r="EA5" s="230"/>
    </row>
    <row r="6" spans="1:131" s="231"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28"/>
      <c r="BA6" s="228"/>
      <c r="BB6" s="228"/>
      <c r="BC6" s="228"/>
      <c r="BD6" s="228"/>
      <c r="BE6" s="229"/>
      <c r="BF6" s="229"/>
      <c r="BG6" s="229"/>
      <c r="BH6" s="229"/>
      <c r="BI6" s="229"/>
      <c r="BJ6" s="229"/>
      <c r="BK6" s="229"/>
      <c r="BL6" s="229"/>
      <c r="BM6" s="229"/>
      <c r="BN6" s="229"/>
      <c r="BO6" s="229"/>
      <c r="BP6" s="229"/>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0"/>
    </row>
    <row r="7" spans="1:131" s="231" customFormat="1" ht="26.25" customHeight="1" thickTop="1" x14ac:dyDescent="0.15">
      <c r="A7" s="232">
        <v>1</v>
      </c>
      <c r="B7" s="749" t="s">
        <v>389</v>
      </c>
      <c r="C7" s="750"/>
      <c r="D7" s="750"/>
      <c r="E7" s="750"/>
      <c r="F7" s="750"/>
      <c r="G7" s="750"/>
      <c r="H7" s="750"/>
      <c r="I7" s="750"/>
      <c r="J7" s="750"/>
      <c r="K7" s="750"/>
      <c r="L7" s="750"/>
      <c r="M7" s="750"/>
      <c r="N7" s="750"/>
      <c r="O7" s="750"/>
      <c r="P7" s="751"/>
      <c r="Q7" s="752">
        <v>7695</v>
      </c>
      <c r="R7" s="753"/>
      <c r="S7" s="753"/>
      <c r="T7" s="753"/>
      <c r="U7" s="753"/>
      <c r="V7" s="753">
        <v>7406</v>
      </c>
      <c r="W7" s="753"/>
      <c r="X7" s="753"/>
      <c r="Y7" s="753"/>
      <c r="Z7" s="753"/>
      <c r="AA7" s="753">
        <v>289</v>
      </c>
      <c r="AB7" s="753"/>
      <c r="AC7" s="753"/>
      <c r="AD7" s="753"/>
      <c r="AE7" s="754"/>
      <c r="AF7" s="755">
        <v>245</v>
      </c>
      <c r="AG7" s="756"/>
      <c r="AH7" s="756"/>
      <c r="AI7" s="756"/>
      <c r="AJ7" s="757"/>
      <c r="AK7" s="758">
        <v>314</v>
      </c>
      <c r="AL7" s="759"/>
      <c r="AM7" s="759"/>
      <c r="AN7" s="759"/>
      <c r="AO7" s="759"/>
      <c r="AP7" s="759">
        <v>4665</v>
      </c>
      <c r="AQ7" s="759"/>
      <c r="AR7" s="759"/>
      <c r="AS7" s="759"/>
      <c r="AT7" s="759"/>
      <c r="AU7" s="760" t="s">
        <v>584</v>
      </c>
      <c r="AV7" s="760"/>
      <c r="AW7" s="760"/>
      <c r="AX7" s="760"/>
      <c r="AY7" s="761"/>
      <c r="AZ7" s="228"/>
      <c r="BA7" s="228"/>
      <c r="BB7" s="228"/>
      <c r="BC7" s="228"/>
      <c r="BD7" s="228"/>
      <c r="BE7" s="229"/>
      <c r="BF7" s="229"/>
      <c r="BG7" s="229"/>
      <c r="BH7" s="229"/>
      <c r="BI7" s="229"/>
      <c r="BJ7" s="229"/>
      <c r="BK7" s="229"/>
      <c r="BL7" s="229"/>
      <c r="BM7" s="229"/>
      <c r="BN7" s="229"/>
      <c r="BO7" s="229"/>
      <c r="BP7" s="229"/>
      <c r="BQ7" s="232">
        <v>1</v>
      </c>
      <c r="BR7" s="233"/>
      <c r="BS7" s="746" t="s">
        <v>600</v>
      </c>
      <c r="BT7" s="747"/>
      <c r="BU7" s="747"/>
      <c r="BV7" s="747"/>
      <c r="BW7" s="747"/>
      <c r="BX7" s="747"/>
      <c r="BY7" s="747"/>
      <c r="BZ7" s="747"/>
      <c r="CA7" s="747"/>
      <c r="CB7" s="747"/>
      <c r="CC7" s="747"/>
      <c r="CD7" s="747"/>
      <c r="CE7" s="747"/>
      <c r="CF7" s="747"/>
      <c r="CG7" s="762"/>
      <c r="CH7" s="743">
        <v>0</v>
      </c>
      <c r="CI7" s="744"/>
      <c r="CJ7" s="744"/>
      <c r="CK7" s="744"/>
      <c r="CL7" s="745"/>
      <c r="CM7" s="743">
        <v>122</v>
      </c>
      <c r="CN7" s="744"/>
      <c r="CO7" s="744"/>
      <c r="CP7" s="744"/>
      <c r="CQ7" s="745"/>
      <c r="CR7" s="743">
        <v>5</v>
      </c>
      <c r="CS7" s="744"/>
      <c r="CT7" s="744"/>
      <c r="CU7" s="744"/>
      <c r="CV7" s="745"/>
      <c r="CW7" s="743" t="s">
        <v>585</v>
      </c>
      <c r="CX7" s="744"/>
      <c r="CY7" s="744"/>
      <c r="CZ7" s="744"/>
      <c r="DA7" s="745"/>
      <c r="DB7" s="743" t="s">
        <v>585</v>
      </c>
      <c r="DC7" s="744"/>
      <c r="DD7" s="744"/>
      <c r="DE7" s="744"/>
      <c r="DF7" s="745"/>
      <c r="DG7" s="743" t="s">
        <v>585</v>
      </c>
      <c r="DH7" s="744"/>
      <c r="DI7" s="744"/>
      <c r="DJ7" s="744"/>
      <c r="DK7" s="745"/>
      <c r="DL7" s="743" t="s">
        <v>585</v>
      </c>
      <c r="DM7" s="744"/>
      <c r="DN7" s="744"/>
      <c r="DO7" s="744"/>
      <c r="DP7" s="745"/>
      <c r="DQ7" s="743" t="s">
        <v>585</v>
      </c>
      <c r="DR7" s="744"/>
      <c r="DS7" s="744"/>
      <c r="DT7" s="744"/>
      <c r="DU7" s="745"/>
      <c r="DV7" s="746"/>
      <c r="DW7" s="747"/>
      <c r="DX7" s="747"/>
      <c r="DY7" s="747"/>
      <c r="DZ7" s="748"/>
      <c r="EA7" s="230"/>
    </row>
    <row r="8" spans="1:131" s="231" customFormat="1" ht="26.25" customHeight="1" x14ac:dyDescent="0.15">
      <c r="A8" s="234">
        <v>2</v>
      </c>
      <c r="B8" s="780" t="s">
        <v>390</v>
      </c>
      <c r="C8" s="781"/>
      <c r="D8" s="781"/>
      <c r="E8" s="781"/>
      <c r="F8" s="781"/>
      <c r="G8" s="781"/>
      <c r="H8" s="781"/>
      <c r="I8" s="781"/>
      <c r="J8" s="781"/>
      <c r="K8" s="781"/>
      <c r="L8" s="781"/>
      <c r="M8" s="781"/>
      <c r="N8" s="781"/>
      <c r="O8" s="781"/>
      <c r="P8" s="782"/>
      <c r="Q8" s="783">
        <v>58</v>
      </c>
      <c r="R8" s="784"/>
      <c r="S8" s="784"/>
      <c r="T8" s="784"/>
      <c r="U8" s="784"/>
      <c r="V8" s="784">
        <v>54</v>
      </c>
      <c r="W8" s="784"/>
      <c r="X8" s="784"/>
      <c r="Y8" s="784"/>
      <c r="Z8" s="784"/>
      <c r="AA8" s="784">
        <v>4</v>
      </c>
      <c r="AB8" s="784"/>
      <c r="AC8" s="784"/>
      <c r="AD8" s="784"/>
      <c r="AE8" s="785"/>
      <c r="AF8" s="786">
        <v>4</v>
      </c>
      <c r="AG8" s="787"/>
      <c r="AH8" s="787"/>
      <c r="AI8" s="787"/>
      <c r="AJ8" s="788"/>
      <c r="AK8" s="769" t="s">
        <v>585</v>
      </c>
      <c r="AL8" s="770"/>
      <c r="AM8" s="770"/>
      <c r="AN8" s="770"/>
      <c r="AO8" s="770"/>
      <c r="AP8" s="770" t="s">
        <v>585</v>
      </c>
      <c r="AQ8" s="770"/>
      <c r="AR8" s="770"/>
      <c r="AS8" s="770"/>
      <c r="AT8" s="770"/>
      <c r="AU8" s="771"/>
      <c r="AV8" s="771"/>
      <c r="AW8" s="771"/>
      <c r="AX8" s="771"/>
      <c r="AY8" s="772"/>
      <c r="AZ8" s="228"/>
      <c r="BA8" s="228"/>
      <c r="BB8" s="228"/>
      <c r="BC8" s="228"/>
      <c r="BD8" s="228"/>
      <c r="BE8" s="229"/>
      <c r="BF8" s="229"/>
      <c r="BG8" s="229"/>
      <c r="BH8" s="229"/>
      <c r="BI8" s="229"/>
      <c r="BJ8" s="229"/>
      <c r="BK8" s="229"/>
      <c r="BL8" s="229"/>
      <c r="BM8" s="229"/>
      <c r="BN8" s="229"/>
      <c r="BO8" s="229"/>
      <c r="BP8" s="229"/>
      <c r="BQ8" s="234">
        <v>2</v>
      </c>
      <c r="BR8" s="235"/>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0"/>
    </row>
    <row r="9" spans="1:131" s="231" customFormat="1" ht="26.25" customHeight="1" x14ac:dyDescent="0.15">
      <c r="A9" s="234">
        <v>3</v>
      </c>
      <c r="B9" s="780" t="s">
        <v>391</v>
      </c>
      <c r="C9" s="781"/>
      <c r="D9" s="781"/>
      <c r="E9" s="781"/>
      <c r="F9" s="781"/>
      <c r="G9" s="781"/>
      <c r="H9" s="781"/>
      <c r="I9" s="781"/>
      <c r="J9" s="781"/>
      <c r="K9" s="781"/>
      <c r="L9" s="781"/>
      <c r="M9" s="781"/>
      <c r="N9" s="781"/>
      <c r="O9" s="781"/>
      <c r="P9" s="782"/>
      <c r="Q9" s="783">
        <v>114</v>
      </c>
      <c r="R9" s="784"/>
      <c r="S9" s="784"/>
      <c r="T9" s="784"/>
      <c r="U9" s="784"/>
      <c r="V9" s="784">
        <v>113</v>
      </c>
      <c r="W9" s="784"/>
      <c r="X9" s="784"/>
      <c r="Y9" s="784"/>
      <c r="Z9" s="784"/>
      <c r="AA9" s="784">
        <v>1</v>
      </c>
      <c r="AB9" s="784"/>
      <c r="AC9" s="784"/>
      <c r="AD9" s="784"/>
      <c r="AE9" s="785"/>
      <c r="AF9" s="786">
        <v>1</v>
      </c>
      <c r="AG9" s="787"/>
      <c r="AH9" s="787"/>
      <c r="AI9" s="787"/>
      <c r="AJ9" s="788"/>
      <c r="AK9" s="769" t="s">
        <v>585</v>
      </c>
      <c r="AL9" s="770"/>
      <c r="AM9" s="770"/>
      <c r="AN9" s="770"/>
      <c r="AO9" s="770"/>
      <c r="AP9" s="770" t="s">
        <v>585</v>
      </c>
      <c r="AQ9" s="770"/>
      <c r="AR9" s="770"/>
      <c r="AS9" s="770"/>
      <c r="AT9" s="770"/>
      <c r="AU9" s="771"/>
      <c r="AV9" s="771"/>
      <c r="AW9" s="771"/>
      <c r="AX9" s="771"/>
      <c r="AY9" s="772"/>
      <c r="AZ9" s="228"/>
      <c r="BA9" s="228"/>
      <c r="BB9" s="228"/>
      <c r="BC9" s="228"/>
      <c r="BD9" s="228"/>
      <c r="BE9" s="229"/>
      <c r="BF9" s="229"/>
      <c r="BG9" s="229"/>
      <c r="BH9" s="229"/>
      <c r="BI9" s="229"/>
      <c r="BJ9" s="229"/>
      <c r="BK9" s="229"/>
      <c r="BL9" s="229"/>
      <c r="BM9" s="229"/>
      <c r="BN9" s="229"/>
      <c r="BO9" s="229"/>
      <c r="BP9" s="229"/>
      <c r="BQ9" s="234">
        <v>3</v>
      </c>
      <c r="BR9" s="235"/>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0"/>
    </row>
    <row r="10" spans="1:131" s="231" customFormat="1" ht="26.25" customHeight="1" x14ac:dyDescent="0.15">
      <c r="A10" s="234">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28"/>
      <c r="BA10" s="228"/>
      <c r="BB10" s="228"/>
      <c r="BC10" s="228"/>
      <c r="BD10" s="228"/>
      <c r="BE10" s="229"/>
      <c r="BF10" s="229"/>
      <c r="BG10" s="229"/>
      <c r="BH10" s="229"/>
      <c r="BI10" s="229"/>
      <c r="BJ10" s="229"/>
      <c r="BK10" s="229"/>
      <c r="BL10" s="229"/>
      <c r="BM10" s="229"/>
      <c r="BN10" s="229"/>
      <c r="BO10" s="229"/>
      <c r="BP10" s="229"/>
      <c r="BQ10" s="234">
        <v>4</v>
      </c>
      <c r="BR10" s="235"/>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0"/>
    </row>
    <row r="11" spans="1:131" s="231" customFormat="1" ht="26.25" customHeight="1" x14ac:dyDescent="0.15">
      <c r="A11" s="234">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28"/>
      <c r="BA11" s="228"/>
      <c r="BB11" s="228"/>
      <c r="BC11" s="228"/>
      <c r="BD11" s="228"/>
      <c r="BE11" s="229"/>
      <c r="BF11" s="229"/>
      <c r="BG11" s="229"/>
      <c r="BH11" s="229"/>
      <c r="BI11" s="229"/>
      <c r="BJ11" s="229"/>
      <c r="BK11" s="229"/>
      <c r="BL11" s="229"/>
      <c r="BM11" s="229"/>
      <c r="BN11" s="229"/>
      <c r="BO11" s="229"/>
      <c r="BP11" s="229"/>
      <c r="BQ11" s="234">
        <v>5</v>
      </c>
      <c r="BR11" s="235"/>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0"/>
    </row>
    <row r="12" spans="1:131" s="231" customFormat="1" ht="26.25" customHeight="1" x14ac:dyDescent="0.15">
      <c r="A12" s="234">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28"/>
      <c r="BA12" s="228"/>
      <c r="BB12" s="228"/>
      <c r="BC12" s="228"/>
      <c r="BD12" s="228"/>
      <c r="BE12" s="229"/>
      <c r="BF12" s="229"/>
      <c r="BG12" s="229"/>
      <c r="BH12" s="229"/>
      <c r="BI12" s="229"/>
      <c r="BJ12" s="229"/>
      <c r="BK12" s="229"/>
      <c r="BL12" s="229"/>
      <c r="BM12" s="229"/>
      <c r="BN12" s="229"/>
      <c r="BO12" s="229"/>
      <c r="BP12" s="229"/>
      <c r="BQ12" s="234">
        <v>6</v>
      </c>
      <c r="BR12" s="235"/>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0"/>
    </row>
    <row r="13" spans="1:131" s="231" customFormat="1" ht="26.25" customHeight="1" x14ac:dyDescent="0.15">
      <c r="A13" s="234">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28"/>
      <c r="BA13" s="228"/>
      <c r="BB13" s="228"/>
      <c r="BC13" s="228"/>
      <c r="BD13" s="228"/>
      <c r="BE13" s="229"/>
      <c r="BF13" s="229"/>
      <c r="BG13" s="229"/>
      <c r="BH13" s="229"/>
      <c r="BI13" s="229"/>
      <c r="BJ13" s="229"/>
      <c r="BK13" s="229"/>
      <c r="BL13" s="229"/>
      <c r="BM13" s="229"/>
      <c r="BN13" s="229"/>
      <c r="BO13" s="229"/>
      <c r="BP13" s="229"/>
      <c r="BQ13" s="234">
        <v>7</v>
      </c>
      <c r="BR13" s="235"/>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0"/>
    </row>
    <row r="14" spans="1:131" s="231" customFormat="1" ht="26.25" customHeight="1" x14ac:dyDescent="0.15">
      <c r="A14" s="234">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28"/>
      <c r="BA14" s="228"/>
      <c r="BB14" s="228"/>
      <c r="BC14" s="228"/>
      <c r="BD14" s="228"/>
      <c r="BE14" s="229"/>
      <c r="BF14" s="229"/>
      <c r="BG14" s="229"/>
      <c r="BH14" s="229"/>
      <c r="BI14" s="229"/>
      <c r="BJ14" s="229"/>
      <c r="BK14" s="229"/>
      <c r="BL14" s="229"/>
      <c r="BM14" s="229"/>
      <c r="BN14" s="229"/>
      <c r="BO14" s="229"/>
      <c r="BP14" s="229"/>
      <c r="BQ14" s="234">
        <v>8</v>
      </c>
      <c r="BR14" s="235"/>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0"/>
    </row>
    <row r="15" spans="1:131" s="231" customFormat="1" ht="26.25" customHeight="1" x14ac:dyDescent="0.15">
      <c r="A15" s="234">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28"/>
      <c r="BA15" s="228"/>
      <c r="BB15" s="228"/>
      <c r="BC15" s="228"/>
      <c r="BD15" s="228"/>
      <c r="BE15" s="229"/>
      <c r="BF15" s="229"/>
      <c r="BG15" s="229"/>
      <c r="BH15" s="229"/>
      <c r="BI15" s="229"/>
      <c r="BJ15" s="229"/>
      <c r="BK15" s="229"/>
      <c r="BL15" s="229"/>
      <c r="BM15" s="229"/>
      <c r="BN15" s="229"/>
      <c r="BO15" s="229"/>
      <c r="BP15" s="229"/>
      <c r="BQ15" s="234">
        <v>9</v>
      </c>
      <c r="BR15" s="235"/>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0"/>
    </row>
    <row r="16" spans="1:131" s="231" customFormat="1" ht="26.25" customHeight="1" x14ac:dyDescent="0.15">
      <c r="A16" s="234">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28"/>
      <c r="BA16" s="228"/>
      <c r="BB16" s="228"/>
      <c r="BC16" s="228"/>
      <c r="BD16" s="228"/>
      <c r="BE16" s="229"/>
      <c r="BF16" s="229"/>
      <c r="BG16" s="229"/>
      <c r="BH16" s="229"/>
      <c r="BI16" s="229"/>
      <c r="BJ16" s="229"/>
      <c r="BK16" s="229"/>
      <c r="BL16" s="229"/>
      <c r="BM16" s="229"/>
      <c r="BN16" s="229"/>
      <c r="BO16" s="229"/>
      <c r="BP16" s="229"/>
      <c r="BQ16" s="234">
        <v>10</v>
      </c>
      <c r="BR16" s="235"/>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0"/>
    </row>
    <row r="17" spans="1:131" s="231" customFormat="1" ht="26.25" customHeight="1" x14ac:dyDescent="0.15">
      <c r="A17" s="234">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28"/>
      <c r="BA17" s="228"/>
      <c r="BB17" s="228"/>
      <c r="BC17" s="228"/>
      <c r="BD17" s="228"/>
      <c r="BE17" s="229"/>
      <c r="BF17" s="229"/>
      <c r="BG17" s="229"/>
      <c r="BH17" s="229"/>
      <c r="BI17" s="229"/>
      <c r="BJ17" s="229"/>
      <c r="BK17" s="229"/>
      <c r="BL17" s="229"/>
      <c r="BM17" s="229"/>
      <c r="BN17" s="229"/>
      <c r="BO17" s="229"/>
      <c r="BP17" s="229"/>
      <c r="BQ17" s="234">
        <v>11</v>
      </c>
      <c r="BR17" s="235"/>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0"/>
    </row>
    <row r="18" spans="1:131" s="231" customFormat="1" ht="26.25" customHeight="1" x14ac:dyDescent="0.15">
      <c r="A18" s="234">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28"/>
      <c r="BA18" s="228"/>
      <c r="BB18" s="228"/>
      <c r="BC18" s="228"/>
      <c r="BD18" s="228"/>
      <c r="BE18" s="229"/>
      <c r="BF18" s="229"/>
      <c r="BG18" s="229"/>
      <c r="BH18" s="229"/>
      <c r="BI18" s="229"/>
      <c r="BJ18" s="229"/>
      <c r="BK18" s="229"/>
      <c r="BL18" s="229"/>
      <c r="BM18" s="229"/>
      <c r="BN18" s="229"/>
      <c r="BO18" s="229"/>
      <c r="BP18" s="229"/>
      <c r="BQ18" s="234">
        <v>12</v>
      </c>
      <c r="BR18" s="235"/>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0"/>
    </row>
    <row r="19" spans="1:131" s="231" customFormat="1" ht="26.25" customHeight="1" x14ac:dyDescent="0.15">
      <c r="A19" s="234">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28"/>
      <c r="BA19" s="228"/>
      <c r="BB19" s="228"/>
      <c r="BC19" s="228"/>
      <c r="BD19" s="228"/>
      <c r="BE19" s="229"/>
      <c r="BF19" s="229"/>
      <c r="BG19" s="229"/>
      <c r="BH19" s="229"/>
      <c r="BI19" s="229"/>
      <c r="BJ19" s="229"/>
      <c r="BK19" s="229"/>
      <c r="BL19" s="229"/>
      <c r="BM19" s="229"/>
      <c r="BN19" s="229"/>
      <c r="BO19" s="229"/>
      <c r="BP19" s="229"/>
      <c r="BQ19" s="234">
        <v>13</v>
      </c>
      <c r="BR19" s="235"/>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0"/>
    </row>
    <row r="20" spans="1:131" s="231" customFormat="1" ht="26.25" customHeight="1" x14ac:dyDescent="0.15">
      <c r="A20" s="234">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28"/>
      <c r="BA20" s="228"/>
      <c r="BB20" s="228"/>
      <c r="BC20" s="228"/>
      <c r="BD20" s="228"/>
      <c r="BE20" s="229"/>
      <c r="BF20" s="229"/>
      <c r="BG20" s="229"/>
      <c r="BH20" s="229"/>
      <c r="BI20" s="229"/>
      <c r="BJ20" s="229"/>
      <c r="BK20" s="229"/>
      <c r="BL20" s="229"/>
      <c r="BM20" s="229"/>
      <c r="BN20" s="229"/>
      <c r="BO20" s="229"/>
      <c r="BP20" s="229"/>
      <c r="BQ20" s="234">
        <v>14</v>
      </c>
      <c r="BR20" s="235"/>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0"/>
    </row>
    <row r="21" spans="1:131" s="231" customFormat="1" ht="26.25" customHeight="1" thickBot="1" x14ac:dyDescent="0.2">
      <c r="A21" s="234">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28"/>
      <c r="BA21" s="228"/>
      <c r="BB21" s="228"/>
      <c r="BC21" s="228"/>
      <c r="BD21" s="228"/>
      <c r="BE21" s="229"/>
      <c r="BF21" s="229"/>
      <c r="BG21" s="229"/>
      <c r="BH21" s="229"/>
      <c r="BI21" s="229"/>
      <c r="BJ21" s="229"/>
      <c r="BK21" s="229"/>
      <c r="BL21" s="229"/>
      <c r="BM21" s="229"/>
      <c r="BN21" s="229"/>
      <c r="BO21" s="229"/>
      <c r="BP21" s="229"/>
      <c r="BQ21" s="234">
        <v>15</v>
      </c>
      <c r="BR21" s="235"/>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0"/>
    </row>
    <row r="22" spans="1:131" s="231" customFormat="1" ht="26.25" customHeight="1" x14ac:dyDescent="0.15">
      <c r="A22" s="234">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392</v>
      </c>
      <c r="BA22" s="806"/>
      <c r="BB22" s="806"/>
      <c r="BC22" s="806"/>
      <c r="BD22" s="807"/>
      <c r="BE22" s="229"/>
      <c r="BF22" s="229"/>
      <c r="BG22" s="229"/>
      <c r="BH22" s="229"/>
      <c r="BI22" s="229"/>
      <c r="BJ22" s="229"/>
      <c r="BK22" s="229"/>
      <c r="BL22" s="229"/>
      <c r="BM22" s="229"/>
      <c r="BN22" s="229"/>
      <c r="BO22" s="229"/>
      <c r="BP22" s="229"/>
      <c r="BQ22" s="234">
        <v>16</v>
      </c>
      <c r="BR22" s="235"/>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0"/>
    </row>
    <row r="23" spans="1:131" s="231" customFormat="1" ht="26.25" customHeight="1" thickBot="1" x14ac:dyDescent="0.2">
      <c r="A23" s="236" t="s">
        <v>393</v>
      </c>
      <c r="B23" s="789" t="s">
        <v>394</v>
      </c>
      <c r="C23" s="790"/>
      <c r="D23" s="790"/>
      <c r="E23" s="790"/>
      <c r="F23" s="790"/>
      <c r="G23" s="790"/>
      <c r="H23" s="790"/>
      <c r="I23" s="790"/>
      <c r="J23" s="790"/>
      <c r="K23" s="790"/>
      <c r="L23" s="790"/>
      <c r="M23" s="790"/>
      <c r="N23" s="790"/>
      <c r="O23" s="790"/>
      <c r="P23" s="791"/>
      <c r="Q23" s="792">
        <v>7782</v>
      </c>
      <c r="R23" s="793"/>
      <c r="S23" s="793"/>
      <c r="T23" s="793"/>
      <c r="U23" s="793"/>
      <c r="V23" s="793">
        <v>7489</v>
      </c>
      <c r="W23" s="793"/>
      <c r="X23" s="793"/>
      <c r="Y23" s="793"/>
      <c r="Z23" s="793"/>
      <c r="AA23" s="793">
        <v>293</v>
      </c>
      <c r="AB23" s="793"/>
      <c r="AC23" s="793"/>
      <c r="AD23" s="793"/>
      <c r="AE23" s="794"/>
      <c r="AF23" s="795">
        <v>249</v>
      </c>
      <c r="AG23" s="793"/>
      <c r="AH23" s="793"/>
      <c r="AI23" s="793"/>
      <c r="AJ23" s="796"/>
      <c r="AK23" s="797"/>
      <c r="AL23" s="798"/>
      <c r="AM23" s="798"/>
      <c r="AN23" s="798"/>
      <c r="AO23" s="798"/>
      <c r="AP23" s="793">
        <v>4665</v>
      </c>
      <c r="AQ23" s="793"/>
      <c r="AR23" s="793"/>
      <c r="AS23" s="793"/>
      <c r="AT23" s="793"/>
      <c r="AU23" s="809"/>
      <c r="AV23" s="809"/>
      <c r="AW23" s="809"/>
      <c r="AX23" s="809"/>
      <c r="AY23" s="810"/>
      <c r="AZ23" s="811" t="s">
        <v>395</v>
      </c>
      <c r="BA23" s="812"/>
      <c r="BB23" s="812"/>
      <c r="BC23" s="812"/>
      <c r="BD23" s="813"/>
      <c r="BE23" s="229"/>
      <c r="BF23" s="229"/>
      <c r="BG23" s="229"/>
      <c r="BH23" s="229"/>
      <c r="BI23" s="229"/>
      <c r="BJ23" s="229"/>
      <c r="BK23" s="229"/>
      <c r="BL23" s="229"/>
      <c r="BM23" s="229"/>
      <c r="BN23" s="229"/>
      <c r="BO23" s="229"/>
      <c r="BP23" s="229"/>
      <c r="BQ23" s="234">
        <v>17</v>
      </c>
      <c r="BR23" s="235"/>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0"/>
    </row>
    <row r="24" spans="1:131" s="231" customFormat="1" ht="26.25" customHeight="1" x14ac:dyDescent="0.15">
      <c r="A24" s="808" t="s">
        <v>396</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28"/>
      <c r="BA24" s="228"/>
      <c r="BB24" s="228"/>
      <c r="BC24" s="228"/>
      <c r="BD24" s="228"/>
      <c r="BE24" s="229"/>
      <c r="BF24" s="229"/>
      <c r="BG24" s="229"/>
      <c r="BH24" s="229"/>
      <c r="BI24" s="229"/>
      <c r="BJ24" s="229"/>
      <c r="BK24" s="229"/>
      <c r="BL24" s="229"/>
      <c r="BM24" s="229"/>
      <c r="BN24" s="229"/>
      <c r="BO24" s="229"/>
      <c r="BP24" s="229"/>
      <c r="BQ24" s="234">
        <v>18</v>
      </c>
      <c r="BR24" s="235"/>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0"/>
    </row>
    <row r="25" spans="1:131" ht="26.25" customHeight="1" thickBot="1" x14ac:dyDescent="0.2">
      <c r="A25" s="725" t="s">
        <v>397</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28"/>
      <c r="BK25" s="228"/>
      <c r="BL25" s="228"/>
      <c r="BM25" s="228"/>
      <c r="BN25" s="228"/>
      <c r="BO25" s="237"/>
      <c r="BP25" s="237"/>
      <c r="BQ25" s="234">
        <v>19</v>
      </c>
      <c r="BR25" s="235"/>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26"/>
    </row>
    <row r="26" spans="1:131" ht="26.25" customHeight="1" x14ac:dyDescent="0.15">
      <c r="A26" s="727" t="s">
        <v>372</v>
      </c>
      <c r="B26" s="728"/>
      <c r="C26" s="728"/>
      <c r="D26" s="728"/>
      <c r="E26" s="728"/>
      <c r="F26" s="728"/>
      <c r="G26" s="728"/>
      <c r="H26" s="728"/>
      <c r="I26" s="728"/>
      <c r="J26" s="728"/>
      <c r="K26" s="728"/>
      <c r="L26" s="728"/>
      <c r="M26" s="728"/>
      <c r="N26" s="728"/>
      <c r="O26" s="728"/>
      <c r="P26" s="729"/>
      <c r="Q26" s="733" t="s">
        <v>398</v>
      </c>
      <c r="R26" s="734"/>
      <c r="S26" s="734"/>
      <c r="T26" s="734"/>
      <c r="U26" s="735"/>
      <c r="V26" s="733" t="s">
        <v>399</v>
      </c>
      <c r="W26" s="734"/>
      <c r="X26" s="734"/>
      <c r="Y26" s="734"/>
      <c r="Z26" s="735"/>
      <c r="AA26" s="733" t="s">
        <v>400</v>
      </c>
      <c r="AB26" s="734"/>
      <c r="AC26" s="734"/>
      <c r="AD26" s="734"/>
      <c r="AE26" s="734"/>
      <c r="AF26" s="814" t="s">
        <v>401</v>
      </c>
      <c r="AG26" s="815"/>
      <c r="AH26" s="815"/>
      <c r="AI26" s="815"/>
      <c r="AJ26" s="816"/>
      <c r="AK26" s="734" t="s">
        <v>402</v>
      </c>
      <c r="AL26" s="734"/>
      <c r="AM26" s="734"/>
      <c r="AN26" s="734"/>
      <c r="AO26" s="735"/>
      <c r="AP26" s="733" t="s">
        <v>403</v>
      </c>
      <c r="AQ26" s="734"/>
      <c r="AR26" s="734"/>
      <c r="AS26" s="734"/>
      <c r="AT26" s="735"/>
      <c r="AU26" s="733" t="s">
        <v>404</v>
      </c>
      <c r="AV26" s="734"/>
      <c r="AW26" s="734"/>
      <c r="AX26" s="734"/>
      <c r="AY26" s="735"/>
      <c r="AZ26" s="733" t="s">
        <v>405</v>
      </c>
      <c r="BA26" s="734"/>
      <c r="BB26" s="734"/>
      <c r="BC26" s="734"/>
      <c r="BD26" s="735"/>
      <c r="BE26" s="733" t="s">
        <v>379</v>
      </c>
      <c r="BF26" s="734"/>
      <c r="BG26" s="734"/>
      <c r="BH26" s="734"/>
      <c r="BI26" s="740"/>
      <c r="BJ26" s="228"/>
      <c r="BK26" s="228"/>
      <c r="BL26" s="228"/>
      <c r="BM26" s="228"/>
      <c r="BN26" s="228"/>
      <c r="BO26" s="237"/>
      <c r="BP26" s="237"/>
      <c r="BQ26" s="234">
        <v>20</v>
      </c>
      <c r="BR26" s="235"/>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26"/>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28"/>
      <c r="BK27" s="228"/>
      <c r="BL27" s="228"/>
      <c r="BM27" s="228"/>
      <c r="BN27" s="228"/>
      <c r="BO27" s="237"/>
      <c r="BP27" s="237"/>
      <c r="BQ27" s="234">
        <v>21</v>
      </c>
      <c r="BR27" s="235"/>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26"/>
    </row>
    <row r="28" spans="1:131" ht="26.25" customHeight="1" thickTop="1" x14ac:dyDescent="0.15">
      <c r="A28" s="238">
        <v>1</v>
      </c>
      <c r="B28" s="749" t="s">
        <v>406</v>
      </c>
      <c r="C28" s="750"/>
      <c r="D28" s="750"/>
      <c r="E28" s="750"/>
      <c r="F28" s="750"/>
      <c r="G28" s="750"/>
      <c r="H28" s="750"/>
      <c r="I28" s="750"/>
      <c r="J28" s="750"/>
      <c r="K28" s="750"/>
      <c r="L28" s="750"/>
      <c r="M28" s="750"/>
      <c r="N28" s="750"/>
      <c r="O28" s="750"/>
      <c r="P28" s="751"/>
      <c r="Q28" s="822">
        <v>2172</v>
      </c>
      <c r="R28" s="823"/>
      <c r="S28" s="823"/>
      <c r="T28" s="823"/>
      <c r="U28" s="823"/>
      <c r="V28" s="823">
        <v>2134</v>
      </c>
      <c r="W28" s="823"/>
      <c r="X28" s="823"/>
      <c r="Y28" s="823"/>
      <c r="Z28" s="823"/>
      <c r="AA28" s="823">
        <v>38</v>
      </c>
      <c r="AB28" s="823"/>
      <c r="AC28" s="823"/>
      <c r="AD28" s="823"/>
      <c r="AE28" s="824"/>
      <c r="AF28" s="825">
        <v>38</v>
      </c>
      <c r="AG28" s="823"/>
      <c r="AH28" s="823"/>
      <c r="AI28" s="823"/>
      <c r="AJ28" s="826"/>
      <c r="AK28" s="827">
        <v>148</v>
      </c>
      <c r="AL28" s="828"/>
      <c r="AM28" s="828"/>
      <c r="AN28" s="828"/>
      <c r="AO28" s="828"/>
      <c r="AP28" s="828" t="s">
        <v>585</v>
      </c>
      <c r="AQ28" s="828"/>
      <c r="AR28" s="828"/>
      <c r="AS28" s="828"/>
      <c r="AT28" s="828"/>
      <c r="AU28" s="828" t="s">
        <v>585</v>
      </c>
      <c r="AV28" s="828"/>
      <c r="AW28" s="828"/>
      <c r="AX28" s="828"/>
      <c r="AY28" s="828"/>
      <c r="AZ28" s="829" t="s">
        <v>585</v>
      </c>
      <c r="BA28" s="829"/>
      <c r="BB28" s="829"/>
      <c r="BC28" s="829"/>
      <c r="BD28" s="829"/>
      <c r="BE28" s="820"/>
      <c r="BF28" s="820"/>
      <c r="BG28" s="820"/>
      <c r="BH28" s="820"/>
      <c r="BI28" s="821"/>
      <c r="BJ28" s="228"/>
      <c r="BK28" s="228"/>
      <c r="BL28" s="228"/>
      <c r="BM28" s="228"/>
      <c r="BN28" s="228"/>
      <c r="BO28" s="237"/>
      <c r="BP28" s="237"/>
      <c r="BQ28" s="234">
        <v>22</v>
      </c>
      <c r="BR28" s="235"/>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26"/>
    </row>
    <row r="29" spans="1:131" ht="26.25" customHeight="1" x14ac:dyDescent="0.15">
      <c r="A29" s="238">
        <v>2</v>
      </c>
      <c r="B29" s="780" t="s">
        <v>407</v>
      </c>
      <c r="C29" s="781"/>
      <c r="D29" s="781"/>
      <c r="E29" s="781"/>
      <c r="F29" s="781"/>
      <c r="G29" s="781"/>
      <c r="H29" s="781"/>
      <c r="I29" s="781"/>
      <c r="J29" s="781"/>
      <c r="K29" s="781"/>
      <c r="L29" s="781"/>
      <c r="M29" s="781"/>
      <c r="N29" s="781"/>
      <c r="O29" s="781"/>
      <c r="P29" s="782"/>
      <c r="Q29" s="783">
        <v>334</v>
      </c>
      <c r="R29" s="784"/>
      <c r="S29" s="784"/>
      <c r="T29" s="784"/>
      <c r="U29" s="784"/>
      <c r="V29" s="784">
        <v>324</v>
      </c>
      <c r="W29" s="784"/>
      <c r="X29" s="784"/>
      <c r="Y29" s="784"/>
      <c r="Z29" s="784"/>
      <c r="AA29" s="784">
        <v>10</v>
      </c>
      <c r="AB29" s="784"/>
      <c r="AC29" s="784"/>
      <c r="AD29" s="784"/>
      <c r="AE29" s="785"/>
      <c r="AF29" s="786">
        <v>10</v>
      </c>
      <c r="AG29" s="787"/>
      <c r="AH29" s="787"/>
      <c r="AI29" s="787"/>
      <c r="AJ29" s="788"/>
      <c r="AK29" s="834">
        <v>69</v>
      </c>
      <c r="AL29" s="830"/>
      <c r="AM29" s="830"/>
      <c r="AN29" s="830"/>
      <c r="AO29" s="830"/>
      <c r="AP29" s="830" t="s">
        <v>585</v>
      </c>
      <c r="AQ29" s="830"/>
      <c r="AR29" s="830"/>
      <c r="AS29" s="830"/>
      <c r="AT29" s="830"/>
      <c r="AU29" s="830" t="s">
        <v>585</v>
      </c>
      <c r="AV29" s="830"/>
      <c r="AW29" s="830"/>
      <c r="AX29" s="830"/>
      <c r="AY29" s="830"/>
      <c r="AZ29" s="831" t="s">
        <v>585</v>
      </c>
      <c r="BA29" s="831"/>
      <c r="BB29" s="831"/>
      <c r="BC29" s="831"/>
      <c r="BD29" s="831"/>
      <c r="BE29" s="832"/>
      <c r="BF29" s="832"/>
      <c r="BG29" s="832"/>
      <c r="BH29" s="832"/>
      <c r="BI29" s="833"/>
      <c r="BJ29" s="228"/>
      <c r="BK29" s="228"/>
      <c r="BL29" s="228"/>
      <c r="BM29" s="228"/>
      <c r="BN29" s="228"/>
      <c r="BO29" s="237"/>
      <c r="BP29" s="237"/>
      <c r="BQ29" s="234">
        <v>23</v>
      </c>
      <c r="BR29" s="235"/>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26"/>
    </row>
    <row r="30" spans="1:131" ht="26.25" customHeight="1" x14ac:dyDescent="0.15">
      <c r="A30" s="238">
        <v>3</v>
      </c>
      <c r="B30" s="780" t="s">
        <v>408</v>
      </c>
      <c r="C30" s="781"/>
      <c r="D30" s="781"/>
      <c r="E30" s="781"/>
      <c r="F30" s="781"/>
      <c r="G30" s="781"/>
      <c r="H30" s="781"/>
      <c r="I30" s="781"/>
      <c r="J30" s="781"/>
      <c r="K30" s="781"/>
      <c r="L30" s="781"/>
      <c r="M30" s="781"/>
      <c r="N30" s="781"/>
      <c r="O30" s="781"/>
      <c r="P30" s="782"/>
      <c r="Q30" s="783">
        <v>175</v>
      </c>
      <c r="R30" s="784"/>
      <c r="S30" s="784"/>
      <c r="T30" s="784"/>
      <c r="U30" s="784"/>
      <c r="V30" s="784">
        <v>168</v>
      </c>
      <c r="W30" s="784"/>
      <c r="X30" s="784"/>
      <c r="Y30" s="784"/>
      <c r="Z30" s="784"/>
      <c r="AA30" s="784">
        <v>6</v>
      </c>
      <c r="AB30" s="784"/>
      <c r="AC30" s="784"/>
      <c r="AD30" s="784"/>
      <c r="AE30" s="785"/>
      <c r="AF30" s="786">
        <v>302</v>
      </c>
      <c r="AG30" s="787"/>
      <c r="AH30" s="787"/>
      <c r="AI30" s="787"/>
      <c r="AJ30" s="788"/>
      <c r="AK30" s="834" t="s">
        <v>585</v>
      </c>
      <c r="AL30" s="830"/>
      <c r="AM30" s="830"/>
      <c r="AN30" s="830"/>
      <c r="AO30" s="830"/>
      <c r="AP30" s="830" t="s">
        <v>585</v>
      </c>
      <c r="AQ30" s="830"/>
      <c r="AR30" s="830"/>
      <c r="AS30" s="830"/>
      <c r="AT30" s="830"/>
      <c r="AU30" s="830" t="s">
        <v>585</v>
      </c>
      <c r="AV30" s="830"/>
      <c r="AW30" s="830"/>
      <c r="AX30" s="830"/>
      <c r="AY30" s="830"/>
      <c r="AZ30" s="831" t="s">
        <v>585</v>
      </c>
      <c r="BA30" s="831"/>
      <c r="BB30" s="831"/>
      <c r="BC30" s="831"/>
      <c r="BD30" s="831"/>
      <c r="BE30" s="832" t="s">
        <v>409</v>
      </c>
      <c r="BF30" s="832"/>
      <c r="BG30" s="832"/>
      <c r="BH30" s="832"/>
      <c r="BI30" s="833"/>
      <c r="BJ30" s="228"/>
      <c r="BK30" s="228"/>
      <c r="BL30" s="228"/>
      <c r="BM30" s="228"/>
      <c r="BN30" s="228"/>
      <c r="BO30" s="237"/>
      <c r="BP30" s="237"/>
      <c r="BQ30" s="234">
        <v>24</v>
      </c>
      <c r="BR30" s="235"/>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26"/>
    </row>
    <row r="31" spans="1:131" ht="26.25" customHeight="1" x14ac:dyDescent="0.15">
      <c r="A31" s="238">
        <v>4</v>
      </c>
      <c r="B31" s="780" t="s">
        <v>410</v>
      </c>
      <c r="C31" s="781"/>
      <c r="D31" s="781"/>
      <c r="E31" s="781"/>
      <c r="F31" s="781"/>
      <c r="G31" s="781"/>
      <c r="H31" s="781"/>
      <c r="I31" s="781"/>
      <c r="J31" s="781"/>
      <c r="K31" s="781"/>
      <c r="L31" s="781"/>
      <c r="M31" s="781"/>
      <c r="N31" s="781"/>
      <c r="O31" s="781"/>
      <c r="P31" s="782"/>
      <c r="Q31" s="783">
        <v>1251</v>
      </c>
      <c r="R31" s="784"/>
      <c r="S31" s="784"/>
      <c r="T31" s="784"/>
      <c r="U31" s="784"/>
      <c r="V31" s="784">
        <v>1224</v>
      </c>
      <c r="W31" s="784"/>
      <c r="X31" s="784"/>
      <c r="Y31" s="784"/>
      <c r="Z31" s="784"/>
      <c r="AA31" s="784">
        <v>27</v>
      </c>
      <c r="AB31" s="784"/>
      <c r="AC31" s="784"/>
      <c r="AD31" s="784"/>
      <c r="AE31" s="785"/>
      <c r="AF31" s="786">
        <v>27</v>
      </c>
      <c r="AG31" s="787"/>
      <c r="AH31" s="787"/>
      <c r="AI31" s="787"/>
      <c r="AJ31" s="788"/>
      <c r="AK31" s="834">
        <v>301</v>
      </c>
      <c r="AL31" s="830"/>
      <c r="AM31" s="830"/>
      <c r="AN31" s="830"/>
      <c r="AO31" s="830"/>
      <c r="AP31" s="830">
        <v>6158</v>
      </c>
      <c r="AQ31" s="830"/>
      <c r="AR31" s="830"/>
      <c r="AS31" s="830"/>
      <c r="AT31" s="830"/>
      <c r="AU31" s="830">
        <v>6158</v>
      </c>
      <c r="AV31" s="830"/>
      <c r="AW31" s="830"/>
      <c r="AX31" s="830"/>
      <c r="AY31" s="830"/>
      <c r="AZ31" s="831" t="s">
        <v>585</v>
      </c>
      <c r="BA31" s="831"/>
      <c r="BB31" s="831"/>
      <c r="BC31" s="831"/>
      <c r="BD31" s="831"/>
      <c r="BE31" s="832" t="s">
        <v>411</v>
      </c>
      <c r="BF31" s="832"/>
      <c r="BG31" s="832"/>
      <c r="BH31" s="832"/>
      <c r="BI31" s="833"/>
      <c r="BJ31" s="228"/>
      <c r="BK31" s="228"/>
      <c r="BL31" s="228"/>
      <c r="BM31" s="228"/>
      <c r="BN31" s="228"/>
      <c r="BO31" s="237"/>
      <c r="BP31" s="237"/>
      <c r="BQ31" s="234">
        <v>25</v>
      </c>
      <c r="BR31" s="235"/>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26"/>
    </row>
    <row r="32" spans="1:131" ht="26.25" customHeight="1" x14ac:dyDescent="0.15">
      <c r="A32" s="238">
        <v>5</v>
      </c>
      <c r="B32" s="780"/>
      <c r="C32" s="781"/>
      <c r="D32" s="781"/>
      <c r="E32" s="781"/>
      <c r="F32" s="781"/>
      <c r="G32" s="781"/>
      <c r="H32" s="781"/>
      <c r="I32" s="781"/>
      <c r="J32" s="781"/>
      <c r="K32" s="781"/>
      <c r="L32" s="781"/>
      <c r="M32" s="781"/>
      <c r="N32" s="781"/>
      <c r="O32" s="781"/>
      <c r="P32" s="782"/>
      <c r="Q32" s="783"/>
      <c r="R32" s="784"/>
      <c r="S32" s="784"/>
      <c r="T32" s="784"/>
      <c r="U32" s="784"/>
      <c r="V32" s="784"/>
      <c r="W32" s="784"/>
      <c r="X32" s="784"/>
      <c r="Y32" s="784"/>
      <c r="Z32" s="784"/>
      <c r="AA32" s="784"/>
      <c r="AB32" s="784"/>
      <c r="AC32" s="784"/>
      <c r="AD32" s="784"/>
      <c r="AE32" s="785"/>
      <c r="AF32" s="786"/>
      <c r="AG32" s="787"/>
      <c r="AH32" s="787"/>
      <c r="AI32" s="787"/>
      <c r="AJ32" s="788"/>
      <c r="AK32" s="834"/>
      <c r="AL32" s="830"/>
      <c r="AM32" s="830"/>
      <c r="AN32" s="830"/>
      <c r="AO32" s="830"/>
      <c r="AP32" s="830"/>
      <c r="AQ32" s="830"/>
      <c r="AR32" s="830"/>
      <c r="AS32" s="830"/>
      <c r="AT32" s="830"/>
      <c r="AU32" s="830"/>
      <c r="AV32" s="830"/>
      <c r="AW32" s="830"/>
      <c r="AX32" s="830"/>
      <c r="AY32" s="830"/>
      <c r="AZ32" s="831"/>
      <c r="BA32" s="831"/>
      <c r="BB32" s="831"/>
      <c r="BC32" s="831"/>
      <c r="BD32" s="831"/>
      <c r="BE32" s="832"/>
      <c r="BF32" s="832"/>
      <c r="BG32" s="832"/>
      <c r="BH32" s="832"/>
      <c r="BI32" s="833"/>
      <c r="BJ32" s="228"/>
      <c r="BK32" s="228"/>
      <c r="BL32" s="228"/>
      <c r="BM32" s="228"/>
      <c r="BN32" s="228"/>
      <c r="BO32" s="237"/>
      <c r="BP32" s="237"/>
      <c r="BQ32" s="234">
        <v>26</v>
      </c>
      <c r="BR32" s="235"/>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26"/>
    </row>
    <row r="33" spans="1:131" ht="26.25" customHeight="1" x14ac:dyDescent="0.15">
      <c r="A33" s="238">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28"/>
      <c r="BK33" s="228"/>
      <c r="BL33" s="228"/>
      <c r="BM33" s="228"/>
      <c r="BN33" s="228"/>
      <c r="BO33" s="237"/>
      <c r="BP33" s="237"/>
      <c r="BQ33" s="234">
        <v>27</v>
      </c>
      <c r="BR33" s="235"/>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26"/>
    </row>
    <row r="34" spans="1:131" ht="26.25" customHeight="1" x14ac:dyDescent="0.15">
      <c r="A34" s="238">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28"/>
      <c r="BK34" s="228"/>
      <c r="BL34" s="228"/>
      <c r="BM34" s="228"/>
      <c r="BN34" s="228"/>
      <c r="BO34" s="237"/>
      <c r="BP34" s="237"/>
      <c r="BQ34" s="234">
        <v>28</v>
      </c>
      <c r="BR34" s="235"/>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26"/>
    </row>
    <row r="35" spans="1:131" ht="26.25" customHeight="1" x14ac:dyDescent="0.15">
      <c r="A35" s="238">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28"/>
      <c r="BK35" s="228"/>
      <c r="BL35" s="228"/>
      <c r="BM35" s="228"/>
      <c r="BN35" s="228"/>
      <c r="BO35" s="237"/>
      <c r="BP35" s="237"/>
      <c r="BQ35" s="234">
        <v>29</v>
      </c>
      <c r="BR35" s="235"/>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26"/>
    </row>
    <row r="36" spans="1:131" ht="26.25" customHeight="1" x14ac:dyDescent="0.15">
      <c r="A36" s="238">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28"/>
      <c r="BK36" s="228"/>
      <c r="BL36" s="228"/>
      <c r="BM36" s="228"/>
      <c r="BN36" s="228"/>
      <c r="BO36" s="237"/>
      <c r="BP36" s="237"/>
      <c r="BQ36" s="234">
        <v>30</v>
      </c>
      <c r="BR36" s="235"/>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26"/>
    </row>
    <row r="37" spans="1:131" ht="26.25" customHeight="1" x14ac:dyDescent="0.15">
      <c r="A37" s="238">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28"/>
      <c r="BK37" s="228"/>
      <c r="BL37" s="228"/>
      <c r="BM37" s="228"/>
      <c r="BN37" s="228"/>
      <c r="BO37" s="237"/>
      <c r="BP37" s="237"/>
      <c r="BQ37" s="234">
        <v>31</v>
      </c>
      <c r="BR37" s="235"/>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26"/>
    </row>
    <row r="38" spans="1:131" ht="26.25" customHeight="1" x14ac:dyDescent="0.15">
      <c r="A38" s="238">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28"/>
      <c r="BK38" s="228"/>
      <c r="BL38" s="228"/>
      <c r="BM38" s="228"/>
      <c r="BN38" s="228"/>
      <c r="BO38" s="237"/>
      <c r="BP38" s="237"/>
      <c r="BQ38" s="234">
        <v>32</v>
      </c>
      <c r="BR38" s="235"/>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26"/>
    </row>
    <row r="39" spans="1:131" ht="26.25" customHeight="1" x14ac:dyDescent="0.15">
      <c r="A39" s="238">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28"/>
      <c r="BK39" s="228"/>
      <c r="BL39" s="228"/>
      <c r="BM39" s="228"/>
      <c r="BN39" s="228"/>
      <c r="BO39" s="237"/>
      <c r="BP39" s="237"/>
      <c r="BQ39" s="234">
        <v>33</v>
      </c>
      <c r="BR39" s="235"/>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26"/>
    </row>
    <row r="40" spans="1:131" ht="26.25" customHeight="1" x14ac:dyDescent="0.15">
      <c r="A40" s="234">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28"/>
      <c r="BK40" s="228"/>
      <c r="BL40" s="228"/>
      <c r="BM40" s="228"/>
      <c r="BN40" s="228"/>
      <c r="BO40" s="237"/>
      <c r="BP40" s="237"/>
      <c r="BQ40" s="234">
        <v>34</v>
      </c>
      <c r="BR40" s="235"/>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26"/>
    </row>
    <row r="41" spans="1:131" ht="26.25" customHeight="1" x14ac:dyDescent="0.15">
      <c r="A41" s="234">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28"/>
      <c r="BK41" s="228"/>
      <c r="BL41" s="228"/>
      <c r="BM41" s="228"/>
      <c r="BN41" s="228"/>
      <c r="BO41" s="237"/>
      <c r="BP41" s="237"/>
      <c r="BQ41" s="234">
        <v>35</v>
      </c>
      <c r="BR41" s="235"/>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26"/>
    </row>
    <row r="42" spans="1:131" ht="26.25" customHeight="1" x14ac:dyDescent="0.15">
      <c r="A42" s="234">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28"/>
      <c r="BK42" s="228"/>
      <c r="BL42" s="228"/>
      <c r="BM42" s="228"/>
      <c r="BN42" s="228"/>
      <c r="BO42" s="237"/>
      <c r="BP42" s="237"/>
      <c r="BQ42" s="234">
        <v>36</v>
      </c>
      <c r="BR42" s="235"/>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26"/>
    </row>
    <row r="43" spans="1:131" ht="26.25" customHeight="1" x14ac:dyDescent="0.15">
      <c r="A43" s="234">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28"/>
      <c r="BK43" s="228"/>
      <c r="BL43" s="228"/>
      <c r="BM43" s="228"/>
      <c r="BN43" s="228"/>
      <c r="BO43" s="237"/>
      <c r="BP43" s="237"/>
      <c r="BQ43" s="234">
        <v>37</v>
      </c>
      <c r="BR43" s="235"/>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26"/>
    </row>
    <row r="44" spans="1:131" ht="26.25" customHeight="1" x14ac:dyDescent="0.15">
      <c r="A44" s="234">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28"/>
      <c r="BK44" s="228"/>
      <c r="BL44" s="228"/>
      <c r="BM44" s="228"/>
      <c r="BN44" s="228"/>
      <c r="BO44" s="237"/>
      <c r="BP44" s="237"/>
      <c r="BQ44" s="234">
        <v>38</v>
      </c>
      <c r="BR44" s="235"/>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26"/>
    </row>
    <row r="45" spans="1:131" ht="26.25" customHeight="1" x14ac:dyDescent="0.15">
      <c r="A45" s="234">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28"/>
      <c r="BK45" s="228"/>
      <c r="BL45" s="228"/>
      <c r="BM45" s="228"/>
      <c r="BN45" s="228"/>
      <c r="BO45" s="237"/>
      <c r="BP45" s="237"/>
      <c r="BQ45" s="234">
        <v>39</v>
      </c>
      <c r="BR45" s="235"/>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26"/>
    </row>
    <row r="46" spans="1:131" ht="26.25" customHeight="1" x14ac:dyDescent="0.15">
      <c r="A46" s="234">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28"/>
      <c r="BK46" s="228"/>
      <c r="BL46" s="228"/>
      <c r="BM46" s="228"/>
      <c r="BN46" s="228"/>
      <c r="BO46" s="237"/>
      <c r="BP46" s="237"/>
      <c r="BQ46" s="234">
        <v>40</v>
      </c>
      <c r="BR46" s="235"/>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26"/>
    </row>
    <row r="47" spans="1:131" ht="26.25" customHeight="1" x14ac:dyDescent="0.15">
      <c r="A47" s="234">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28"/>
      <c r="BK47" s="228"/>
      <c r="BL47" s="228"/>
      <c r="BM47" s="228"/>
      <c r="BN47" s="228"/>
      <c r="BO47" s="237"/>
      <c r="BP47" s="237"/>
      <c r="BQ47" s="234">
        <v>41</v>
      </c>
      <c r="BR47" s="235"/>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26"/>
    </row>
    <row r="48" spans="1:131" ht="26.25" customHeight="1" x14ac:dyDescent="0.15">
      <c r="A48" s="234">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28"/>
      <c r="BK48" s="228"/>
      <c r="BL48" s="228"/>
      <c r="BM48" s="228"/>
      <c r="BN48" s="228"/>
      <c r="BO48" s="237"/>
      <c r="BP48" s="237"/>
      <c r="BQ48" s="234">
        <v>42</v>
      </c>
      <c r="BR48" s="235"/>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26"/>
    </row>
    <row r="49" spans="1:131" ht="26.25" customHeight="1" x14ac:dyDescent="0.15">
      <c r="A49" s="234">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28"/>
      <c r="BK49" s="228"/>
      <c r="BL49" s="228"/>
      <c r="BM49" s="228"/>
      <c r="BN49" s="228"/>
      <c r="BO49" s="237"/>
      <c r="BP49" s="237"/>
      <c r="BQ49" s="234">
        <v>43</v>
      </c>
      <c r="BR49" s="235"/>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26"/>
    </row>
    <row r="50" spans="1:131" ht="26.25" customHeight="1" x14ac:dyDescent="0.15">
      <c r="A50" s="234">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28"/>
      <c r="BK50" s="228"/>
      <c r="BL50" s="228"/>
      <c r="BM50" s="228"/>
      <c r="BN50" s="228"/>
      <c r="BO50" s="237"/>
      <c r="BP50" s="237"/>
      <c r="BQ50" s="234">
        <v>44</v>
      </c>
      <c r="BR50" s="235"/>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26"/>
    </row>
    <row r="51" spans="1:131" ht="26.25" customHeight="1" x14ac:dyDescent="0.15">
      <c r="A51" s="234">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28"/>
      <c r="BK51" s="228"/>
      <c r="BL51" s="228"/>
      <c r="BM51" s="228"/>
      <c r="BN51" s="228"/>
      <c r="BO51" s="237"/>
      <c r="BP51" s="237"/>
      <c r="BQ51" s="234">
        <v>45</v>
      </c>
      <c r="BR51" s="235"/>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26"/>
    </row>
    <row r="52" spans="1:131" ht="26.25" customHeight="1" x14ac:dyDescent="0.15">
      <c r="A52" s="234">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28"/>
      <c r="BK52" s="228"/>
      <c r="BL52" s="228"/>
      <c r="BM52" s="228"/>
      <c r="BN52" s="228"/>
      <c r="BO52" s="237"/>
      <c r="BP52" s="237"/>
      <c r="BQ52" s="234">
        <v>46</v>
      </c>
      <c r="BR52" s="235"/>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26"/>
    </row>
    <row r="53" spans="1:131" ht="26.25" customHeight="1" x14ac:dyDescent="0.15">
      <c r="A53" s="234">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28"/>
      <c r="BK53" s="228"/>
      <c r="BL53" s="228"/>
      <c r="BM53" s="228"/>
      <c r="BN53" s="228"/>
      <c r="BO53" s="237"/>
      <c r="BP53" s="237"/>
      <c r="BQ53" s="234">
        <v>47</v>
      </c>
      <c r="BR53" s="235"/>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26"/>
    </row>
    <row r="54" spans="1:131" ht="26.25" customHeight="1" x14ac:dyDescent="0.15">
      <c r="A54" s="234">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28"/>
      <c r="BK54" s="228"/>
      <c r="BL54" s="228"/>
      <c r="BM54" s="228"/>
      <c r="BN54" s="228"/>
      <c r="BO54" s="237"/>
      <c r="BP54" s="237"/>
      <c r="BQ54" s="234">
        <v>48</v>
      </c>
      <c r="BR54" s="235"/>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26"/>
    </row>
    <row r="55" spans="1:131" ht="26.25" customHeight="1" x14ac:dyDescent="0.15">
      <c r="A55" s="234">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28"/>
      <c r="BK55" s="228"/>
      <c r="BL55" s="228"/>
      <c r="BM55" s="228"/>
      <c r="BN55" s="228"/>
      <c r="BO55" s="237"/>
      <c r="BP55" s="237"/>
      <c r="BQ55" s="234">
        <v>49</v>
      </c>
      <c r="BR55" s="235"/>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26"/>
    </row>
    <row r="56" spans="1:131" ht="26.25" customHeight="1" x14ac:dyDescent="0.15">
      <c r="A56" s="234">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28"/>
      <c r="BK56" s="228"/>
      <c r="BL56" s="228"/>
      <c r="BM56" s="228"/>
      <c r="BN56" s="228"/>
      <c r="BO56" s="237"/>
      <c r="BP56" s="237"/>
      <c r="BQ56" s="234">
        <v>50</v>
      </c>
      <c r="BR56" s="235"/>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26"/>
    </row>
    <row r="57" spans="1:131" ht="26.25" customHeight="1" x14ac:dyDescent="0.15">
      <c r="A57" s="234">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28"/>
      <c r="BK57" s="228"/>
      <c r="BL57" s="228"/>
      <c r="BM57" s="228"/>
      <c r="BN57" s="228"/>
      <c r="BO57" s="237"/>
      <c r="BP57" s="237"/>
      <c r="BQ57" s="234">
        <v>51</v>
      </c>
      <c r="BR57" s="235"/>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26"/>
    </row>
    <row r="58" spans="1:131" ht="26.25" customHeight="1" x14ac:dyDescent="0.15">
      <c r="A58" s="234">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28"/>
      <c r="BK58" s="228"/>
      <c r="BL58" s="228"/>
      <c r="BM58" s="228"/>
      <c r="BN58" s="228"/>
      <c r="BO58" s="237"/>
      <c r="BP58" s="237"/>
      <c r="BQ58" s="234">
        <v>52</v>
      </c>
      <c r="BR58" s="235"/>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26"/>
    </row>
    <row r="59" spans="1:131" ht="26.25" customHeight="1" x14ac:dyDescent="0.15">
      <c r="A59" s="234">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28"/>
      <c r="BK59" s="228"/>
      <c r="BL59" s="228"/>
      <c r="BM59" s="228"/>
      <c r="BN59" s="228"/>
      <c r="BO59" s="237"/>
      <c r="BP59" s="237"/>
      <c r="BQ59" s="234">
        <v>53</v>
      </c>
      <c r="BR59" s="235"/>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26"/>
    </row>
    <row r="60" spans="1:131" ht="26.25" customHeight="1" x14ac:dyDescent="0.15">
      <c r="A60" s="234">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28"/>
      <c r="BK60" s="228"/>
      <c r="BL60" s="228"/>
      <c r="BM60" s="228"/>
      <c r="BN60" s="228"/>
      <c r="BO60" s="237"/>
      <c r="BP60" s="237"/>
      <c r="BQ60" s="234">
        <v>54</v>
      </c>
      <c r="BR60" s="235"/>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26"/>
    </row>
    <row r="61" spans="1:131" ht="26.25" customHeight="1" thickBot="1" x14ac:dyDescent="0.2">
      <c r="A61" s="234">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28"/>
      <c r="BK61" s="228"/>
      <c r="BL61" s="228"/>
      <c r="BM61" s="228"/>
      <c r="BN61" s="228"/>
      <c r="BO61" s="237"/>
      <c r="BP61" s="237"/>
      <c r="BQ61" s="234">
        <v>55</v>
      </c>
      <c r="BR61" s="235"/>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26"/>
    </row>
    <row r="62" spans="1:131" ht="26.25" customHeight="1" x14ac:dyDescent="0.15">
      <c r="A62" s="234">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412</v>
      </c>
      <c r="BK62" s="806"/>
      <c r="BL62" s="806"/>
      <c r="BM62" s="806"/>
      <c r="BN62" s="807"/>
      <c r="BO62" s="237"/>
      <c r="BP62" s="237"/>
      <c r="BQ62" s="234">
        <v>56</v>
      </c>
      <c r="BR62" s="235"/>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26"/>
    </row>
    <row r="63" spans="1:131" ht="26.25" customHeight="1" thickBot="1" x14ac:dyDescent="0.2">
      <c r="A63" s="236" t="s">
        <v>393</v>
      </c>
      <c r="B63" s="789" t="s">
        <v>413</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377</v>
      </c>
      <c r="AG63" s="844"/>
      <c r="AH63" s="844"/>
      <c r="AI63" s="844"/>
      <c r="AJ63" s="845"/>
      <c r="AK63" s="846"/>
      <c r="AL63" s="841"/>
      <c r="AM63" s="841"/>
      <c r="AN63" s="841"/>
      <c r="AO63" s="841"/>
      <c r="AP63" s="844">
        <v>6158</v>
      </c>
      <c r="AQ63" s="844"/>
      <c r="AR63" s="844"/>
      <c r="AS63" s="844"/>
      <c r="AT63" s="844"/>
      <c r="AU63" s="844">
        <v>6158</v>
      </c>
      <c r="AV63" s="844"/>
      <c r="AW63" s="844"/>
      <c r="AX63" s="844"/>
      <c r="AY63" s="844"/>
      <c r="AZ63" s="848"/>
      <c r="BA63" s="848"/>
      <c r="BB63" s="848"/>
      <c r="BC63" s="848"/>
      <c r="BD63" s="848"/>
      <c r="BE63" s="849"/>
      <c r="BF63" s="849"/>
      <c r="BG63" s="849"/>
      <c r="BH63" s="849"/>
      <c r="BI63" s="850"/>
      <c r="BJ63" s="851" t="s">
        <v>414</v>
      </c>
      <c r="BK63" s="852"/>
      <c r="BL63" s="852"/>
      <c r="BM63" s="852"/>
      <c r="BN63" s="853"/>
      <c r="BO63" s="237"/>
      <c r="BP63" s="237"/>
      <c r="BQ63" s="234">
        <v>57</v>
      </c>
      <c r="BR63" s="235"/>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26"/>
    </row>
    <row r="65" spans="1:131" ht="26.25" customHeight="1" thickBot="1" x14ac:dyDescent="0.2">
      <c r="A65" s="228" t="s">
        <v>415</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26"/>
    </row>
    <row r="66" spans="1:131" ht="26.25" customHeight="1" x14ac:dyDescent="0.15">
      <c r="A66" s="727" t="s">
        <v>416</v>
      </c>
      <c r="B66" s="728"/>
      <c r="C66" s="728"/>
      <c r="D66" s="728"/>
      <c r="E66" s="728"/>
      <c r="F66" s="728"/>
      <c r="G66" s="728"/>
      <c r="H66" s="728"/>
      <c r="I66" s="728"/>
      <c r="J66" s="728"/>
      <c r="K66" s="728"/>
      <c r="L66" s="728"/>
      <c r="M66" s="728"/>
      <c r="N66" s="728"/>
      <c r="O66" s="728"/>
      <c r="P66" s="729"/>
      <c r="Q66" s="733" t="s">
        <v>417</v>
      </c>
      <c r="R66" s="734"/>
      <c r="S66" s="734"/>
      <c r="T66" s="734"/>
      <c r="U66" s="735"/>
      <c r="V66" s="733" t="s">
        <v>418</v>
      </c>
      <c r="W66" s="734"/>
      <c r="X66" s="734"/>
      <c r="Y66" s="734"/>
      <c r="Z66" s="735"/>
      <c r="AA66" s="733" t="s">
        <v>419</v>
      </c>
      <c r="AB66" s="734"/>
      <c r="AC66" s="734"/>
      <c r="AD66" s="734"/>
      <c r="AE66" s="735"/>
      <c r="AF66" s="854" t="s">
        <v>420</v>
      </c>
      <c r="AG66" s="815"/>
      <c r="AH66" s="815"/>
      <c r="AI66" s="815"/>
      <c r="AJ66" s="855"/>
      <c r="AK66" s="733" t="s">
        <v>421</v>
      </c>
      <c r="AL66" s="728"/>
      <c r="AM66" s="728"/>
      <c r="AN66" s="728"/>
      <c r="AO66" s="729"/>
      <c r="AP66" s="733" t="s">
        <v>422</v>
      </c>
      <c r="AQ66" s="734"/>
      <c r="AR66" s="734"/>
      <c r="AS66" s="734"/>
      <c r="AT66" s="735"/>
      <c r="AU66" s="733" t="s">
        <v>423</v>
      </c>
      <c r="AV66" s="734"/>
      <c r="AW66" s="734"/>
      <c r="AX66" s="734"/>
      <c r="AY66" s="735"/>
      <c r="AZ66" s="733" t="s">
        <v>379</v>
      </c>
      <c r="BA66" s="734"/>
      <c r="BB66" s="734"/>
      <c r="BC66" s="734"/>
      <c r="BD66" s="740"/>
      <c r="BE66" s="237"/>
      <c r="BF66" s="237"/>
      <c r="BG66" s="237"/>
      <c r="BH66" s="237"/>
      <c r="BI66" s="237"/>
      <c r="BJ66" s="237"/>
      <c r="BK66" s="237"/>
      <c r="BL66" s="237"/>
      <c r="BM66" s="237"/>
      <c r="BN66" s="237"/>
      <c r="BO66" s="237"/>
      <c r="BP66" s="237"/>
      <c r="BQ66" s="234">
        <v>60</v>
      </c>
      <c r="BR66" s="239"/>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26"/>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37"/>
      <c r="BF67" s="237"/>
      <c r="BG67" s="237"/>
      <c r="BH67" s="237"/>
      <c r="BI67" s="237"/>
      <c r="BJ67" s="237"/>
      <c r="BK67" s="237"/>
      <c r="BL67" s="237"/>
      <c r="BM67" s="237"/>
      <c r="BN67" s="237"/>
      <c r="BO67" s="237"/>
      <c r="BP67" s="237"/>
      <c r="BQ67" s="234">
        <v>61</v>
      </c>
      <c r="BR67" s="239"/>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26"/>
    </row>
    <row r="68" spans="1:131" ht="26.25" customHeight="1" thickTop="1" x14ac:dyDescent="0.15">
      <c r="A68" s="232">
        <v>1</v>
      </c>
      <c r="B68" s="869" t="s">
        <v>586</v>
      </c>
      <c r="C68" s="870"/>
      <c r="D68" s="870"/>
      <c r="E68" s="870"/>
      <c r="F68" s="870"/>
      <c r="G68" s="870"/>
      <c r="H68" s="870"/>
      <c r="I68" s="870"/>
      <c r="J68" s="870"/>
      <c r="K68" s="870"/>
      <c r="L68" s="870"/>
      <c r="M68" s="870"/>
      <c r="N68" s="870"/>
      <c r="O68" s="870"/>
      <c r="P68" s="871"/>
      <c r="Q68" s="872">
        <v>547</v>
      </c>
      <c r="R68" s="866"/>
      <c r="S68" s="866"/>
      <c r="T68" s="866"/>
      <c r="U68" s="866"/>
      <c r="V68" s="866">
        <v>483</v>
      </c>
      <c r="W68" s="866"/>
      <c r="X68" s="866"/>
      <c r="Y68" s="866"/>
      <c r="Z68" s="866"/>
      <c r="AA68" s="866">
        <v>64</v>
      </c>
      <c r="AB68" s="866"/>
      <c r="AC68" s="866"/>
      <c r="AD68" s="866"/>
      <c r="AE68" s="866"/>
      <c r="AF68" s="866">
        <v>64</v>
      </c>
      <c r="AG68" s="866"/>
      <c r="AH68" s="866"/>
      <c r="AI68" s="866"/>
      <c r="AJ68" s="866"/>
      <c r="AK68" s="866" t="s">
        <v>585</v>
      </c>
      <c r="AL68" s="866"/>
      <c r="AM68" s="866"/>
      <c r="AN68" s="866"/>
      <c r="AO68" s="866"/>
      <c r="AP68" s="866" t="s">
        <v>585</v>
      </c>
      <c r="AQ68" s="866"/>
      <c r="AR68" s="866"/>
      <c r="AS68" s="866"/>
      <c r="AT68" s="866"/>
      <c r="AU68" s="866" t="s">
        <v>585</v>
      </c>
      <c r="AV68" s="866"/>
      <c r="AW68" s="866"/>
      <c r="AX68" s="866"/>
      <c r="AY68" s="866"/>
      <c r="AZ68" s="867"/>
      <c r="BA68" s="867"/>
      <c r="BB68" s="867"/>
      <c r="BC68" s="867"/>
      <c r="BD68" s="868"/>
      <c r="BE68" s="237"/>
      <c r="BF68" s="237"/>
      <c r="BG68" s="237"/>
      <c r="BH68" s="237"/>
      <c r="BI68" s="237"/>
      <c r="BJ68" s="237"/>
      <c r="BK68" s="237"/>
      <c r="BL68" s="237"/>
      <c r="BM68" s="237"/>
      <c r="BN68" s="237"/>
      <c r="BO68" s="237"/>
      <c r="BP68" s="237"/>
      <c r="BQ68" s="234">
        <v>62</v>
      </c>
      <c r="BR68" s="239"/>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26"/>
    </row>
    <row r="69" spans="1:131" ht="26.25" customHeight="1" x14ac:dyDescent="0.15">
      <c r="A69" s="234">
        <v>2</v>
      </c>
      <c r="B69" s="873" t="s">
        <v>587</v>
      </c>
      <c r="C69" s="874"/>
      <c r="D69" s="874"/>
      <c r="E69" s="874"/>
      <c r="F69" s="874"/>
      <c r="G69" s="874"/>
      <c r="H69" s="874"/>
      <c r="I69" s="874"/>
      <c r="J69" s="874"/>
      <c r="K69" s="874"/>
      <c r="L69" s="874"/>
      <c r="M69" s="874"/>
      <c r="N69" s="874"/>
      <c r="O69" s="874"/>
      <c r="P69" s="875"/>
      <c r="Q69" s="876">
        <v>56</v>
      </c>
      <c r="R69" s="830"/>
      <c r="S69" s="830"/>
      <c r="T69" s="830"/>
      <c r="U69" s="830"/>
      <c r="V69" s="830">
        <v>30</v>
      </c>
      <c r="W69" s="830"/>
      <c r="X69" s="830"/>
      <c r="Y69" s="830"/>
      <c r="Z69" s="830"/>
      <c r="AA69" s="830">
        <v>26</v>
      </c>
      <c r="AB69" s="830"/>
      <c r="AC69" s="830"/>
      <c r="AD69" s="830"/>
      <c r="AE69" s="830"/>
      <c r="AF69" s="830">
        <v>26</v>
      </c>
      <c r="AG69" s="830"/>
      <c r="AH69" s="830"/>
      <c r="AI69" s="830"/>
      <c r="AJ69" s="830"/>
      <c r="AK69" s="830" t="s">
        <v>522</v>
      </c>
      <c r="AL69" s="830"/>
      <c r="AM69" s="830"/>
      <c r="AN69" s="830"/>
      <c r="AO69" s="830"/>
      <c r="AP69" s="830" t="s">
        <v>522</v>
      </c>
      <c r="AQ69" s="830"/>
      <c r="AR69" s="830"/>
      <c r="AS69" s="830"/>
      <c r="AT69" s="830"/>
      <c r="AU69" s="830" t="s">
        <v>522</v>
      </c>
      <c r="AV69" s="830"/>
      <c r="AW69" s="830"/>
      <c r="AX69" s="830"/>
      <c r="AY69" s="830"/>
      <c r="AZ69" s="832"/>
      <c r="BA69" s="832"/>
      <c r="BB69" s="832"/>
      <c r="BC69" s="832"/>
      <c r="BD69" s="833"/>
      <c r="BE69" s="237"/>
      <c r="BF69" s="237"/>
      <c r="BG69" s="237"/>
      <c r="BH69" s="237"/>
      <c r="BI69" s="237"/>
      <c r="BJ69" s="237"/>
      <c r="BK69" s="237"/>
      <c r="BL69" s="237"/>
      <c r="BM69" s="237"/>
      <c r="BN69" s="237"/>
      <c r="BO69" s="237"/>
      <c r="BP69" s="237"/>
      <c r="BQ69" s="234">
        <v>63</v>
      </c>
      <c r="BR69" s="239"/>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26"/>
    </row>
    <row r="70" spans="1:131" ht="26.25" customHeight="1" x14ac:dyDescent="0.15">
      <c r="A70" s="234">
        <v>3</v>
      </c>
      <c r="B70" s="873" t="s">
        <v>588</v>
      </c>
      <c r="C70" s="874"/>
      <c r="D70" s="874"/>
      <c r="E70" s="874"/>
      <c r="F70" s="874"/>
      <c r="G70" s="874"/>
      <c r="H70" s="874"/>
      <c r="I70" s="874"/>
      <c r="J70" s="874"/>
      <c r="K70" s="874"/>
      <c r="L70" s="874"/>
      <c r="M70" s="874"/>
      <c r="N70" s="874"/>
      <c r="O70" s="874"/>
      <c r="P70" s="875"/>
      <c r="Q70" s="876">
        <v>61</v>
      </c>
      <c r="R70" s="830"/>
      <c r="S70" s="830"/>
      <c r="T70" s="830"/>
      <c r="U70" s="830"/>
      <c r="V70" s="830">
        <v>56</v>
      </c>
      <c r="W70" s="830"/>
      <c r="X70" s="830"/>
      <c r="Y70" s="830"/>
      <c r="Z70" s="830"/>
      <c r="AA70" s="830">
        <v>5</v>
      </c>
      <c r="AB70" s="830"/>
      <c r="AC70" s="830"/>
      <c r="AD70" s="830"/>
      <c r="AE70" s="830"/>
      <c r="AF70" s="830">
        <v>5</v>
      </c>
      <c r="AG70" s="830"/>
      <c r="AH70" s="830"/>
      <c r="AI70" s="830"/>
      <c r="AJ70" s="830"/>
      <c r="AK70" s="830" t="s">
        <v>522</v>
      </c>
      <c r="AL70" s="830"/>
      <c r="AM70" s="830"/>
      <c r="AN70" s="830"/>
      <c r="AO70" s="830"/>
      <c r="AP70" s="830" t="s">
        <v>522</v>
      </c>
      <c r="AQ70" s="830"/>
      <c r="AR70" s="830"/>
      <c r="AS70" s="830"/>
      <c r="AT70" s="830"/>
      <c r="AU70" s="830" t="s">
        <v>522</v>
      </c>
      <c r="AV70" s="830"/>
      <c r="AW70" s="830"/>
      <c r="AX70" s="830"/>
      <c r="AY70" s="830"/>
      <c r="AZ70" s="832"/>
      <c r="BA70" s="832"/>
      <c r="BB70" s="832"/>
      <c r="BC70" s="832"/>
      <c r="BD70" s="833"/>
      <c r="BE70" s="237"/>
      <c r="BF70" s="237"/>
      <c r="BG70" s="237"/>
      <c r="BH70" s="237"/>
      <c r="BI70" s="237"/>
      <c r="BJ70" s="237"/>
      <c r="BK70" s="237"/>
      <c r="BL70" s="237"/>
      <c r="BM70" s="237"/>
      <c r="BN70" s="237"/>
      <c r="BO70" s="237"/>
      <c r="BP70" s="237"/>
      <c r="BQ70" s="234">
        <v>64</v>
      </c>
      <c r="BR70" s="239"/>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26"/>
    </row>
    <row r="71" spans="1:131" ht="26.25" customHeight="1" x14ac:dyDescent="0.15">
      <c r="A71" s="234">
        <v>4</v>
      </c>
      <c r="B71" s="873" t="s">
        <v>589</v>
      </c>
      <c r="C71" s="874"/>
      <c r="D71" s="874"/>
      <c r="E71" s="874"/>
      <c r="F71" s="874"/>
      <c r="G71" s="874"/>
      <c r="H71" s="874"/>
      <c r="I71" s="874"/>
      <c r="J71" s="874"/>
      <c r="K71" s="874"/>
      <c r="L71" s="874"/>
      <c r="M71" s="874"/>
      <c r="N71" s="874"/>
      <c r="O71" s="874"/>
      <c r="P71" s="875"/>
      <c r="Q71" s="876">
        <v>6958</v>
      </c>
      <c r="R71" s="830"/>
      <c r="S71" s="830"/>
      <c r="T71" s="830"/>
      <c r="U71" s="830"/>
      <c r="V71" s="830">
        <v>6929</v>
      </c>
      <c r="W71" s="830"/>
      <c r="X71" s="830"/>
      <c r="Y71" s="830"/>
      <c r="Z71" s="830"/>
      <c r="AA71" s="830">
        <v>29</v>
      </c>
      <c r="AB71" s="830"/>
      <c r="AC71" s="830"/>
      <c r="AD71" s="830"/>
      <c r="AE71" s="830"/>
      <c r="AF71" s="830">
        <v>29</v>
      </c>
      <c r="AG71" s="830"/>
      <c r="AH71" s="830"/>
      <c r="AI71" s="830"/>
      <c r="AJ71" s="830"/>
      <c r="AK71" s="830" t="s">
        <v>522</v>
      </c>
      <c r="AL71" s="830"/>
      <c r="AM71" s="830"/>
      <c r="AN71" s="830"/>
      <c r="AO71" s="830"/>
      <c r="AP71" s="830" t="s">
        <v>522</v>
      </c>
      <c r="AQ71" s="830"/>
      <c r="AR71" s="830"/>
      <c r="AS71" s="830"/>
      <c r="AT71" s="830"/>
      <c r="AU71" s="830" t="s">
        <v>522</v>
      </c>
      <c r="AV71" s="830"/>
      <c r="AW71" s="830"/>
      <c r="AX71" s="830"/>
      <c r="AY71" s="830"/>
      <c r="AZ71" s="832"/>
      <c r="BA71" s="832"/>
      <c r="BB71" s="832"/>
      <c r="BC71" s="832"/>
      <c r="BD71" s="833"/>
      <c r="BE71" s="237"/>
      <c r="BF71" s="237"/>
      <c r="BG71" s="237"/>
      <c r="BH71" s="237"/>
      <c r="BI71" s="237"/>
      <c r="BJ71" s="237"/>
      <c r="BK71" s="237"/>
      <c r="BL71" s="237"/>
      <c r="BM71" s="237"/>
      <c r="BN71" s="237"/>
      <c r="BO71" s="237"/>
      <c r="BP71" s="237"/>
      <c r="BQ71" s="234">
        <v>65</v>
      </c>
      <c r="BR71" s="239"/>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26"/>
    </row>
    <row r="72" spans="1:131" ht="26.25" customHeight="1" x14ac:dyDescent="0.15">
      <c r="A72" s="234">
        <v>5</v>
      </c>
      <c r="B72" s="873" t="s">
        <v>590</v>
      </c>
      <c r="C72" s="874"/>
      <c r="D72" s="874"/>
      <c r="E72" s="874"/>
      <c r="F72" s="874"/>
      <c r="G72" s="874"/>
      <c r="H72" s="874"/>
      <c r="I72" s="874"/>
      <c r="J72" s="874"/>
      <c r="K72" s="874"/>
      <c r="L72" s="874"/>
      <c r="M72" s="874"/>
      <c r="N72" s="874"/>
      <c r="O72" s="874"/>
      <c r="P72" s="875"/>
      <c r="Q72" s="876">
        <v>3552</v>
      </c>
      <c r="R72" s="830"/>
      <c r="S72" s="830"/>
      <c r="T72" s="830"/>
      <c r="U72" s="830"/>
      <c r="V72" s="830">
        <v>3433</v>
      </c>
      <c r="W72" s="830"/>
      <c r="X72" s="830"/>
      <c r="Y72" s="830"/>
      <c r="Z72" s="830"/>
      <c r="AA72" s="830">
        <v>119</v>
      </c>
      <c r="AB72" s="830"/>
      <c r="AC72" s="830"/>
      <c r="AD72" s="830"/>
      <c r="AE72" s="830"/>
      <c r="AF72" s="830">
        <v>119</v>
      </c>
      <c r="AG72" s="830"/>
      <c r="AH72" s="830"/>
      <c r="AI72" s="830"/>
      <c r="AJ72" s="830"/>
      <c r="AK72" s="830">
        <v>23319</v>
      </c>
      <c r="AL72" s="830"/>
      <c r="AM72" s="830"/>
      <c r="AN72" s="830"/>
      <c r="AO72" s="830"/>
      <c r="AP72" s="830">
        <v>2306</v>
      </c>
      <c r="AQ72" s="830"/>
      <c r="AR72" s="830"/>
      <c r="AS72" s="830"/>
      <c r="AT72" s="830"/>
      <c r="AU72" s="830">
        <v>224</v>
      </c>
      <c r="AV72" s="830"/>
      <c r="AW72" s="830"/>
      <c r="AX72" s="830"/>
      <c r="AY72" s="830"/>
      <c r="AZ72" s="832" t="s">
        <v>591</v>
      </c>
      <c r="BA72" s="832"/>
      <c r="BB72" s="832"/>
      <c r="BC72" s="832"/>
      <c r="BD72" s="833"/>
      <c r="BE72" s="237"/>
      <c r="BF72" s="237"/>
      <c r="BG72" s="237"/>
      <c r="BH72" s="237"/>
      <c r="BI72" s="237"/>
      <c r="BJ72" s="237"/>
      <c r="BK72" s="237"/>
      <c r="BL72" s="237"/>
      <c r="BM72" s="237"/>
      <c r="BN72" s="237"/>
      <c r="BO72" s="237"/>
      <c r="BP72" s="237"/>
      <c r="BQ72" s="234">
        <v>66</v>
      </c>
      <c r="BR72" s="239"/>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26"/>
    </row>
    <row r="73" spans="1:131" ht="26.25" customHeight="1" x14ac:dyDescent="0.15">
      <c r="A73" s="234">
        <v>6</v>
      </c>
      <c r="B73" s="873" t="s">
        <v>592</v>
      </c>
      <c r="C73" s="874"/>
      <c r="D73" s="874"/>
      <c r="E73" s="874"/>
      <c r="F73" s="874"/>
      <c r="G73" s="874"/>
      <c r="H73" s="874"/>
      <c r="I73" s="874"/>
      <c r="J73" s="874"/>
      <c r="K73" s="874"/>
      <c r="L73" s="874"/>
      <c r="M73" s="874"/>
      <c r="N73" s="874"/>
      <c r="O73" s="874"/>
      <c r="P73" s="875"/>
      <c r="Q73" s="876">
        <v>3</v>
      </c>
      <c r="R73" s="830"/>
      <c r="S73" s="830"/>
      <c r="T73" s="830"/>
      <c r="U73" s="830"/>
      <c r="V73" s="830">
        <v>2</v>
      </c>
      <c r="W73" s="830"/>
      <c r="X73" s="830"/>
      <c r="Y73" s="830"/>
      <c r="Z73" s="830"/>
      <c r="AA73" s="830">
        <v>1</v>
      </c>
      <c r="AB73" s="830"/>
      <c r="AC73" s="830"/>
      <c r="AD73" s="830"/>
      <c r="AE73" s="830"/>
      <c r="AF73" s="830">
        <v>1</v>
      </c>
      <c r="AG73" s="830"/>
      <c r="AH73" s="830"/>
      <c r="AI73" s="830"/>
      <c r="AJ73" s="830"/>
      <c r="AK73" s="830" t="s">
        <v>522</v>
      </c>
      <c r="AL73" s="830"/>
      <c r="AM73" s="830"/>
      <c r="AN73" s="830"/>
      <c r="AO73" s="830"/>
      <c r="AP73" s="830" t="s">
        <v>522</v>
      </c>
      <c r="AQ73" s="830"/>
      <c r="AR73" s="830"/>
      <c r="AS73" s="830"/>
      <c r="AT73" s="830"/>
      <c r="AU73" s="830" t="s">
        <v>522</v>
      </c>
      <c r="AV73" s="830"/>
      <c r="AW73" s="830"/>
      <c r="AX73" s="830"/>
      <c r="AY73" s="830"/>
      <c r="AZ73" s="832"/>
      <c r="BA73" s="832"/>
      <c r="BB73" s="832"/>
      <c r="BC73" s="832"/>
      <c r="BD73" s="833"/>
      <c r="BE73" s="237"/>
      <c r="BF73" s="237"/>
      <c r="BG73" s="237"/>
      <c r="BH73" s="237"/>
      <c r="BI73" s="237"/>
      <c r="BJ73" s="237"/>
      <c r="BK73" s="237"/>
      <c r="BL73" s="237"/>
      <c r="BM73" s="237"/>
      <c r="BN73" s="237"/>
      <c r="BO73" s="237"/>
      <c r="BP73" s="237"/>
      <c r="BQ73" s="234">
        <v>67</v>
      </c>
      <c r="BR73" s="239"/>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26"/>
    </row>
    <row r="74" spans="1:131" ht="26.25" customHeight="1" x14ac:dyDescent="0.15">
      <c r="A74" s="234">
        <v>7</v>
      </c>
      <c r="B74" s="873" t="s">
        <v>593</v>
      </c>
      <c r="C74" s="874"/>
      <c r="D74" s="874"/>
      <c r="E74" s="874"/>
      <c r="F74" s="874"/>
      <c r="G74" s="874"/>
      <c r="H74" s="874"/>
      <c r="I74" s="874"/>
      <c r="J74" s="874"/>
      <c r="K74" s="874"/>
      <c r="L74" s="874"/>
      <c r="M74" s="874"/>
      <c r="N74" s="874"/>
      <c r="O74" s="874"/>
      <c r="P74" s="875"/>
      <c r="Q74" s="876">
        <v>1533</v>
      </c>
      <c r="R74" s="830"/>
      <c r="S74" s="830"/>
      <c r="T74" s="830"/>
      <c r="U74" s="830"/>
      <c r="V74" s="830">
        <v>1517</v>
      </c>
      <c r="W74" s="830"/>
      <c r="X74" s="830"/>
      <c r="Y74" s="830"/>
      <c r="Z74" s="830"/>
      <c r="AA74" s="830">
        <v>16</v>
      </c>
      <c r="AB74" s="830"/>
      <c r="AC74" s="830"/>
      <c r="AD74" s="830"/>
      <c r="AE74" s="830"/>
      <c r="AF74" s="830">
        <v>16</v>
      </c>
      <c r="AG74" s="830"/>
      <c r="AH74" s="830"/>
      <c r="AI74" s="830"/>
      <c r="AJ74" s="830"/>
      <c r="AK74" s="830">
        <v>115487</v>
      </c>
      <c r="AL74" s="830"/>
      <c r="AM74" s="830"/>
      <c r="AN74" s="830"/>
      <c r="AO74" s="830"/>
      <c r="AP74" s="830">
        <v>1599</v>
      </c>
      <c r="AQ74" s="830"/>
      <c r="AR74" s="830"/>
      <c r="AS74" s="830"/>
      <c r="AT74" s="830"/>
      <c r="AU74" s="830">
        <v>129</v>
      </c>
      <c r="AV74" s="830"/>
      <c r="AW74" s="830"/>
      <c r="AX74" s="830"/>
      <c r="AY74" s="830"/>
      <c r="AZ74" s="832" t="s">
        <v>594</v>
      </c>
      <c r="BA74" s="832"/>
      <c r="BB74" s="832"/>
      <c r="BC74" s="832"/>
      <c r="BD74" s="833"/>
      <c r="BE74" s="237"/>
      <c r="BF74" s="237"/>
      <c r="BG74" s="237"/>
      <c r="BH74" s="237"/>
      <c r="BI74" s="237"/>
      <c r="BJ74" s="237"/>
      <c r="BK74" s="237"/>
      <c r="BL74" s="237"/>
      <c r="BM74" s="237"/>
      <c r="BN74" s="237"/>
      <c r="BO74" s="237"/>
      <c r="BP74" s="237"/>
      <c r="BQ74" s="234">
        <v>68</v>
      </c>
      <c r="BR74" s="239"/>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26"/>
    </row>
    <row r="75" spans="1:131" ht="26.25" customHeight="1" x14ac:dyDescent="0.15">
      <c r="A75" s="234">
        <v>8</v>
      </c>
      <c r="B75" s="873" t="s">
        <v>595</v>
      </c>
      <c r="C75" s="874"/>
      <c r="D75" s="874"/>
      <c r="E75" s="874"/>
      <c r="F75" s="874"/>
      <c r="G75" s="874"/>
      <c r="H75" s="874"/>
      <c r="I75" s="874"/>
      <c r="J75" s="874"/>
      <c r="K75" s="874"/>
      <c r="L75" s="874"/>
      <c r="M75" s="874"/>
      <c r="N75" s="874"/>
      <c r="O75" s="874"/>
      <c r="P75" s="875"/>
      <c r="Q75" s="877">
        <v>576</v>
      </c>
      <c r="R75" s="878"/>
      <c r="S75" s="878"/>
      <c r="T75" s="878"/>
      <c r="U75" s="834"/>
      <c r="V75" s="879">
        <v>502</v>
      </c>
      <c r="W75" s="878"/>
      <c r="X75" s="878"/>
      <c r="Y75" s="878"/>
      <c r="Z75" s="834"/>
      <c r="AA75" s="879">
        <v>74</v>
      </c>
      <c r="AB75" s="878"/>
      <c r="AC75" s="878"/>
      <c r="AD75" s="878"/>
      <c r="AE75" s="834"/>
      <c r="AF75" s="879">
        <v>74</v>
      </c>
      <c r="AG75" s="878"/>
      <c r="AH75" s="878"/>
      <c r="AI75" s="878"/>
      <c r="AJ75" s="834"/>
      <c r="AK75" s="879" t="s">
        <v>522</v>
      </c>
      <c r="AL75" s="878"/>
      <c r="AM75" s="878"/>
      <c r="AN75" s="878"/>
      <c r="AO75" s="834"/>
      <c r="AP75" s="879">
        <v>2</v>
      </c>
      <c r="AQ75" s="878"/>
      <c r="AR75" s="878"/>
      <c r="AS75" s="878"/>
      <c r="AT75" s="834"/>
      <c r="AU75" s="879" t="s">
        <v>522</v>
      </c>
      <c r="AV75" s="878"/>
      <c r="AW75" s="878"/>
      <c r="AX75" s="878"/>
      <c r="AY75" s="834"/>
      <c r="AZ75" s="832"/>
      <c r="BA75" s="832"/>
      <c r="BB75" s="832"/>
      <c r="BC75" s="832"/>
      <c r="BD75" s="833"/>
      <c r="BE75" s="237"/>
      <c r="BF75" s="237"/>
      <c r="BG75" s="237"/>
      <c r="BH75" s="237"/>
      <c r="BI75" s="237"/>
      <c r="BJ75" s="237"/>
      <c r="BK75" s="237"/>
      <c r="BL75" s="237"/>
      <c r="BM75" s="237"/>
      <c r="BN75" s="237"/>
      <c r="BO75" s="237"/>
      <c r="BP75" s="237"/>
      <c r="BQ75" s="234">
        <v>69</v>
      </c>
      <c r="BR75" s="239"/>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26"/>
    </row>
    <row r="76" spans="1:131" ht="26.25" customHeight="1" x14ac:dyDescent="0.15">
      <c r="A76" s="234">
        <v>9</v>
      </c>
      <c r="B76" s="873" t="s">
        <v>596</v>
      </c>
      <c r="C76" s="874"/>
      <c r="D76" s="874"/>
      <c r="E76" s="874"/>
      <c r="F76" s="874"/>
      <c r="G76" s="874"/>
      <c r="H76" s="874"/>
      <c r="I76" s="874"/>
      <c r="J76" s="874"/>
      <c r="K76" s="874"/>
      <c r="L76" s="874"/>
      <c r="M76" s="874"/>
      <c r="N76" s="874"/>
      <c r="O76" s="874"/>
      <c r="P76" s="875"/>
      <c r="Q76" s="877">
        <v>3775</v>
      </c>
      <c r="R76" s="878"/>
      <c r="S76" s="878"/>
      <c r="T76" s="878"/>
      <c r="U76" s="834"/>
      <c r="V76" s="879">
        <v>3703</v>
      </c>
      <c r="W76" s="878"/>
      <c r="X76" s="878"/>
      <c r="Y76" s="878"/>
      <c r="Z76" s="834"/>
      <c r="AA76" s="879">
        <v>72</v>
      </c>
      <c r="AB76" s="878"/>
      <c r="AC76" s="878"/>
      <c r="AD76" s="878"/>
      <c r="AE76" s="834"/>
      <c r="AF76" s="879" t="s">
        <v>522</v>
      </c>
      <c r="AG76" s="878"/>
      <c r="AH76" s="878"/>
      <c r="AI76" s="878"/>
      <c r="AJ76" s="834"/>
      <c r="AK76" s="879" t="s">
        <v>522</v>
      </c>
      <c r="AL76" s="878"/>
      <c r="AM76" s="878"/>
      <c r="AN76" s="878"/>
      <c r="AO76" s="834"/>
      <c r="AP76" s="879" t="s">
        <v>522</v>
      </c>
      <c r="AQ76" s="878"/>
      <c r="AR76" s="878"/>
      <c r="AS76" s="878"/>
      <c r="AT76" s="834"/>
      <c r="AU76" s="879" t="s">
        <v>522</v>
      </c>
      <c r="AV76" s="878"/>
      <c r="AW76" s="878"/>
      <c r="AX76" s="878"/>
      <c r="AY76" s="834"/>
      <c r="AZ76" s="880"/>
      <c r="BA76" s="874"/>
      <c r="BB76" s="874"/>
      <c r="BC76" s="874"/>
      <c r="BD76" s="881"/>
      <c r="BE76" s="237"/>
      <c r="BF76" s="237"/>
      <c r="BG76" s="237"/>
      <c r="BH76" s="237"/>
      <c r="BI76" s="237"/>
      <c r="BJ76" s="237"/>
      <c r="BK76" s="237"/>
      <c r="BL76" s="237"/>
      <c r="BM76" s="237"/>
      <c r="BN76" s="237"/>
      <c r="BO76" s="237"/>
      <c r="BP76" s="237"/>
      <c r="BQ76" s="234">
        <v>70</v>
      </c>
      <c r="BR76" s="239"/>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26"/>
    </row>
    <row r="77" spans="1:131" ht="26.25" customHeight="1" x14ac:dyDescent="0.15">
      <c r="A77" s="234">
        <v>10</v>
      </c>
      <c r="B77" s="873" t="s">
        <v>597</v>
      </c>
      <c r="C77" s="874"/>
      <c r="D77" s="874"/>
      <c r="E77" s="874"/>
      <c r="F77" s="874"/>
      <c r="G77" s="874"/>
      <c r="H77" s="874"/>
      <c r="I77" s="874"/>
      <c r="J77" s="874"/>
      <c r="K77" s="874"/>
      <c r="L77" s="874"/>
      <c r="M77" s="874"/>
      <c r="N77" s="874"/>
      <c r="O77" s="874"/>
      <c r="P77" s="875"/>
      <c r="Q77" s="877">
        <v>267</v>
      </c>
      <c r="R77" s="878"/>
      <c r="S77" s="878"/>
      <c r="T77" s="878"/>
      <c r="U77" s="834"/>
      <c r="V77" s="879">
        <v>235</v>
      </c>
      <c r="W77" s="878"/>
      <c r="X77" s="878"/>
      <c r="Y77" s="878"/>
      <c r="Z77" s="834"/>
      <c r="AA77" s="879">
        <v>32</v>
      </c>
      <c r="AB77" s="878"/>
      <c r="AC77" s="878"/>
      <c r="AD77" s="878"/>
      <c r="AE77" s="834"/>
      <c r="AF77" s="879">
        <v>32</v>
      </c>
      <c r="AG77" s="878"/>
      <c r="AH77" s="878"/>
      <c r="AI77" s="878"/>
      <c r="AJ77" s="834"/>
      <c r="AK77" s="879" t="s">
        <v>522</v>
      </c>
      <c r="AL77" s="878"/>
      <c r="AM77" s="878"/>
      <c r="AN77" s="878"/>
      <c r="AO77" s="834"/>
      <c r="AP77" s="879" t="s">
        <v>522</v>
      </c>
      <c r="AQ77" s="878"/>
      <c r="AR77" s="878"/>
      <c r="AS77" s="878"/>
      <c r="AT77" s="834"/>
      <c r="AU77" s="879" t="s">
        <v>522</v>
      </c>
      <c r="AV77" s="878"/>
      <c r="AW77" s="878"/>
      <c r="AX77" s="878"/>
      <c r="AY77" s="834"/>
      <c r="AZ77" s="880"/>
      <c r="BA77" s="874"/>
      <c r="BB77" s="874"/>
      <c r="BC77" s="874"/>
      <c r="BD77" s="881"/>
      <c r="BE77" s="237"/>
      <c r="BF77" s="237"/>
      <c r="BG77" s="237"/>
      <c r="BH77" s="237"/>
      <c r="BI77" s="237"/>
      <c r="BJ77" s="237"/>
      <c r="BK77" s="237"/>
      <c r="BL77" s="237"/>
      <c r="BM77" s="237"/>
      <c r="BN77" s="237"/>
      <c r="BO77" s="237"/>
      <c r="BP77" s="237"/>
      <c r="BQ77" s="234">
        <v>71</v>
      </c>
      <c r="BR77" s="239"/>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26"/>
    </row>
    <row r="78" spans="1:131" ht="26.25" customHeight="1" x14ac:dyDescent="0.15">
      <c r="A78" s="234">
        <v>11</v>
      </c>
      <c r="B78" s="873" t="s">
        <v>598</v>
      </c>
      <c r="C78" s="874"/>
      <c r="D78" s="874"/>
      <c r="E78" s="874"/>
      <c r="F78" s="874"/>
      <c r="G78" s="874"/>
      <c r="H78" s="874"/>
      <c r="I78" s="874"/>
      <c r="J78" s="874"/>
      <c r="K78" s="874"/>
      <c r="L78" s="874"/>
      <c r="M78" s="874"/>
      <c r="N78" s="874"/>
      <c r="O78" s="874"/>
      <c r="P78" s="875"/>
      <c r="Q78" s="877">
        <v>279696</v>
      </c>
      <c r="R78" s="878"/>
      <c r="S78" s="878"/>
      <c r="T78" s="878"/>
      <c r="U78" s="834"/>
      <c r="V78" s="879">
        <v>267445</v>
      </c>
      <c r="W78" s="878"/>
      <c r="X78" s="878"/>
      <c r="Y78" s="878"/>
      <c r="Z78" s="834"/>
      <c r="AA78" s="879">
        <v>12251</v>
      </c>
      <c r="AB78" s="878"/>
      <c r="AC78" s="878"/>
      <c r="AD78" s="878"/>
      <c r="AE78" s="834"/>
      <c r="AF78" s="879">
        <v>12251</v>
      </c>
      <c r="AG78" s="878"/>
      <c r="AH78" s="878"/>
      <c r="AI78" s="878"/>
      <c r="AJ78" s="834"/>
      <c r="AK78" s="879" t="s">
        <v>522</v>
      </c>
      <c r="AL78" s="878"/>
      <c r="AM78" s="878"/>
      <c r="AN78" s="878"/>
      <c r="AO78" s="834"/>
      <c r="AP78" s="879" t="s">
        <v>522</v>
      </c>
      <c r="AQ78" s="878"/>
      <c r="AR78" s="878"/>
      <c r="AS78" s="878"/>
      <c r="AT78" s="834"/>
      <c r="AU78" s="879" t="s">
        <v>522</v>
      </c>
      <c r="AV78" s="878"/>
      <c r="AW78" s="878"/>
      <c r="AX78" s="878"/>
      <c r="AY78" s="834"/>
      <c r="AZ78" s="880"/>
      <c r="BA78" s="874"/>
      <c r="BB78" s="874"/>
      <c r="BC78" s="874"/>
      <c r="BD78" s="881"/>
      <c r="BE78" s="237"/>
      <c r="BF78" s="237"/>
      <c r="BG78" s="237"/>
      <c r="BH78" s="237"/>
      <c r="BI78" s="237"/>
      <c r="BJ78" s="226"/>
      <c r="BK78" s="226"/>
      <c r="BL78" s="226"/>
      <c r="BM78" s="226"/>
      <c r="BN78" s="226"/>
      <c r="BO78" s="237"/>
      <c r="BP78" s="237"/>
      <c r="BQ78" s="234">
        <v>72</v>
      </c>
      <c r="BR78" s="239"/>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26"/>
    </row>
    <row r="79" spans="1:131" ht="26.25" customHeight="1" x14ac:dyDescent="0.15">
      <c r="A79" s="234">
        <v>12</v>
      </c>
      <c r="B79" s="873" t="s">
        <v>599</v>
      </c>
      <c r="C79" s="874"/>
      <c r="D79" s="874"/>
      <c r="E79" s="874"/>
      <c r="F79" s="874"/>
      <c r="G79" s="874"/>
      <c r="H79" s="874"/>
      <c r="I79" s="874"/>
      <c r="J79" s="874"/>
      <c r="K79" s="874"/>
      <c r="L79" s="874"/>
      <c r="M79" s="874"/>
      <c r="N79" s="874"/>
      <c r="O79" s="874"/>
      <c r="P79" s="875"/>
      <c r="Q79" s="876">
        <v>157</v>
      </c>
      <c r="R79" s="830"/>
      <c r="S79" s="830"/>
      <c r="T79" s="830"/>
      <c r="U79" s="830"/>
      <c r="V79" s="830">
        <v>77</v>
      </c>
      <c r="W79" s="830"/>
      <c r="X79" s="830"/>
      <c r="Y79" s="830"/>
      <c r="Z79" s="830"/>
      <c r="AA79" s="830">
        <v>80</v>
      </c>
      <c r="AB79" s="830"/>
      <c r="AC79" s="830"/>
      <c r="AD79" s="830"/>
      <c r="AE79" s="830"/>
      <c r="AF79" s="830">
        <v>1158</v>
      </c>
      <c r="AG79" s="830"/>
      <c r="AH79" s="830"/>
      <c r="AI79" s="830"/>
      <c r="AJ79" s="830"/>
      <c r="AK79" s="830" t="s">
        <v>585</v>
      </c>
      <c r="AL79" s="830"/>
      <c r="AM79" s="830"/>
      <c r="AN79" s="830"/>
      <c r="AO79" s="830"/>
      <c r="AP79" s="830">
        <v>246</v>
      </c>
      <c r="AQ79" s="830"/>
      <c r="AR79" s="830"/>
      <c r="AS79" s="830"/>
      <c r="AT79" s="830"/>
      <c r="AU79" s="830" t="s">
        <v>522</v>
      </c>
      <c r="AV79" s="830"/>
      <c r="AW79" s="830"/>
      <c r="AX79" s="830"/>
      <c r="AY79" s="830"/>
      <c r="AZ79" s="832"/>
      <c r="BA79" s="832"/>
      <c r="BB79" s="832"/>
      <c r="BC79" s="832"/>
      <c r="BD79" s="833"/>
      <c r="BE79" s="237"/>
      <c r="BF79" s="237"/>
      <c r="BG79" s="237"/>
      <c r="BH79" s="237"/>
      <c r="BI79" s="237"/>
      <c r="BJ79" s="226"/>
      <c r="BK79" s="226"/>
      <c r="BL79" s="226"/>
      <c r="BM79" s="226"/>
      <c r="BN79" s="226"/>
      <c r="BO79" s="237"/>
      <c r="BP79" s="237"/>
      <c r="BQ79" s="234">
        <v>73</v>
      </c>
      <c r="BR79" s="239"/>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26"/>
    </row>
    <row r="80" spans="1:131" ht="26.25" customHeight="1" x14ac:dyDescent="0.15">
      <c r="A80" s="234">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37"/>
      <c r="BF80" s="237"/>
      <c r="BG80" s="237"/>
      <c r="BH80" s="237"/>
      <c r="BI80" s="237"/>
      <c r="BJ80" s="237"/>
      <c r="BK80" s="237"/>
      <c r="BL80" s="237"/>
      <c r="BM80" s="237"/>
      <c r="BN80" s="237"/>
      <c r="BO80" s="237"/>
      <c r="BP80" s="237"/>
      <c r="BQ80" s="234">
        <v>74</v>
      </c>
      <c r="BR80" s="239"/>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26"/>
    </row>
    <row r="81" spans="1:131" ht="26.25" customHeight="1" x14ac:dyDescent="0.15">
      <c r="A81" s="234">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37"/>
      <c r="BF81" s="237"/>
      <c r="BG81" s="237"/>
      <c r="BH81" s="237"/>
      <c r="BI81" s="237"/>
      <c r="BJ81" s="237"/>
      <c r="BK81" s="237"/>
      <c r="BL81" s="237"/>
      <c r="BM81" s="237"/>
      <c r="BN81" s="237"/>
      <c r="BO81" s="237"/>
      <c r="BP81" s="237"/>
      <c r="BQ81" s="234">
        <v>75</v>
      </c>
      <c r="BR81" s="239"/>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26"/>
    </row>
    <row r="82" spans="1:131" ht="26.25" customHeight="1" x14ac:dyDescent="0.15">
      <c r="A82" s="234">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37"/>
      <c r="BF82" s="237"/>
      <c r="BG82" s="237"/>
      <c r="BH82" s="237"/>
      <c r="BI82" s="237"/>
      <c r="BJ82" s="237"/>
      <c r="BK82" s="237"/>
      <c r="BL82" s="237"/>
      <c r="BM82" s="237"/>
      <c r="BN82" s="237"/>
      <c r="BO82" s="237"/>
      <c r="BP82" s="237"/>
      <c r="BQ82" s="234">
        <v>76</v>
      </c>
      <c r="BR82" s="239"/>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26"/>
    </row>
    <row r="83" spans="1:131" ht="26.25" customHeight="1" x14ac:dyDescent="0.15">
      <c r="A83" s="234">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37"/>
      <c r="BF83" s="237"/>
      <c r="BG83" s="237"/>
      <c r="BH83" s="237"/>
      <c r="BI83" s="237"/>
      <c r="BJ83" s="237"/>
      <c r="BK83" s="237"/>
      <c r="BL83" s="237"/>
      <c r="BM83" s="237"/>
      <c r="BN83" s="237"/>
      <c r="BO83" s="237"/>
      <c r="BP83" s="237"/>
      <c r="BQ83" s="234">
        <v>77</v>
      </c>
      <c r="BR83" s="239"/>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26"/>
    </row>
    <row r="84" spans="1:131" ht="26.25" customHeight="1" x14ac:dyDescent="0.15">
      <c r="A84" s="234">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37"/>
      <c r="BF84" s="237"/>
      <c r="BG84" s="237"/>
      <c r="BH84" s="237"/>
      <c r="BI84" s="237"/>
      <c r="BJ84" s="237"/>
      <c r="BK84" s="237"/>
      <c r="BL84" s="237"/>
      <c r="BM84" s="237"/>
      <c r="BN84" s="237"/>
      <c r="BO84" s="237"/>
      <c r="BP84" s="237"/>
      <c r="BQ84" s="234">
        <v>78</v>
      </c>
      <c r="BR84" s="239"/>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26"/>
    </row>
    <row r="85" spans="1:131" ht="26.25" customHeight="1" x14ac:dyDescent="0.15">
      <c r="A85" s="234">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37"/>
      <c r="BF85" s="237"/>
      <c r="BG85" s="237"/>
      <c r="BH85" s="237"/>
      <c r="BI85" s="237"/>
      <c r="BJ85" s="237"/>
      <c r="BK85" s="237"/>
      <c r="BL85" s="237"/>
      <c r="BM85" s="237"/>
      <c r="BN85" s="237"/>
      <c r="BO85" s="237"/>
      <c r="BP85" s="237"/>
      <c r="BQ85" s="234">
        <v>79</v>
      </c>
      <c r="BR85" s="239"/>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26"/>
    </row>
    <row r="86" spans="1:131" ht="26.25" customHeight="1" x14ac:dyDescent="0.15">
      <c r="A86" s="234">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37"/>
      <c r="BF86" s="237"/>
      <c r="BG86" s="237"/>
      <c r="BH86" s="237"/>
      <c r="BI86" s="237"/>
      <c r="BJ86" s="237"/>
      <c r="BK86" s="237"/>
      <c r="BL86" s="237"/>
      <c r="BM86" s="237"/>
      <c r="BN86" s="237"/>
      <c r="BO86" s="237"/>
      <c r="BP86" s="237"/>
      <c r="BQ86" s="234">
        <v>80</v>
      </c>
      <c r="BR86" s="239"/>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26"/>
    </row>
    <row r="87" spans="1:131" ht="26.25" customHeight="1" x14ac:dyDescent="0.15">
      <c r="A87" s="240">
        <v>20</v>
      </c>
      <c r="B87" s="882"/>
      <c r="C87" s="883"/>
      <c r="D87" s="883"/>
      <c r="E87" s="883"/>
      <c r="F87" s="883"/>
      <c r="G87" s="883"/>
      <c r="H87" s="883"/>
      <c r="I87" s="883"/>
      <c r="J87" s="883"/>
      <c r="K87" s="883"/>
      <c r="L87" s="883"/>
      <c r="M87" s="883"/>
      <c r="N87" s="883"/>
      <c r="O87" s="883"/>
      <c r="P87" s="884"/>
      <c r="Q87" s="885"/>
      <c r="R87" s="886"/>
      <c r="S87" s="886"/>
      <c r="T87" s="886"/>
      <c r="U87" s="886"/>
      <c r="V87" s="886"/>
      <c r="W87" s="886"/>
      <c r="X87" s="886"/>
      <c r="Y87" s="886"/>
      <c r="Z87" s="886"/>
      <c r="AA87" s="886"/>
      <c r="AB87" s="886"/>
      <c r="AC87" s="886"/>
      <c r="AD87" s="886"/>
      <c r="AE87" s="886"/>
      <c r="AF87" s="886"/>
      <c r="AG87" s="886"/>
      <c r="AH87" s="886"/>
      <c r="AI87" s="886"/>
      <c r="AJ87" s="886"/>
      <c r="AK87" s="886"/>
      <c r="AL87" s="886"/>
      <c r="AM87" s="886"/>
      <c r="AN87" s="886"/>
      <c r="AO87" s="886"/>
      <c r="AP87" s="886"/>
      <c r="AQ87" s="886"/>
      <c r="AR87" s="886"/>
      <c r="AS87" s="886"/>
      <c r="AT87" s="886"/>
      <c r="AU87" s="886"/>
      <c r="AV87" s="886"/>
      <c r="AW87" s="886"/>
      <c r="AX87" s="886"/>
      <c r="AY87" s="886"/>
      <c r="AZ87" s="887"/>
      <c r="BA87" s="887"/>
      <c r="BB87" s="887"/>
      <c r="BC87" s="887"/>
      <c r="BD87" s="888"/>
      <c r="BE87" s="237"/>
      <c r="BF87" s="237"/>
      <c r="BG87" s="237"/>
      <c r="BH87" s="237"/>
      <c r="BI87" s="237"/>
      <c r="BJ87" s="237"/>
      <c r="BK87" s="237"/>
      <c r="BL87" s="237"/>
      <c r="BM87" s="237"/>
      <c r="BN87" s="237"/>
      <c r="BO87" s="237"/>
      <c r="BP87" s="237"/>
      <c r="BQ87" s="234">
        <v>81</v>
      </c>
      <c r="BR87" s="239"/>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26"/>
    </row>
    <row r="88" spans="1:131" ht="26.25" customHeight="1" thickBot="1" x14ac:dyDescent="0.2">
      <c r="A88" s="236" t="s">
        <v>393</v>
      </c>
      <c r="B88" s="789" t="s">
        <v>424</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13775</v>
      </c>
      <c r="AG88" s="844"/>
      <c r="AH88" s="844"/>
      <c r="AI88" s="844"/>
      <c r="AJ88" s="844"/>
      <c r="AK88" s="841"/>
      <c r="AL88" s="841"/>
      <c r="AM88" s="841"/>
      <c r="AN88" s="841"/>
      <c r="AO88" s="841"/>
      <c r="AP88" s="844">
        <v>4153</v>
      </c>
      <c r="AQ88" s="844"/>
      <c r="AR88" s="844"/>
      <c r="AS88" s="844"/>
      <c r="AT88" s="844"/>
      <c r="AU88" s="844">
        <v>353</v>
      </c>
      <c r="AV88" s="844"/>
      <c r="AW88" s="844"/>
      <c r="AX88" s="844"/>
      <c r="AY88" s="844"/>
      <c r="AZ88" s="849"/>
      <c r="BA88" s="849"/>
      <c r="BB88" s="849"/>
      <c r="BC88" s="849"/>
      <c r="BD88" s="850"/>
      <c r="BE88" s="237"/>
      <c r="BF88" s="237"/>
      <c r="BG88" s="237"/>
      <c r="BH88" s="237"/>
      <c r="BI88" s="237"/>
      <c r="BJ88" s="237"/>
      <c r="BK88" s="237"/>
      <c r="BL88" s="237"/>
      <c r="BM88" s="237"/>
      <c r="BN88" s="237"/>
      <c r="BO88" s="237"/>
      <c r="BP88" s="237"/>
      <c r="BQ88" s="234">
        <v>82</v>
      </c>
      <c r="BR88" s="239"/>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393</v>
      </c>
      <c r="BR102" s="789" t="s">
        <v>425</v>
      </c>
      <c r="BS102" s="790"/>
      <c r="BT102" s="790"/>
      <c r="BU102" s="790"/>
      <c r="BV102" s="790"/>
      <c r="BW102" s="790"/>
      <c r="BX102" s="790"/>
      <c r="BY102" s="790"/>
      <c r="BZ102" s="790"/>
      <c r="CA102" s="790"/>
      <c r="CB102" s="790"/>
      <c r="CC102" s="790"/>
      <c r="CD102" s="790"/>
      <c r="CE102" s="790"/>
      <c r="CF102" s="790"/>
      <c r="CG102" s="791"/>
      <c r="CH102" s="889"/>
      <c r="CI102" s="890"/>
      <c r="CJ102" s="890"/>
      <c r="CK102" s="890"/>
      <c r="CL102" s="891"/>
      <c r="CM102" s="889"/>
      <c r="CN102" s="890"/>
      <c r="CO102" s="890"/>
      <c r="CP102" s="890"/>
      <c r="CQ102" s="891"/>
      <c r="CR102" s="892">
        <f>SUM(CR7:CV88)</f>
        <v>5</v>
      </c>
      <c r="CS102" s="852"/>
      <c r="CT102" s="852"/>
      <c r="CU102" s="852"/>
      <c r="CV102" s="893"/>
      <c r="CW102" s="892" t="s">
        <v>601</v>
      </c>
      <c r="CX102" s="852"/>
      <c r="CY102" s="852"/>
      <c r="CZ102" s="852"/>
      <c r="DA102" s="893"/>
      <c r="DB102" s="892" t="s">
        <v>601</v>
      </c>
      <c r="DC102" s="852"/>
      <c r="DD102" s="852"/>
      <c r="DE102" s="852"/>
      <c r="DF102" s="893"/>
      <c r="DG102" s="892" t="s">
        <v>601</v>
      </c>
      <c r="DH102" s="852"/>
      <c r="DI102" s="852"/>
      <c r="DJ102" s="852"/>
      <c r="DK102" s="893"/>
      <c r="DL102" s="892" t="s">
        <v>601</v>
      </c>
      <c r="DM102" s="852"/>
      <c r="DN102" s="852"/>
      <c r="DO102" s="852"/>
      <c r="DP102" s="893"/>
      <c r="DQ102" s="892" t="s">
        <v>601</v>
      </c>
      <c r="DR102" s="852"/>
      <c r="DS102" s="852"/>
      <c r="DT102" s="852"/>
      <c r="DU102" s="893"/>
      <c r="DV102" s="789"/>
      <c r="DW102" s="790"/>
      <c r="DX102" s="790"/>
      <c r="DY102" s="790"/>
      <c r="DZ102" s="916"/>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17" t="s">
        <v>426</v>
      </c>
      <c r="BR103" s="917"/>
      <c r="BS103" s="917"/>
      <c r="BT103" s="917"/>
      <c r="BU103" s="917"/>
      <c r="BV103" s="917"/>
      <c r="BW103" s="917"/>
      <c r="BX103" s="917"/>
      <c r="BY103" s="917"/>
      <c r="BZ103" s="917"/>
      <c r="CA103" s="917"/>
      <c r="CB103" s="917"/>
      <c r="CC103" s="917"/>
      <c r="CD103" s="917"/>
      <c r="CE103" s="917"/>
      <c r="CF103" s="917"/>
      <c r="CG103" s="917"/>
      <c r="CH103" s="917"/>
      <c r="CI103" s="917"/>
      <c r="CJ103" s="917"/>
      <c r="CK103" s="917"/>
      <c r="CL103" s="917"/>
      <c r="CM103" s="917"/>
      <c r="CN103" s="917"/>
      <c r="CO103" s="917"/>
      <c r="CP103" s="917"/>
      <c r="CQ103" s="917"/>
      <c r="CR103" s="917"/>
      <c r="CS103" s="917"/>
      <c r="CT103" s="917"/>
      <c r="CU103" s="917"/>
      <c r="CV103" s="917"/>
      <c r="CW103" s="917"/>
      <c r="CX103" s="917"/>
      <c r="CY103" s="917"/>
      <c r="CZ103" s="917"/>
      <c r="DA103" s="917"/>
      <c r="DB103" s="917"/>
      <c r="DC103" s="917"/>
      <c r="DD103" s="917"/>
      <c r="DE103" s="917"/>
      <c r="DF103" s="917"/>
      <c r="DG103" s="917"/>
      <c r="DH103" s="917"/>
      <c r="DI103" s="917"/>
      <c r="DJ103" s="917"/>
      <c r="DK103" s="917"/>
      <c r="DL103" s="917"/>
      <c r="DM103" s="917"/>
      <c r="DN103" s="917"/>
      <c r="DO103" s="917"/>
      <c r="DP103" s="917"/>
      <c r="DQ103" s="917"/>
      <c r="DR103" s="917"/>
      <c r="DS103" s="917"/>
      <c r="DT103" s="917"/>
      <c r="DU103" s="917"/>
      <c r="DV103" s="917"/>
      <c r="DW103" s="917"/>
      <c r="DX103" s="917"/>
      <c r="DY103" s="917"/>
      <c r="DZ103" s="917"/>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18" t="s">
        <v>427</v>
      </c>
      <c r="BR104" s="918"/>
      <c r="BS104" s="918"/>
      <c r="BT104" s="918"/>
      <c r="BU104" s="918"/>
      <c r="BV104" s="918"/>
      <c r="BW104" s="918"/>
      <c r="BX104" s="918"/>
      <c r="BY104" s="918"/>
      <c r="BZ104" s="918"/>
      <c r="CA104" s="918"/>
      <c r="CB104" s="918"/>
      <c r="CC104" s="918"/>
      <c r="CD104" s="918"/>
      <c r="CE104" s="918"/>
      <c r="CF104" s="918"/>
      <c r="CG104" s="918"/>
      <c r="CH104" s="918"/>
      <c r="CI104" s="918"/>
      <c r="CJ104" s="918"/>
      <c r="CK104" s="918"/>
      <c r="CL104" s="918"/>
      <c r="CM104" s="918"/>
      <c r="CN104" s="918"/>
      <c r="CO104" s="918"/>
      <c r="CP104" s="918"/>
      <c r="CQ104" s="918"/>
      <c r="CR104" s="918"/>
      <c r="CS104" s="918"/>
      <c r="CT104" s="918"/>
      <c r="CU104" s="918"/>
      <c r="CV104" s="918"/>
      <c r="CW104" s="918"/>
      <c r="CX104" s="918"/>
      <c r="CY104" s="918"/>
      <c r="CZ104" s="918"/>
      <c r="DA104" s="918"/>
      <c r="DB104" s="918"/>
      <c r="DC104" s="918"/>
      <c r="DD104" s="918"/>
      <c r="DE104" s="918"/>
      <c r="DF104" s="918"/>
      <c r="DG104" s="918"/>
      <c r="DH104" s="918"/>
      <c r="DI104" s="918"/>
      <c r="DJ104" s="918"/>
      <c r="DK104" s="918"/>
      <c r="DL104" s="918"/>
      <c r="DM104" s="918"/>
      <c r="DN104" s="918"/>
      <c r="DO104" s="918"/>
      <c r="DP104" s="918"/>
      <c r="DQ104" s="918"/>
      <c r="DR104" s="918"/>
      <c r="DS104" s="918"/>
      <c r="DT104" s="918"/>
      <c r="DU104" s="918"/>
      <c r="DV104" s="918"/>
      <c r="DW104" s="918"/>
      <c r="DX104" s="918"/>
      <c r="DY104" s="918"/>
      <c r="DZ104" s="918"/>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428</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429</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19" t="s">
        <v>430</v>
      </c>
      <c r="B108" s="920"/>
      <c r="C108" s="920"/>
      <c r="D108" s="920"/>
      <c r="E108" s="920"/>
      <c r="F108" s="920"/>
      <c r="G108" s="920"/>
      <c r="H108" s="920"/>
      <c r="I108" s="920"/>
      <c r="J108" s="920"/>
      <c r="K108" s="920"/>
      <c r="L108" s="920"/>
      <c r="M108" s="920"/>
      <c r="N108" s="920"/>
      <c r="O108" s="920"/>
      <c r="P108" s="920"/>
      <c r="Q108" s="920"/>
      <c r="R108" s="920"/>
      <c r="S108" s="920"/>
      <c r="T108" s="920"/>
      <c r="U108" s="920"/>
      <c r="V108" s="920"/>
      <c r="W108" s="920"/>
      <c r="X108" s="920"/>
      <c r="Y108" s="920"/>
      <c r="Z108" s="920"/>
      <c r="AA108" s="920"/>
      <c r="AB108" s="920"/>
      <c r="AC108" s="920"/>
      <c r="AD108" s="920"/>
      <c r="AE108" s="920"/>
      <c r="AF108" s="920"/>
      <c r="AG108" s="920"/>
      <c r="AH108" s="920"/>
      <c r="AI108" s="920"/>
      <c r="AJ108" s="920"/>
      <c r="AK108" s="920"/>
      <c r="AL108" s="920"/>
      <c r="AM108" s="920"/>
      <c r="AN108" s="920"/>
      <c r="AO108" s="920"/>
      <c r="AP108" s="920"/>
      <c r="AQ108" s="920"/>
      <c r="AR108" s="920"/>
      <c r="AS108" s="920"/>
      <c r="AT108" s="921"/>
      <c r="AU108" s="919" t="s">
        <v>431</v>
      </c>
      <c r="AV108" s="920"/>
      <c r="AW108" s="920"/>
      <c r="AX108" s="920"/>
      <c r="AY108" s="920"/>
      <c r="AZ108" s="920"/>
      <c r="BA108" s="920"/>
      <c r="BB108" s="920"/>
      <c r="BC108" s="920"/>
      <c r="BD108" s="920"/>
      <c r="BE108" s="920"/>
      <c r="BF108" s="920"/>
      <c r="BG108" s="920"/>
      <c r="BH108" s="920"/>
      <c r="BI108" s="920"/>
      <c r="BJ108" s="920"/>
      <c r="BK108" s="920"/>
      <c r="BL108" s="920"/>
      <c r="BM108" s="920"/>
      <c r="BN108" s="920"/>
      <c r="BO108" s="920"/>
      <c r="BP108" s="920"/>
      <c r="BQ108" s="920"/>
      <c r="BR108" s="920"/>
      <c r="BS108" s="920"/>
      <c r="BT108" s="920"/>
      <c r="BU108" s="920"/>
      <c r="BV108" s="920"/>
      <c r="BW108" s="920"/>
      <c r="BX108" s="920"/>
      <c r="BY108" s="920"/>
      <c r="BZ108" s="920"/>
      <c r="CA108" s="920"/>
      <c r="CB108" s="920"/>
      <c r="CC108" s="920"/>
      <c r="CD108" s="920"/>
      <c r="CE108" s="920"/>
      <c r="CF108" s="920"/>
      <c r="CG108" s="920"/>
      <c r="CH108" s="920"/>
      <c r="CI108" s="920"/>
      <c r="CJ108" s="920"/>
      <c r="CK108" s="920"/>
      <c r="CL108" s="920"/>
      <c r="CM108" s="920"/>
      <c r="CN108" s="920"/>
      <c r="CO108" s="920"/>
      <c r="CP108" s="920"/>
      <c r="CQ108" s="920"/>
      <c r="CR108" s="920"/>
      <c r="CS108" s="920"/>
      <c r="CT108" s="920"/>
      <c r="CU108" s="920"/>
      <c r="CV108" s="920"/>
      <c r="CW108" s="920"/>
      <c r="CX108" s="920"/>
      <c r="CY108" s="920"/>
      <c r="CZ108" s="920"/>
      <c r="DA108" s="920"/>
      <c r="DB108" s="920"/>
      <c r="DC108" s="920"/>
      <c r="DD108" s="920"/>
      <c r="DE108" s="920"/>
      <c r="DF108" s="920"/>
      <c r="DG108" s="920"/>
      <c r="DH108" s="920"/>
      <c r="DI108" s="920"/>
      <c r="DJ108" s="920"/>
      <c r="DK108" s="920"/>
      <c r="DL108" s="920"/>
      <c r="DM108" s="920"/>
      <c r="DN108" s="920"/>
      <c r="DO108" s="920"/>
      <c r="DP108" s="920"/>
      <c r="DQ108" s="920"/>
      <c r="DR108" s="920"/>
      <c r="DS108" s="920"/>
      <c r="DT108" s="920"/>
      <c r="DU108" s="920"/>
      <c r="DV108" s="920"/>
      <c r="DW108" s="920"/>
      <c r="DX108" s="920"/>
      <c r="DY108" s="920"/>
      <c r="DZ108" s="921"/>
    </row>
    <row r="109" spans="1:131" s="226" customFormat="1" ht="26.25" customHeight="1" x14ac:dyDescent="0.15">
      <c r="A109" s="914" t="s">
        <v>432</v>
      </c>
      <c r="B109" s="895"/>
      <c r="C109" s="895"/>
      <c r="D109" s="895"/>
      <c r="E109" s="895"/>
      <c r="F109" s="895"/>
      <c r="G109" s="895"/>
      <c r="H109" s="895"/>
      <c r="I109" s="895"/>
      <c r="J109" s="895"/>
      <c r="K109" s="895"/>
      <c r="L109" s="895"/>
      <c r="M109" s="895"/>
      <c r="N109" s="895"/>
      <c r="O109" s="895"/>
      <c r="P109" s="895"/>
      <c r="Q109" s="895"/>
      <c r="R109" s="895"/>
      <c r="S109" s="895"/>
      <c r="T109" s="895"/>
      <c r="U109" s="895"/>
      <c r="V109" s="895"/>
      <c r="W109" s="895"/>
      <c r="X109" s="895"/>
      <c r="Y109" s="895"/>
      <c r="Z109" s="896"/>
      <c r="AA109" s="894" t="s">
        <v>433</v>
      </c>
      <c r="AB109" s="895"/>
      <c r="AC109" s="895"/>
      <c r="AD109" s="895"/>
      <c r="AE109" s="896"/>
      <c r="AF109" s="894" t="s">
        <v>434</v>
      </c>
      <c r="AG109" s="895"/>
      <c r="AH109" s="895"/>
      <c r="AI109" s="895"/>
      <c r="AJ109" s="896"/>
      <c r="AK109" s="894" t="s">
        <v>309</v>
      </c>
      <c r="AL109" s="895"/>
      <c r="AM109" s="895"/>
      <c r="AN109" s="895"/>
      <c r="AO109" s="896"/>
      <c r="AP109" s="894" t="s">
        <v>435</v>
      </c>
      <c r="AQ109" s="895"/>
      <c r="AR109" s="895"/>
      <c r="AS109" s="895"/>
      <c r="AT109" s="897"/>
      <c r="AU109" s="914" t="s">
        <v>432</v>
      </c>
      <c r="AV109" s="895"/>
      <c r="AW109" s="895"/>
      <c r="AX109" s="895"/>
      <c r="AY109" s="895"/>
      <c r="AZ109" s="895"/>
      <c r="BA109" s="895"/>
      <c r="BB109" s="895"/>
      <c r="BC109" s="895"/>
      <c r="BD109" s="895"/>
      <c r="BE109" s="895"/>
      <c r="BF109" s="895"/>
      <c r="BG109" s="895"/>
      <c r="BH109" s="895"/>
      <c r="BI109" s="895"/>
      <c r="BJ109" s="895"/>
      <c r="BK109" s="895"/>
      <c r="BL109" s="895"/>
      <c r="BM109" s="895"/>
      <c r="BN109" s="895"/>
      <c r="BO109" s="895"/>
      <c r="BP109" s="896"/>
      <c r="BQ109" s="894" t="s">
        <v>433</v>
      </c>
      <c r="BR109" s="895"/>
      <c r="BS109" s="895"/>
      <c r="BT109" s="895"/>
      <c r="BU109" s="896"/>
      <c r="BV109" s="894" t="s">
        <v>434</v>
      </c>
      <c r="BW109" s="895"/>
      <c r="BX109" s="895"/>
      <c r="BY109" s="895"/>
      <c r="BZ109" s="896"/>
      <c r="CA109" s="894" t="s">
        <v>309</v>
      </c>
      <c r="CB109" s="895"/>
      <c r="CC109" s="895"/>
      <c r="CD109" s="895"/>
      <c r="CE109" s="896"/>
      <c r="CF109" s="915" t="s">
        <v>435</v>
      </c>
      <c r="CG109" s="915"/>
      <c r="CH109" s="915"/>
      <c r="CI109" s="915"/>
      <c r="CJ109" s="915"/>
      <c r="CK109" s="894" t="s">
        <v>436</v>
      </c>
      <c r="CL109" s="895"/>
      <c r="CM109" s="895"/>
      <c r="CN109" s="895"/>
      <c r="CO109" s="895"/>
      <c r="CP109" s="895"/>
      <c r="CQ109" s="895"/>
      <c r="CR109" s="895"/>
      <c r="CS109" s="895"/>
      <c r="CT109" s="895"/>
      <c r="CU109" s="895"/>
      <c r="CV109" s="895"/>
      <c r="CW109" s="895"/>
      <c r="CX109" s="895"/>
      <c r="CY109" s="895"/>
      <c r="CZ109" s="895"/>
      <c r="DA109" s="895"/>
      <c r="DB109" s="895"/>
      <c r="DC109" s="895"/>
      <c r="DD109" s="895"/>
      <c r="DE109" s="895"/>
      <c r="DF109" s="896"/>
      <c r="DG109" s="894" t="s">
        <v>433</v>
      </c>
      <c r="DH109" s="895"/>
      <c r="DI109" s="895"/>
      <c r="DJ109" s="895"/>
      <c r="DK109" s="896"/>
      <c r="DL109" s="894" t="s">
        <v>434</v>
      </c>
      <c r="DM109" s="895"/>
      <c r="DN109" s="895"/>
      <c r="DO109" s="895"/>
      <c r="DP109" s="896"/>
      <c r="DQ109" s="894" t="s">
        <v>309</v>
      </c>
      <c r="DR109" s="895"/>
      <c r="DS109" s="895"/>
      <c r="DT109" s="895"/>
      <c r="DU109" s="896"/>
      <c r="DV109" s="894" t="s">
        <v>435</v>
      </c>
      <c r="DW109" s="895"/>
      <c r="DX109" s="895"/>
      <c r="DY109" s="895"/>
      <c r="DZ109" s="897"/>
    </row>
    <row r="110" spans="1:131" s="226" customFormat="1" ht="26.25" customHeight="1" x14ac:dyDescent="0.15">
      <c r="A110" s="898" t="s">
        <v>437</v>
      </c>
      <c r="B110" s="899"/>
      <c r="C110" s="899"/>
      <c r="D110" s="899"/>
      <c r="E110" s="899"/>
      <c r="F110" s="899"/>
      <c r="G110" s="899"/>
      <c r="H110" s="899"/>
      <c r="I110" s="899"/>
      <c r="J110" s="899"/>
      <c r="K110" s="899"/>
      <c r="L110" s="899"/>
      <c r="M110" s="899"/>
      <c r="N110" s="899"/>
      <c r="O110" s="899"/>
      <c r="P110" s="899"/>
      <c r="Q110" s="899"/>
      <c r="R110" s="899"/>
      <c r="S110" s="899"/>
      <c r="T110" s="899"/>
      <c r="U110" s="899"/>
      <c r="V110" s="899"/>
      <c r="W110" s="899"/>
      <c r="X110" s="899"/>
      <c r="Y110" s="899"/>
      <c r="Z110" s="900"/>
      <c r="AA110" s="901">
        <v>467228</v>
      </c>
      <c r="AB110" s="902"/>
      <c r="AC110" s="902"/>
      <c r="AD110" s="902"/>
      <c r="AE110" s="903"/>
      <c r="AF110" s="904">
        <v>505641</v>
      </c>
      <c r="AG110" s="902"/>
      <c r="AH110" s="902"/>
      <c r="AI110" s="902"/>
      <c r="AJ110" s="903"/>
      <c r="AK110" s="904">
        <v>510730</v>
      </c>
      <c r="AL110" s="902"/>
      <c r="AM110" s="902"/>
      <c r="AN110" s="902"/>
      <c r="AO110" s="903"/>
      <c r="AP110" s="905">
        <v>11.7</v>
      </c>
      <c r="AQ110" s="906"/>
      <c r="AR110" s="906"/>
      <c r="AS110" s="906"/>
      <c r="AT110" s="907"/>
      <c r="AU110" s="908" t="s">
        <v>74</v>
      </c>
      <c r="AV110" s="909"/>
      <c r="AW110" s="909"/>
      <c r="AX110" s="909"/>
      <c r="AY110" s="909"/>
      <c r="AZ110" s="931" t="s">
        <v>438</v>
      </c>
      <c r="BA110" s="899"/>
      <c r="BB110" s="899"/>
      <c r="BC110" s="899"/>
      <c r="BD110" s="899"/>
      <c r="BE110" s="899"/>
      <c r="BF110" s="899"/>
      <c r="BG110" s="899"/>
      <c r="BH110" s="899"/>
      <c r="BI110" s="899"/>
      <c r="BJ110" s="899"/>
      <c r="BK110" s="899"/>
      <c r="BL110" s="899"/>
      <c r="BM110" s="899"/>
      <c r="BN110" s="899"/>
      <c r="BO110" s="899"/>
      <c r="BP110" s="900"/>
      <c r="BQ110" s="932">
        <v>5168079</v>
      </c>
      <c r="BR110" s="933"/>
      <c r="BS110" s="933"/>
      <c r="BT110" s="933"/>
      <c r="BU110" s="933"/>
      <c r="BV110" s="933">
        <v>5076021</v>
      </c>
      <c r="BW110" s="933"/>
      <c r="BX110" s="933"/>
      <c r="BY110" s="933"/>
      <c r="BZ110" s="933"/>
      <c r="CA110" s="933">
        <v>4665058</v>
      </c>
      <c r="CB110" s="933"/>
      <c r="CC110" s="933"/>
      <c r="CD110" s="933"/>
      <c r="CE110" s="933"/>
      <c r="CF110" s="946">
        <v>107</v>
      </c>
      <c r="CG110" s="947"/>
      <c r="CH110" s="947"/>
      <c r="CI110" s="947"/>
      <c r="CJ110" s="947"/>
      <c r="CK110" s="948" t="s">
        <v>439</v>
      </c>
      <c r="CL110" s="949"/>
      <c r="CM110" s="931" t="s">
        <v>440</v>
      </c>
      <c r="CN110" s="899"/>
      <c r="CO110" s="899"/>
      <c r="CP110" s="899"/>
      <c r="CQ110" s="899"/>
      <c r="CR110" s="899"/>
      <c r="CS110" s="899"/>
      <c r="CT110" s="899"/>
      <c r="CU110" s="899"/>
      <c r="CV110" s="899"/>
      <c r="CW110" s="899"/>
      <c r="CX110" s="899"/>
      <c r="CY110" s="899"/>
      <c r="CZ110" s="899"/>
      <c r="DA110" s="899"/>
      <c r="DB110" s="899"/>
      <c r="DC110" s="899"/>
      <c r="DD110" s="899"/>
      <c r="DE110" s="899"/>
      <c r="DF110" s="900"/>
      <c r="DG110" s="932" t="s">
        <v>180</v>
      </c>
      <c r="DH110" s="933"/>
      <c r="DI110" s="933"/>
      <c r="DJ110" s="933"/>
      <c r="DK110" s="933"/>
      <c r="DL110" s="933" t="s">
        <v>180</v>
      </c>
      <c r="DM110" s="933"/>
      <c r="DN110" s="933"/>
      <c r="DO110" s="933"/>
      <c r="DP110" s="933"/>
      <c r="DQ110" s="933" t="s">
        <v>441</v>
      </c>
      <c r="DR110" s="933"/>
      <c r="DS110" s="933"/>
      <c r="DT110" s="933"/>
      <c r="DU110" s="933"/>
      <c r="DV110" s="934" t="s">
        <v>180</v>
      </c>
      <c r="DW110" s="934"/>
      <c r="DX110" s="934"/>
      <c r="DY110" s="934"/>
      <c r="DZ110" s="935"/>
    </row>
    <row r="111" spans="1:131" s="226" customFormat="1" ht="26.25" customHeight="1" x14ac:dyDescent="0.15">
      <c r="A111" s="936" t="s">
        <v>442</v>
      </c>
      <c r="B111" s="937"/>
      <c r="C111" s="937"/>
      <c r="D111" s="937"/>
      <c r="E111" s="937"/>
      <c r="F111" s="937"/>
      <c r="G111" s="937"/>
      <c r="H111" s="937"/>
      <c r="I111" s="937"/>
      <c r="J111" s="937"/>
      <c r="K111" s="937"/>
      <c r="L111" s="937"/>
      <c r="M111" s="937"/>
      <c r="N111" s="937"/>
      <c r="O111" s="937"/>
      <c r="P111" s="937"/>
      <c r="Q111" s="937"/>
      <c r="R111" s="937"/>
      <c r="S111" s="937"/>
      <c r="T111" s="937"/>
      <c r="U111" s="937"/>
      <c r="V111" s="937"/>
      <c r="W111" s="937"/>
      <c r="X111" s="937"/>
      <c r="Y111" s="937"/>
      <c r="Z111" s="938"/>
      <c r="AA111" s="939" t="s">
        <v>443</v>
      </c>
      <c r="AB111" s="940"/>
      <c r="AC111" s="940"/>
      <c r="AD111" s="940"/>
      <c r="AE111" s="941"/>
      <c r="AF111" s="942" t="s">
        <v>444</v>
      </c>
      <c r="AG111" s="940"/>
      <c r="AH111" s="940"/>
      <c r="AI111" s="940"/>
      <c r="AJ111" s="941"/>
      <c r="AK111" s="942" t="s">
        <v>180</v>
      </c>
      <c r="AL111" s="940"/>
      <c r="AM111" s="940"/>
      <c r="AN111" s="940"/>
      <c r="AO111" s="941"/>
      <c r="AP111" s="943" t="s">
        <v>180</v>
      </c>
      <c r="AQ111" s="944"/>
      <c r="AR111" s="944"/>
      <c r="AS111" s="944"/>
      <c r="AT111" s="945"/>
      <c r="AU111" s="910"/>
      <c r="AV111" s="911"/>
      <c r="AW111" s="911"/>
      <c r="AX111" s="911"/>
      <c r="AY111" s="911"/>
      <c r="AZ111" s="924" t="s">
        <v>445</v>
      </c>
      <c r="BA111" s="925"/>
      <c r="BB111" s="925"/>
      <c r="BC111" s="925"/>
      <c r="BD111" s="925"/>
      <c r="BE111" s="925"/>
      <c r="BF111" s="925"/>
      <c r="BG111" s="925"/>
      <c r="BH111" s="925"/>
      <c r="BI111" s="925"/>
      <c r="BJ111" s="925"/>
      <c r="BK111" s="925"/>
      <c r="BL111" s="925"/>
      <c r="BM111" s="925"/>
      <c r="BN111" s="925"/>
      <c r="BO111" s="925"/>
      <c r="BP111" s="926"/>
      <c r="BQ111" s="927" t="s">
        <v>180</v>
      </c>
      <c r="BR111" s="928"/>
      <c r="BS111" s="928"/>
      <c r="BT111" s="928"/>
      <c r="BU111" s="928"/>
      <c r="BV111" s="928" t="s">
        <v>180</v>
      </c>
      <c r="BW111" s="928"/>
      <c r="BX111" s="928"/>
      <c r="BY111" s="928"/>
      <c r="BZ111" s="928"/>
      <c r="CA111" s="928" t="s">
        <v>180</v>
      </c>
      <c r="CB111" s="928"/>
      <c r="CC111" s="928"/>
      <c r="CD111" s="928"/>
      <c r="CE111" s="928"/>
      <c r="CF111" s="922" t="s">
        <v>180</v>
      </c>
      <c r="CG111" s="923"/>
      <c r="CH111" s="923"/>
      <c r="CI111" s="923"/>
      <c r="CJ111" s="923"/>
      <c r="CK111" s="950"/>
      <c r="CL111" s="951"/>
      <c r="CM111" s="924" t="s">
        <v>446</v>
      </c>
      <c r="CN111" s="925"/>
      <c r="CO111" s="925"/>
      <c r="CP111" s="925"/>
      <c r="CQ111" s="925"/>
      <c r="CR111" s="925"/>
      <c r="CS111" s="925"/>
      <c r="CT111" s="925"/>
      <c r="CU111" s="925"/>
      <c r="CV111" s="925"/>
      <c r="CW111" s="925"/>
      <c r="CX111" s="925"/>
      <c r="CY111" s="925"/>
      <c r="CZ111" s="925"/>
      <c r="DA111" s="925"/>
      <c r="DB111" s="925"/>
      <c r="DC111" s="925"/>
      <c r="DD111" s="925"/>
      <c r="DE111" s="925"/>
      <c r="DF111" s="926"/>
      <c r="DG111" s="927" t="s">
        <v>447</v>
      </c>
      <c r="DH111" s="928"/>
      <c r="DI111" s="928"/>
      <c r="DJ111" s="928"/>
      <c r="DK111" s="928"/>
      <c r="DL111" s="928" t="s">
        <v>441</v>
      </c>
      <c r="DM111" s="928"/>
      <c r="DN111" s="928"/>
      <c r="DO111" s="928"/>
      <c r="DP111" s="928"/>
      <c r="DQ111" s="928" t="s">
        <v>448</v>
      </c>
      <c r="DR111" s="928"/>
      <c r="DS111" s="928"/>
      <c r="DT111" s="928"/>
      <c r="DU111" s="928"/>
      <c r="DV111" s="929" t="s">
        <v>447</v>
      </c>
      <c r="DW111" s="929"/>
      <c r="DX111" s="929"/>
      <c r="DY111" s="929"/>
      <c r="DZ111" s="930"/>
    </row>
    <row r="112" spans="1:131" s="226" customFormat="1" ht="26.25" customHeight="1" x14ac:dyDescent="0.15">
      <c r="A112" s="954" t="s">
        <v>449</v>
      </c>
      <c r="B112" s="955"/>
      <c r="C112" s="925" t="s">
        <v>450</v>
      </c>
      <c r="D112" s="925"/>
      <c r="E112" s="925"/>
      <c r="F112" s="925"/>
      <c r="G112" s="925"/>
      <c r="H112" s="925"/>
      <c r="I112" s="925"/>
      <c r="J112" s="925"/>
      <c r="K112" s="925"/>
      <c r="L112" s="925"/>
      <c r="M112" s="925"/>
      <c r="N112" s="925"/>
      <c r="O112" s="925"/>
      <c r="P112" s="925"/>
      <c r="Q112" s="925"/>
      <c r="R112" s="925"/>
      <c r="S112" s="925"/>
      <c r="T112" s="925"/>
      <c r="U112" s="925"/>
      <c r="V112" s="925"/>
      <c r="W112" s="925"/>
      <c r="X112" s="925"/>
      <c r="Y112" s="925"/>
      <c r="Z112" s="926"/>
      <c r="AA112" s="960" t="s">
        <v>441</v>
      </c>
      <c r="AB112" s="961"/>
      <c r="AC112" s="961"/>
      <c r="AD112" s="961"/>
      <c r="AE112" s="962"/>
      <c r="AF112" s="963" t="s">
        <v>443</v>
      </c>
      <c r="AG112" s="961"/>
      <c r="AH112" s="961"/>
      <c r="AI112" s="961"/>
      <c r="AJ112" s="962"/>
      <c r="AK112" s="963" t="s">
        <v>451</v>
      </c>
      <c r="AL112" s="961"/>
      <c r="AM112" s="961"/>
      <c r="AN112" s="961"/>
      <c r="AO112" s="962"/>
      <c r="AP112" s="964" t="s">
        <v>441</v>
      </c>
      <c r="AQ112" s="965"/>
      <c r="AR112" s="965"/>
      <c r="AS112" s="965"/>
      <c r="AT112" s="966"/>
      <c r="AU112" s="910"/>
      <c r="AV112" s="911"/>
      <c r="AW112" s="911"/>
      <c r="AX112" s="911"/>
      <c r="AY112" s="911"/>
      <c r="AZ112" s="924" t="s">
        <v>452</v>
      </c>
      <c r="BA112" s="925"/>
      <c r="BB112" s="925"/>
      <c r="BC112" s="925"/>
      <c r="BD112" s="925"/>
      <c r="BE112" s="925"/>
      <c r="BF112" s="925"/>
      <c r="BG112" s="925"/>
      <c r="BH112" s="925"/>
      <c r="BI112" s="925"/>
      <c r="BJ112" s="925"/>
      <c r="BK112" s="925"/>
      <c r="BL112" s="925"/>
      <c r="BM112" s="925"/>
      <c r="BN112" s="925"/>
      <c r="BO112" s="925"/>
      <c r="BP112" s="926"/>
      <c r="BQ112" s="927">
        <v>5819330</v>
      </c>
      <c r="BR112" s="928"/>
      <c r="BS112" s="928"/>
      <c r="BT112" s="928"/>
      <c r="BU112" s="928"/>
      <c r="BV112" s="928">
        <v>5996600</v>
      </c>
      <c r="BW112" s="928"/>
      <c r="BX112" s="928"/>
      <c r="BY112" s="928"/>
      <c r="BZ112" s="928"/>
      <c r="CA112" s="928">
        <v>6157866</v>
      </c>
      <c r="CB112" s="928"/>
      <c r="CC112" s="928"/>
      <c r="CD112" s="928"/>
      <c r="CE112" s="928"/>
      <c r="CF112" s="922">
        <v>141.30000000000001</v>
      </c>
      <c r="CG112" s="923"/>
      <c r="CH112" s="923"/>
      <c r="CI112" s="923"/>
      <c r="CJ112" s="923"/>
      <c r="CK112" s="950"/>
      <c r="CL112" s="951"/>
      <c r="CM112" s="924" t="s">
        <v>453</v>
      </c>
      <c r="CN112" s="925"/>
      <c r="CO112" s="925"/>
      <c r="CP112" s="925"/>
      <c r="CQ112" s="925"/>
      <c r="CR112" s="925"/>
      <c r="CS112" s="925"/>
      <c r="CT112" s="925"/>
      <c r="CU112" s="925"/>
      <c r="CV112" s="925"/>
      <c r="CW112" s="925"/>
      <c r="CX112" s="925"/>
      <c r="CY112" s="925"/>
      <c r="CZ112" s="925"/>
      <c r="DA112" s="925"/>
      <c r="DB112" s="925"/>
      <c r="DC112" s="925"/>
      <c r="DD112" s="925"/>
      <c r="DE112" s="925"/>
      <c r="DF112" s="926"/>
      <c r="DG112" s="927" t="s">
        <v>441</v>
      </c>
      <c r="DH112" s="928"/>
      <c r="DI112" s="928"/>
      <c r="DJ112" s="928"/>
      <c r="DK112" s="928"/>
      <c r="DL112" s="928" t="s">
        <v>443</v>
      </c>
      <c r="DM112" s="928"/>
      <c r="DN112" s="928"/>
      <c r="DO112" s="928"/>
      <c r="DP112" s="928"/>
      <c r="DQ112" s="928" t="s">
        <v>441</v>
      </c>
      <c r="DR112" s="928"/>
      <c r="DS112" s="928"/>
      <c r="DT112" s="928"/>
      <c r="DU112" s="928"/>
      <c r="DV112" s="929" t="s">
        <v>443</v>
      </c>
      <c r="DW112" s="929"/>
      <c r="DX112" s="929"/>
      <c r="DY112" s="929"/>
      <c r="DZ112" s="930"/>
    </row>
    <row r="113" spans="1:130" s="226" customFormat="1" ht="26.25" customHeight="1" x14ac:dyDescent="0.15">
      <c r="A113" s="956"/>
      <c r="B113" s="957"/>
      <c r="C113" s="925" t="s">
        <v>454</v>
      </c>
      <c r="D113" s="925"/>
      <c r="E113" s="925"/>
      <c r="F113" s="925"/>
      <c r="G113" s="925"/>
      <c r="H113" s="925"/>
      <c r="I113" s="925"/>
      <c r="J113" s="925"/>
      <c r="K113" s="925"/>
      <c r="L113" s="925"/>
      <c r="M113" s="925"/>
      <c r="N113" s="925"/>
      <c r="O113" s="925"/>
      <c r="P113" s="925"/>
      <c r="Q113" s="925"/>
      <c r="R113" s="925"/>
      <c r="S113" s="925"/>
      <c r="T113" s="925"/>
      <c r="U113" s="925"/>
      <c r="V113" s="925"/>
      <c r="W113" s="925"/>
      <c r="X113" s="925"/>
      <c r="Y113" s="925"/>
      <c r="Z113" s="926"/>
      <c r="AA113" s="939">
        <v>223810</v>
      </c>
      <c r="AB113" s="940"/>
      <c r="AC113" s="940"/>
      <c r="AD113" s="940"/>
      <c r="AE113" s="941"/>
      <c r="AF113" s="942">
        <v>237469</v>
      </c>
      <c r="AG113" s="940"/>
      <c r="AH113" s="940"/>
      <c r="AI113" s="940"/>
      <c r="AJ113" s="941"/>
      <c r="AK113" s="942">
        <v>260712</v>
      </c>
      <c r="AL113" s="940"/>
      <c r="AM113" s="940"/>
      <c r="AN113" s="940"/>
      <c r="AO113" s="941"/>
      <c r="AP113" s="943">
        <v>6</v>
      </c>
      <c r="AQ113" s="944"/>
      <c r="AR113" s="944"/>
      <c r="AS113" s="944"/>
      <c r="AT113" s="945"/>
      <c r="AU113" s="910"/>
      <c r="AV113" s="911"/>
      <c r="AW113" s="911"/>
      <c r="AX113" s="911"/>
      <c r="AY113" s="911"/>
      <c r="AZ113" s="924" t="s">
        <v>455</v>
      </c>
      <c r="BA113" s="925"/>
      <c r="BB113" s="925"/>
      <c r="BC113" s="925"/>
      <c r="BD113" s="925"/>
      <c r="BE113" s="925"/>
      <c r="BF113" s="925"/>
      <c r="BG113" s="925"/>
      <c r="BH113" s="925"/>
      <c r="BI113" s="925"/>
      <c r="BJ113" s="925"/>
      <c r="BK113" s="925"/>
      <c r="BL113" s="925"/>
      <c r="BM113" s="925"/>
      <c r="BN113" s="925"/>
      <c r="BO113" s="925"/>
      <c r="BP113" s="926"/>
      <c r="BQ113" s="927">
        <v>338912</v>
      </c>
      <c r="BR113" s="928"/>
      <c r="BS113" s="928"/>
      <c r="BT113" s="928"/>
      <c r="BU113" s="928"/>
      <c r="BV113" s="928">
        <v>322425</v>
      </c>
      <c r="BW113" s="928"/>
      <c r="BX113" s="928"/>
      <c r="BY113" s="928"/>
      <c r="BZ113" s="928"/>
      <c r="CA113" s="928">
        <v>352881</v>
      </c>
      <c r="CB113" s="928"/>
      <c r="CC113" s="928"/>
      <c r="CD113" s="928"/>
      <c r="CE113" s="928"/>
      <c r="CF113" s="922">
        <v>8.1</v>
      </c>
      <c r="CG113" s="923"/>
      <c r="CH113" s="923"/>
      <c r="CI113" s="923"/>
      <c r="CJ113" s="923"/>
      <c r="CK113" s="950"/>
      <c r="CL113" s="951"/>
      <c r="CM113" s="924" t="s">
        <v>456</v>
      </c>
      <c r="CN113" s="925"/>
      <c r="CO113" s="925"/>
      <c r="CP113" s="925"/>
      <c r="CQ113" s="925"/>
      <c r="CR113" s="925"/>
      <c r="CS113" s="925"/>
      <c r="CT113" s="925"/>
      <c r="CU113" s="925"/>
      <c r="CV113" s="925"/>
      <c r="CW113" s="925"/>
      <c r="CX113" s="925"/>
      <c r="CY113" s="925"/>
      <c r="CZ113" s="925"/>
      <c r="DA113" s="925"/>
      <c r="DB113" s="925"/>
      <c r="DC113" s="925"/>
      <c r="DD113" s="925"/>
      <c r="DE113" s="925"/>
      <c r="DF113" s="926"/>
      <c r="DG113" s="960" t="s">
        <v>180</v>
      </c>
      <c r="DH113" s="961"/>
      <c r="DI113" s="961"/>
      <c r="DJ113" s="961"/>
      <c r="DK113" s="962"/>
      <c r="DL113" s="963" t="s">
        <v>180</v>
      </c>
      <c r="DM113" s="961"/>
      <c r="DN113" s="961"/>
      <c r="DO113" s="961"/>
      <c r="DP113" s="962"/>
      <c r="DQ113" s="963" t="s">
        <v>180</v>
      </c>
      <c r="DR113" s="961"/>
      <c r="DS113" s="961"/>
      <c r="DT113" s="961"/>
      <c r="DU113" s="962"/>
      <c r="DV113" s="964" t="s">
        <v>443</v>
      </c>
      <c r="DW113" s="965"/>
      <c r="DX113" s="965"/>
      <c r="DY113" s="965"/>
      <c r="DZ113" s="966"/>
    </row>
    <row r="114" spans="1:130" s="226" customFormat="1" ht="26.25" customHeight="1" x14ac:dyDescent="0.15">
      <c r="A114" s="956"/>
      <c r="B114" s="957"/>
      <c r="C114" s="925" t="s">
        <v>457</v>
      </c>
      <c r="D114" s="925"/>
      <c r="E114" s="925"/>
      <c r="F114" s="925"/>
      <c r="G114" s="925"/>
      <c r="H114" s="925"/>
      <c r="I114" s="925"/>
      <c r="J114" s="925"/>
      <c r="K114" s="925"/>
      <c r="L114" s="925"/>
      <c r="M114" s="925"/>
      <c r="N114" s="925"/>
      <c r="O114" s="925"/>
      <c r="P114" s="925"/>
      <c r="Q114" s="925"/>
      <c r="R114" s="925"/>
      <c r="S114" s="925"/>
      <c r="T114" s="925"/>
      <c r="U114" s="925"/>
      <c r="V114" s="925"/>
      <c r="W114" s="925"/>
      <c r="X114" s="925"/>
      <c r="Y114" s="925"/>
      <c r="Z114" s="926"/>
      <c r="AA114" s="960" t="s">
        <v>180</v>
      </c>
      <c r="AB114" s="961"/>
      <c r="AC114" s="961"/>
      <c r="AD114" s="961"/>
      <c r="AE114" s="962"/>
      <c r="AF114" s="963" t="s">
        <v>443</v>
      </c>
      <c r="AG114" s="961"/>
      <c r="AH114" s="961"/>
      <c r="AI114" s="961"/>
      <c r="AJ114" s="962"/>
      <c r="AK114" s="963" t="s">
        <v>180</v>
      </c>
      <c r="AL114" s="961"/>
      <c r="AM114" s="961"/>
      <c r="AN114" s="961"/>
      <c r="AO114" s="962"/>
      <c r="AP114" s="964" t="s">
        <v>458</v>
      </c>
      <c r="AQ114" s="965"/>
      <c r="AR114" s="965"/>
      <c r="AS114" s="965"/>
      <c r="AT114" s="966"/>
      <c r="AU114" s="910"/>
      <c r="AV114" s="911"/>
      <c r="AW114" s="911"/>
      <c r="AX114" s="911"/>
      <c r="AY114" s="911"/>
      <c r="AZ114" s="924" t="s">
        <v>459</v>
      </c>
      <c r="BA114" s="925"/>
      <c r="BB114" s="925"/>
      <c r="BC114" s="925"/>
      <c r="BD114" s="925"/>
      <c r="BE114" s="925"/>
      <c r="BF114" s="925"/>
      <c r="BG114" s="925"/>
      <c r="BH114" s="925"/>
      <c r="BI114" s="925"/>
      <c r="BJ114" s="925"/>
      <c r="BK114" s="925"/>
      <c r="BL114" s="925"/>
      <c r="BM114" s="925"/>
      <c r="BN114" s="925"/>
      <c r="BO114" s="925"/>
      <c r="BP114" s="926"/>
      <c r="BQ114" s="927">
        <v>1046336</v>
      </c>
      <c r="BR114" s="928"/>
      <c r="BS114" s="928"/>
      <c r="BT114" s="928"/>
      <c r="BU114" s="928"/>
      <c r="BV114" s="928">
        <v>1033236</v>
      </c>
      <c r="BW114" s="928"/>
      <c r="BX114" s="928"/>
      <c r="BY114" s="928"/>
      <c r="BZ114" s="928"/>
      <c r="CA114" s="928">
        <v>1044537</v>
      </c>
      <c r="CB114" s="928"/>
      <c r="CC114" s="928"/>
      <c r="CD114" s="928"/>
      <c r="CE114" s="928"/>
      <c r="CF114" s="922">
        <v>24</v>
      </c>
      <c r="CG114" s="923"/>
      <c r="CH114" s="923"/>
      <c r="CI114" s="923"/>
      <c r="CJ114" s="923"/>
      <c r="CK114" s="950"/>
      <c r="CL114" s="951"/>
      <c r="CM114" s="924" t="s">
        <v>460</v>
      </c>
      <c r="CN114" s="925"/>
      <c r="CO114" s="925"/>
      <c r="CP114" s="925"/>
      <c r="CQ114" s="925"/>
      <c r="CR114" s="925"/>
      <c r="CS114" s="925"/>
      <c r="CT114" s="925"/>
      <c r="CU114" s="925"/>
      <c r="CV114" s="925"/>
      <c r="CW114" s="925"/>
      <c r="CX114" s="925"/>
      <c r="CY114" s="925"/>
      <c r="CZ114" s="925"/>
      <c r="DA114" s="925"/>
      <c r="DB114" s="925"/>
      <c r="DC114" s="925"/>
      <c r="DD114" s="925"/>
      <c r="DE114" s="925"/>
      <c r="DF114" s="926"/>
      <c r="DG114" s="960" t="s">
        <v>180</v>
      </c>
      <c r="DH114" s="961"/>
      <c r="DI114" s="961"/>
      <c r="DJ114" s="961"/>
      <c r="DK114" s="962"/>
      <c r="DL114" s="963" t="s">
        <v>441</v>
      </c>
      <c r="DM114" s="961"/>
      <c r="DN114" s="961"/>
      <c r="DO114" s="961"/>
      <c r="DP114" s="962"/>
      <c r="DQ114" s="963" t="s">
        <v>180</v>
      </c>
      <c r="DR114" s="961"/>
      <c r="DS114" s="961"/>
      <c r="DT114" s="961"/>
      <c r="DU114" s="962"/>
      <c r="DV114" s="964" t="s">
        <v>180</v>
      </c>
      <c r="DW114" s="965"/>
      <c r="DX114" s="965"/>
      <c r="DY114" s="965"/>
      <c r="DZ114" s="966"/>
    </row>
    <row r="115" spans="1:130" s="226" customFormat="1" ht="26.25" customHeight="1" x14ac:dyDescent="0.15">
      <c r="A115" s="956"/>
      <c r="B115" s="957"/>
      <c r="C115" s="925" t="s">
        <v>461</v>
      </c>
      <c r="D115" s="925"/>
      <c r="E115" s="925"/>
      <c r="F115" s="925"/>
      <c r="G115" s="925"/>
      <c r="H115" s="925"/>
      <c r="I115" s="925"/>
      <c r="J115" s="925"/>
      <c r="K115" s="925"/>
      <c r="L115" s="925"/>
      <c r="M115" s="925"/>
      <c r="N115" s="925"/>
      <c r="O115" s="925"/>
      <c r="P115" s="925"/>
      <c r="Q115" s="925"/>
      <c r="R115" s="925"/>
      <c r="S115" s="925"/>
      <c r="T115" s="925"/>
      <c r="U115" s="925"/>
      <c r="V115" s="925"/>
      <c r="W115" s="925"/>
      <c r="X115" s="925"/>
      <c r="Y115" s="925"/>
      <c r="Z115" s="926"/>
      <c r="AA115" s="939" t="s">
        <v>180</v>
      </c>
      <c r="AB115" s="940"/>
      <c r="AC115" s="940"/>
      <c r="AD115" s="940"/>
      <c r="AE115" s="941"/>
      <c r="AF115" s="942" t="s">
        <v>441</v>
      </c>
      <c r="AG115" s="940"/>
      <c r="AH115" s="940"/>
      <c r="AI115" s="940"/>
      <c r="AJ115" s="941"/>
      <c r="AK115" s="942" t="s">
        <v>443</v>
      </c>
      <c r="AL115" s="940"/>
      <c r="AM115" s="940"/>
      <c r="AN115" s="940"/>
      <c r="AO115" s="941"/>
      <c r="AP115" s="943" t="s">
        <v>443</v>
      </c>
      <c r="AQ115" s="944"/>
      <c r="AR115" s="944"/>
      <c r="AS115" s="944"/>
      <c r="AT115" s="945"/>
      <c r="AU115" s="910"/>
      <c r="AV115" s="911"/>
      <c r="AW115" s="911"/>
      <c r="AX115" s="911"/>
      <c r="AY115" s="911"/>
      <c r="AZ115" s="924" t="s">
        <v>462</v>
      </c>
      <c r="BA115" s="925"/>
      <c r="BB115" s="925"/>
      <c r="BC115" s="925"/>
      <c r="BD115" s="925"/>
      <c r="BE115" s="925"/>
      <c r="BF115" s="925"/>
      <c r="BG115" s="925"/>
      <c r="BH115" s="925"/>
      <c r="BI115" s="925"/>
      <c r="BJ115" s="925"/>
      <c r="BK115" s="925"/>
      <c r="BL115" s="925"/>
      <c r="BM115" s="925"/>
      <c r="BN115" s="925"/>
      <c r="BO115" s="925"/>
      <c r="BP115" s="926"/>
      <c r="BQ115" s="927" t="s">
        <v>441</v>
      </c>
      <c r="BR115" s="928"/>
      <c r="BS115" s="928"/>
      <c r="BT115" s="928"/>
      <c r="BU115" s="928"/>
      <c r="BV115" s="928" t="s">
        <v>180</v>
      </c>
      <c r="BW115" s="928"/>
      <c r="BX115" s="928"/>
      <c r="BY115" s="928"/>
      <c r="BZ115" s="928"/>
      <c r="CA115" s="928" t="s">
        <v>441</v>
      </c>
      <c r="CB115" s="928"/>
      <c r="CC115" s="928"/>
      <c r="CD115" s="928"/>
      <c r="CE115" s="928"/>
      <c r="CF115" s="922" t="s">
        <v>458</v>
      </c>
      <c r="CG115" s="923"/>
      <c r="CH115" s="923"/>
      <c r="CI115" s="923"/>
      <c r="CJ115" s="923"/>
      <c r="CK115" s="950"/>
      <c r="CL115" s="951"/>
      <c r="CM115" s="924" t="s">
        <v>463</v>
      </c>
      <c r="CN115" s="925"/>
      <c r="CO115" s="925"/>
      <c r="CP115" s="925"/>
      <c r="CQ115" s="925"/>
      <c r="CR115" s="925"/>
      <c r="CS115" s="925"/>
      <c r="CT115" s="925"/>
      <c r="CU115" s="925"/>
      <c r="CV115" s="925"/>
      <c r="CW115" s="925"/>
      <c r="CX115" s="925"/>
      <c r="CY115" s="925"/>
      <c r="CZ115" s="925"/>
      <c r="DA115" s="925"/>
      <c r="DB115" s="925"/>
      <c r="DC115" s="925"/>
      <c r="DD115" s="925"/>
      <c r="DE115" s="925"/>
      <c r="DF115" s="926"/>
      <c r="DG115" s="960" t="s">
        <v>180</v>
      </c>
      <c r="DH115" s="961"/>
      <c r="DI115" s="961"/>
      <c r="DJ115" s="961"/>
      <c r="DK115" s="962"/>
      <c r="DL115" s="963" t="s">
        <v>180</v>
      </c>
      <c r="DM115" s="961"/>
      <c r="DN115" s="961"/>
      <c r="DO115" s="961"/>
      <c r="DP115" s="962"/>
      <c r="DQ115" s="963" t="s">
        <v>180</v>
      </c>
      <c r="DR115" s="961"/>
      <c r="DS115" s="961"/>
      <c r="DT115" s="961"/>
      <c r="DU115" s="962"/>
      <c r="DV115" s="964" t="s">
        <v>444</v>
      </c>
      <c r="DW115" s="965"/>
      <c r="DX115" s="965"/>
      <c r="DY115" s="965"/>
      <c r="DZ115" s="966"/>
    </row>
    <row r="116" spans="1:130" s="226" customFormat="1" ht="26.25" customHeight="1" x14ac:dyDescent="0.15">
      <c r="A116" s="958"/>
      <c r="B116" s="959"/>
      <c r="C116" s="967" t="s">
        <v>464</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960" t="s">
        <v>180</v>
      </c>
      <c r="AB116" s="961"/>
      <c r="AC116" s="961"/>
      <c r="AD116" s="961"/>
      <c r="AE116" s="962"/>
      <c r="AF116" s="963" t="s">
        <v>443</v>
      </c>
      <c r="AG116" s="961"/>
      <c r="AH116" s="961"/>
      <c r="AI116" s="961"/>
      <c r="AJ116" s="962"/>
      <c r="AK116" s="963" t="s">
        <v>180</v>
      </c>
      <c r="AL116" s="961"/>
      <c r="AM116" s="961"/>
      <c r="AN116" s="961"/>
      <c r="AO116" s="962"/>
      <c r="AP116" s="964" t="s">
        <v>443</v>
      </c>
      <c r="AQ116" s="965"/>
      <c r="AR116" s="965"/>
      <c r="AS116" s="965"/>
      <c r="AT116" s="966"/>
      <c r="AU116" s="910"/>
      <c r="AV116" s="911"/>
      <c r="AW116" s="911"/>
      <c r="AX116" s="911"/>
      <c r="AY116" s="911"/>
      <c r="AZ116" s="969" t="s">
        <v>465</v>
      </c>
      <c r="BA116" s="970"/>
      <c r="BB116" s="970"/>
      <c r="BC116" s="970"/>
      <c r="BD116" s="970"/>
      <c r="BE116" s="970"/>
      <c r="BF116" s="970"/>
      <c r="BG116" s="970"/>
      <c r="BH116" s="970"/>
      <c r="BI116" s="970"/>
      <c r="BJ116" s="970"/>
      <c r="BK116" s="970"/>
      <c r="BL116" s="970"/>
      <c r="BM116" s="970"/>
      <c r="BN116" s="970"/>
      <c r="BO116" s="970"/>
      <c r="BP116" s="971"/>
      <c r="BQ116" s="927" t="s">
        <v>443</v>
      </c>
      <c r="BR116" s="928"/>
      <c r="BS116" s="928"/>
      <c r="BT116" s="928"/>
      <c r="BU116" s="928"/>
      <c r="BV116" s="928" t="s">
        <v>180</v>
      </c>
      <c r="BW116" s="928"/>
      <c r="BX116" s="928"/>
      <c r="BY116" s="928"/>
      <c r="BZ116" s="928"/>
      <c r="CA116" s="928" t="s">
        <v>447</v>
      </c>
      <c r="CB116" s="928"/>
      <c r="CC116" s="928"/>
      <c r="CD116" s="928"/>
      <c r="CE116" s="928"/>
      <c r="CF116" s="922" t="s">
        <v>180</v>
      </c>
      <c r="CG116" s="923"/>
      <c r="CH116" s="923"/>
      <c r="CI116" s="923"/>
      <c r="CJ116" s="923"/>
      <c r="CK116" s="950"/>
      <c r="CL116" s="951"/>
      <c r="CM116" s="924" t="s">
        <v>466</v>
      </c>
      <c r="CN116" s="925"/>
      <c r="CO116" s="925"/>
      <c r="CP116" s="925"/>
      <c r="CQ116" s="925"/>
      <c r="CR116" s="925"/>
      <c r="CS116" s="925"/>
      <c r="CT116" s="925"/>
      <c r="CU116" s="925"/>
      <c r="CV116" s="925"/>
      <c r="CW116" s="925"/>
      <c r="CX116" s="925"/>
      <c r="CY116" s="925"/>
      <c r="CZ116" s="925"/>
      <c r="DA116" s="925"/>
      <c r="DB116" s="925"/>
      <c r="DC116" s="925"/>
      <c r="DD116" s="925"/>
      <c r="DE116" s="925"/>
      <c r="DF116" s="926"/>
      <c r="DG116" s="960" t="s">
        <v>441</v>
      </c>
      <c r="DH116" s="961"/>
      <c r="DI116" s="961"/>
      <c r="DJ116" s="961"/>
      <c r="DK116" s="962"/>
      <c r="DL116" s="963" t="s">
        <v>447</v>
      </c>
      <c r="DM116" s="961"/>
      <c r="DN116" s="961"/>
      <c r="DO116" s="961"/>
      <c r="DP116" s="962"/>
      <c r="DQ116" s="963" t="s">
        <v>180</v>
      </c>
      <c r="DR116" s="961"/>
      <c r="DS116" s="961"/>
      <c r="DT116" s="961"/>
      <c r="DU116" s="962"/>
      <c r="DV116" s="964" t="s">
        <v>180</v>
      </c>
      <c r="DW116" s="965"/>
      <c r="DX116" s="965"/>
      <c r="DY116" s="965"/>
      <c r="DZ116" s="966"/>
    </row>
    <row r="117" spans="1:130" s="226" customFormat="1" ht="26.25" customHeight="1" x14ac:dyDescent="0.15">
      <c r="A117" s="914" t="s">
        <v>188</v>
      </c>
      <c r="B117" s="895"/>
      <c r="C117" s="895"/>
      <c r="D117" s="895"/>
      <c r="E117" s="895"/>
      <c r="F117" s="895"/>
      <c r="G117" s="895"/>
      <c r="H117" s="895"/>
      <c r="I117" s="895"/>
      <c r="J117" s="895"/>
      <c r="K117" s="895"/>
      <c r="L117" s="895"/>
      <c r="M117" s="895"/>
      <c r="N117" s="895"/>
      <c r="O117" s="895"/>
      <c r="P117" s="895"/>
      <c r="Q117" s="895"/>
      <c r="R117" s="895"/>
      <c r="S117" s="895"/>
      <c r="T117" s="895"/>
      <c r="U117" s="895"/>
      <c r="V117" s="895"/>
      <c r="W117" s="895"/>
      <c r="X117" s="895"/>
      <c r="Y117" s="979" t="s">
        <v>467</v>
      </c>
      <c r="Z117" s="896"/>
      <c r="AA117" s="980">
        <v>691038</v>
      </c>
      <c r="AB117" s="981"/>
      <c r="AC117" s="981"/>
      <c r="AD117" s="981"/>
      <c r="AE117" s="982"/>
      <c r="AF117" s="983">
        <v>743110</v>
      </c>
      <c r="AG117" s="981"/>
      <c r="AH117" s="981"/>
      <c r="AI117" s="981"/>
      <c r="AJ117" s="982"/>
      <c r="AK117" s="983">
        <v>771442</v>
      </c>
      <c r="AL117" s="981"/>
      <c r="AM117" s="981"/>
      <c r="AN117" s="981"/>
      <c r="AO117" s="982"/>
      <c r="AP117" s="984"/>
      <c r="AQ117" s="985"/>
      <c r="AR117" s="985"/>
      <c r="AS117" s="985"/>
      <c r="AT117" s="986"/>
      <c r="AU117" s="910"/>
      <c r="AV117" s="911"/>
      <c r="AW117" s="911"/>
      <c r="AX117" s="911"/>
      <c r="AY117" s="911"/>
      <c r="AZ117" s="976" t="s">
        <v>468</v>
      </c>
      <c r="BA117" s="977"/>
      <c r="BB117" s="977"/>
      <c r="BC117" s="977"/>
      <c r="BD117" s="977"/>
      <c r="BE117" s="977"/>
      <c r="BF117" s="977"/>
      <c r="BG117" s="977"/>
      <c r="BH117" s="977"/>
      <c r="BI117" s="977"/>
      <c r="BJ117" s="977"/>
      <c r="BK117" s="977"/>
      <c r="BL117" s="977"/>
      <c r="BM117" s="977"/>
      <c r="BN117" s="977"/>
      <c r="BO117" s="977"/>
      <c r="BP117" s="978"/>
      <c r="BQ117" s="927" t="s">
        <v>469</v>
      </c>
      <c r="BR117" s="928"/>
      <c r="BS117" s="928"/>
      <c r="BT117" s="928"/>
      <c r="BU117" s="928"/>
      <c r="BV117" s="928" t="s">
        <v>180</v>
      </c>
      <c r="BW117" s="928"/>
      <c r="BX117" s="928"/>
      <c r="BY117" s="928"/>
      <c r="BZ117" s="928"/>
      <c r="CA117" s="928" t="s">
        <v>180</v>
      </c>
      <c r="CB117" s="928"/>
      <c r="CC117" s="928"/>
      <c r="CD117" s="928"/>
      <c r="CE117" s="928"/>
      <c r="CF117" s="922" t="s">
        <v>180</v>
      </c>
      <c r="CG117" s="923"/>
      <c r="CH117" s="923"/>
      <c r="CI117" s="923"/>
      <c r="CJ117" s="923"/>
      <c r="CK117" s="950"/>
      <c r="CL117" s="951"/>
      <c r="CM117" s="924" t="s">
        <v>470</v>
      </c>
      <c r="CN117" s="925"/>
      <c r="CO117" s="925"/>
      <c r="CP117" s="925"/>
      <c r="CQ117" s="925"/>
      <c r="CR117" s="925"/>
      <c r="CS117" s="925"/>
      <c r="CT117" s="925"/>
      <c r="CU117" s="925"/>
      <c r="CV117" s="925"/>
      <c r="CW117" s="925"/>
      <c r="CX117" s="925"/>
      <c r="CY117" s="925"/>
      <c r="CZ117" s="925"/>
      <c r="DA117" s="925"/>
      <c r="DB117" s="925"/>
      <c r="DC117" s="925"/>
      <c r="DD117" s="925"/>
      <c r="DE117" s="925"/>
      <c r="DF117" s="926"/>
      <c r="DG117" s="960" t="s">
        <v>180</v>
      </c>
      <c r="DH117" s="961"/>
      <c r="DI117" s="961"/>
      <c r="DJ117" s="961"/>
      <c r="DK117" s="962"/>
      <c r="DL117" s="963" t="s">
        <v>180</v>
      </c>
      <c r="DM117" s="961"/>
      <c r="DN117" s="961"/>
      <c r="DO117" s="961"/>
      <c r="DP117" s="962"/>
      <c r="DQ117" s="963" t="s">
        <v>441</v>
      </c>
      <c r="DR117" s="961"/>
      <c r="DS117" s="961"/>
      <c r="DT117" s="961"/>
      <c r="DU117" s="962"/>
      <c r="DV117" s="964" t="s">
        <v>180</v>
      </c>
      <c r="DW117" s="965"/>
      <c r="DX117" s="965"/>
      <c r="DY117" s="965"/>
      <c r="DZ117" s="966"/>
    </row>
    <row r="118" spans="1:130" s="226" customFormat="1" ht="26.25" customHeight="1" x14ac:dyDescent="0.15">
      <c r="A118" s="914" t="s">
        <v>436</v>
      </c>
      <c r="B118" s="895"/>
      <c r="C118" s="895"/>
      <c r="D118" s="895"/>
      <c r="E118" s="895"/>
      <c r="F118" s="895"/>
      <c r="G118" s="895"/>
      <c r="H118" s="895"/>
      <c r="I118" s="895"/>
      <c r="J118" s="895"/>
      <c r="K118" s="895"/>
      <c r="L118" s="895"/>
      <c r="M118" s="895"/>
      <c r="N118" s="895"/>
      <c r="O118" s="895"/>
      <c r="P118" s="895"/>
      <c r="Q118" s="895"/>
      <c r="R118" s="895"/>
      <c r="S118" s="895"/>
      <c r="T118" s="895"/>
      <c r="U118" s="895"/>
      <c r="V118" s="895"/>
      <c r="W118" s="895"/>
      <c r="X118" s="895"/>
      <c r="Y118" s="895"/>
      <c r="Z118" s="896"/>
      <c r="AA118" s="894" t="s">
        <v>433</v>
      </c>
      <c r="AB118" s="895"/>
      <c r="AC118" s="895"/>
      <c r="AD118" s="895"/>
      <c r="AE118" s="896"/>
      <c r="AF118" s="894" t="s">
        <v>434</v>
      </c>
      <c r="AG118" s="895"/>
      <c r="AH118" s="895"/>
      <c r="AI118" s="895"/>
      <c r="AJ118" s="896"/>
      <c r="AK118" s="894" t="s">
        <v>309</v>
      </c>
      <c r="AL118" s="895"/>
      <c r="AM118" s="895"/>
      <c r="AN118" s="895"/>
      <c r="AO118" s="896"/>
      <c r="AP118" s="972" t="s">
        <v>435</v>
      </c>
      <c r="AQ118" s="973"/>
      <c r="AR118" s="973"/>
      <c r="AS118" s="973"/>
      <c r="AT118" s="974"/>
      <c r="AU118" s="910"/>
      <c r="AV118" s="911"/>
      <c r="AW118" s="911"/>
      <c r="AX118" s="911"/>
      <c r="AY118" s="911"/>
      <c r="AZ118" s="975" t="s">
        <v>471</v>
      </c>
      <c r="BA118" s="967"/>
      <c r="BB118" s="967"/>
      <c r="BC118" s="967"/>
      <c r="BD118" s="967"/>
      <c r="BE118" s="967"/>
      <c r="BF118" s="967"/>
      <c r="BG118" s="967"/>
      <c r="BH118" s="967"/>
      <c r="BI118" s="967"/>
      <c r="BJ118" s="967"/>
      <c r="BK118" s="967"/>
      <c r="BL118" s="967"/>
      <c r="BM118" s="967"/>
      <c r="BN118" s="967"/>
      <c r="BO118" s="967"/>
      <c r="BP118" s="968"/>
      <c r="BQ118" s="1001" t="s">
        <v>447</v>
      </c>
      <c r="BR118" s="1002"/>
      <c r="BS118" s="1002"/>
      <c r="BT118" s="1002"/>
      <c r="BU118" s="1002"/>
      <c r="BV118" s="1002" t="s">
        <v>180</v>
      </c>
      <c r="BW118" s="1002"/>
      <c r="BX118" s="1002"/>
      <c r="BY118" s="1002"/>
      <c r="BZ118" s="1002"/>
      <c r="CA118" s="1002" t="s">
        <v>180</v>
      </c>
      <c r="CB118" s="1002"/>
      <c r="CC118" s="1002"/>
      <c r="CD118" s="1002"/>
      <c r="CE118" s="1002"/>
      <c r="CF118" s="922" t="s">
        <v>443</v>
      </c>
      <c r="CG118" s="923"/>
      <c r="CH118" s="923"/>
      <c r="CI118" s="923"/>
      <c r="CJ118" s="923"/>
      <c r="CK118" s="950"/>
      <c r="CL118" s="951"/>
      <c r="CM118" s="924" t="s">
        <v>472</v>
      </c>
      <c r="CN118" s="925"/>
      <c r="CO118" s="925"/>
      <c r="CP118" s="925"/>
      <c r="CQ118" s="925"/>
      <c r="CR118" s="925"/>
      <c r="CS118" s="925"/>
      <c r="CT118" s="925"/>
      <c r="CU118" s="925"/>
      <c r="CV118" s="925"/>
      <c r="CW118" s="925"/>
      <c r="CX118" s="925"/>
      <c r="CY118" s="925"/>
      <c r="CZ118" s="925"/>
      <c r="DA118" s="925"/>
      <c r="DB118" s="925"/>
      <c r="DC118" s="925"/>
      <c r="DD118" s="925"/>
      <c r="DE118" s="925"/>
      <c r="DF118" s="926"/>
      <c r="DG118" s="960" t="s">
        <v>180</v>
      </c>
      <c r="DH118" s="961"/>
      <c r="DI118" s="961"/>
      <c r="DJ118" s="961"/>
      <c r="DK118" s="962"/>
      <c r="DL118" s="963" t="s">
        <v>469</v>
      </c>
      <c r="DM118" s="961"/>
      <c r="DN118" s="961"/>
      <c r="DO118" s="961"/>
      <c r="DP118" s="962"/>
      <c r="DQ118" s="963" t="s">
        <v>180</v>
      </c>
      <c r="DR118" s="961"/>
      <c r="DS118" s="961"/>
      <c r="DT118" s="961"/>
      <c r="DU118" s="962"/>
      <c r="DV118" s="964" t="s">
        <v>180</v>
      </c>
      <c r="DW118" s="965"/>
      <c r="DX118" s="965"/>
      <c r="DY118" s="965"/>
      <c r="DZ118" s="966"/>
    </row>
    <row r="119" spans="1:130" s="226" customFormat="1" ht="26.25" customHeight="1" x14ac:dyDescent="0.15">
      <c r="A119" s="1058" t="s">
        <v>439</v>
      </c>
      <c r="B119" s="949"/>
      <c r="C119" s="931" t="s">
        <v>440</v>
      </c>
      <c r="D119" s="899"/>
      <c r="E119" s="899"/>
      <c r="F119" s="899"/>
      <c r="G119" s="899"/>
      <c r="H119" s="899"/>
      <c r="I119" s="899"/>
      <c r="J119" s="899"/>
      <c r="K119" s="899"/>
      <c r="L119" s="899"/>
      <c r="M119" s="899"/>
      <c r="N119" s="899"/>
      <c r="O119" s="899"/>
      <c r="P119" s="899"/>
      <c r="Q119" s="899"/>
      <c r="R119" s="899"/>
      <c r="S119" s="899"/>
      <c r="T119" s="899"/>
      <c r="U119" s="899"/>
      <c r="V119" s="899"/>
      <c r="W119" s="899"/>
      <c r="X119" s="899"/>
      <c r="Y119" s="899"/>
      <c r="Z119" s="900"/>
      <c r="AA119" s="901" t="s">
        <v>469</v>
      </c>
      <c r="AB119" s="902"/>
      <c r="AC119" s="902"/>
      <c r="AD119" s="902"/>
      <c r="AE119" s="903"/>
      <c r="AF119" s="904" t="s">
        <v>180</v>
      </c>
      <c r="AG119" s="902"/>
      <c r="AH119" s="902"/>
      <c r="AI119" s="902"/>
      <c r="AJ119" s="903"/>
      <c r="AK119" s="904" t="s">
        <v>180</v>
      </c>
      <c r="AL119" s="902"/>
      <c r="AM119" s="902"/>
      <c r="AN119" s="902"/>
      <c r="AO119" s="903"/>
      <c r="AP119" s="905" t="s">
        <v>441</v>
      </c>
      <c r="AQ119" s="906"/>
      <c r="AR119" s="906"/>
      <c r="AS119" s="906"/>
      <c r="AT119" s="907"/>
      <c r="AU119" s="912"/>
      <c r="AV119" s="913"/>
      <c r="AW119" s="913"/>
      <c r="AX119" s="913"/>
      <c r="AY119" s="913"/>
      <c r="AZ119" s="247" t="s">
        <v>188</v>
      </c>
      <c r="BA119" s="247"/>
      <c r="BB119" s="247"/>
      <c r="BC119" s="247"/>
      <c r="BD119" s="247"/>
      <c r="BE119" s="247"/>
      <c r="BF119" s="247"/>
      <c r="BG119" s="247"/>
      <c r="BH119" s="247"/>
      <c r="BI119" s="247"/>
      <c r="BJ119" s="247"/>
      <c r="BK119" s="247"/>
      <c r="BL119" s="247"/>
      <c r="BM119" s="247"/>
      <c r="BN119" s="247"/>
      <c r="BO119" s="979" t="s">
        <v>473</v>
      </c>
      <c r="BP119" s="1007"/>
      <c r="BQ119" s="1001">
        <v>12372657</v>
      </c>
      <c r="BR119" s="1002"/>
      <c r="BS119" s="1002"/>
      <c r="BT119" s="1002"/>
      <c r="BU119" s="1002"/>
      <c r="BV119" s="1002">
        <v>12428282</v>
      </c>
      <c r="BW119" s="1002"/>
      <c r="BX119" s="1002"/>
      <c r="BY119" s="1002"/>
      <c r="BZ119" s="1002"/>
      <c r="CA119" s="1002">
        <v>12220342</v>
      </c>
      <c r="CB119" s="1002"/>
      <c r="CC119" s="1002"/>
      <c r="CD119" s="1002"/>
      <c r="CE119" s="1002"/>
      <c r="CF119" s="1003"/>
      <c r="CG119" s="1004"/>
      <c r="CH119" s="1004"/>
      <c r="CI119" s="1004"/>
      <c r="CJ119" s="1005"/>
      <c r="CK119" s="952"/>
      <c r="CL119" s="953"/>
      <c r="CM119" s="975" t="s">
        <v>474</v>
      </c>
      <c r="CN119" s="967"/>
      <c r="CO119" s="967"/>
      <c r="CP119" s="967"/>
      <c r="CQ119" s="967"/>
      <c r="CR119" s="967"/>
      <c r="CS119" s="967"/>
      <c r="CT119" s="967"/>
      <c r="CU119" s="967"/>
      <c r="CV119" s="967"/>
      <c r="CW119" s="967"/>
      <c r="CX119" s="967"/>
      <c r="CY119" s="967"/>
      <c r="CZ119" s="967"/>
      <c r="DA119" s="967"/>
      <c r="DB119" s="967"/>
      <c r="DC119" s="967"/>
      <c r="DD119" s="967"/>
      <c r="DE119" s="967"/>
      <c r="DF119" s="968"/>
      <c r="DG119" s="1006" t="s">
        <v>180</v>
      </c>
      <c r="DH119" s="988"/>
      <c r="DI119" s="988"/>
      <c r="DJ119" s="988"/>
      <c r="DK119" s="989"/>
      <c r="DL119" s="987" t="s">
        <v>443</v>
      </c>
      <c r="DM119" s="988"/>
      <c r="DN119" s="988"/>
      <c r="DO119" s="988"/>
      <c r="DP119" s="989"/>
      <c r="DQ119" s="987" t="s">
        <v>441</v>
      </c>
      <c r="DR119" s="988"/>
      <c r="DS119" s="988"/>
      <c r="DT119" s="988"/>
      <c r="DU119" s="989"/>
      <c r="DV119" s="990" t="s">
        <v>180</v>
      </c>
      <c r="DW119" s="991"/>
      <c r="DX119" s="991"/>
      <c r="DY119" s="991"/>
      <c r="DZ119" s="992"/>
    </row>
    <row r="120" spans="1:130" s="226" customFormat="1" ht="26.25" customHeight="1" x14ac:dyDescent="0.15">
      <c r="A120" s="1059"/>
      <c r="B120" s="951"/>
      <c r="C120" s="924" t="s">
        <v>446</v>
      </c>
      <c r="D120" s="925"/>
      <c r="E120" s="925"/>
      <c r="F120" s="925"/>
      <c r="G120" s="925"/>
      <c r="H120" s="925"/>
      <c r="I120" s="925"/>
      <c r="J120" s="925"/>
      <c r="K120" s="925"/>
      <c r="L120" s="925"/>
      <c r="M120" s="925"/>
      <c r="N120" s="925"/>
      <c r="O120" s="925"/>
      <c r="P120" s="925"/>
      <c r="Q120" s="925"/>
      <c r="R120" s="925"/>
      <c r="S120" s="925"/>
      <c r="T120" s="925"/>
      <c r="U120" s="925"/>
      <c r="V120" s="925"/>
      <c r="W120" s="925"/>
      <c r="X120" s="925"/>
      <c r="Y120" s="925"/>
      <c r="Z120" s="926"/>
      <c r="AA120" s="960" t="s">
        <v>180</v>
      </c>
      <c r="AB120" s="961"/>
      <c r="AC120" s="961"/>
      <c r="AD120" s="961"/>
      <c r="AE120" s="962"/>
      <c r="AF120" s="963" t="s">
        <v>441</v>
      </c>
      <c r="AG120" s="961"/>
      <c r="AH120" s="961"/>
      <c r="AI120" s="961"/>
      <c r="AJ120" s="962"/>
      <c r="AK120" s="963" t="s">
        <v>441</v>
      </c>
      <c r="AL120" s="961"/>
      <c r="AM120" s="961"/>
      <c r="AN120" s="961"/>
      <c r="AO120" s="962"/>
      <c r="AP120" s="964" t="s">
        <v>443</v>
      </c>
      <c r="AQ120" s="965"/>
      <c r="AR120" s="965"/>
      <c r="AS120" s="965"/>
      <c r="AT120" s="966"/>
      <c r="AU120" s="993" t="s">
        <v>475</v>
      </c>
      <c r="AV120" s="994"/>
      <c r="AW120" s="994"/>
      <c r="AX120" s="994"/>
      <c r="AY120" s="995"/>
      <c r="AZ120" s="931" t="s">
        <v>476</v>
      </c>
      <c r="BA120" s="899"/>
      <c r="BB120" s="899"/>
      <c r="BC120" s="899"/>
      <c r="BD120" s="899"/>
      <c r="BE120" s="899"/>
      <c r="BF120" s="899"/>
      <c r="BG120" s="899"/>
      <c r="BH120" s="899"/>
      <c r="BI120" s="899"/>
      <c r="BJ120" s="899"/>
      <c r="BK120" s="899"/>
      <c r="BL120" s="899"/>
      <c r="BM120" s="899"/>
      <c r="BN120" s="899"/>
      <c r="BO120" s="899"/>
      <c r="BP120" s="900"/>
      <c r="BQ120" s="932">
        <v>2819835</v>
      </c>
      <c r="BR120" s="933"/>
      <c r="BS120" s="933"/>
      <c r="BT120" s="933"/>
      <c r="BU120" s="933"/>
      <c r="BV120" s="933">
        <v>3525618</v>
      </c>
      <c r="BW120" s="933"/>
      <c r="BX120" s="933"/>
      <c r="BY120" s="933"/>
      <c r="BZ120" s="933"/>
      <c r="CA120" s="933">
        <v>3954437</v>
      </c>
      <c r="CB120" s="933"/>
      <c r="CC120" s="933"/>
      <c r="CD120" s="933"/>
      <c r="CE120" s="933"/>
      <c r="CF120" s="946">
        <v>90.7</v>
      </c>
      <c r="CG120" s="947"/>
      <c r="CH120" s="947"/>
      <c r="CI120" s="947"/>
      <c r="CJ120" s="947"/>
      <c r="CK120" s="1008" t="s">
        <v>477</v>
      </c>
      <c r="CL120" s="1009"/>
      <c r="CM120" s="1009"/>
      <c r="CN120" s="1009"/>
      <c r="CO120" s="1010"/>
      <c r="CP120" s="1016" t="s">
        <v>478</v>
      </c>
      <c r="CQ120" s="1017"/>
      <c r="CR120" s="1017"/>
      <c r="CS120" s="1017"/>
      <c r="CT120" s="1017"/>
      <c r="CU120" s="1017"/>
      <c r="CV120" s="1017"/>
      <c r="CW120" s="1017"/>
      <c r="CX120" s="1017"/>
      <c r="CY120" s="1017"/>
      <c r="CZ120" s="1017"/>
      <c r="DA120" s="1017"/>
      <c r="DB120" s="1017"/>
      <c r="DC120" s="1017"/>
      <c r="DD120" s="1017"/>
      <c r="DE120" s="1017"/>
      <c r="DF120" s="1018"/>
      <c r="DG120" s="932">
        <v>5819330</v>
      </c>
      <c r="DH120" s="933"/>
      <c r="DI120" s="933"/>
      <c r="DJ120" s="933"/>
      <c r="DK120" s="933"/>
      <c r="DL120" s="933">
        <v>5996600</v>
      </c>
      <c r="DM120" s="933"/>
      <c r="DN120" s="933"/>
      <c r="DO120" s="933"/>
      <c r="DP120" s="933"/>
      <c r="DQ120" s="933">
        <v>6157866</v>
      </c>
      <c r="DR120" s="933"/>
      <c r="DS120" s="933"/>
      <c r="DT120" s="933"/>
      <c r="DU120" s="933"/>
      <c r="DV120" s="934">
        <v>141.30000000000001</v>
      </c>
      <c r="DW120" s="934"/>
      <c r="DX120" s="934"/>
      <c r="DY120" s="934"/>
      <c r="DZ120" s="935"/>
    </row>
    <row r="121" spans="1:130" s="226" customFormat="1" ht="26.25" customHeight="1" x14ac:dyDescent="0.15">
      <c r="A121" s="1059"/>
      <c r="B121" s="951"/>
      <c r="C121" s="976" t="s">
        <v>479</v>
      </c>
      <c r="D121" s="977"/>
      <c r="E121" s="977"/>
      <c r="F121" s="977"/>
      <c r="G121" s="977"/>
      <c r="H121" s="977"/>
      <c r="I121" s="977"/>
      <c r="J121" s="977"/>
      <c r="K121" s="977"/>
      <c r="L121" s="977"/>
      <c r="M121" s="977"/>
      <c r="N121" s="977"/>
      <c r="O121" s="977"/>
      <c r="P121" s="977"/>
      <c r="Q121" s="977"/>
      <c r="R121" s="977"/>
      <c r="S121" s="977"/>
      <c r="T121" s="977"/>
      <c r="U121" s="977"/>
      <c r="V121" s="977"/>
      <c r="W121" s="977"/>
      <c r="X121" s="977"/>
      <c r="Y121" s="977"/>
      <c r="Z121" s="978"/>
      <c r="AA121" s="960" t="s">
        <v>441</v>
      </c>
      <c r="AB121" s="961"/>
      <c r="AC121" s="961"/>
      <c r="AD121" s="961"/>
      <c r="AE121" s="962"/>
      <c r="AF121" s="963" t="s">
        <v>441</v>
      </c>
      <c r="AG121" s="961"/>
      <c r="AH121" s="961"/>
      <c r="AI121" s="961"/>
      <c r="AJ121" s="962"/>
      <c r="AK121" s="963" t="s">
        <v>180</v>
      </c>
      <c r="AL121" s="961"/>
      <c r="AM121" s="961"/>
      <c r="AN121" s="961"/>
      <c r="AO121" s="962"/>
      <c r="AP121" s="964" t="s">
        <v>444</v>
      </c>
      <c r="AQ121" s="965"/>
      <c r="AR121" s="965"/>
      <c r="AS121" s="965"/>
      <c r="AT121" s="966"/>
      <c r="AU121" s="996"/>
      <c r="AV121" s="997"/>
      <c r="AW121" s="997"/>
      <c r="AX121" s="997"/>
      <c r="AY121" s="998"/>
      <c r="AZ121" s="924" t="s">
        <v>480</v>
      </c>
      <c r="BA121" s="925"/>
      <c r="BB121" s="925"/>
      <c r="BC121" s="925"/>
      <c r="BD121" s="925"/>
      <c r="BE121" s="925"/>
      <c r="BF121" s="925"/>
      <c r="BG121" s="925"/>
      <c r="BH121" s="925"/>
      <c r="BI121" s="925"/>
      <c r="BJ121" s="925"/>
      <c r="BK121" s="925"/>
      <c r="BL121" s="925"/>
      <c r="BM121" s="925"/>
      <c r="BN121" s="925"/>
      <c r="BO121" s="925"/>
      <c r="BP121" s="926"/>
      <c r="BQ121" s="927" t="s">
        <v>180</v>
      </c>
      <c r="BR121" s="928"/>
      <c r="BS121" s="928"/>
      <c r="BT121" s="928"/>
      <c r="BU121" s="928"/>
      <c r="BV121" s="928" t="s">
        <v>180</v>
      </c>
      <c r="BW121" s="928"/>
      <c r="BX121" s="928"/>
      <c r="BY121" s="928"/>
      <c r="BZ121" s="928"/>
      <c r="CA121" s="928" t="s">
        <v>180</v>
      </c>
      <c r="CB121" s="928"/>
      <c r="CC121" s="928"/>
      <c r="CD121" s="928"/>
      <c r="CE121" s="928"/>
      <c r="CF121" s="922" t="s">
        <v>447</v>
      </c>
      <c r="CG121" s="923"/>
      <c r="CH121" s="923"/>
      <c r="CI121" s="923"/>
      <c r="CJ121" s="923"/>
      <c r="CK121" s="1011"/>
      <c r="CL121" s="1012"/>
      <c r="CM121" s="1012"/>
      <c r="CN121" s="1012"/>
      <c r="CO121" s="1013"/>
      <c r="CP121" s="1021" t="s">
        <v>481</v>
      </c>
      <c r="CQ121" s="1022"/>
      <c r="CR121" s="1022"/>
      <c r="CS121" s="1022"/>
      <c r="CT121" s="1022"/>
      <c r="CU121" s="1022"/>
      <c r="CV121" s="1022"/>
      <c r="CW121" s="1022"/>
      <c r="CX121" s="1022"/>
      <c r="CY121" s="1022"/>
      <c r="CZ121" s="1022"/>
      <c r="DA121" s="1022"/>
      <c r="DB121" s="1022"/>
      <c r="DC121" s="1022"/>
      <c r="DD121" s="1022"/>
      <c r="DE121" s="1022"/>
      <c r="DF121" s="1023"/>
      <c r="DG121" s="927" t="s">
        <v>180</v>
      </c>
      <c r="DH121" s="928"/>
      <c r="DI121" s="928"/>
      <c r="DJ121" s="928"/>
      <c r="DK121" s="928"/>
      <c r="DL121" s="928" t="s">
        <v>180</v>
      </c>
      <c r="DM121" s="928"/>
      <c r="DN121" s="928"/>
      <c r="DO121" s="928"/>
      <c r="DP121" s="928"/>
      <c r="DQ121" s="928" t="s">
        <v>180</v>
      </c>
      <c r="DR121" s="928"/>
      <c r="DS121" s="928"/>
      <c r="DT121" s="928"/>
      <c r="DU121" s="928"/>
      <c r="DV121" s="929" t="s">
        <v>444</v>
      </c>
      <c r="DW121" s="929"/>
      <c r="DX121" s="929"/>
      <c r="DY121" s="929"/>
      <c r="DZ121" s="930"/>
    </row>
    <row r="122" spans="1:130" s="226" customFormat="1" ht="26.25" customHeight="1" x14ac:dyDescent="0.15">
      <c r="A122" s="1059"/>
      <c r="B122" s="951"/>
      <c r="C122" s="924" t="s">
        <v>460</v>
      </c>
      <c r="D122" s="925"/>
      <c r="E122" s="925"/>
      <c r="F122" s="925"/>
      <c r="G122" s="925"/>
      <c r="H122" s="925"/>
      <c r="I122" s="925"/>
      <c r="J122" s="925"/>
      <c r="K122" s="925"/>
      <c r="L122" s="925"/>
      <c r="M122" s="925"/>
      <c r="N122" s="925"/>
      <c r="O122" s="925"/>
      <c r="P122" s="925"/>
      <c r="Q122" s="925"/>
      <c r="R122" s="925"/>
      <c r="S122" s="925"/>
      <c r="T122" s="925"/>
      <c r="U122" s="925"/>
      <c r="V122" s="925"/>
      <c r="W122" s="925"/>
      <c r="X122" s="925"/>
      <c r="Y122" s="925"/>
      <c r="Z122" s="926"/>
      <c r="AA122" s="960" t="s">
        <v>441</v>
      </c>
      <c r="AB122" s="961"/>
      <c r="AC122" s="961"/>
      <c r="AD122" s="961"/>
      <c r="AE122" s="962"/>
      <c r="AF122" s="963" t="s">
        <v>180</v>
      </c>
      <c r="AG122" s="961"/>
      <c r="AH122" s="961"/>
      <c r="AI122" s="961"/>
      <c r="AJ122" s="962"/>
      <c r="AK122" s="963" t="s">
        <v>180</v>
      </c>
      <c r="AL122" s="961"/>
      <c r="AM122" s="961"/>
      <c r="AN122" s="961"/>
      <c r="AO122" s="962"/>
      <c r="AP122" s="964" t="s">
        <v>444</v>
      </c>
      <c r="AQ122" s="965"/>
      <c r="AR122" s="965"/>
      <c r="AS122" s="965"/>
      <c r="AT122" s="966"/>
      <c r="AU122" s="996"/>
      <c r="AV122" s="997"/>
      <c r="AW122" s="997"/>
      <c r="AX122" s="997"/>
      <c r="AY122" s="998"/>
      <c r="AZ122" s="975" t="s">
        <v>482</v>
      </c>
      <c r="BA122" s="967"/>
      <c r="BB122" s="967"/>
      <c r="BC122" s="967"/>
      <c r="BD122" s="967"/>
      <c r="BE122" s="967"/>
      <c r="BF122" s="967"/>
      <c r="BG122" s="967"/>
      <c r="BH122" s="967"/>
      <c r="BI122" s="967"/>
      <c r="BJ122" s="967"/>
      <c r="BK122" s="967"/>
      <c r="BL122" s="967"/>
      <c r="BM122" s="967"/>
      <c r="BN122" s="967"/>
      <c r="BO122" s="967"/>
      <c r="BP122" s="968"/>
      <c r="BQ122" s="1001">
        <v>6755762</v>
      </c>
      <c r="BR122" s="1002"/>
      <c r="BS122" s="1002"/>
      <c r="BT122" s="1002"/>
      <c r="BU122" s="1002"/>
      <c r="BV122" s="1002">
        <v>6896781</v>
      </c>
      <c r="BW122" s="1002"/>
      <c r="BX122" s="1002"/>
      <c r="BY122" s="1002"/>
      <c r="BZ122" s="1002"/>
      <c r="CA122" s="1002">
        <v>6726637</v>
      </c>
      <c r="CB122" s="1002"/>
      <c r="CC122" s="1002"/>
      <c r="CD122" s="1002"/>
      <c r="CE122" s="1002"/>
      <c r="CF122" s="1019">
        <v>154.30000000000001</v>
      </c>
      <c r="CG122" s="1020"/>
      <c r="CH122" s="1020"/>
      <c r="CI122" s="1020"/>
      <c r="CJ122" s="1020"/>
      <c r="CK122" s="1011"/>
      <c r="CL122" s="1012"/>
      <c r="CM122" s="1012"/>
      <c r="CN122" s="1012"/>
      <c r="CO122" s="1013"/>
      <c r="CP122" s="1021" t="s">
        <v>483</v>
      </c>
      <c r="CQ122" s="1022"/>
      <c r="CR122" s="1022"/>
      <c r="CS122" s="1022"/>
      <c r="CT122" s="1022"/>
      <c r="CU122" s="1022"/>
      <c r="CV122" s="1022"/>
      <c r="CW122" s="1022"/>
      <c r="CX122" s="1022"/>
      <c r="CY122" s="1022"/>
      <c r="CZ122" s="1022"/>
      <c r="DA122" s="1022"/>
      <c r="DB122" s="1022"/>
      <c r="DC122" s="1022"/>
      <c r="DD122" s="1022"/>
      <c r="DE122" s="1022"/>
      <c r="DF122" s="1023"/>
      <c r="DG122" s="927" t="s">
        <v>180</v>
      </c>
      <c r="DH122" s="928"/>
      <c r="DI122" s="928"/>
      <c r="DJ122" s="928"/>
      <c r="DK122" s="928"/>
      <c r="DL122" s="928" t="s">
        <v>180</v>
      </c>
      <c r="DM122" s="928"/>
      <c r="DN122" s="928"/>
      <c r="DO122" s="928"/>
      <c r="DP122" s="928"/>
      <c r="DQ122" s="928" t="s">
        <v>447</v>
      </c>
      <c r="DR122" s="928"/>
      <c r="DS122" s="928"/>
      <c r="DT122" s="928"/>
      <c r="DU122" s="928"/>
      <c r="DV122" s="929" t="s">
        <v>180</v>
      </c>
      <c r="DW122" s="929"/>
      <c r="DX122" s="929"/>
      <c r="DY122" s="929"/>
      <c r="DZ122" s="930"/>
    </row>
    <row r="123" spans="1:130" s="226" customFormat="1" ht="26.25" customHeight="1" x14ac:dyDescent="0.15">
      <c r="A123" s="1059"/>
      <c r="B123" s="951"/>
      <c r="C123" s="924" t="s">
        <v>466</v>
      </c>
      <c r="D123" s="925"/>
      <c r="E123" s="925"/>
      <c r="F123" s="925"/>
      <c r="G123" s="925"/>
      <c r="H123" s="925"/>
      <c r="I123" s="925"/>
      <c r="J123" s="925"/>
      <c r="K123" s="925"/>
      <c r="L123" s="925"/>
      <c r="M123" s="925"/>
      <c r="N123" s="925"/>
      <c r="O123" s="925"/>
      <c r="P123" s="925"/>
      <c r="Q123" s="925"/>
      <c r="R123" s="925"/>
      <c r="S123" s="925"/>
      <c r="T123" s="925"/>
      <c r="U123" s="925"/>
      <c r="V123" s="925"/>
      <c r="W123" s="925"/>
      <c r="X123" s="925"/>
      <c r="Y123" s="925"/>
      <c r="Z123" s="926"/>
      <c r="AA123" s="960" t="s">
        <v>443</v>
      </c>
      <c r="AB123" s="961"/>
      <c r="AC123" s="961"/>
      <c r="AD123" s="961"/>
      <c r="AE123" s="962"/>
      <c r="AF123" s="963" t="s">
        <v>441</v>
      </c>
      <c r="AG123" s="961"/>
      <c r="AH123" s="961"/>
      <c r="AI123" s="961"/>
      <c r="AJ123" s="962"/>
      <c r="AK123" s="963" t="s">
        <v>180</v>
      </c>
      <c r="AL123" s="961"/>
      <c r="AM123" s="961"/>
      <c r="AN123" s="961"/>
      <c r="AO123" s="962"/>
      <c r="AP123" s="964" t="s">
        <v>180</v>
      </c>
      <c r="AQ123" s="965"/>
      <c r="AR123" s="965"/>
      <c r="AS123" s="965"/>
      <c r="AT123" s="966"/>
      <c r="AU123" s="999"/>
      <c r="AV123" s="1000"/>
      <c r="AW123" s="1000"/>
      <c r="AX123" s="1000"/>
      <c r="AY123" s="1000"/>
      <c r="AZ123" s="247" t="s">
        <v>188</v>
      </c>
      <c r="BA123" s="247"/>
      <c r="BB123" s="247"/>
      <c r="BC123" s="247"/>
      <c r="BD123" s="247"/>
      <c r="BE123" s="247"/>
      <c r="BF123" s="247"/>
      <c r="BG123" s="247"/>
      <c r="BH123" s="247"/>
      <c r="BI123" s="247"/>
      <c r="BJ123" s="247"/>
      <c r="BK123" s="247"/>
      <c r="BL123" s="247"/>
      <c r="BM123" s="247"/>
      <c r="BN123" s="247"/>
      <c r="BO123" s="979" t="s">
        <v>484</v>
      </c>
      <c r="BP123" s="1007"/>
      <c r="BQ123" s="1065">
        <v>9575597</v>
      </c>
      <c r="BR123" s="1066"/>
      <c r="BS123" s="1066"/>
      <c r="BT123" s="1066"/>
      <c r="BU123" s="1066"/>
      <c r="BV123" s="1066">
        <v>10422399</v>
      </c>
      <c r="BW123" s="1066"/>
      <c r="BX123" s="1066"/>
      <c r="BY123" s="1066"/>
      <c r="BZ123" s="1066"/>
      <c r="CA123" s="1066">
        <v>10681074</v>
      </c>
      <c r="CB123" s="1066"/>
      <c r="CC123" s="1066"/>
      <c r="CD123" s="1066"/>
      <c r="CE123" s="1066"/>
      <c r="CF123" s="1003"/>
      <c r="CG123" s="1004"/>
      <c r="CH123" s="1004"/>
      <c r="CI123" s="1004"/>
      <c r="CJ123" s="1005"/>
      <c r="CK123" s="1011"/>
      <c r="CL123" s="1012"/>
      <c r="CM123" s="1012"/>
      <c r="CN123" s="1012"/>
      <c r="CO123" s="1013"/>
      <c r="CP123" s="1021" t="s">
        <v>485</v>
      </c>
      <c r="CQ123" s="1022"/>
      <c r="CR123" s="1022"/>
      <c r="CS123" s="1022"/>
      <c r="CT123" s="1022"/>
      <c r="CU123" s="1022"/>
      <c r="CV123" s="1022"/>
      <c r="CW123" s="1022"/>
      <c r="CX123" s="1022"/>
      <c r="CY123" s="1022"/>
      <c r="CZ123" s="1022"/>
      <c r="DA123" s="1022"/>
      <c r="DB123" s="1022"/>
      <c r="DC123" s="1022"/>
      <c r="DD123" s="1022"/>
      <c r="DE123" s="1022"/>
      <c r="DF123" s="1023"/>
      <c r="DG123" s="960" t="s">
        <v>441</v>
      </c>
      <c r="DH123" s="961"/>
      <c r="DI123" s="961"/>
      <c r="DJ123" s="961"/>
      <c r="DK123" s="962"/>
      <c r="DL123" s="963" t="s">
        <v>443</v>
      </c>
      <c r="DM123" s="961"/>
      <c r="DN123" s="961"/>
      <c r="DO123" s="961"/>
      <c r="DP123" s="962"/>
      <c r="DQ123" s="963" t="s">
        <v>441</v>
      </c>
      <c r="DR123" s="961"/>
      <c r="DS123" s="961"/>
      <c r="DT123" s="961"/>
      <c r="DU123" s="962"/>
      <c r="DV123" s="964" t="s">
        <v>469</v>
      </c>
      <c r="DW123" s="965"/>
      <c r="DX123" s="965"/>
      <c r="DY123" s="965"/>
      <c r="DZ123" s="966"/>
    </row>
    <row r="124" spans="1:130" s="226" customFormat="1" ht="26.25" customHeight="1" thickBot="1" x14ac:dyDescent="0.2">
      <c r="A124" s="1059"/>
      <c r="B124" s="951"/>
      <c r="C124" s="924" t="s">
        <v>470</v>
      </c>
      <c r="D124" s="925"/>
      <c r="E124" s="925"/>
      <c r="F124" s="925"/>
      <c r="G124" s="925"/>
      <c r="H124" s="925"/>
      <c r="I124" s="925"/>
      <c r="J124" s="925"/>
      <c r="K124" s="925"/>
      <c r="L124" s="925"/>
      <c r="M124" s="925"/>
      <c r="N124" s="925"/>
      <c r="O124" s="925"/>
      <c r="P124" s="925"/>
      <c r="Q124" s="925"/>
      <c r="R124" s="925"/>
      <c r="S124" s="925"/>
      <c r="T124" s="925"/>
      <c r="U124" s="925"/>
      <c r="V124" s="925"/>
      <c r="W124" s="925"/>
      <c r="X124" s="925"/>
      <c r="Y124" s="925"/>
      <c r="Z124" s="926"/>
      <c r="AA124" s="960" t="s">
        <v>441</v>
      </c>
      <c r="AB124" s="961"/>
      <c r="AC124" s="961"/>
      <c r="AD124" s="961"/>
      <c r="AE124" s="962"/>
      <c r="AF124" s="963" t="s">
        <v>441</v>
      </c>
      <c r="AG124" s="961"/>
      <c r="AH124" s="961"/>
      <c r="AI124" s="961"/>
      <c r="AJ124" s="962"/>
      <c r="AK124" s="963" t="s">
        <v>180</v>
      </c>
      <c r="AL124" s="961"/>
      <c r="AM124" s="961"/>
      <c r="AN124" s="961"/>
      <c r="AO124" s="962"/>
      <c r="AP124" s="964" t="s">
        <v>180</v>
      </c>
      <c r="AQ124" s="965"/>
      <c r="AR124" s="965"/>
      <c r="AS124" s="965"/>
      <c r="AT124" s="966"/>
      <c r="AU124" s="1061" t="s">
        <v>486</v>
      </c>
      <c r="AV124" s="1062"/>
      <c r="AW124" s="1062"/>
      <c r="AX124" s="1062"/>
      <c r="AY124" s="1062"/>
      <c r="AZ124" s="1062"/>
      <c r="BA124" s="1062"/>
      <c r="BB124" s="1062"/>
      <c r="BC124" s="1062"/>
      <c r="BD124" s="1062"/>
      <c r="BE124" s="1062"/>
      <c r="BF124" s="1062"/>
      <c r="BG124" s="1062"/>
      <c r="BH124" s="1062"/>
      <c r="BI124" s="1062"/>
      <c r="BJ124" s="1062"/>
      <c r="BK124" s="1062"/>
      <c r="BL124" s="1062"/>
      <c r="BM124" s="1062"/>
      <c r="BN124" s="1062"/>
      <c r="BO124" s="1062"/>
      <c r="BP124" s="1063"/>
      <c r="BQ124" s="1064">
        <v>66.2</v>
      </c>
      <c r="BR124" s="1029"/>
      <c r="BS124" s="1029"/>
      <c r="BT124" s="1029"/>
      <c r="BU124" s="1029"/>
      <c r="BV124" s="1029">
        <v>44.7</v>
      </c>
      <c r="BW124" s="1029"/>
      <c r="BX124" s="1029"/>
      <c r="BY124" s="1029"/>
      <c r="BZ124" s="1029"/>
      <c r="CA124" s="1029">
        <v>35.299999999999997</v>
      </c>
      <c r="CB124" s="1029"/>
      <c r="CC124" s="1029"/>
      <c r="CD124" s="1029"/>
      <c r="CE124" s="1029"/>
      <c r="CF124" s="1030"/>
      <c r="CG124" s="1031"/>
      <c r="CH124" s="1031"/>
      <c r="CI124" s="1031"/>
      <c r="CJ124" s="1032"/>
      <c r="CK124" s="1014"/>
      <c r="CL124" s="1014"/>
      <c r="CM124" s="1014"/>
      <c r="CN124" s="1014"/>
      <c r="CO124" s="1015"/>
      <c r="CP124" s="1021" t="s">
        <v>487</v>
      </c>
      <c r="CQ124" s="1022"/>
      <c r="CR124" s="1022"/>
      <c r="CS124" s="1022"/>
      <c r="CT124" s="1022"/>
      <c r="CU124" s="1022"/>
      <c r="CV124" s="1022"/>
      <c r="CW124" s="1022"/>
      <c r="CX124" s="1022"/>
      <c r="CY124" s="1022"/>
      <c r="CZ124" s="1022"/>
      <c r="DA124" s="1022"/>
      <c r="DB124" s="1022"/>
      <c r="DC124" s="1022"/>
      <c r="DD124" s="1022"/>
      <c r="DE124" s="1022"/>
      <c r="DF124" s="1023"/>
      <c r="DG124" s="1006" t="s">
        <v>180</v>
      </c>
      <c r="DH124" s="988"/>
      <c r="DI124" s="988"/>
      <c r="DJ124" s="988"/>
      <c r="DK124" s="989"/>
      <c r="DL124" s="987" t="s">
        <v>469</v>
      </c>
      <c r="DM124" s="988"/>
      <c r="DN124" s="988"/>
      <c r="DO124" s="988"/>
      <c r="DP124" s="989"/>
      <c r="DQ124" s="987" t="s">
        <v>180</v>
      </c>
      <c r="DR124" s="988"/>
      <c r="DS124" s="988"/>
      <c r="DT124" s="988"/>
      <c r="DU124" s="989"/>
      <c r="DV124" s="990" t="s">
        <v>443</v>
      </c>
      <c r="DW124" s="991"/>
      <c r="DX124" s="991"/>
      <c r="DY124" s="991"/>
      <c r="DZ124" s="992"/>
    </row>
    <row r="125" spans="1:130" s="226" customFormat="1" ht="26.25" customHeight="1" x14ac:dyDescent="0.15">
      <c r="A125" s="1059"/>
      <c r="B125" s="951"/>
      <c r="C125" s="924" t="s">
        <v>472</v>
      </c>
      <c r="D125" s="925"/>
      <c r="E125" s="925"/>
      <c r="F125" s="925"/>
      <c r="G125" s="925"/>
      <c r="H125" s="925"/>
      <c r="I125" s="925"/>
      <c r="J125" s="925"/>
      <c r="K125" s="925"/>
      <c r="L125" s="925"/>
      <c r="M125" s="925"/>
      <c r="N125" s="925"/>
      <c r="O125" s="925"/>
      <c r="P125" s="925"/>
      <c r="Q125" s="925"/>
      <c r="R125" s="925"/>
      <c r="S125" s="925"/>
      <c r="T125" s="925"/>
      <c r="U125" s="925"/>
      <c r="V125" s="925"/>
      <c r="W125" s="925"/>
      <c r="X125" s="925"/>
      <c r="Y125" s="925"/>
      <c r="Z125" s="926"/>
      <c r="AA125" s="960" t="s">
        <v>180</v>
      </c>
      <c r="AB125" s="961"/>
      <c r="AC125" s="961"/>
      <c r="AD125" s="961"/>
      <c r="AE125" s="962"/>
      <c r="AF125" s="963" t="s">
        <v>180</v>
      </c>
      <c r="AG125" s="961"/>
      <c r="AH125" s="961"/>
      <c r="AI125" s="961"/>
      <c r="AJ125" s="962"/>
      <c r="AK125" s="963" t="s">
        <v>180</v>
      </c>
      <c r="AL125" s="961"/>
      <c r="AM125" s="961"/>
      <c r="AN125" s="961"/>
      <c r="AO125" s="962"/>
      <c r="AP125" s="964" t="s">
        <v>443</v>
      </c>
      <c r="AQ125" s="965"/>
      <c r="AR125" s="965"/>
      <c r="AS125" s="965"/>
      <c r="AT125" s="966"/>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24" t="s">
        <v>488</v>
      </c>
      <c r="CL125" s="1009"/>
      <c r="CM125" s="1009"/>
      <c r="CN125" s="1009"/>
      <c r="CO125" s="1010"/>
      <c r="CP125" s="931" t="s">
        <v>489</v>
      </c>
      <c r="CQ125" s="899"/>
      <c r="CR125" s="899"/>
      <c r="CS125" s="899"/>
      <c r="CT125" s="899"/>
      <c r="CU125" s="899"/>
      <c r="CV125" s="899"/>
      <c r="CW125" s="899"/>
      <c r="CX125" s="899"/>
      <c r="CY125" s="899"/>
      <c r="CZ125" s="899"/>
      <c r="DA125" s="899"/>
      <c r="DB125" s="899"/>
      <c r="DC125" s="899"/>
      <c r="DD125" s="899"/>
      <c r="DE125" s="899"/>
      <c r="DF125" s="900"/>
      <c r="DG125" s="932" t="s">
        <v>180</v>
      </c>
      <c r="DH125" s="933"/>
      <c r="DI125" s="933"/>
      <c r="DJ125" s="933"/>
      <c r="DK125" s="933"/>
      <c r="DL125" s="933" t="s">
        <v>180</v>
      </c>
      <c r="DM125" s="933"/>
      <c r="DN125" s="933"/>
      <c r="DO125" s="933"/>
      <c r="DP125" s="933"/>
      <c r="DQ125" s="933" t="s">
        <v>180</v>
      </c>
      <c r="DR125" s="933"/>
      <c r="DS125" s="933"/>
      <c r="DT125" s="933"/>
      <c r="DU125" s="933"/>
      <c r="DV125" s="934" t="s">
        <v>180</v>
      </c>
      <c r="DW125" s="934"/>
      <c r="DX125" s="934"/>
      <c r="DY125" s="934"/>
      <c r="DZ125" s="935"/>
    </row>
    <row r="126" spans="1:130" s="226" customFormat="1" ht="26.25" customHeight="1" thickBot="1" x14ac:dyDescent="0.2">
      <c r="A126" s="1059"/>
      <c r="B126" s="951"/>
      <c r="C126" s="924" t="s">
        <v>474</v>
      </c>
      <c r="D126" s="925"/>
      <c r="E126" s="925"/>
      <c r="F126" s="925"/>
      <c r="G126" s="925"/>
      <c r="H126" s="925"/>
      <c r="I126" s="925"/>
      <c r="J126" s="925"/>
      <c r="K126" s="925"/>
      <c r="L126" s="925"/>
      <c r="M126" s="925"/>
      <c r="N126" s="925"/>
      <c r="O126" s="925"/>
      <c r="P126" s="925"/>
      <c r="Q126" s="925"/>
      <c r="R126" s="925"/>
      <c r="S126" s="925"/>
      <c r="T126" s="925"/>
      <c r="U126" s="925"/>
      <c r="V126" s="925"/>
      <c r="W126" s="925"/>
      <c r="X126" s="925"/>
      <c r="Y126" s="925"/>
      <c r="Z126" s="926"/>
      <c r="AA126" s="960" t="s">
        <v>180</v>
      </c>
      <c r="AB126" s="961"/>
      <c r="AC126" s="961"/>
      <c r="AD126" s="961"/>
      <c r="AE126" s="962"/>
      <c r="AF126" s="963" t="s">
        <v>180</v>
      </c>
      <c r="AG126" s="961"/>
      <c r="AH126" s="961"/>
      <c r="AI126" s="961"/>
      <c r="AJ126" s="962"/>
      <c r="AK126" s="963" t="s">
        <v>443</v>
      </c>
      <c r="AL126" s="961"/>
      <c r="AM126" s="961"/>
      <c r="AN126" s="961"/>
      <c r="AO126" s="962"/>
      <c r="AP126" s="964" t="s">
        <v>180</v>
      </c>
      <c r="AQ126" s="965"/>
      <c r="AR126" s="965"/>
      <c r="AS126" s="965"/>
      <c r="AT126" s="966"/>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25"/>
      <c r="CL126" s="1012"/>
      <c r="CM126" s="1012"/>
      <c r="CN126" s="1012"/>
      <c r="CO126" s="1013"/>
      <c r="CP126" s="924" t="s">
        <v>490</v>
      </c>
      <c r="CQ126" s="925"/>
      <c r="CR126" s="925"/>
      <c r="CS126" s="925"/>
      <c r="CT126" s="925"/>
      <c r="CU126" s="925"/>
      <c r="CV126" s="925"/>
      <c r="CW126" s="925"/>
      <c r="CX126" s="925"/>
      <c r="CY126" s="925"/>
      <c r="CZ126" s="925"/>
      <c r="DA126" s="925"/>
      <c r="DB126" s="925"/>
      <c r="DC126" s="925"/>
      <c r="DD126" s="925"/>
      <c r="DE126" s="925"/>
      <c r="DF126" s="926"/>
      <c r="DG126" s="927" t="s">
        <v>469</v>
      </c>
      <c r="DH126" s="928"/>
      <c r="DI126" s="928"/>
      <c r="DJ126" s="928"/>
      <c r="DK126" s="928"/>
      <c r="DL126" s="928" t="s">
        <v>180</v>
      </c>
      <c r="DM126" s="928"/>
      <c r="DN126" s="928"/>
      <c r="DO126" s="928"/>
      <c r="DP126" s="928"/>
      <c r="DQ126" s="928" t="s">
        <v>469</v>
      </c>
      <c r="DR126" s="928"/>
      <c r="DS126" s="928"/>
      <c r="DT126" s="928"/>
      <c r="DU126" s="928"/>
      <c r="DV126" s="929" t="s">
        <v>469</v>
      </c>
      <c r="DW126" s="929"/>
      <c r="DX126" s="929"/>
      <c r="DY126" s="929"/>
      <c r="DZ126" s="930"/>
    </row>
    <row r="127" spans="1:130" s="226" customFormat="1" ht="26.25" customHeight="1" x14ac:dyDescent="0.15">
      <c r="A127" s="1060"/>
      <c r="B127" s="953"/>
      <c r="C127" s="975" t="s">
        <v>491</v>
      </c>
      <c r="D127" s="967"/>
      <c r="E127" s="967"/>
      <c r="F127" s="967"/>
      <c r="G127" s="967"/>
      <c r="H127" s="967"/>
      <c r="I127" s="967"/>
      <c r="J127" s="967"/>
      <c r="K127" s="967"/>
      <c r="L127" s="967"/>
      <c r="M127" s="967"/>
      <c r="N127" s="967"/>
      <c r="O127" s="967"/>
      <c r="P127" s="967"/>
      <c r="Q127" s="967"/>
      <c r="R127" s="967"/>
      <c r="S127" s="967"/>
      <c r="T127" s="967"/>
      <c r="U127" s="967"/>
      <c r="V127" s="967"/>
      <c r="W127" s="967"/>
      <c r="X127" s="967"/>
      <c r="Y127" s="967"/>
      <c r="Z127" s="968"/>
      <c r="AA127" s="960" t="s">
        <v>180</v>
      </c>
      <c r="AB127" s="961"/>
      <c r="AC127" s="961"/>
      <c r="AD127" s="961"/>
      <c r="AE127" s="962"/>
      <c r="AF127" s="963" t="s">
        <v>180</v>
      </c>
      <c r="AG127" s="961"/>
      <c r="AH127" s="961"/>
      <c r="AI127" s="961"/>
      <c r="AJ127" s="962"/>
      <c r="AK127" s="963" t="s">
        <v>180</v>
      </c>
      <c r="AL127" s="961"/>
      <c r="AM127" s="961"/>
      <c r="AN127" s="961"/>
      <c r="AO127" s="962"/>
      <c r="AP127" s="964" t="s">
        <v>441</v>
      </c>
      <c r="AQ127" s="965"/>
      <c r="AR127" s="965"/>
      <c r="AS127" s="965"/>
      <c r="AT127" s="966"/>
      <c r="AU127" s="228"/>
      <c r="AV127" s="228"/>
      <c r="AW127" s="228"/>
      <c r="AX127" s="1033" t="s">
        <v>492</v>
      </c>
      <c r="AY127" s="1034"/>
      <c r="AZ127" s="1034"/>
      <c r="BA127" s="1034"/>
      <c r="BB127" s="1034"/>
      <c r="BC127" s="1034"/>
      <c r="BD127" s="1034"/>
      <c r="BE127" s="1035"/>
      <c r="BF127" s="1036" t="s">
        <v>493</v>
      </c>
      <c r="BG127" s="1034"/>
      <c r="BH127" s="1034"/>
      <c r="BI127" s="1034"/>
      <c r="BJ127" s="1034"/>
      <c r="BK127" s="1034"/>
      <c r="BL127" s="1035"/>
      <c r="BM127" s="1036" t="s">
        <v>494</v>
      </c>
      <c r="BN127" s="1034"/>
      <c r="BO127" s="1034"/>
      <c r="BP127" s="1034"/>
      <c r="BQ127" s="1034"/>
      <c r="BR127" s="1034"/>
      <c r="BS127" s="1035"/>
      <c r="BT127" s="1036" t="s">
        <v>495</v>
      </c>
      <c r="BU127" s="1034"/>
      <c r="BV127" s="1034"/>
      <c r="BW127" s="1034"/>
      <c r="BX127" s="1034"/>
      <c r="BY127" s="1034"/>
      <c r="BZ127" s="1057"/>
      <c r="CA127" s="228"/>
      <c r="CB127" s="228"/>
      <c r="CC127" s="228"/>
      <c r="CD127" s="251"/>
      <c r="CE127" s="251"/>
      <c r="CF127" s="251"/>
      <c r="CG127" s="228"/>
      <c r="CH127" s="228"/>
      <c r="CI127" s="228"/>
      <c r="CJ127" s="250"/>
      <c r="CK127" s="1025"/>
      <c r="CL127" s="1012"/>
      <c r="CM127" s="1012"/>
      <c r="CN127" s="1012"/>
      <c r="CO127" s="1013"/>
      <c r="CP127" s="924" t="s">
        <v>496</v>
      </c>
      <c r="CQ127" s="925"/>
      <c r="CR127" s="925"/>
      <c r="CS127" s="925"/>
      <c r="CT127" s="925"/>
      <c r="CU127" s="925"/>
      <c r="CV127" s="925"/>
      <c r="CW127" s="925"/>
      <c r="CX127" s="925"/>
      <c r="CY127" s="925"/>
      <c r="CZ127" s="925"/>
      <c r="DA127" s="925"/>
      <c r="DB127" s="925"/>
      <c r="DC127" s="925"/>
      <c r="DD127" s="925"/>
      <c r="DE127" s="925"/>
      <c r="DF127" s="926"/>
      <c r="DG127" s="927" t="s">
        <v>180</v>
      </c>
      <c r="DH127" s="928"/>
      <c r="DI127" s="928"/>
      <c r="DJ127" s="928"/>
      <c r="DK127" s="928"/>
      <c r="DL127" s="928" t="s">
        <v>180</v>
      </c>
      <c r="DM127" s="928"/>
      <c r="DN127" s="928"/>
      <c r="DO127" s="928"/>
      <c r="DP127" s="928"/>
      <c r="DQ127" s="928" t="s">
        <v>180</v>
      </c>
      <c r="DR127" s="928"/>
      <c r="DS127" s="928"/>
      <c r="DT127" s="928"/>
      <c r="DU127" s="928"/>
      <c r="DV127" s="929" t="s">
        <v>180</v>
      </c>
      <c r="DW127" s="929"/>
      <c r="DX127" s="929"/>
      <c r="DY127" s="929"/>
      <c r="DZ127" s="930"/>
    </row>
    <row r="128" spans="1:130" s="226" customFormat="1" ht="26.25" customHeight="1" thickBot="1" x14ac:dyDescent="0.2">
      <c r="A128" s="1043" t="s">
        <v>497</v>
      </c>
      <c r="B128" s="1044"/>
      <c r="C128" s="1044"/>
      <c r="D128" s="1044"/>
      <c r="E128" s="1044"/>
      <c r="F128" s="1044"/>
      <c r="G128" s="1044"/>
      <c r="H128" s="1044"/>
      <c r="I128" s="1044"/>
      <c r="J128" s="1044"/>
      <c r="K128" s="1044"/>
      <c r="L128" s="1044"/>
      <c r="M128" s="1044"/>
      <c r="N128" s="1044"/>
      <c r="O128" s="1044"/>
      <c r="P128" s="1044"/>
      <c r="Q128" s="1044"/>
      <c r="R128" s="1044"/>
      <c r="S128" s="1044"/>
      <c r="T128" s="1044"/>
      <c r="U128" s="1044"/>
      <c r="V128" s="1044"/>
      <c r="W128" s="1045" t="s">
        <v>498</v>
      </c>
      <c r="X128" s="1045"/>
      <c r="Y128" s="1045"/>
      <c r="Z128" s="1046"/>
      <c r="AA128" s="1047" t="s">
        <v>469</v>
      </c>
      <c r="AB128" s="1048"/>
      <c r="AC128" s="1048"/>
      <c r="AD128" s="1048"/>
      <c r="AE128" s="1049"/>
      <c r="AF128" s="1050" t="s">
        <v>180</v>
      </c>
      <c r="AG128" s="1048"/>
      <c r="AH128" s="1048"/>
      <c r="AI128" s="1048"/>
      <c r="AJ128" s="1049"/>
      <c r="AK128" s="1050">
        <v>67</v>
      </c>
      <c r="AL128" s="1048"/>
      <c r="AM128" s="1048"/>
      <c r="AN128" s="1048"/>
      <c r="AO128" s="1049"/>
      <c r="AP128" s="1051"/>
      <c r="AQ128" s="1052"/>
      <c r="AR128" s="1052"/>
      <c r="AS128" s="1052"/>
      <c r="AT128" s="1053"/>
      <c r="AU128" s="228"/>
      <c r="AV128" s="228"/>
      <c r="AW128" s="228"/>
      <c r="AX128" s="898" t="s">
        <v>499</v>
      </c>
      <c r="AY128" s="899"/>
      <c r="AZ128" s="899"/>
      <c r="BA128" s="899"/>
      <c r="BB128" s="899"/>
      <c r="BC128" s="899"/>
      <c r="BD128" s="899"/>
      <c r="BE128" s="900"/>
      <c r="BF128" s="1054" t="s">
        <v>180</v>
      </c>
      <c r="BG128" s="1055"/>
      <c r="BH128" s="1055"/>
      <c r="BI128" s="1055"/>
      <c r="BJ128" s="1055"/>
      <c r="BK128" s="1055"/>
      <c r="BL128" s="1056"/>
      <c r="BM128" s="1054">
        <v>15</v>
      </c>
      <c r="BN128" s="1055"/>
      <c r="BO128" s="1055"/>
      <c r="BP128" s="1055"/>
      <c r="BQ128" s="1055"/>
      <c r="BR128" s="1055"/>
      <c r="BS128" s="1056"/>
      <c r="BT128" s="1054">
        <v>20</v>
      </c>
      <c r="BU128" s="1055"/>
      <c r="BV128" s="1055"/>
      <c r="BW128" s="1055"/>
      <c r="BX128" s="1055"/>
      <c r="BY128" s="1055"/>
      <c r="BZ128" s="1078"/>
      <c r="CA128" s="251"/>
      <c r="CB128" s="251"/>
      <c r="CC128" s="251"/>
      <c r="CD128" s="251"/>
      <c r="CE128" s="251"/>
      <c r="CF128" s="251"/>
      <c r="CG128" s="228"/>
      <c r="CH128" s="228"/>
      <c r="CI128" s="228"/>
      <c r="CJ128" s="250"/>
      <c r="CK128" s="1026"/>
      <c r="CL128" s="1027"/>
      <c r="CM128" s="1027"/>
      <c r="CN128" s="1027"/>
      <c r="CO128" s="1028"/>
      <c r="CP128" s="1037" t="s">
        <v>500</v>
      </c>
      <c r="CQ128" s="726"/>
      <c r="CR128" s="726"/>
      <c r="CS128" s="726"/>
      <c r="CT128" s="726"/>
      <c r="CU128" s="726"/>
      <c r="CV128" s="726"/>
      <c r="CW128" s="726"/>
      <c r="CX128" s="726"/>
      <c r="CY128" s="726"/>
      <c r="CZ128" s="726"/>
      <c r="DA128" s="726"/>
      <c r="DB128" s="726"/>
      <c r="DC128" s="726"/>
      <c r="DD128" s="726"/>
      <c r="DE128" s="726"/>
      <c r="DF128" s="1038"/>
      <c r="DG128" s="1039" t="s">
        <v>180</v>
      </c>
      <c r="DH128" s="1040"/>
      <c r="DI128" s="1040"/>
      <c r="DJ128" s="1040"/>
      <c r="DK128" s="1040"/>
      <c r="DL128" s="1040" t="s">
        <v>443</v>
      </c>
      <c r="DM128" s="1040"/>
      <c r="DN128" s="1040"/>
      <c r="DO128" s="1040"/>
      <c r="DP128" s="1040"/>
      <c r="DQ128" s="1040" t="s">
        <v>443</v>
      </c>
      <c r="DR128" s="1040"/>
      <c r="DS128" s="1040"/>
      <c r="DT128" s="1040"/>
      <c r="DU128" s="1040"/>
      <c r="DV128" s="1041" t="s">
        <v>180</v>
      </c>
      <c r="DW128" s="1041"/>
      <c r="DX128" s="1041"/>
      <c r="DY128" s="1041"/>
      <c r="DZ128" s="1042"/>
    </row>
    <row r="129" spans="1:131" s="226" customFormat="1" ht="26.25" customHeight="1" x14ac:dyDescent="0.15">
      <c r="A129" s="936" t="s">
        <v>108</v>
      </c>
      <c r="B129" s="937"/>
      <c r="C129" s="937"/>
      <c r="D129" s="937"/>
      <c r="E129" s="937"/>
      <c r="F129" s="937"/>
      <c r="G129" s="937"/>
      <c r="H129" s="937"/>
      <c r="I129" s="937"/>
      <c r="J129" s="937"/>
      <c r="K129" s="937"/>
      <c r="L129" s="937"/>
      <c r="M129" s="937"/>
      <c r="N129" s="937"/>
      <c r="O129" s="937"/>
      <c r="P129" s="937"/>
      <c r="Q129" s="937"/>
      <c r="R129" s="937"/>
      <c r="S129" s="937"/>
      <c r="T129" s="937"/>
      <c r="U129" s="937"/>
      <c r="V129" s="937"/>
      <c r="W129" s="1072" t="s">
        <v>501</v>
      </c>
      <c r="X129" s="1073"/>
      <c r="Y129" s="1073"/>
      <c r="Z129" s="1074"/>
      <c r="AA129" s="960">
        <v>4771501</v>
      </c>
      <c r="AB129" s="961"/>
      <c r="AC129" s="961"/>
      <c r="AD129" s="961"/>
      <c r="AE129" s="962"/>
      <c r="AF129" s="963">
        <v>5033802</v>
      </c>
      <c r="AG129" s="961"/>
      <c r="AH129" s="961"/>
      <c r="AI129" s="961"/>
      <c r="AJ129" s="962"/>
      <c r="AK129" s="963">
        <v>4916109</v>
      </c>
      <c r="AL129" s="961"/>
      <c r="AM129" s="961"/>
      <c r="AN129" s="961"/>
      <c r="AO129" s="962"/>
      <c r="AP129" s="1075"/>
      <c r="AQ129" s="1076"/>
      <c r="AR129" s="1076"/>
      <c r="AS129" s="1076"/>
      <c r="AT129" s="1077"/>
      <c r="AU129" s="229"/>
      <c r="AV129" s="229"/>
      <c r="AW129" s="229"/>
      <c r="AX129" s="1067" t="s">
        <v>502</v>
      </c>
      <c r="AY129" s="925"/>
      <c r="AZ129" s="925"/>
      <c r="BA129" s="925"/>
      <c r="BB129" s="925"/>
      <c r="BC129" s="925"/>
      <c r="BD129" s="925"/>
      <c r="BE129" s="926"/>
      <c r="BF129" s="1068" t="s">
        <v>180</v>
      </c>
      <c r="BG129" s="1069"/>
      <c r="BH129" s="1069"/>
      <c r="BI129" s="1069"/>
      <c r="BJ129" s="1069"/>
      <c r="BK129" s="1069"/>
      <c r="BL129" s="1070"/>
      <c r="BM129" s="1068">
        <v>20</v>
      </c>
      <c r="BN129" s="1069"/>
      <c r="BO129" s="1069"/>
      <c r="BP129" s="1069"/>
      <c r="BQ129" s="1069"/>
      <c r="BR129" s="1069"/>
      <c r="BS129" s="1070"/>
      <c r="BT129" s="1068">
        <v>30</v>
      </c>
      <c r="BU129" s="1069"/>
      <c r="BV129" s="1069"/>
      <c r="BW129" s="1069"/>
      <c r="BX129" s="1069"/>
      <c r="BY129" s="1069"/>
      <c r="BZ129" s="1071"/>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36" t="s">
        <v>503</v>
      </c>
      <c r="B130" s="937"/>
      <c r="C130" s="937"/>
      <c r="D130" s="937"/>
      <c r="E130" s="937"/>
      <c r="F130" s="937"/>
      <c r="G130" s="937"/>
      <c r="H130" s="937"/>
      <c r="I130" s="937"/>
      <c r="J130" s="937"/>
      <c r="K130" s="937"/>
      <c r="L130" s="937"/>
      <c r="M130" s="937"/>
      <c r="N130" s="937"/>
      <c r="O130" s="937"/>
      <c r="P130" s="937"/>
      <c r="Q130" s="937"/>
      <c r="R130" s="937"/>
      <c r="S130" s="937"/>
      <c r="T130" s="937"/>
      <c r="U130" s="937"/>
      <c r="V130" s="937"/>
      <c r="W130" s="1072" t="s">
        <v>504</v>
      </c>
      <c r="X130" s="1073"/>
      <c r="Y130" s="1073"/>
      <c r="Z130" s="1074"/>
      <c r="AA130" s="960">
        <v>549563</v>
      </c>
      <c r="AB130" s="961"/>
      <c r="AC130" s="961"/>
      <c r="AD130" s="961"/>
      <c r="AE130" s="962"/>
      <c r="AF130" s="963">
        <v>554876</v>
      </c>
      <c r="AG130" s="961"/>
      <c r="AH130" s="961"/>
      <c r="AI130" s="961"/>
      <c r="AJ130" s="962"/>
      <c r="AK130" s="963">
        <v>557748</v>
      </c>
      <c r="AL130" s="961"/>
      <c r="AM130" s="961"/>
      <c r="AN130" s="961"/>
      <c r="AO130" s="962"/>
      <c r="AP130" s="1075"/>
      <c r="AQ130" s="1076"/>
      <c r="AR130" s="1076"/>
      <c r="AS130" s="1076"/>
      <c r="AT130" s="1077"/>
      <c r="AU130" s="229"/>
      <c r="AV130" s="229"/>
      <c r="AW130" s="229"/>
      <c r="AX130" s="1067" t="s">
        <v>505</v>
      </c>
      <c r="AY130" s="925"/>
      <c r="AZ130" s="925"/>
      <c r="BA130" s="925"/>
      <c r="BB130" s="925"/>
      <c r="BC130" s="925"/>
      <c r="BD130" s="925"/>
      <c r="BE130" s="926"/>
      <c r="BF130" s="1103">
        <v>4.0999999999999996</v>
      </c>
      <c r="BG130" s="1104"/>
      <c r="BH130" s="1104"/>
      <c r="BI130" s="1104"/>
      <c r="BJ130" s="1104"/>
      <c r="BK130" s="1104"/>
      <c r="BL130" s="1105"/>
      <c r="BM130" s="1103">
        <v>25</v>
      </c>
      <c r="BN130" s="1104"/>
      <c r="BO130" s="1104"/>
      <c r="BP130" s="1104"/>
      <c r="BQ130" s="1104"/>
      <c r="BR130" s="1104"/>
      <c r="BS130" s="1105"/>
      <c r="BT130" s="1103">
        <v>35</v>
      </c>
      <c r="BU130" s="1104"/>
      <c r="BV130" s="1104"/>
      <c r="BW130" s="1104"/>
      <c r="BX130" s="1104"/>
      <c r="BY130" s="1104"/>
      <c r="BZ130" s="1106"/>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07"/>
      <c r="B131" s="1108"/>
      <c r="C131" s="1108"/>
      <c r="D131" s="1108"/>
      <c r="E131" s="1108"/>
      <c r="F131" s="1108"/>
      <c r="G131" s="1108"/>
      <c r="H131" s="1108"/>
      <c r="I131" s="1108"/>
      <c r="J131" s="1108"/>
      <c r="K131" s="1108"/>
      <c r="L131" s="1108"/>
      <c r="M131" s="1108"/>
      <c r="N131" s="1108"/>
      <c r="O131" s="1108"/>
      <c r="P131" s="1108"/>
      <c r="Q131" s="1108"/>
      <c r="R131" s="1108"/>
      <c r="S131" s="1108"/>
      <c r="T131" s="1108"/>
      <c r="U131" s="1108"/>
      <c r="V131" s="1108"/>
      <c r="W131" s="1109" t="s">
        <v>506</v>
      </c>
      <c r="X131" s="1110"/>
      <c r="Y131" s="1110"/>
      <c r="Z131" s="1111"/>
      <c r="AA131" s="1006">
        <v>4221938</v>
      </c>
      <c r="AB131" s="988"/>
      <c r="AC131" s="988"/>
      <c r="AD131" s="988"/>
      <c r="AE131" s="989"/>
      <c r="AF131" s="987">
        <v>4478926</v>
      </c>
      <c r="AG131" s="988"/>
      <c r="AH131" s="988"/>
      <c r="AI131" s="988"/>
      <c r="AJ131" s="989"/>
      <c r="AK131" s="987">
        <v>4358361</v>
      </c>
      <c r="AL131" s="988"/>
      <c r="AM131" s="988"/>
      <c r="AN131" s="988"/>
      <c r="AO131" s="989"/>
      <c r="AP131" s="1112"/>
      <c r="AQ131" s="1113"/>
      <c r="AR131" s="1113"/>
      <c r="AS131" s="1113"/>
      <c r="AT131" s="1114"/>
      <c r="AU131" s="229"/>
      <c r="AV131" s="229"/>
      <c r="AW131" s="229"/>
      <c r="AX131" s="1085" t="s">
        <v>507</v>
      </c>
      <c r="AY131" s="726"/>
      <c r="AZ131" s="726"/>
      <c r="BA131" s="726"/>
      <c r="BB131" s="726"/>
      <c r="BC131" s="726"/>
      <c r="BD131" s="726"/>
      <c r="BE131" s="1038"/>
      <c r="BF131" s="1086">
        <v>35.299999999999997</v>
      </c>
      <c r="BG131" s="1087"/>
      <c r="BH131" s="1087"/>
      <c r="BI131" s="1087"/>
      <c r="BJ131" s="1087"/>
      <c r="BK131" s="1087"/>
      <c r="BL131" s="1088"/>
      <c r="BM131" s="1086">
        <v>350</v>
      </c>
      <c r="BN131" s="1087"/>
      <c r="BO131" s="1087"/>
      <c r="BP131" s="1087"/>
      <c r="BQ131" s="1087"/>
      <c r="BR131" s="1087"/>
      <c r="BS131" s="1088"/>
      <c r="BT131" s="1089"/>
      <c r="BU131" s="1090"/>
      <c r="BV131" s="1090"/>
      <c r="BW131" s="1090"/>
      <c r="BX131" s="1090"/>
      <c r="BY131" s="1090"/>
      <c r="BZ131" s="109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092" t="s">
        <v>508</v>
      </c>
      <c r="B132" s="1093"/>
      <c r="C132" s="1093"/>
      <c r="D132" s="1093"/>
      <c r="E132" s="1093"/>
      <c r="F132" s="1093"/>
      <c r="G132" s="1093"/>
      <c r="H132" s="1093"/>
      <c r="I132" s="1093"/>
      <c r="J132" s="1093"/>
      <c r="K132" s="1093"/>
      <c r="L132" s="1093"/>
      <c r="M132" s="1093"/>
      <c r="N132" s="1093"/>
      <c r="O132" s="1093"/>
      <c r="P132" s="1093"/>
      <c r="Q132" s="1093"/>
      <c r="R132" s="1093"/>
      <c r="S132" s="1093"/>
      <c r="T132" s="1093"/>
      <c r="U132" s="1093"/>
      <c r="V132" s="1096" t="s">
        <v>509</v>
      </c>
      <c r="W132" s="1096"/>
      <c r="X132" s="1096"/>
      <c r="Y132" s="1096"/>
      <c r="Z132" s="1097"/>
      <c r="AA132" s="1098">
        <v>3.3509492559999998</v>
      </c>
      <c r="AB132" s="1099"/>
      <c r="AC132" s="1099"/>
      <c r="AD132" s="1099"/>
      <c r="AE132" s="1100"/>
      <c r="AF132" s="1101">
        <v>4.2026592980000004</v>
      </c>
      <c r="AG132" s="1099"/>
      <c r="AH132" s="1099"/>
      <c r="AI132" s="1099"/>
      <c r="AJ132" s="1100"/>
      <c r="AK132" s="1101">
        <v>4.9015444109999997</v>
      </c>
      <c r="AL132" s="1099"/>
      <c r="AM132" s="1099"/>
      <c r="AN132" s="1099"/>
      <c r="AO132" s="1100"/>
      <c r="AP132" s="1003"/>
      <c r="AQ132" s="1004"/>
      <c r="AR132" s="1004"/>
      <c r="AS132" s="1004"/>
      <c r="AT132" s="1102"/>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094"/>
      <c r="B133" s="1095"/>
      <c r="C133" s="1095"/>
      <c r="D133" s="1095"/>
      <c r="E133" s="1095"/>
      <c r="F133" s="1095"/>
      <c r="G133" s="1095"/>
      <c r="H133" s="1095"/>
      <c r="I133" s="1095"/>
      <c r="J133" s="1095"/>
      <c r="K133" s="1095"/>
      <c r="L133" s="1095"/>
      <c r="M133" s="1095"/>
      <c r="N133" s="1095"/>
      <c r="O133" s="1095"/>
      <c r="P133" s="1095"/>
      <c r="Q133" s="1095"/>
      <c r="R133" s="1095"/>
      <c r="S133" s="1095"/>
      <c r="T133" s="1095"/>
      <c r="U133" s="1095"/>
      <c r="V133" s="1079" t="s">
        <v>510</v>
      </c>
      <c r="W133" s="1079"/>
      <c r="X133" s="1079"/>
      <c r="Y133" s="1079"/>
      <c r="Z133" s="1080"/>
      <c r="AA133" s="1081">
        <v>3.5</v>
      </c>
      <c r="AB133" s="1082"/>
      <c r="AC133" s="1082"/>
      <c r="AD133" s="1082"/>
      <c r="AE133" s="1083"/>
      <c r="AF133" s="1081">
        <v>3.6</v>
      </c>
      <c r="AG133" s="1082"/>
      <c r="AH133" s="1082"/>
      <c r="AI133" s="1082"/>
      <c r="AJ133" s="1083"/>
      <c r="AK133" s="1081">
        <v>4.0999999999999996</v>
      </c>
      <c r="AL133" s="1082"/>
      <c r="AM133" s="1082"/>
      <c r="AN133" s="1082"/>
      <c r="AO133" s="1083"/>
      <c r="AP133" s="1030"/>
      <c r="AQ133" s="1031"/>
      <c r="AR133" s="1031"/>
      <c r="AS133" s="1031"/>
      <c r="AT133" s="1084"/>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uR0Ioj/wCG52CUIFFAS1doeZKKNd4etVuIYK/Fq69w0qrVnnaMs9k9y3s4DcZu+sEh5TsO8kPh+C0cDmP4VVoA==" saltValue="4L4FFn6X06SlNQQzEP2Ln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67" zoomScaleNormal="85" zoomScaleSheetLayoutView="100" workbookViewId="0">
      <selection activeCell="AG71" sqref="AG71"/>
    </sheetView>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511</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hvNcRrYwpfstjS8kV+N2+1bWZVlqR+a2XXGFmhQepE6OOEYX+2Sp6fAQUPBX0e/zrCMVsVhAfzZHTNJNQ6RG7g==" saltValue="hWOwE6bn3M8D2WzgwCtbH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C73"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NH3e0lKOK1+8ON9GyQdbSF41rNFkZ/MRx7khuj1oiCaHgqJHu82wh2Ba4vXQ78fu5tn2JC/hET5JH35BUgutw==" saltValue="a5z+NIDRiLCy9WMIF0/4D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D64"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512</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513</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16" t="s">
        <v>514</v>
      </c>
      <c r="AP7" s="268"/>
      <c r="AQ7" s="269" t="s">
        <v>515</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17"/>
      <c r="AP8" s="274" t="s">
        <v>516</v>
      </c>
      <c r="AQ8" s="275" t="s">
        <v>517</v>
      </c>
      <c r="AR8" s="276" t="s">
        <v>518</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18" t="s">
        <v>519</v>
      </c>
      <c r="AL9" s="1119"/>
      <c r="AM9" s="1119"/>
      <c r="AN9" s="1120"/>
      <c r="AO9" s="277">
        <v>1346656</v>
      </c>
      <c r="AP9" s="277">
        <v>72490</v>
      </c>
      <c r="AQ9" s="278">
        <v>99018</v>
      </c>
      <c r="AR9" s="279">
        <v>-26.8</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18" t="s">
        <v>520</v>
      </c>
      <c r="AL10" s="1119"/>
      <c r="AM10" s="1119"/>
      <c r="AN10" s="1120"/>
      <c r="AO10" s="280">
        <v>207363</v>
      </c>
      <c r="AP10" s="280">
        <v>11162</v>
      </c>
      <c r="AQ10" s="281">
        <v>12190</v>
      </c>
      <c r="AR10" s="282">
        <v>-8.4</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18" t="s">
        <v>521</v>
      </c>
      <c r="AL11" s="1119"/>
      <c r="AM11" s="1119"/>
      <c r="AN11" s="1120"/>
      <c r="AO11" s="280" t="s">
        <v>522</v>
      </c>
      <c r="AP11" s="280" t="s">
        <v>522</v>
      </c>
      <c r="AQ11" s="281">
        <v>979</v>
      </c>
      <c r="AR11" s="282" t="s">
        <v>522</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18" t="s">
        <v>523</v>
      </c>
      <c r="AL12" s="1119"/>
      <c r="AM12" s="1119"/>
      <c r="AN12" s="1120"/>
      <c r="AO12" s="280" t="s">
        <v>522</v>
      </c>
      <c r="AP12" s="280" t="s">
        <v>522</v>
      </c>
      <c r="AQ12" s="281" t="s">
        <v>522</v>
      </c>
      <c r="AR12" s="282" t="s">
        <v>522</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18" t="s">
        <v>524</v>
      </c>
      <c r="AL13" s="1119"/>
      <c r="AM13" s="1119"/>
      <c r="AN13" s="1120"/>
      <c r="AO13" s="280">
        <v>121633</v>
      </c>
      <c r="AP13" s="280">
        <v>6548</v>
      </c>
      <c r="AQ13" s="281">
        <v>3304</v>
      </c>
      <c r="AR13" s="282">
        <v>98.2</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18" t="s">
        <v>525</v>
      </c>
      <c r="AL14" s="1119"/>
      <c r="AM14" s="1119"/>
      <c r="AN14" s="1120"/>
      <c r="AO14" s="280">
        <v>5210</v>
      </c>
      <c r="AP14" s="280">
        <v>280</v>
      </c>
      <c r="AQ14" s="281">
        <v>2278</v>
      </c>
      <c r="AR14" s="282">
        <v>-87.7</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21" t="s">
        <v>526</v>
      </c>
      <c r="AL15" s="1122"/>
      <c r="AM15" s="1122"/>
      <c r="AN15" s="1123"/>
      <c r="AO15" s="280">
        <v>-81252</v>
      </c>
      <c r="AP15" s="280">
        <v>-4374</v>
      </c>
      <c r="AQ15" s="281">
        <v>-6694</v>
      </c>
      <c r="AR15" s="282">
        <v>-34.700000000000003</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21" t="s">
        <v>188</v>
      </c>
      <c r="AL16" s="1122"/>
      <c r="AM16" s="1122"/>
      <c r="AN16" s="1123"/>
      <c r="AO16" s="280">
        <v>1599610</v>
      </c>
      <c r="AP16" s="280">
        <v>86107</v>
      </c>
      <c r="AQ16" s="281">
        <v>111075</v>
      </c>
      <c r="AR16" s="282">
        <v>-22.5</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527</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528</v>
      </c>
      <c r="AP20" s="289" t="s">
        <v>529</v>
      </c>
      <c r="AQ20" s="290" t="s">
        <v>530</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24" t="s">
        <v>531</v>
      </c>
      <c r="AL21" s="1125"/>
      <c r="AM21" s="1125"/>
      <c r="AN21" s="1126"/>
      <c r="AO21" s="293">
        <v>8.02</v>
      </c>
      <c r="AP21" s="294">
        <v>9.92</v>
      </c>
      <c r="AQ21" s="295">
        <v>-1.9</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24" t="s">
        <v>532</v>
      </c>
      <c r="AL22" s="1125"/>
      <c r="AM22" s="1125"/>
      <c r="AN22" s="1126"/>
      <c r="AO22" s="298">
        <v>94.3</v>
      </c>
      <c r="AP22" s="299">
        <v>96.2</v>
      </c>
      <c r="AQ22" s="300">
        <v>-1.9</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15" t="s">
        <v>533</v>
      </c>
      <c r="B26" s="1115"/>
      <c r="C26" s="1115"/>
      <c r="D26" s="1115"/>
      <c r="E26" s="1115"/>
      <c r="F26" s="1115"/>
      <c r="G26" s="1115"/>
      <c r="H26" s="1115"/>
      <c r="I26" s="1115"/>
      <c r="J26" s="1115"/>
      <c r="K26" s="1115"/>
      <c r="L26" s="1115"/>
      <c r="M26" s="1115"/>
      <c r="N26" s="1115"/>
      <c r="O26" s="1115"/>
      <c r="P26" s="1115"/>
      <c r="Q26" s="1115"/>
      <c r="R26" s="1115"/>
      <c r="S26" s="1115"/>
      <c r="T26" s="1115"/>
      <c r="U26" s="1115"/>
      <c r="V26" s="1115"/>
      <c r="W26" s="1115"/>
      <c r="X26" s="1115"/>
      <c r="Y26" s="1115"/>
      <c r="Z26" s="1115"/>
      <c r="AA26" s="1115"/>
      <c r="AB26" s="1115"/>
      <c r="AC26" s="1115"/>
      <c r="AD26" s="1115"/>
      <c r="AE26" s="1115"/>
      <c r="AF26" s="1115"/>
      <c r="AG26" s="1115"/>
      <c r="AH26" s="1115"/>
      <c r="AI26" s="1115"/>
      <c r="AJ26" s="1115"/>
      <c r="AK26" s="1115"/>
      <c r="AL26" s="1115"/>
      <c r="AM26" s="1115"/>
      <c r="AN26" s="1115"/>
      <c r="AO26" s="1115"/>
      <c r="AP26" s="1115"/>
      <c r="AQ26" s="1115"/>
      <c r="AR26" s="1115"/>
      <c r="AS26" s="1115"/>
      <c r="AT26" s="263"/>
    </row>
    <row r="27" spans="1:46" x14ac:dyDescent="0.15">
      <c r="A27" s="305"/>
      <c r="AO27" s="258"/>
      <c r="AP27" s="258"/>
      <c r="AQ27" s="258"/>
      <c r="AR27" s="258"/>
      <c r="AS27" s="258"/>
      <c r="AT27" s="258"/>
    </row>
    <row r="28" spans="1:46" ht="17.25" x14ac:dyDescent="0.15">
      <c r="A28" s="259" t="s">
        <v>534</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535</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16" t="s">
        <v>514</v>
      </c>
      <c r="AP30" s="268"/>
      <c r="AQ30" s="269" t="s">
        <v>515</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17"/>
      <c r="AP31" s="274" t="s">
        <v>516</v>
      </c>
      <c r="AQ31" s="275" t="s">
        <v>517</v>
      </c>
      <c r="AR31" s="276" t="s">
        <v>518</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32" t="s">
        <v>536</v>
      </c>
      <c r="AL32" s="1133"/>
      <c r="AM32" s="1133"/>
      <c r="AN32" s="1134"/>
      <c r="AO32" s="308">
        <v>510730</v>
      </c>
      <c r="AP32" s="308">
        <v>27493</v>
      </c>
      <c r="AQ32" s="309">
        <v>56953</v>
      </c>
      <c r="AR32" s="310">
        <v>-51.7</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32" t="s">
        <v>537</v>
      </c>
      <c r="AL33" s="1133"/>
      <c r="AM33" s="1133"/>
      <c r="AN33" s="1134"/>
      <c r="AO33" s="308" t="s">
        <v>522</v>
      </c>
      <c r="AP33" s="308" t="s">
        <v>522</v>
      </c>
      <c r="AQ33" s="309" t="s">
        <v>522</v>
      </c>
      <c r="AR33" s="310" t="s">
        <v>522</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32" t="s">
        <v>538</v>
      </c>
      <c r="AL34" s="1133"/>
      <c r="AM34" s="1133"/>
      <c r="AN34" s="1134"/>
      <c r="AO34" s="308" t="s">
        <v>522</v>
      </c>
      <c r="AP34" s="308" t="s">
        <v>522</v>
      </c>
      <c r="AQ34" s="309" t="s">
        <v>522</v>
      </c>
      <c r="AR34" s="310" t="s">
        <v>522</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32" t="s">
        <v>539</v>
      </c>
      <c r="AL35" s="1133"/>
      <c r="AM35" s="1133"/>
      <c r="AN35" s="1134"/>
      <c r="AO35" s="308">
        <v>260712</v>
      </c>
      <c r="AP35" s="308">
        <v>14034</v>
      </c>
      <c r="AQ35" s="309">
        <v>20881</v>
      </c>
      <c r="AR35" s="310">
        <v>-32.799999999999997</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32" t="s">
        <v>540</v>
      </c>
      <c r="AL36" s="1133"/>
      <c r="AM36" s="1133"/>
      <c r="AN36" s="1134"/>
      <c r="AO36" s="308" t="s">
        <v>522</v>
      </c>
      <c r="AP36" s="308" t="s">
        <v>522</v>
      </c>
      <c r="AQ36" s="309">
        <v>3030</v>
      </c>
      <c r="AR36" s="310" t="s">
        <v>522</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32" t="s">
        <v>541</v>
      </c>
      <c r="AL37" s="1133"/>
      <c r="AM37" s="1133"/>
      <c r="AN37" s="1134"/>
      <c r="AO37" s="308" t="s">
        <v>522</v>
      </c>
      <c r="AP37" s="308" t="s">
        <v>522</v>
      </c>
      <c r="AQ37" s="309">
        <v>605</v>
      </c>
      <c r="AR37" s="310" t="s">
        <v>522</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35" t="s">
        <v>542</v>
      </c>
      <c r="AL38" s="1136"/>
      <c r="AM38" s="1136"/>
      <c r="AN38" s="1137"/>
      <c r="AO38" s="311" t="s">
        <v>522</v>
      </c>
      <c r="AP38" s="311" t="s">
        <v>522</v>
      </c>
      <c r="AQ38" s="312">
        <v>2</v>
      </c>
      <c r="AR38" s="300" t="s">
        <v>522</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35" t="s">
        <v>543</v>
      </c>
      <c r="AL39" s="1136"/>
      <c r="AM39" s="1136"/>
      <c r="AN39" s="1137"/>
      <c r="AO39" s="308">
        <v>-67</v>
      </c>
      <c r="AP39" s="308">
        <v>-4</v>
      </c>
      <c r="AQ39" s="309">
        <v>-2161</v>
      </c>
      <c r="AR39" s="310">
        <v>-99.8</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32" t="s">
        <v>544</v>
      </c>
      <c r="AL40" s="1133"/>
      <c r="AM40" s="1133"/>
      <c r="AN40" s="1134"/>
      <c r="AO40" s="308">
        <v>-557748</v>
      </c>
      <c r="AP40" s="308">
        <v>-30024</v>
      </c>
      <c r="AQ40" s="309">
        <v>-53409</v>
      </c>
      <c r="AR40" s="310">
        <v>-43.8</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38" t="s">
        <v>301</v>
      </c>
      <c r="AL41" s="1139"/>
      <c r="AM41" s="1139"/>
      <c r="AN41" s="1140"/>
      <c r="AO41" s="308">
        <v>213627</v>
      </c>
      <c r="AP41" s="308">
        <v>11500</v>
      </c>
      <c r="AQ41" s="309">
        <v>25901</v>
      </c>
      <c r="AR41" s="310">
        <v>-55.6</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545</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546</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547</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27" t="s">
        <v>514</v>
      </c>
      <c r="AN49" s="1129" t="s">
        <v>548</v>
      </c>
      <c r="AO49" s="1130"/>
      <c r="AP49" s="1130"/>
      <c r="AQ49" s="1130"/>
      <c r="AR49" s="1131"/>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28"/>
      <c r="AN50" s="324" t="s">
        <v>549</v>
      </c>
      <c r="AO50" s="325" t="s">
        <v>550</v>
      </c>
      <c r="AP50" s="326" t="s">
        <v>551</v>
      </c>
      <c r="AQ50" s="327" t="s">
        <v>552</v>
      </c>
      <c r="AR50" s="328" t="s">
        <v>553</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554</v>
      </c>
      <c r="AL51" s="321"/>
      <c r="AM51" s="329">
        <v>931771</v>
      </c>
      <c r="AN51" s="330">
        <v>48166</v>
      </c>
      <c r="AO51" s="331">
        <v>-39.200000000000003</v>
      </c>
      <c r="AP51" s="332">
        <v>96462</v>
      </c>
      <c r="AQ51" s="333">
        <v>-2.5</v>
      </c>
      <c r="AR51" s="334">
        <v>-36.700000000000003</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555</v>
      </c>
      <c r="AM52" s="337">
        <v>509338</v>
      </c>
      <c r="AN52" s="338">
        <v>26329</v>
      </c>
      <c r="AO52" s="339">
        <v>-19.899999999999999</v>
      </c>
      <c r="AP52" s="340">
        <v>39886</v>
      </c>
      <c r="AQ52" s="341">
        <v>-8.8000000000000007</v>
      </c>
      <c r="AR52" s="342">
        <v>-11.1</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556</v>
      </c>
      <c r="AL53" s="321"/>
      <c r="AM53" s="329">
        <v>549004</v>
      </c>
      <c r="AN53" s="330">
        <v>28619</v>
      </c>
      <c r="AO53" s="331">
        <v>-40.6</v>
      </c>
      <c r="AP53" s="332">
        <v>83103</v>
      </c>
      <c r="AQ53" s="333">
        <v>-13.8</v>
      </c>
      <c r="AR53" s="334">
        <v>-26.8</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555</v>
      </c>
      <c r="AM54" s="337">
        <v>294063</v>
      </c>
      <c r="AN54" s="338">
        <v>15329</v>
      </c>
      <c r="AO54" s="339">
        <v>-41.8</v>
      </c>
      <c r="AP54" s="340">
        <v>41378</v>
      </c>
      <c r="AQ54" s="341">
        <v>3.7</v>
      </c>
      <c r="AR54" s="342">
        <v>-45.5</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557</v>
      </c>
      <c r="AL55" s="321"/>
      <c r="AM55" s="329">
        <v>638362</v>
      </c>
      <c r="AN55" s="330">
        <v>33797</v>
      </c>
      <c r="AO55" s="331">
        <v>18.100000000000001</v>
      </c>
      <c r="AP55" s="332">
        <v>84459</v>
      </c>
      <c r="AQ55" s="333">
        <v>1.6</v>
      </c>
      <c r="AR55" s="334">
        <v>16.5</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555</v>
      </c>
      <c r="AM56" s="337">
        <v>453726</v>
      </c>
      <c r="AN56" s="338">
        <v>24022</v>
      </c>
      <c r="AO56" s="339">
        <v>56.7</v>
      </c>
      <c r="AP56" s="340">
        <v>47314</v>
      </c>
      <c r="AQ56" s="341">
        <v>14.3</v>
      </c>
      <c r="AR56" s="342">
        <v>42.4</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558</v>
      </c>
      <c r="AL57" s="321"/>
      <c r="AM57" s="329">
        <v>309868</v>
      </c>
      <c r="AN57" s="330">
        <v>16567</v>
      </c>
      <c r="AO57" s="331">
        <v>-51</v>
      </c>
      <c r="AP57" s="332">
        <v>74568</v>
      </c>
      <c r="AQ57" s="333">
        <v>-11.7</v>
      </c>
      <c r="AR57" s="334">
        <v>-39.299999999999997</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555</v>
      </c>
      <c r="AM58" s="337">
        <v>264827</v>
      </c>
      <c r="AN58" s="338">
        <v>14159</v>
      </c>
      <c r="AO58" s="339">
        <v>-41.1</v>
      </c>
      <c r="AP58" s="340">
        <v>42558</v>
      </c>
      <c r="AQ58" s="341">
        <v>-10.1</v>
      </c>
      <c r="AR58" s="342">
        <v>-31</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559</v>
      </c>
      <c r="AL59" s="321"/>
      <c r="AM59" s="329">
        <v>420321</v>
      </c>
      <c r="AN59" s="330">
        <v>22626</v>
      </c>
      <c r="AO59" s="331">
        <v>36.6</v>
      </c>
      <c r="AP59" s="332">
        <v>73693</v>
      </c>
      <c r="AQ59" s="333">
        <v>-1.2</v>
      </c>
      <c r="AR59" s="334">
        <v>37.799999999999997</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555</v>
      </c>
      <c r="AM60" s="337">
        <v>332507</v>
      </c>
      <c r="AN60" s="338">
        <v>17899</v>
      </c>
      <c r="AO60" s="339">
        <v>26.4</v>
      </c>
      <c r="AP60" s="340">
        <v>44203</v>
      </c>
      <c r="AQ60" s="341">
        <v>3.9</v>
      </c>
      <c r="AR60" s="342">
        <v>22.5</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560</v>
      </c>
      <c r="AL61" s="343"/>
      <c r="AM61" s="344">
        <v>569865</v>
      </c>
      <c r="AN61" s="345">
        <v>29955</v>
      </c>
      <c r="AO61" s="346">
        <v>-15.2</v>
      </c>
      <c r="AP61" s="347">
        <v>82457</v>
      </c>
      <c r="AQ61" s="348">
        <v>-5.5</v>
      </c>
      <c r="AR61" s="334">
        <v>-9.6999999999999993</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555</v>
      </c>
      <c r="AM62" s="337">
        <v>370892</v>
      </c>
      <c r="AN62" s="338">
        <v>19548</v>
      </c>
      <c r="AO62" s="339">
        <v>-3.9</v>
      </c>
      <c r="AP62" s="340">
        <v>43068</v>
      </c>
      <c r="AQ62" s="341">
        <v>0.6</v>
      </c>
      <c r="AR62" s="342">
        <v>-4.5</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Ya5+gVuRuCxiZ7h2tZZM6Cfv+tvUjs7F8P97g01ITuCabznUaGP+NoStc/QE8fCsuW2YiOuy5cpq0h2QEQhipQ==" saltValue="ifpAmdpNO/AJgczkiyJb3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562</v>
      </c>
    </row>
    <row r="120" spans="125:125" ht="13.5" hidden="1" customHeight="1" x14ac:dyDescent="0.15"/>
    <row r="121" spans="125:125" ht="13.5" hidden="1" customHeight="1" x14ac:dyDescent="0.15">
      <c r="DU121" s="255"/>
    </row>
  </sheetData>
  <sheetProtection algorithmName="SHA-512" hashValue="iAIwL502umOWI4W4EuF65Wvbr+sLsReUi8FuN8eVChf67/WhT9oIpKUhqyVMuAnEn74bTbGcEeCnSal3fPoORw==" saltValue="1tKL8P/JZDRpY3K0Fnd4C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BA64" zoomScaleNormal="100" zoomScaleSheetLayoutView="55" workbookViewId="0">
      <selection activeCell="AI116" sqref="AI116"/>
    </sheetView>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563</v>
      </c>
    </row>
  </sheetData>
  <sheetProtection algorithmName="SHA-512" hashValue="UgwJ4zMZpvG4PNW1t0DHmp+zKvtDRLPY6Kb24HHaBawZg/WqXmX+o0MinTs1otfvTwVZGq8VFDjUiYu+aFH5lQ==" saltValue="CoDku/yfQxL7lcSP+pHKE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37"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141" t="s">
        <v>3</v>
      </c>
      <c r="D47" s="1141"/>
      <c r="E47" s="1142"/>
      <c r="F47" s="11">
        <v>16.54</v>
      </c>
      <c r="G47" s="12">
        <v>19.86</v>
      </c>
      <c r="H47" s="12">
        <v>22.3</v>
      </c>
      <c r="I47" s="12">
        <v>31.84</v>
      </c>
      <c r="J47" s="13">
        <v>41.11</v>
      </c>
    </row>
    <row r="48" spans="2:10" ht="57.75" customHeight="1" x14ac:dyDescent="0.15">
      <c r="B48" s="14"/>
      <c r="C48" s="1143" t="s">
        <v>4</v>
      </c>
      <c r="D48" s="1143"/>
      <c r="E48" s="1144"/>
      <c r="F48" s="15">
        <v>9.77</v>
      </c>
      <c r="G48" s="16">
        <v>9.48</v>
      </c>
      <c r="H48" s="16">
        <v>9.84</v>
      </c>
      <c r="I48" s="16">
        <v>11.69</v>
      </c>
      <c r="J48" s="17">
        <v>5.0599999999999996</v>
      </c>
    </row>
    <row r="49" spans="2:10" ht="57.75" customHeight="1" thickBot="1" x14ac:dyDescent="0.2">
      <c r="B49" s="18"/>
      <c r="C49" s="1145" t="s">
        <v>5</v>
      </c>
      <c r="D49" s="1145"/>
      <c r="E49" s="1146"/>
      <c r="F49" s="19">
        <v>0.08</v>
      </c>
      <c r="G49" s="20">
        <v>2.96</v>
      </c>
      <c r="H49" s="20">
        <v>4.3099999999999996</v>
      </c>
      <c r="I49" s="20">
        <v>13.06</v>
      </c>
      <c r="J49" s="21">
        <v>1.6</v>
      </c>
    </row>
    <row r="50" spans="2:10" x14ac:dyDescent="0.15"/>
  </sheetData>
  <sheetProtection algorithmName="SHA-512" hashValue="exlxgJ9xm+ulcgC3hcDcCbfrk8rlhuQMoMF2CWkePypdOGwfUgskRyXVF6/CoJr2BgAwTM3gaoOFgktyKjsIYw==" saltValue="L8U+mRTLrIobCgBgwRBNd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2024-03-19T02:29:05Z</cp:lastPrinted>
  <dcterms:created xsi:type="dcterms:W3CDTF">2024-03-14T02:42:47Z</dcterms:created>
  <dcterms:modified xsi:type="dcterms:W3CDTF">2024-03-19T02:38:07Z</dcterms:modified>
  <cp:category/>
</cp:coreProperties>
</file>