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C:\Users\p56845\Desktop\08_確定版（HPアップロード）\"/>
    </mc:Choice>
  </mc:AlternateContent>
  <xr:revisionPtr revIDLastSave="0" documentId="13_ncr:1_{C90511EE-6B2C-4E4E-8319-44A72A7CE8B4}" xr6:coauthVersionLast="47" xr6:coauthVersionMax="47" xr10:uidLastSave="{00000000-0000-0000-0000-000000000000}"/>
  <bookViews>
    <workbookView xWindow="-120" yWindow="-120" windowWidth="29040" windowHeight="15990" xr2:uid="{00000000-000D-0000-FFFF-FFFF0000000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G36" i="10" l="1"/>
  <c r="BG35" i="10"/>
  <c r="BG34" i="10"/>
  <c r="AO37" i="10"/>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BW42" i="10"/>
  <c r="BE42" i="10"/>
  <c r="AM42" i="10"/>
  <c r="U42" i="10"/>
  <c r="C42" i="10"/>
  <c r="BW41" i="10"/>
  <c r="BE41" i="10"/>
  <c r="AM41" i="10"/>
  <c r="U41" i="10"/>
  <c r="C41" i="10"/>
  <c r="BE40" i="10"/>
  <c r="AM40" i="10"/>
  <c r="U40" i="10"/>
  <c r="C40" i="10"/>
  <c r="BE39" i="10"/>
  <c r="AM39" i="10"/>
  <c r="U39" i="10"/>
  <c r="C39" i="10"/>
  <c r="BE38" i="10"/>
  <c r="AM38" i="10"/>
  <c r="U38" i="10"/>
  <c r="BE37" i="10"/>
  <c r="BW34" i="10"/>
  <c r="C34" i="10"/>
  <c r="C35" i="10" s="1"/>
  <c r="BW35" i="10" l="1"/>
  <c r="BW36" i="10" s="1"/>
  <c r="BW37" i="10" s="1"/>
  <c r="BW38" i="10" s="1"/>
  <c r="BW39" i="10" s="1"/>
  <c r="BW40" i="10" s="1"/>
  <c r="C36" i="10"/>
  <c r="C37" i="10" s="1"/>
  <c r="C38" i="10" s="1"/>
  <c r="U34" i="10"/>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 r="CO35" i="10" s="1"/>
  <c r="CO36" i="10" s="1"/>
  <c r="CO37" i="10" s="1"/>
  <c r="CO38" i="10" s="1"/>
  <c r="CO39" i="10" s="1"/>
  <c r="CO40" i="10" s="1"/>
  <c r="CO41" i="10" s="1"/>
  <c r="CO42" i="10" s="1"/>
  <c r="AM34" i="10"/>
  <c r="AM35" i="10" s="1"/>
  <c r="AM36" i="10" s="1"/>
  <c r="AM37" i="10" s="1"/>
  <c r="BE34" i="10" l="1"/>
  <c r="BE35" i="10" s="1"/>
  <c r="BE36" i="10" s="1"/>
</calcChain>
</file>

<file path=xl/sharedStrings.xml><?xml version="1.0" encoding="utf-8"?>
<sst xmlns="http://schemas.openxmlformats.org/spreadsheetml/2006/main" count="1139" uniqueCount="624">
  <si>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</si>
  <si>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</si>
  <si>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</si>
  <si>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</si>
  <si>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</si>
  <si>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</si>
  <si>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</si>
  <si>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</si>
  <si>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</si>
  <si>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</si>
  <si>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</si>
  <si>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</si>
  <si>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</si>
  <si>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</si>
  <si>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</si>
  <si>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</si>
  <si>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</si>
  <si>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</si>
  <si>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</si>
  <si>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</si>
  <si>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</si>
  <si>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</si>
  <si>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</si>
  <si>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</si>
  <si>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</si>
  <si>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</si>
  <si>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</si>
  <si>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</si>
  <si>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</si>
  <si>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</si>
  <si>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</si>
  <si>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</si>
  <si>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</si>
  <si>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</si>
  <si>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</si>
  <si>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</si>
  <si>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</si>
  <si>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</si>
  <si>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</si>
  <si>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</si>
  <si>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</si>
  <si>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</si>
  <si>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</si>
  <si>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</si>
  <si>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</si>
  <si>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</si>
  <si>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</si>
  <si>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</si>
  <si>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</si>
  <si>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</si>
  <si>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</si>
  <si>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</si>
  <si>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</si>
  <si>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</si>
  <si>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</si>
  <si>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</si>
  <si>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</si>
  <si>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</si>
  <si>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</si>
  <si>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</si>
  <si>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</si>
  <si>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</si>
  <si>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</si>
  <si>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</si>
  <si>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</si>
  <si>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</si>
  <si>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</si>
  <si>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</si>
  <si>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</si>
  <si>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</si>
  <si>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</si>
  <si>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</si>
  <si>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</si>
  <si>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</si>
  <si>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</si>
  <si>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</si>
  <si>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</si>
  <si>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</si>
  <si>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</si>
  <si>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</si>
  <si>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</si>
  <si>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</si>
  <si>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</si>
  <si>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</si>
  <si>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</si>
  <si>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岐阜県</t>
    <phoneticPr fontId="5"/>
  </si>
  <si>
    <t>市町村類型</t>
    <phoneticPr fontId="5"/>
  </si>
  <si>
    <t>中核市</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</si>
  <si>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</si>
  <si>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</si>
  <si>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</si>
  <si>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</si>
  <si>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</si>
  <si>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</si>
  <si>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</si>
  <si>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</si>
  <si>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</si>
  <si>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</si>
  <si>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</si>
  <si>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</si>
  <si>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岐阜市</t>
    <phoneticPr fontId="5"/>
  </si>
  <si>
    <t>地方交付税種地</t>
    <rPh sb="0" eb="2">
      <t>チホウ</t>
    </rPh>
    <rPh sb="2" eb="5">
      <t>コウフゼイ</t>
    </rPh>
    <rPh sb="5" eb="6">
      <t>シュ</t>
    </rPh>
    <rPh sb="6" eb="7">
      <t>チ</t>
    </rPh>
    <phoneticPr fontId="5"/>
  </si>
  <si>
    <t>1-6</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</si>
  <si>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</si>
  <si>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</si>
  <si>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</si>
  <si>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</si>
  <si>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</si>
  <si>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</si>
  <si>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</si>
  <si>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</si>
  <si>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</si>
  <si>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</si>
  <si>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</si>
  <si>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</si>
  <si>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</si>
  <si>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</si>
  <si>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</si>
  <si>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</si>
  <si>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</si>
  <si>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</si>
  <si>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</si>
  <si>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</si>
  <si>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</si>
  <si>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</si>
  <si>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</si>
  <si>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</si>
  <si>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</si>
  <si>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</si>
  <si>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</si>
  <si>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</si>
  <si>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</si>
  <si>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</si>
  <si>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</si>
  <si>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</si>
  <si>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</si>
  <si>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</si>
  <si>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</si>
  <si>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</si>
  <si>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</si>
  <si>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</si>
  <si>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</si>
  <si>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</si>
  <si>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</si>
  <si>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</si>
  <si>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</si>
  <si>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</si>
  <si>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</si>
  <si>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</si>
  <si>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</si>
  <si>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</si>
  <si>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</si>
  <si>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</si>
  <si>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</si>
  <si>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25"/>
  </si>
  <si>
    <t>うち日本人(％)</t>
    <phoneticPr fontId="5"/>
  </si>
  <si>
    <t>-0.7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</si>
  <si>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</si>
  <si>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</si>
  <si>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</si>
  <si>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</si>
  <si>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</si>
  <si>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</si>
  <si>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</si>
  <si>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</si>
  <si>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</si>
  <si>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</si>
  <si>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</si>
  <si>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</si>
  <si>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</si>
  <si>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</si>
  <si>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</si>
  <si>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</si>
  <si>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</si>
  <si>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</si>
  <si>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</si>
  <si>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</si>
  <si>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</si>
  <si>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</si>
  <si>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</si>
  <si>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</si>
  <si>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</si>
  <si>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</si>
  <si>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</si>
  <si>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</si>
  <si>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</si>
  <si>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</si>
  <si>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</si>
  <si>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</si>
  <si>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</si>
  <si>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</si>
  <si>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</si>
  <si>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</si>
  <si>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</si>
  <si>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</si>
  <si>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</si>
  <si>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</si>
  <si>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</si>
  <si>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</si>
  <si>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</si>
  <si>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</si>
  <si>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</si>
  <si>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</si>
  <si>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</si>
  <si>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</si>
  <si>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</si>
  <si>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</si>
  <si>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</si>
  <si>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</si>
  <si>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</si>
  <si>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</si>
  <si>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</si>
  <si>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</si>
  <si>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</si>
  <si>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</si>
  <si>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</si>
  <si>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</si>
  <si>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</si>
  <si>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</si>
  <si>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岐阜県岐阜市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</si>
  <si>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</si>
  <si>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</si>
  <si>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</si>
  <si>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</si>
  <si>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</si>
  <si>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</si>
  <si>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</si>
  <si>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</si>
  <si>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</si>
  <si>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</si>
  <si>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</si>
  <si>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</si>
  <si>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</si>
  <si>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</si>
  <si>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</si>
  <si>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</si>
  <si>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</si>
  <si>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</si>
  <si>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</si>
  <si>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</si>
  <si>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</si>
  <si>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</si>
  <si>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</si>
  <si>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</si>
  <si>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</si>
  <si>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</si>
  <si>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</si>
  <si>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</si>
  <si>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</si>
  <si>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</si>
  <si>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</si>
  <si>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</si>
  <si>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</si>
  <si>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</si>
  <si>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</si>
  <si>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</si>
  <si>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</si>
  <si>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</si>
  <si>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</si>
  <si>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</si>
  <si>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</si>
  <si>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</si>
  <si>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</si>
  <si>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</si>
  <si>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</si>
  <si>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</si>
  <si>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</si>
  <si>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</si>
  <si>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</si>
  <si>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</si>
  <si>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</si>
  <si>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</si>
  <si>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</si>
  <si>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</si>
  <si>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</si>
  <si>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</si>
  <si>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</si>
  <si>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</si>
  <si>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</si>
  <si>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</si>
  <si>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</si>
  <si>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</si>
  <si>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</si>
  <si>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</si>
  <si>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</si>
  <si>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</si>
  <si>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</si>
  <si>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</si>
  <si>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</si>
  <si>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</si>
  <si>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</si>
  <si>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</si>
  <si>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</si>
  <si>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</si>
  <si>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</si>
  <si>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</si>
  <si>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</si>
  <si>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</si>
  <si>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</si>
  <si>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</si>
  <si>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</si>
  <si>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</si>
  <si>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</si>
  <si>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</si>
  <si>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</si>
  <si>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</si>
  <si>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</si>
  <si>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</si>
  <si>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</si>
  <si>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</si>
  <si>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</si>
  <si>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</si>
  <si>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</si>
  <si>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</si>
  <si>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</si>
  <si>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</si>
  <si>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</si>
  <si>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</si>
  <si>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</si>
  <si>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</si>
  <si>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</si>
  <si>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</si>
  <si>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</si>
  <si>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</si>
  <si>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</si>
  <si>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</si>
  <si>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</si>
  <si>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</si>
  <si>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</si>
  <si>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</si>
  <si>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</si>
  <si>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</si>
  <si>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</si>
  <si>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</si>
  <si>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</si>
  <si>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</si>
  <si>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</si>
  <si>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病院</t>
    <phoneticPr fontId="5"/>
  </si>
  <si>
    <t>再差引収支</t>
    <rPh sb="0" eb="1">
      <t>サイ</t>
    </rPh>
    <rPh sb="1" eb="3">
      <t>サシヒキ</t>
    </rPh>
    <rPh sb="3" eb="5">
      <t>シュウシ</t>
    </rPh>
    <phoneticPr fontId="5"/>
  </si>
  <si>
    <t>　　うち一部事務組合負担金</t>
    <phoneticPr fontId="5"/>
  </si>
  <si>
    <t>地方債</t>
  </si>
  <si>
    <t>下水道</t>
    <phoneticPr fontId="5"/>
  </si>
  <si>
    <t>加入世帯数(世帯)</t>
  </si>
  <si>
    <t>　繰出金</t>
    <phoneticPr fontId="5"/>
  </si>
  <si>
    <t>　うち減収補塡債(特例分)</t>
    <rPh sb="4" eb="5">
      <t>シュウ</t>
    </rPh>
    <rPh sb="9" eb="10">
      <t>トク</t>
    </rPh>
    <rPh sb="10" eb="11">
      <t>レイ</t>
    </rPh>
    <rPh sb="11" eb="12">
      <t>ブン</t>
    </rPh>
    <phoneticPr fontId="16"/>
  </si>
  <si>
    <t>観光施設</t>
    <phoneticPr fontId="5"/>
  </si>
  <si>
    <t>被保険者数(人)</t>
  </si>
  <si>
    <t>　積立金</t>
    <phoneticPr fontId="5"/>
  </si>
  <si>
    <t>　うち臨時財政対策債</t>
    <phoneticPr fontId="5"/>
  </si>
  <si>
    <t>市場</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</si>
  <si>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</si>
  <si>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</si>
  <si>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</si>
  <si>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</si>
  <si>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</si>
  <si>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</si>
  <si>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</si>
  <si>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</si>
  <si>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</si>
  <si>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</si>
  <si>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</si>
  <si>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</si>
  <si>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</si>
  <si>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</si>
  <si>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</si>
  <si>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</si>
  <si>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</si>
  <si>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</si>
  <si>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</si>
  <si>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</si>
  <si>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</si>
  <si>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</si>
  <si>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岐阜県岐阜市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</si>
  <si>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</si>
  <si>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</si>
  <si>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</si>
  <si>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</si>
  <si>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</si>
  <si>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</si>
  <si>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</si>
  <si>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</si>
  <si>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</si>
  <si>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</si>
  <si>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</si>
  <si>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</si>
  <si>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</si>
  <si>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</si>
  <si>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</si>
  <si>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</si>
  <si>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</si>
  <si>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</si>
  <si>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</si>
  <si>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</si>
  <si>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育英資金貸付事業特別会計</t>
    <phoneticPr fontId="5"/>
  </si>
  <si>
    <t>母子父子寡婦福祉資金貸付事業特別会計</t>
    <phoneticPr fontId="5"/>
  </si>
  <si>
    <t>土地区画整理事業特別会計</t>
    <phoneticPr fontId="5"/>
  </si>
  <si>
    <t>薬科大学附属薬局事業特別会計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</si>
  <si>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</si>
  <si>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</si>
  <si>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</si>
  <si>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</si>
  <si>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</si>
  <si>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</si>
  <si>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</si>
  <si>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</si>
  <si>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</si>
  <si>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</si>
  <si>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</si>
  <si>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</si>
  <si>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</si>
  <si>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</si>
  <si>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競輪事業特別会計</t>
    <phoneticPr fontId="5"/>
  </si>
  <si>
    <t>国民健康保険事業特別会計</t>
    <phoneticPr fontId="5"/>
  </si>
  <si>
    <t>介護保険事業特別会計</t>
    <phoneticPr fontId="5"/>
  </si>
  <si>
    <t>後期高齢者医療事業特別会計</t>
    <phoneticPr fontId="5"/>
  </si>
  <si>
    <t>病院事業会計</t>
    <phoneticPr fontId="5"/>
  </si>
  <si>
    <t>法適用企業</t>
    <phoneticPr fontId="5"/>
  </si>
  <si>
    <t>中央卸売市場事業会計</t>
    <phoneticPr fontId="5"/>
  </si>
  <si>
    <t>法適用企業</t>
    <phoneticPr fontId="5"/>
  </si>
  <si>
    <t>水道事業会計</t>
    <phoneticPr fontId="5"/>
  </si>
  <si>
    <t>下水道事業会計</t>
    <phoneticPr fontId="5"/>
  </si>
  <si>
    <t>廃棄物発電事業特別会計</t>
    <phoneticPr fontId="5"/>
  </si>
  <si>
    <t>-</t>
    <phoneticPr fontId="5"/>
  </si>
  <si>
    <t>法非適用企業</t>
    <phoneticPr fontId="5"/>
  </si>
  <si>
    <t>食肉地方卸売市場事業特別会計</t>
    <phoneticPr fontId="5"/>
  </si>
  <si>
    <t>法非適用企業</t>
    <phoneticPr fontId="5"/>
  </si>
  <si>
    <t>観光事業特別会計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</si>
  <si>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</si>
  <si>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</si>
  <si>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</si>
  <si>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</si>
  <si>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</si>
  <si>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</si>
  <si>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</si>
  <si>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</si>
  <si>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</si>
  <si>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</si>
  <si>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</si>
  <si>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</si>
  <si>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</si>
  <si>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</si>
  <si>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</si>
  <si>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</si>
  <si>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</si>
  <si>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</si>
  <si>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</si>
  <si>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</si>
  <si>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</si>
  <si>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</si>
  <si>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</si>
  <si>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</si>
  <si>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</si>
  <si>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</si>
  <si>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</si>
  <si>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</si>
  <si>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</si>
  <si>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</si>
  <si>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</si>
  <si>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</si>
  <si>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</si>
  <si>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</si>
  <si>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</si>
  <si>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</si>
  <si>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</si>
  <si>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</si>
  <si>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</si>
  <si>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</si>
  <si>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</si>
  <si>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</si>
  <si>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</si>
  <si>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</si>
  <si>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</si>
  <si>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</si>
  <si>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</si>
  <si>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</si>
  <si>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</si>
  <si>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</si>
  <si>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</si>
  <si>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</si>
  <si>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</si>
  <si>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</si>
  <si>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</si>
  <si>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</si>
  <si>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</si>
  <si>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</si>
  <si>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</si>
  <si>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</si>
  <si>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</si>
  <si>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</si>
  <si>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</si>
  <si>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</si>
  <si>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</si>
  <si>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</si>
  <si>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</si>
  <si>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食肉地方卸売市場事業特別会計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</si>
  <si>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</si>
  <si>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</si>
  <si>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</si>
  <si>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</si>
  <si>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</si>
  <si>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</si>
  <si>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</si>
  <si>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</si>
  <si>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</si>
  <si>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</si>
  <si>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</si>
  <si>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</si>
  <si>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</si>
  <si>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</si>
  <si>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</si>
  <si>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</si>
  <si>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</si>
  <si>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</si>
  <si>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</si>
  <si>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</si>
  <si>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</si>
  <si>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</si>
  <si>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</si>
  <si>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</si>
  <si>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</si>
  <si>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</si>
  <si>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</si>
  <si>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</si>
  <si>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</si>
  <si>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</si>
  <si>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</si>
  <si>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</si>
  <si>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</si>
  <si>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</si>
  <si>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</si>
  <si>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</si>
  <si>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</si>
  <si>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</si>
  <si>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</si>
  <si>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</si>
  <si>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</si>
  <si>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</si>
  <si>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</si>
  <si>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</si>
  <si>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</si>
  <si>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</si>
  <si>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</si>
  <si>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</si>
  <si>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</si>
  <si>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</si>
  <si>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</si>
  <si>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</si>
  <si>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</si>
  <si>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</si>
  <si>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</si>
  <si>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</si>
  <si>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</si>
  <si>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</si>
  <si>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</si>
  <si>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</si>
  <si>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</si>
  <si>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</si>
  <si>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</si>
  <si>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</si>
  <si>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</si>
  <si>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</si>
  <si>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</si>
  <si>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</si>
  <si>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</si>
  <si>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</si>
  <si>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</si>
  <si>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</si>
  <si>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</si>
  <si>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</si>
  <si>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</si>
  <si>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</si>
  <si>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</si>
  <si>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</si>
  <si>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</si>
  <si>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</si>
  <si>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</si>
  <si>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</si>
  <si>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</si>
  <si>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</si>
  <si>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0.20</t>
  </si>
  <si>
    <t>▲ 2.75</t>
  </si>
  <si>
    <t>▲ 0.58</t>
  </si>
  <si>
    <t>一般会計</t>
  </si>
  <si>
    <t>病院事業会計</t>
  </si>
  <si>
    <t>水道事業会計</t>
  </si>
  <si>
    <t>国民健康保険事業特別会計</t>
  </si>
  <si>
    <t>下水道事業会計</t>
  </si>
  <si>
    <t>介護保険事業特別会計</t>
  </si>
  <si>
    <t>競輪事業特別会計</t>
  </si>
  <si>
    <t>中央卸売市場事業会計</t>
  </si>
  <si>
    <t>その他会計（赤字）</t>
  </si>
  <si>
    <t>その他会計（黒字）</t>
  </si>
  <si>
    <t>（百万円）</t>
    <phoneticPr fontId="5"/>
  </si>
  <si>
    <t>H30</t>
    <phoneticPr fontId="5"/>
  </si>
  <si>
    <t>R01</t>
    <phoneticPr fontId="5"/>
  </si>
  <si>
    <t>R02</t>
    <phoneticPr fontId="5"/>
  </si>
  <si>
    <t>R03</t>
    <phoneticPr fontId="5"/>
  </si>
  <si>
    <t>R04</t>
    <phoneticPr fontId="5"/>
  </si>
  <si>
    <t>鉄道高架事業基金</t>
    <rPh sb="0" eb="2">
      <t>テツドウ</t>
    </rPh>
    <rPh sb="2" eb="4">
      <t>コウカ</t>
    </rPh>
    <rPh sb="4" eb="6">
      <t>ジギョウ</t>
    </rPh>
    <rPh sb="6" eb="8">
      <t>キキン</t>
    </rPh>
    <phoneticPr fontId="5"/>
  </si>
  <si>
    <t>教育施設整備基金</t>
    <rPh sb="0" eb="2">
      <t>キョウイク</t>
    </rPh>
    <rPh sb="2" eb="4">
      <t>シセツ</t>
    </rPh>
    <rPh sb="4" eb="6">
      <t>セイビ</t>
    </rPh>
    <rPh sb="6" eb="8">
      <t>キキン</t>
    </rPh>
    <phoneticPr fontId="5"/>
  </si>
  <si>
    <t>庁舎整備基金</t>
    <rPh sb="0" eb="2">
      <t>チョウシャ</t>
    </rPh>
    <rPh sb="2" eb="4">
      <t>セイビ</t>
    </rPh>
    <rPh sb="4" eb="6">
      <t>キキン</t>
    </rPh>
    <phoneticPr fontId="5"/>
  </si>
  <si>
    <t>岐阜市にぎわいまち公社</t>
    <rPh sb="0" eb="2">
      <t>ギフ</t>
    </rPh>
    <rPh sb="2" eb="3">
      <t>シ</t>
    </rPh>
    <rPh sb="9" eb="11">
      <t>コウシャ</t>
    </rPh>
    <phoneticPr fontId="32"/>
  </si>
  <si>
    <t>岐阜市学校給食会</t>
    <rPh sb="0" eb="2">
      <t>ギフ</t>
    </rPh>
    <rPh sb="2" eb="3">
      <t>シ</t>
    </rPh>
    <rPh sb="3" eb="5">
      <t>ガッコウ</t>
    </rPh>
    <rPh sb="5" eb="7">
      <t>キュウショク</t>
    </rPh>
    <rPh sb="7" eb="8">
      <t>カイ</t>
    </rPh>
    <phoneticPr fontId="32"/>
  </si>
  <si>
    <t>岐阜市みどりのまち推進財団</t>
    <rPh sb="0" eb="2">
      <t>ギフ</t>
    </rPh>
    <rPh sb="2" eb="3">
      <t>シ</t>
    </rPh>
    <rPh sb="9" eb="11">
      <t>スイシン</t>
    </rPh>
    <rPh sb="11" eb="13">
      <t>ザイダン</t>
    </rPh>
    <phoneticPr fontId="32"/>
  </si>
  <si>
    <t>岐阜市教育文化振興事業団</t>
    <rPh sb="0" eb="2">
      <t>ギフ</t>
    </rPh>
    <rPh sb="2" eb="3">
      <t>シ</t>
    </rPh>
    <rPh sb="3" eb="5">
      <t>キョウイク</t>
    </rPh>
    <rPh sb="5" eb="7">
      <t>ブンカ</t>
    </rPh>
    <rPh sb="7" eb="9">
      <t>シンコウ</t>
    </rPh>
    <rPh sb="9" eb="12">
      <t>ジギョウダン</t>
    </rPh>
    <phoneticPr fontId="32"/>
  </si>
  <si>
    <t>岐阜観光コンベンション協会</t>
    <rPh sb="0" eb="2">
      <t>ギフ</t>
    </rPh>
    <rPh sb="2" eb="4">
      <t>カンコウ</t>
    </rPh>
    <rPh sb="11" eb="13">
      <t>キョウカイ</t>
    </rPh>
    <phoneticPr fontId="32"/>
  </si>
  <si>
    <t>岐阜市国際交流協会</t>
    <rPh sb="0" eb="2">
      <t>ギフ</t>
    </rPh>
    <rPh sb="2" eb="3">
      <t>シ</t>
    </rPh>
    <rPh sb="3" eb="5">
      <t>コクサイ</t>
    </rPh>
    <rPh sb="5" eb="7">
      <t>コウリュウ</t>
    </rPh>
    <rPh sb="7" eb="9">
      <t>キョウカイ</t>
    </rPh>
    <phoneticPr fontId="32"/>
  </si>
  <si>
    <t>岐阜市土地開発公社</t>
    <rPh sb="0" eb="2">
      <t>ギフ</t>
    </rPh>
    <rPh sb="2" eb="3">
      <t>シ</t>
    </rPh>
    <rPh sb="3" eb="5">
      <t>トチ</t>
    </rPh>
    <rPh sb="5" eb="7">
      <t>カイハツ</t>
    </rPh>
    <rPh sb="7" eb="9">
      <t>コウシャ</t>
    </rPh>
    <phoneticPr fontId="32"/>
  </si>
  <si>
    <t>岐阜市公共ホール管理財団</t>
    <rPh sb="0" eb="2">
      <t>ギフ</t>
    </rPh>
    <rPh sb="2" eb="3">
      <t>シ</t>
    </rPh>
    <rPh sb="3" eb="5">
      <t>コウキョウ</t>
    </rPh>
    <rPh sb="8" eb="10">
      <t>カンリ</t>
    </rPh>
    <rPh sb="10" eb="12">
      <t>ザイダン</t>
    </rPh>
    <phoneticPr fontId="32"/>
  </si>
  <si>
    <t>岐阜乗合自動車</t>
    <rPh sb="0" eb="2">
      <t>ギフ</t>
    </rPh>
    <rPh sb="2" eb="4">
      <t>ノリアイ</t>
    </rPh>
    <rPh sb="4" eb="7">
      <t>ジドウシャ</t>
    </rPh>
    <phoneticPr fontId="32"/>
  </si>
  <si>
    <t>〇</t>
    <phoneticPr fontId="2"/>
  </si>
  <si>
    <t>基金から2,064百万円繰入</t>
    <rPh sb="0" eb="2">
      <t>キキン</t>
    </rPh>
    <rPh sb="9" eb="10">
      <t>ヒャク</t>
    </rPh>
    <rPh sb="10" eb="12">
      <t>マンエン</t>
    </rPh>
    <rPh sb="12" eb="14">
      <t>クリイレ</t>
    </rPh>
    <phoneticPr fontId="2"/>
  </si>
  <si>
    <t>基金から2百万円繰入</t>
    <rPh sb="0" eb="2">
      <t>キキン</t>
    </rPh>
    <rPh sb="5" eb="6">
      <t>ヒャク</t>
    </rPh>
    <rPh sb="6" eb="8">
      <t>マンエン</t>
    </rPh>
    <rPh sb="8" eb="10">
      <t>クリイレ</t>
    </rPh>
    <phoneticPr fontId="2"/>
  </si>
  <si>
    <t>基金から230百万円繰入</t>
    <rPh sb="0" eb="2">
      <t>キキン</t>
    </rPh>
    <rPh sb="7" eb="10">
      <t>ヒャクマンエン</t>
    </rPh>
    <rPh sb="10" eb="12">
      <t>クリイレ</t>
    </rPh>
    <phoneticPr fontId="2"/>
  </si>
  <si>
    <t>基金から619百万円繰入</t>
    <rPh sb="0" eb="2">
      <t>キキン</t>
    </rPh>
    <rPh sb="7" eb="10">
      <t>ヒャクマンエン</t>
    </rPh>
    <rPh sb="10" eb="12">
      <t>クリイレ</t>
    </rPh>
    <phoneticPr fontId="2"/>
  </si>
  <si>
    <t>岐阜県後期高齢者医療広域連合（一般会計）</t>
    <rPh sb="0" eb="3">
      <t>ギフケン</t>
    </rPh>
    <rPh sb="3" eb="5">
      <t>コウキ</t>
    </rPh>
    <rPh sb="5" eb="8">
      <t>コウレイシャ</t>
    </rPh>
    <rPh sb="8" eb="10">
      <t>イリョウ</t>
    </rPh>
    <rPh sb="10" eb="12">
      <t>コウイキ</t>
    </rPh>
    <rPh sb="12" eb="14">
      <t>レンゴウ</t>
    </rPh>
    <rPh sb="15" eb="17">
      <t>イッパン</t>
    </rPh>
    <rPh sb="17" eb="19">
      <t>カイケイ</t>
    </rPh>
    <phoneticPr fontId="2"/>
  </si>
  <si>
    <t>岐阜県後期高齢者医療広域連合（後期高齢者医療特別会計）</t>
    <rPh sb="0" eb="3">
      <t>ギフケン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</si>
  <si>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岐阜県市町村会館組合</t>
    <rPh sb="0" eb="3">
      <t>ギフケン</t>
    </rPh>
    <rPh sb="3" eb="6">
      <t>シチョウソン</t>
    </rPh>
    <rPh sb="6" eb="8">
      <t>カイカン</t>
    </rPh>
    <rPh sb="8" eb="10">
      <t>クミアイ</t>
    </rPh>
    <phoneticPr fontId="2"/>
  </si>
  <si>
    <t>岐阜羽島衛生施設組合（一般会計）</t>
    <rPh sb="0" eb="2">
      <t>ギフ</t>
    </rPh>
    <rPh sb="2" eb="4">
      <t>ハシマ</t>
    </rPh>
    <rPh sb="4" eb="6">
      <t>エイセイ</t>
    </rPh>
    <rPh sb="6" eb="8">
      <t>シセツ</t>
    </rPh>
    <rPh sb="8" eb="10">
      <t>クミアイ</t>
    </rPh>
    <rPh sb="11" eb="13">
      <t>イッパン</t>
    </rPh>
    <rPh sb="13" eb="15">
      <t>カイケイ</t>
    </rPh>
    <phoneticPr fontId="2"/>
  </si>
  <si>
    <t>岐阜羽島衛生施設組合（公共用地取得事業特別会計）</t>
  </si>
  <si>
    <t>木曽川右岸地帯水防事務組合</t>
  </si>
  <si>
    <t>岐阜地域児童発達支援センター組合</t>
    <rPh sb="0" eb="2">
      <t>ギフ</t>
    </rPh>
    <rPh sb="2" eb="4">
      <t>チイキ</t>
    </rPh>
    <rPh sb="4" eb="6">
      <t>ジドウ</t>
    </rPh>
    <rPh sb="6" eb="8">
      <t>ハッタツ</t>
    </rPh>
    <rPh sb="8" eb="10">
      <t>シエン</t>
    </rPh>
    <rPh sb="14" eb="16">
      <t>クミアイ</t>
    </rPh>
    <phoneticPr fontId="2"/>
  </si>
  <si>
    <t>薬科大学整備基金</t>
    <rPh sb="0" eb="2">
      <t>ヤッカ</t>
    </rPh>
    <rPh sb="2" eb="4">
      <t>ダイガク</t>
    </rPh>
    <rPh sb="4" eb="6">
      <t>セイビ</t>
    </rPh>
    <rPh sb="6" eb="8">
      <t>キキン</t>
    </rPh>
    <phoneticPr fontId="5"/>
  </si>
  <si>
    <t>公共施設等マネジメント基金</t>
    <rPh sb="0" eb="4">
      <t>コウキョウシセツ</t>
    </rPh>
    <rPh sb="4" eb="5">
      <t>ナド</t>
    </rPh>
    <rPh sb="11" eb="13">
      <t>キキン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</si>
</sst>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4" fillId="0" borderId="0">
      <alignment vertical="center"/>
    </xf>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177" fontId="13" fillId="0" borderId="34" xfId="5" applyNumberFormat="1" applyFont="1" applyFill="1" applyBorder="1" applyAlignment="1" applyProtection="1">
      <alignment horizontal="right" vertical="center" shrinkToFit="1"/>
      <protection locked="0"/>
    </xf>
    <xf numFmtId="177" fontId="13" fillId="0" borderId="21" xfId="5" applyNumberFormat="1" applyFont="1" applyFill="1" applyBorder="1" applyAlignment="1" applyProtection="1">
      <alignment horizontal="right" vertical="center" shrinkToFit="1"/>
      <protection locked="0"/>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 2" xfId="20" xr:uid="{5B4AD57B-2374-412B-8143-02A6939CB2B5}"/>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46457</c:v>
                </c:pt>
                <c:pt idx="1">
                  <c:v>51849</c:v>
                </c:pt>
                <c:pt idx="2">
                  <c:v>52191</c:v>
                </c:pt>
                <c:pt idx="3">
                  <c:v>48105</c:v>
                </c:pt>
                <c:pt idx="4">
                  <c:v>47446</c:v>
                </c:pt>
              </c:numCache>
            </c:numRef>
          </c:val>
          <c:smooth val="0"/>
          <c:extLst>
            <c:ext xmlns:c16="http://schemas.microsoft.com/office/drawing/2014/chart" uri="{C3380CC4-5D6E-409C-BE32-E72D297353CC}">
              <c16:uniqueId val="{00000000-730D-49E1-80CC-1443F6CFE18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44293</c:v>
                </c:pt>
                <c:pt idx="1">
                  <c:v>54420</c:v>
                </c:pt>
                <c:pt idx="2">
                  <c:v>75519</c:v>
                </c:pt>
                <c:pt idx="3">
                  <c:v>44821</c:v>
                </c:pt>
                <c:pt idx="4">
                  <c:v>51105</c:v>
                </c:pt>
              </c:numCache>
            </c:numRef>
          </c:val>
          <c:smooth val="0"/>
          <c:extLst>
            <c:ext xmlns:c16="http://schemas.microsoft.com/office/drawing/2014/chart" uri="{C3380CC4-5D6E-409C-BE32-E72D297353CC}">
              <c16:uniqueId val="{00000001-730D-49E1-80CC-1443F6CFE183}"/>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8.11</c:v>
                </c:pt>
                <c:pt idx="1">
                  <c:v>7.85</c:v>
                </c:pt>
                <c:pt idx="2">
                  <c:v>8.98</c:v>
                </c:pt>
                <c:pt idx="3">
                  <c:v>9.75</c:v>
                </c:pt>
                <c:pt idx="4">
                  <c:v>8.9600000000000009</c:v>
                </c:pt>
              </c:numCache>
            </c:numRef>
          </c:val>
          <c:extLst>
            <c:ext xmlns:c16="http://schemas.microsoft.com/office/drawing/2014/chart" uri="{C3380CC4-5D6E-409C-BE32-E72D297353CC}">
              <c16:uniqueId val="{00000000-80AC-4420-8715-8ED2AC305D7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12.44</c:v>
                </c:pt>
                <c:pt idx="1">
                  <c:v>9.9</c:v>
                </c:pt>
                <c:pt idx="2">
                  <c:v>7.83</c:v>
                </c:pt>
                <c:pt idx="3">
                  <c:v>9.5399999999999991</c:v>
                </c:pt>
                <c:pt idx="4">
                  <c:v>10.92</c:v>
                </c:pt>
              </c:numCache>
            </c:numRef>
          </c:val>
          <c:extLst>
            <c:ext xmlns:c16="http://schemas.microsoft.com/office/drawing/2014/chart" uri="{C3380CC4-5D6E-409C-BE32-E72D297353CC}">
              <c16:uniqueId val="{00000001-80AC-4420-8715-8ED2AC305D75}"/>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-0.2</c:v>
                </c:pt>
                <c:pt idx="1">
                  <c:v>-2.75</c:v>
                </c:pt>
                <c:pt idx="2">
                  <c:v>-0.57999999999999996</c:v>
                </c:pt>
                <c:pt idx="3">
                  <c:v>3.52</c:v>
                </c:pt>
                <c:pt idx="4">
                  <c:v>0.08</c:v>
                </c:pt>
              </c:numCache>
            </c:numRef>
          </c:val>
          <c:smooth val="0"/>
          <c:extLst>
            <c:ext xmlns:c16="http://schemas.microsoft.com/office/drawing/2014/chart" uri="{C3380CC4-5D6E-409C-BE32-E72D297353CC}">
              <c16:uniqueId val="{00000002-80AC-4420-8715-8ED2AC305D75}"/>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0.63</c:v>
                </c:pt>
                <c:pt idx="2">
                  <c:v>#N/A</c:v>
                </c:pt>
                <c:pt idx="3">
                  <c:v>0.7</c:v>
                </c:pt>
                <c:pt idx="4">
                  <c:v>#N/A</c:v>
                </c:pt>
                <c:pt idx="5">
                  <c:v>0.7</c:v>
                </c:pt>
                <c:pt idx="6">
                  <c:v>#N/A</c:v>
                </c:pt>
                <c:pt idx="7">
                  <c:v>0.66</c:v>
                </c:pt>
                <c:pt idx="8">
                  <c:v>#N/A</c:v>
                </c:pt>
                <c:pt idx="9">
                  <c:v>0.57999999999999996</c:v>
                </c:pt>
              </c:numCache>
            </c:numRef>
          </c:val>
          <c:extLst>
            <c:ext xmlns:c16="http://schemas.microsoft.com/office/drawing/2014/chart" uri="{C3380CC4-5D6E-409C-BE32-E72D297353CC}">
              <c16:uniqueId val="{00000000-B09E-45E0-B09E-3D2FF4439B2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09E-45E0-B09E-3D2FF4439B2A}"/>
            </c:ext>
          </c:extLst>
        </c:ser>
        <c:ser>
          <c:idx val="2"/>
          <c:order val="2"/>
          <c:tx>
            <c:strRef>
              <c:f>データシート!$A$29</c:f>
              <c:strCache>
                <c:ptCount val="1"/>
                <c:pt idx="0">
                  <c:v>中央卸売市場事業会計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0.96</c:v>
                </c:pt>
                <c:pt idx="2">
                  <c:v>#N/A</c:v>
                </c:pt>
                <c:pt idx="3">
                  <c:v>1.03</c:v>
                </c:pt>
                <c:pt idx="4">
                  <c:v>#N/A</c:v>
                </c:pt>
                <c:pt idx="5">
                  <c:v>1.1499999999999999</c:v>
                </c:pt>
                <c:pt idx="6">
                  <c:v>#N/A</c:v>
                </c:pt>
                <c:pt idx="7">
                  <c:v>1.1100000000000001</c:v>
                </c:pt>
                <c:pt idx="8">
                  <c:v>#N/A</c:v>
                </c:pt>
                <c:pt idx="9">
                  <c:v>1.26</c:v>
                </c:pt>
              </c:numCache>
            </c:numRef>
          </c:val>
          <c:extLst>
            <c:ext xmlns:c16="http://schemas.microsoft.com/office/drawing/2014/chart" uri="{C3380CC4-5D6E-409C-BE32-E72D297353CC}">
              <c16:uniqueId val="{00000002-B09E-45E0-B09E-3D2FF4439B2A}"/>
            </c:ext>
          </c:extLst>
        </c:ser>
        <c:ser>
          <c:idx val="3"/>
          <c:order val="3"/>
          <c:tx>
            <c:strRef>
              <c:f>データシート!$A$30</c:f>
              <c:strCache>
                <c:ptCount val="1"/>
                <c:pt idx="0">
                  <c:v>競輪事業特別会計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1.4</c:v>
                </c:pt>
                <c:pt idx="2">
                  <c:v>#N/A</c:v>
                </c:pt>
                <c:pt idx="3">
                  <c:v>1.39</c:v>
                </c:pt>
                <c:pt idx="4">
                  <c:v>#N/A</c:v>
                </c:pt>
                <c:pt idx="5">
                  <c:v>1.64</c:v>
                </c:pt>
                <c:pt idx="6">
                  <c:v>#N/A</c:v>
                </c:pt>
                <c:pt idx="7">
                  <c:v>1.6</c:v>
                </c:pt>
                <c:pt idx="8">
                  <c:v>#N/A</c:v>
                </c:pt>
                <c:pt idx="9">
                  <c:v>1.43</c:v>
                </c:pt>
              </c:numCache>
            </c:numRef>
          </c:val>
          <c:extLst>
            <c:ext xmlns:c16="http://schemas.microsoft.com/office/drawing/2014/chart" uri="{C3380CC4-5D6E-409C-BE32-E72D297353CC}">
              <c16:uniqueId val="{00000003-B09E-45E0-B09E-3D2FF4439B2A}"/>
            </c:ext>
          </c:extLst>
        </c:ser>
        <c:ser>
          <c:idx val="4"/>
          <c:order val="4"/>
          <c:tx>
            <c:strRef>
              <c:f>データシート!$A$31</c:f>
              <c:strCache>
                <c:ptCount val="1"/>
                <c:pt idx="0">
                  <c:v>介護保険事業特別会計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1.41</c:v>
                </c:pt>
                <c:pt idx="2">
                  <c:v>#N/A</c:v>
                </c:pt>
                <c:pt idx="3">
                  <c:v>1.56</c:v>
                </c:pt>
                <c:pt idx="4">
                  <c:v>#N/A</c:v>
                </c:pt>
                <c:pt idx="5">
                  <c:v>1.6</c:v>
                </c:pt>
                <c:pt idx="6">
                  <c:v>#N/A</c:v>
                </c:pt>
                <c:pt idx="7">
                  <c:v>1.06</c:v>
                </c:pt>
                <c:pt idx="8">
                  <c:v>#N/A</c:v>
                </c:pt>
                <c:pt idx="9">
                  <c:v>1.74</c:v>
                </c:pt>
              </c:numCache>
            </c:numRef>
          </c:val>
          <c:extLst>
            <c:ext xmlns:c16="http://schemas.microsoft.com/office/drawing/2014/chart" uri="{C3380CC4-5D6E-409C-BE32-E72D297353CC}">
              <c16:uniqueId val="{00000004-B09E-45E0-B09E-3D2FF4439B2A}"/>
            </c:ext>
          </c:extLst>
        </c:ser>
        <c:ser>
          <c:idx val="5"/>
          <c:order val="5"/>
          <c:tx>
            <c:strRef>
              <c:f>データシート!$A$32</c:f>
              <c:strCache>
                <c:ptCount val="1"/>
                <c:pt idx="0">
                  <c:v>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3.13</c:v>
                </c:pt>
                <c:pt idx="2">
                  <c:v>#N/A</c:v>
                </c:pt>
                <c:pt idx="3">
                  <c:v>2.86</c:v>
                </c:pt>
                <c:pt idx="4">
                  <c:v>#N/A</c:v>
                </c:pt>
                <c:pt idx="5">
                  <c:v>2.96</c:v>
                </c:pt>
                <c:pt idx="6">
                  <c:v>#N/A</c:v>
                </c:pt>
                <c:pt idx="7">
                  <c:v>2.48</c:v>
                </c:pt>
                <c:pt idx="8">
                  <c:v>#N/A</c:v>
                </c:pt>
                <c:pt idx="9">
                  <c:v>2.04</c:v>
                </c:pt>
              </c:numCache>
            </c:numRef>
          </c:val>
          <c:extLst>
            <c:ext xmlns:c16="http://schemas.microsoft.com/office/drawing/2014/chart" uri="{C3380CC4-5D6E-409C-BE32-E72D297353CC}">
              <c16:uniqueId val="{00000005-B09E-45E0-B09E-3D2FF4439B2A}"/>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1.66</c:v>
                </c:pt>
                <c:pt idx="2">
                  <c:v>#N/A</c:v>
                </c:pt>
                <c:pt idx="3">
                  <c:v>1.32</c:v>
                </c:pt>
                <c:pt idx="4">
                  <c:v>#N/A</c:v>
                </c:pt>
                <c:pt idx="5">
                  <c:v>2.19</c:v>
                </c:pt>
                <c:pt idx="6">
                  <c:v>#N/A</c:v>
                </c:pt>
                <c:pt idx="7">
                  <c:v>2.87</c:v>
                </c:pt>
                <c:pt idx="8">
                  <c:v>#N/A</c:v>
                </c:pt>
                <c:pt idx="9">
                  <c:v>2.79</c:v>
                </c:pt>
              </c:numCache>
            </c:numRef>
          </c:val>
          <c:extLst>
            <c:ext xmlns:c16="http://schemas.microsoft.com/office/drawing/2014/chart" uri="{C3380CC4-5D6E-409C-BE32-E72D297353CC}">
              <c16:uniqueId val="{00000006-B09E-45E0-B09E-3D2FF4439B2A}"/>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3.72</c:v>
                </c:pt>
                <c:pt idx="2">
                  <c:v>#N/A</c:v>
                </c:pt>
                <c:pt idx="3">
                  <c:v>3.55</c:v>
                </c:pt>
                <c:pt idx="4">
                  <c:v>#N/A</c:v>
                </c:pt>
                <c:pt idx="5">
                  <c:v>3.77</c:v>
                </c:pt>
                <c:pt idx="6">
                  <c:v>#N/A</c:v>
                </c:pt>
                <c:pt idx="7">
                  <c:v>3.27</c:v>
                </c:pt>
                <c:pt idx="8">
                  <c:v>#N/A</c:v>
                </c:pt>
                <c:pt idx="9">
                  <c:v>3.44</c:v>
                </c:pt>
              </c:numCache>
            </c:numRef>
          </c:val>
          <c:extLst>
            <c:ext xmlns:c16="http://schemas.microsoft.com/office/drawing/2014/chart" uri="{C3380CC4-5D6E-409C-BE32-E72D297353CC}">
              <c16:uniqueId val="{00000007-B09E-45E0-B09E-3D2FF4439B2A}"/>
            </c:ext>
          </c:extLst>
        </c:ser>
        <c:ser>
          <c:idx val="8"/>
          <c:order val="8"/>
          <c:tx>
            <c:strRef>
              <c:f>データシート!$A$35</c:f>
              <c:strCache>
                <c:ptCount val="1"/>
                <c:pt idx="0">
                  <c:v>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6.56</c:v>
                </c:pt>
                <c:pt idx="2">
                  <c:v>#N/A</c:v>
                </c:pt>
                <c:pt idx="3">
                  <c:v>6.55</c:v>
                </c:pt>
                <c:pt idx="4">
                  <c:v>#N/A</c:v>
                </c:pt>
                <c:pt idx="5">
                  <c:v>7.12</c:v>
                </c:pt>
                <c:pt idx="6">
                  <c:v>#N/A</c:v>
                </c:pt>
                <c:pt idx="7">
                  <c:v>6.67</c:v>
                </c:pt>
                <c:pt idx="8">
                  <c:v>#N/A</c:v>
                </c:pt>
                <c:pt idx="9">
                  <c:v>7.73</c:v>
                </c:pt>
              </c:numCache>
            </c:numRef>
          </c:val>
          <c:extLst>
            <c:ext xmlns:c16="http://schemas.microsoft.com/office/drawing/2014/chart" uri="{C3380CC4-5D6E-409C-BE32-E72D297353CC}">
              <c16:uniqueId val="{00000008-B09E-45E0-B09E-3D2FF4439B2A}"/>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7.74</c:v>
                </c:pt>
                <c:pt idx="2">
                  <c:v>#N/A</c:v>
                </c:pt>
                <c:pt idx="3">
                  <c:v>7.4</c:v>
                </c:pt>
                <c:pt idx="4">
                  <c:v>#N/A</c:v>
                </c:pt>
                <c:pt idx="5">
                  <c:v>8.52</c:v>
                </c:pt>
                <c:pt idx="6">
                  <c:v>#N/A</c:v>
                </c:pt>
                <c:pt idx="7">
                  <c:v>9.36</c:v>
                </c:pt>
                <c:pt idx="8">
                  <c:v>#N/A</c:v>
                </c:pt>
                <c:pt idx="9">
                  <c:v>8.67</c:v>
                </c:pt>
              </c:numCache>
            </c:numRef>
          </c:val>
          <c:extLst>
            <c:ext xmlns:c16="http://schemas.microsoft.com/office/drawing/2014/chart" uri="{C3380CC4-5D6E-409C-BE32-E72D297353CC}">
              <c16:uniqueId val="{00000009-B09E-45E0-B09E-3D2FF4439B2A}"/>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12411</c:v>
                </c:pt>
                <c:pt idx="5">
                  <c:v>12273</c:v>
                </c:pt>
                <c:pt idx="8">
                  <c:v>12480</c:v>
                </c:pt>
                <c:pt idx="11">
                  <c:v>12477</c:v>
                </c:pt>
                <c:pt idx="14">
                  <c:v>12618</c:v>
                </c:pt>
              </c:numCache>
            </c:numRef>
          </c:val>
          <c:extLst>
            <c:ext xmlns:c16="http://schemas.microsoft.com/office/drawing/2014/chart" uri="{C3380CC4-5D6E-409C-BE32-E72D297353CC}">
              <c16:uniqueId val="{00000000-8B78-4BC3-943B-AF585832982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1</c:v>
                </c:pt>
                <c:pt idx="3">
                  <c:v>1</c:v>
                </c:pt>
                <c:pt idx="6">
                  <c:v>1</c:v>
                </c:pt>
                <c:pt idx="9">
                  <c:v>0</c:v>
                </c:pt>
                <c:pt idx="12">
                  <c:v>0</c:v>
                </c:pt>
              </c:numCache>
            </c:numRef>
          </c:val>
          <c:extLst>
            <c:ext xmlns:c16="http://schemas.microsoft.com/office/drawing/2014/chart" uri="{C3380CC4-5D6E-409C-BE32-E72D297353CC}">
              <c16:uniqueId val="{00000001-8B78-4BC3-943B-AF585832982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5</c:v>
                </c:pt>
                <c:pt idx="3">
                  <c:v>4</c:v>
                </c:pt>
                <c:pt idx="6">
                  <c:v>9</c:v>
                </c:pt>
                <c:pt idx="9">
                  <c:v>10</c:v>
                </c:pt>
                <c:pt idx="12">
                  <c:v>12</c:v>
                </c:pt>
              </c:numCache>
            </c:numRef>
          </c:val>
          <c:extLst>
            <c:ext xmlns:c16="http://schemas.microsoft.com/office/drawing/2014/chart" uri="{C3380CC4-5D6E-409C-BE32-E72D297353CC}">
              <c16:uniqueId val="{00000002-8B78-4BC3-943B-AF585832982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13</c:v>
                </c:pt>
                <c:pt idx="3">
                  <c:v>16</c:v>
                </c:pt>
                <c:pt idx="6">
                  <c:v>30</c:v>
                </c:pt>
                <c:pt idx="9">
                  <c:v>38</c:v>
                </c:pt>
                <c:pt idx="12">
                  <c:v>50</c:v>
                </c:pt>
              </c:numCache>
            </c:numRef>
          </c:val>
          <c:extLst>
            <c:ext xmlns:c16="http://schemas.microsoft.com/office/drawing/2014/chart" uri="{C3380CC4-5D6E-409C-BE32-E72D297353CC}">
              <c16:uniqueId val="{00000003-8B78-4BC3-943B-AF585832982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2812</c:v>
                </c:pt>
                <c:pt idx="3">
                  <c:v>2567</c:v>
                </c:pt>
                <c:pt idx="6">
                  <c:v>2664</c:v>
                </c:pt>
                <c:pt idx="9">
                  <c:v>2411</c:v>
                </c:pt>
                <c:pt idx="12">
                  <c:v>1909</c:v>
                </c:pt>
              </c:numCache>
            </c:numRef>
          </c:val>
          <c:extLst>
            <c:ext xmlns:c16="http://schemas.microsoft.com/office/drawing/2014/chart" uri="{C3380CC4-5D6E-409C-BE32-E72D297353CC}">
              <c16:uniqueId val="{00000004-8B78-4BC3-943B-AF585832982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B78-4BC3-943B-AF585832982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8B78-4BC3-943B-AF585832982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12955</c:v>
                </c:pt>
                <c:pt idx="3">
                  <c:v>12822</c:v>
                </c:pt>
                <c:pt idx="6">
                  <c:v>12530</c:v>
                </c:pt>
                <c:pt idx="9">
                  <c:v>12372</c:v>
                </c:pt>
                <c:pt idx="12">
                  <c:v>12383</c:v>
                </c:pt>
              </c:numCache>
            </c:numRef>
          </c:val>
          <c:extLst>
            <c:ext xmlns:c16="http://schemas.microsoft.com/office/drawing/2014/chart" uri="{C3380CC4-5D6E-409C-BE32-E72D297353CC}">
              <c16:uniqueId val="{00000007-8B78-4BC3-943B-AF585832982F}"/>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3375</c:v>
                </c:pt>
                <c:pt idx="2">
                  <c:v>#N/A</c:v>
                </c:pt>
                <c:pt idx="3">
                  <c:v>#N/A</c:v>
                </c:pt>
                <c:pt idx="4">
                  <c:v>3137</c:v>
                </c:pt>
                <c:pt idx="5">
                  <c:v>#N/A</c:v>
                </c:pt>
                <c:pt idx="6">
                  <c:v>#N/A</c:v>
                </c:pt>
                <c:pt idx="7">
                  <c:v>2754</c:v>
                </c:pt>
                <c:pt idx="8">
                  <c:v>#N/A</c:v>
                </c:pt>
                <c:pt idx="9">
                  <c:v>#N/A</c:v>
                </c:pt>
                <c:pt idx="10">
                  <c:v>2354</c:v>
                </c:pt>
                <c:pt idx="11">
                  <c:v>#N/A</c:v>
                </c:pt>
                <c:pt idx="12">
                  <c:v>#N/A</c:v>
                </c:pt>
                <c:pt idx="13">
                  <c:v>1736</c:v>
                </c:pt>
                <c:pt idx="14">
                  <c:v>#N/A</c:v>
                </c:pt>
              </c:numCache>
            </c:numRef>
          </c:val>
          <c:smooth val="0"/>
          <c:extLst>
            <c:ext xmlns:c16="http://schemas.microsoft.com/office/drawing/2014/chart" uri="{C3380CC4-5D6E-409C-BE32-E72D297353CC}">
              <c16:uniqueId val="{00000008-8B78-4BC3-943B-AF585832982F}"/>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131072</c:v>
                </c:pt>
                <c:pt idx="5">
                  <c:v>133695</c:v>
                </c:pt>
                <c:pt idx="8">
                  <c:v>137035</c:v>
                </c:pt>
                <c:pt idx="11">
                  <c:v>138673</c:v>
                </c:pt>
                <c:pt idx="14">
                  <c:v>136684</c:v>
                </c:pt>
              </c:numCache>
            </c:numRef>
          </c:val>
          <c:extLst>
            <c:ext xmlns:c16="http://schemas.microsoft.com/office/drawing/2014/chart" uri="{C3380CC4-5D6E-409C-BE32-E72D297353CC}">
              <c16:uniqueId val="{00000000-F9DF-4210-BB56-40CCB5E4413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33061</c:v>
                </c:pt>
                <c:pt idx="5">
                  <c:v>32994</c:v>
                </c:pt>
                <c:pt idx="8">
                  <c:v>32935</c:v>
                </c:pt>
                <c:pt idx="11">
                  <c:v>34170</c:v>
                </c:pt>
                <c:pt idx="14">
                  <c:v>35440</c:v>
                </c:pt>
              </c:numCache>
            </c:numRef>
          </c:val>
          <c:extLst>
            <c:ext xmlns:c16="http://schemas.microsoft.com/office/drawing/2014/chart" uri="{C3380CC4-5D6E-409C-BE32-E72D297353CC}">
              <c16:uniqueId val="{00000001-F9DF-4210-BB56-40CCB5E4413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38124</c:v>
                </c:pt>
                <c:pt idx="5">
                  <c:v>33318</c:v>
                </c:pt>
                <c:pt idx="8">
                  <c:v>23081</c:v>
                </c:pt>
                <c:pt idx="11">
                  <c:v>28384</c:v>
                </c:pt>
                <c:pt idx="14">
                  <c:v>29724</c:v>
                </c:pt>
              </c:numCache>
            </c:numRef>
          </c:val>
          <c:extLst>
            <c:ext xmlns:c16="http://schemas.microsoft.com/office/drawing/2014/chart" uri="{C3380CC4-5D6E-409C-BE32-E72D297353CC}">
              <c16:uniqueId val="{00000002-F9DF-4210-BB56-40CCB5E4413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9DF-4210-BB56-40CCB5E4413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9DF-4210-BB56-40CCB5E4413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9DF-4210-BB56-40CCB5E4413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15620</c:v>
                </c:pt>
                <c:pt idx="3">
                  <c:v>16285</c:v>
                </c:pt>
                <c:pt idx="6">
                  <c:v>16468</c:v>
                </c:pt>
                <c:pt idx="9">
                  <c:v>16588</c:v>
                </c:pt>
                <c:pt idx="12">
                  <c:v>16729</c:v>
                </c:pt>
              </c:numCache>
            </c:numRef>
          </c:val>
          <c:extLst>
            <c:ext xmlns:c16="http://schemas.microsoft.com/office/drawing/2014/chart" uri="{C3380CC4-5D6E-409C-BE32-E72D297353CC}">
              <c16:uniqueId val="{00000006-F9DF-4210-BB56-40CCB5E4413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128</c:v>
                </c:pt>
                <c:pt idx="3">
                  <c:v>252</c:v>
                </c:pt>
                <c:pt idx="6">
                  <c:v>504</c:v>
                </c:pt>
                <c:pt idx="9">
                  <c:v>587</c:v>
                </c:pt>
                <c:pt idx="12">
                  <c:v>535</c:v>
                </c:pt>
              </c:numCache>
            </c:numRef>
          </c:val>
          <c:extLst>
            <c:ext xmlns:c16="http://schemas.microsoft.com/office/drawing/2014/chart" uri="{C3380CC4-5D6E-409C-BE32-E72D297353CC}">
              <c16:uniqueId val="{00000007-F9DF-4210-BB56-40CCB5E4413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27782</c:v>
                </c:pt>
                <c:pt idx="3">
                  <c:v>26040</c:v>
                </c:pt>
                <c:pt idx="6">
                  <c:v>24264</c:v>
                </c:pt>
                <c:pt idx="9">
                  <c:v>22128</c:v>
                </c:pt>
                <c:pt idx="12">
                  <c:v>20799</c:v>
                </c:pt>
              </c:numCache>
            </c:numRef>
          </c:val>
          <c:extLst>
            <c:ext xmlns:c16="http://schemas.microsoft.com/office/drawing/2014/chart" uri="{C3380CC4-5D6E-409C-BE32-E72D297353CC}">
              <c16:uniqueId val="{00000008-F9DF-4210-BB56-40CCB5E4413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1584</c:v>
                </c:pt>
                <c:pt idx="3">
                  <c:v>1638</c:v>
                </c:pt>
                <c:pt idx="6">
                  <c:v>1626</c:v>
                </c:pt>
                <c:pt idx="9">
                  <c:v>1583</c:v>
                </c:pt>
                <c:pt idx="12">
                  <c:v>1431</c:v>
                </c:pt>
              </c:numCache>
            </c:numRef>
          </c:val>
          <c:extLst>
            <c:ext xmlns:c16="http://schemas.microsoft.com/office/drawing/2014/chart" uri="{C3380CC4-5D6E-409C-BE32-E72D297353CC}">
              <c16:uniqueId val="{00000009-F9DF-4210-BB56-40CCB5E4413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135427</c:v>
                </c:pt>
                <c:pt idx="3">
                  <c:v>138383</c:v>
                </c:pt>
                <c:pt idx="6">
                  <c:v>145285</c:v>
                </c:pt>
                <c:pt idx="9">
                  <c:v>148023</c:v>
                </c:pt>
                <c:pt idx="12">
                  <c:v>148841</c:v>
                </c:pt>
              </c:numCache>
            </c:numRef>
          </c:val>
          <c:extLst>
            <c:ext xmlns:c16="http://schemas.microsoft.com/office/drawing/2014/chart" uri="{C3380CC4-5D6E-409C-BE32-E72D297353CC}">
              <c16:uniqueId val="{0000000A-F9DF-4210-BB56-40CCB5E44132}"/>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F9DF-4210-BB56-40CCB5E44132}"/>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6688</c:v>
                </c:pt>
                <c:pt idx="1">
                  <c:v>8690</c:v>
                </c:pt>
                <c:pt idx="2">
                  <c:v>9691</c:v>
                </c:pt>
              </c:numCache>
            </c:numRef>
          </c:val>
          <c:extLst>
            <c:ext xmlns:c16="http://schemas.microsoft.com/office/drawing/2014/chart" uri="{C3380CC4-5D6E-409C-BE32-E72D297353CC}">
              <c16:uniqueId val="{00000000-537F-423F-AAE0-6A271B75044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537F-423F-AAE0-6A271B75044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11827</c:v>
                </c:pt>
                <c:pt idx="1">
                  <c:v>14684</c:v>
                </c:pt>
                <c:pt idx="2">
                  <c:v>15403</c:v>
                </c:pt>
              </c:numCache>
            </c:numRef>
          </c:val>
          <c:extLst>
            <c:ext xmlns:c16="http://schemas.microsoft.com/office/drawing/2014/chart" uri="{C3380CC4-5D6E-409C-BE32-E72D297353CC}">
              <c16:uniqueId val="{00000002-537F-423F-AAE0-6A271B750442}"/>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岐阜県岐阜市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利率の高い地方債の償還が終了してきていることなどから、元利償還金等の合計額は減少傾向にある。加えて、臨時財政対策債の償還が増加しており、算入公債費等の額も増となっている。</a:t>
          </a:r>
        </a:p>
        <a:p>
          <a:r>
            <a:rPr kumimoji="1" lang="ja-JP" altLang="en-US" sz="1200">
              <a:latin typeface="ＭＳ ゴシック" pitchFamily="49" charset="-128"/>
              <a:ea typeface="ＭＳ ゴシック" pitchFamily="49" charset="-128"/>
            </a:rPr>
            <a:t>令和</a:t>
          </a:r>
          <a:r>
            <a:rPr kumimoji="1" lang="en-US" altLang="ja-JP" sz="1200">
              <a:latin typeface="ＭＳ ゴシック" pitchFamily="49" charset="-128"/>
              <a:ea typeface="ＭＳ ゴシック" pitchFamily="49" charset="-128"/>
            </a:rPr>
            <a:t>4</a:t>
          </a:r>
          <a:r>
            <a:rPr kumimoji="1" lang="ja-JP" altLang="en-US" sz="1200">
              <a:latin typeface="ＭＳ ゴシック" pitchFamily="49" charset="-128"/>
              <a:ea typeface="ＭＳ ゴシック" pitchFamily="49" charset="-128"/>
            </a:rPr>
            <a:t>年度の実質公債費比率は</a:t>
          </a:r>
          <a:r>
            <a:rPr kumimoji="1" lang="en-US" altLang="ja-JP" sz="1200">
              <a:latin typeface="ＭＳ ゴシック" pitchFamily="49" charset="-128"/>
              <a:ea typeface="ＭＳ ゴシック" pitchFamily="49" charset="-128"/>
            </a:rPr>
            <a:t>0.6</a:t>
          </a:r>
          <a:r>
            <a:rPr kumimoji="1" lang="ja-JP" altLang="en-US" sz="1200">
              <a:latin typeface="ＭＳ ゴシック" pitchFamily="49" charset="-128"/>
              <a:ea typeface="ＭＳ ゴシック" pitchFamily="49" charset="-128"/>
            </a:rPr>
            <a:t>ポイント減の</a:t>
          </a:r>
          <a:r>
            <a:rPr kumimoji="1" lang="en-US" altLang="ja-JP" sz="1200">
              <a:latin typeface="ＭＳ ゴシック" pitchFamily="49" charset="-128"/>
              <a:ea typeface="ＭＳ ゴシック" pitchFamily="49" charset="-128"/>
            </a:rPr>
            <a:t>2.9%</a:t>
          </a:r>
          <a:r>
            <a:rPr kumimoji="1" lang="ja-JP" altLang="en-US" sz="1200">
              <a:latin typeface="ＭＳ ゴシック" pitchFamily="49" charset="-128"/>
              <a:ea typeface="ＭＳ ゴシック" pitchFamily="49" charset="-128"/>
            </a:rPr>
            <a:t>となった。</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該当なし</a:t>
          </a: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岐阜県岐阜市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新庁舎建設に伴い平成</a:t>
          </a:r>
          <a:r>
            <a:rPr kumimoji="1" lang="en-US" altLang="ja-JP" sz="1200">
              <a:latin typeface="ＭＳ ゴシック" pitchFamily="49" charset="-128"/>
              <a:ea typeface="ＭＳ ゴシック" pitchFamily="49" charset="-128"/>
            </a:rPr>
            <a:t>29</a:t>
          </a:r>
          <a:r>
            <a:rPr kumimoji="1" lang="ja-JP" altLang="en-US" sz="1200">
              <a:latin typeface="ＭＳ ゴシック" pitchFamily="49" charset="-128"/>
              <a:ea typeface="ＭＳ ゴシック" pitchFamily="49" charset="-128"/>
            </a:rPr>
            <a:t>年度から令和</a:t>
          </a:r>
          <a:r>
            <a:rPr kumimoji="1" lang="en-US" altLang="ja-JP" sz="1200">
              <a:latin typeface="ＭＳ ゴシック" pitchFamily="49" charset="-128"/>
              <a:ea typeface="ＭＳ ゴシック" pitchFamily="49" charset="-128"/>
            </a:rPr>
            <a:t>2</a:t>
          </a:r>
          <a:r>
            <a:rPr kumimoji="1" lang="ja-JP" altLang="en-US" sz="1200">
              <a:latin typeface="ＭＳ ゴシック" pitchFamily="49" charset="-128"/>
              <a:ea typeface="ＭＳ ゴシック" pitchFamily="49" charset="-128"/>
            </a:rPr>
            <a:t>年度にかけて地方債の発行が増加しているため、将来負担額は増加傾向である。</a:t>
          </a:r>
        </a:p>
        <a:p>
          <a:r>
            <a:rPr kumimoji="1" lang="ja-JP" altLang="en-US" sz="1200">
              <a:latin typeface="ＭＳ ゴシック" pitchFamily="49" charset="-128"/>
              <a:ea typeface="ＭＳ ゴシック" pitchFamily="49" charset="-128"/>
            </a:rPr>
            <a:t>一方、充当可能財源等については、薬科大学新キャンパス整備のため、薬科大学整備基金に積み増しを行ったことなどから増加した。</a:t>
          </a:r>
        </a:p>
        <a:p>
          <a:r>
            <a:rPr kumimoji="1" lang="ja-JP" altLang="en-US" sz="1200">
              <a:latin typeface="ＭＳ ゴシック" pitchFamily="49" charset="-128"/>
              <a:ea typeface="ＭＳ ゴシック" pitchFamily="49" charset="-128"/>
            </a:rPr>
            <a:t>将来負担比率（分子）は平成</a:t>
          </a:r>
          <a:r>
            <a:rPr kumimoji="1" lang="en-US" altLang="ja-JP" sz="1200">
              <a:latin typeface="ＭＳ ゴシック" pitchFamily="49" charset="-128"/>
              <a:ea typeface="ＭＳ ゴシック" pitchFamily="49" charset="-128"/>
            </a:rPr>
            <a:t>26</a:t>
          </a:r>
          <a:r>
            <a:rPr kumimoji="1" lang="ja-JP" altLang="en-US" sz="1200">
              <a:latin typeface="ＭＳ ゴシック" pitchFamily="49" charset="-128"/>
              <a:ea typeface="ＭＳ ゴシック" pitchFamily="49" charset="-128"/>
            </a:rPr>
            <a:t>年度からマイナスに転じており、令和</a:t>
          </a:r>
          <a:r>
            <a:rPr kumimoji="1" lang="en-US" altLang="ja-JP" sz="1200">
              <a:latin typeface="ＭＳ ゴシック" pitchFamily="49" charset="-128"/>
              <a:ea typeface="ＭＳ ゴシック" pitchFamily="49" charset="-128"/>
            </a:rPr>
            <a:t>4</a:t>
          </a:r>
          <a:r>
            <a:rPr kumimoji="1" lang="ja-JP" altLang="en-US" sz="1200">
              <a:latin typeface="ＭＳ ゴシック" pitchFamily="49" charset="-128"/>
              <a:ea typeface="ＭＳ ゴシック" pitchFamily="49" charset="-128"/>
            </a:rPr>
            <a:t>年度も引き続きマイナス状態を維持している。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岐阜県岐阜市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新型コロナウイルス感染症対策などの財源として約</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億円を市民福祉健康医療基金から、小学校のトイレ改修などの財源として約</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億円を教育施設整備基金から、それぞれ取り崩した。</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一方、財政調整基金について、予算で取崩しを見込んだが、決算収支見込みを踏まえ、取崩しはせず、</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億円の積立てを行った。</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また、将来の負担に備えるため鉄道高架事業基金及び薬科大学整備基金に計画的に積立てを行った。</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これらの結果、基金全体としては、約</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17</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億円の増となった。</a:t>
          </a:r>
        </a:p>
        <a:p>
          <a:endPar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基金全体を通しての積立目標等は設定していない。</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積立ては、一般会計の毎会計年度において新たに生じた歳入歳出の決算剰余金の範囲内とし、取崩しは、決算収支を踏まえた必要額の繰入れを行う。また、岐阜市行財政改革プランにおいて、財政規律を堅持するため、財政調整基金と前年度繰越金の合計で</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120</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億円を維持する目標を設定している。</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特定目的基金については、大型プロジェクト事業の実施にあたり、財政需要の年度間の平準化を図るため、計画的に積立て、事業進捗に合わせた取崩しを行う。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・鉄道高架事業基金：鉄道高架事業（名鉄名古屋本線の鉄道高架事業に係る負担金、周辺のまちづくりなど）</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・公共施設等マネジメント基金：公共施設等の計画的な維持更新（</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R3</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年度設置）</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・薬科大学整備基金：薬科大学の整備に充てるため（新キャンパス整備など）</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・教育施設整備基金：義務教育施設の整備（小中学校改築、大規模修繕など）</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・庁舎整備基金：新庁舎（附属駐車場を含む）の整備</a:t>
          </a:r>
        </a:p>
        <a:p>
          <a:endPar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・鉄道高架事業基金：鉄道高架事業のために</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億円を積立てたことなどによる増加</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・公共施設等マネジメント基金：公共施設等の計画的な維持更新のため</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億円を積立てたことによる増加</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・薬科大学整備基金：新キャンパス整備のため</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億円を積み立てたことなどによる増加</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・教育施設整備基金：小学校のトイレ改修などに約</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億円を充当したことによる減少</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・庁舎整備基金：旧庁舎解体工事に約</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億円を充当したことによる減少</a:t>
          </a:r>
        </a:p>
        <a:p>
          <a:endPar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・鉄道高架事業基金：鉄道高架事業に備え、所要額を計画的に積み立てる予定</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・公共施設等マネジメント基金：上記、教育施設整備基金の取崩しが終了するまでに、所要額を積立てる予定</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・薬科大学整備基金：新キャンパス整備に備え、所要額を計画的に積み立てる予定</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・教育施設整備基金：義務教育施設の整備予定に合わせて必要額を取崩す</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・庁舎整備基金：</a:t>
          </a:r>
          <a:r>
            <a:rPr kumimoji="1" lang="ja-JP" altLang="en-US" sz="1200">
              <a:solidFill>
                <a:schemeClr val="tx1"/>
              </a:solidFill>
              <a:effectLst/>
              <a:latin typeface="ＭＳ ゴシック" panose="020B0609070205080204" pitchFamily="49" charset="-128"/>
              <a:ea typeface="ＭＳ ゴシック" panose="020B0609070205080204" pitchFamily="49" charset="-128"/>
              <a:cs typeface="+mn-cs"/>
            </a:rPr>
            <a:t>事業の進捗状況により、令和６年度以降廃止予定</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財源不足を補うため、令和</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年度予算編成では</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億円の取崩しを見込んだが、決算収支見込みを踏まえ、最終的に取崩しはせず、</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億円の積立てを行った。</a:t>
          </a:r>
        </a:p>
        <a:p>
          <a:endPar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積立ては、一般会計の毎会計年度において生じた歳入歳出の決算剰余金の範囲内とし、取崩しは、決算収支を踏まえた必要額の繰入れを行う。また、</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岐阜市行財政改革プランにおいて、財政規律を堅持するため、財政調整基金と前年度繰越金の合計で</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120</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億円を維持する目標を設定している。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残高はゼロである。</a:t>
          </a:r>
        </a:p>
        <a:p>
          <a:endPar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当面減債基金の積立ての予定はない。</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DC007DF5-2CBF-47E0-B0DB-A2CCBC92B362}"/>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E2F1A88F-00A9-453D-B13D-08B89E8913A4}"/>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E693B01F-D911-4287-9B65-FF6918035E9B}"/>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A9B4C65F-46EF-413B-959C-AD5CB8E7F70C}"/>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岐阜県岐阜市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BED1AB06-0129-464D-AFF6-65C54D6FD1EB}"/>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B305D179-D37E-430C-A79B-B30FDC66C8AF}"/>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93EF48C3-E263-437F-9FCE-B3E78E7E2FEA}"/>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38F2E6AF-D24A-43B4-92B4-0BDE1E70ADBF}"/>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143247AB-AAE0-463B-97FD-0E61E25BD4B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9D0D8AE3-71AD-4EEB-8FDB-8CDBABFF4ED1}"/>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402,400
392,482
203.60
196,878,547
188,492,600
7,955,344
88,752,918
148,503,913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F984038-2CD2-4AC1-8BCB-13F1D59A68CD}"/>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3B780CC5-2913-4CAD-8637-6FCF0A05B472}"/>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B9DB6E34-485C-4CA8-84C4-D19DADB2B14F}"/>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5DE925F6-4775-4601-9F3D-BCEC4AD4A6EC}"/>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87D4DEC1-605A-4F6F-A43F-662783B94C72}"/>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7A993977-8D8E-407E-8C58-3A3F0F0E69DD}"/>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BA386B43-278E-4377-9F0E-55895E59DE23}"/>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345CA789-B6A1-4BE9-A4E9-49D79904A275}"/>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9CAD6ECA-AE02-4C91-8715-1FFC10FF4CB6}"/>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11FED712-364E-4B2C-AF59-0BA5482B9E8B}"/>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74FD2FA4-F876-4D42-B9AC-41B1B7EA2116}"/>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2B33DBCF-3959-43E9-8F1C-BE1A030B2CEA}"/>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546ED24C-D20D-4DEE-ADE4-F9334A45F476}"/>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8C142E8-D078-4206-91D7-806A2073574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322431F-B2EA-42FA-8ABA-738B3750E195}"/>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F1B91FBF-06FE-428E-9023-2000D07C9B02}"/>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24E2C32B-D6FB-4CC5-BB2E-CBDFE93E531F}"/>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997E19C5-40B4-4E82-A396-BCD3D420203A}"/>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AB9C6F8D-593C-4E61-ACCC-479DFE61AB38}"/>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EBACAE67-1206-4342-AF3E-A883B345D8D1}"/>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DAC72CE3-18B0-407F-A080-CDCB9A9F2A55}"/>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9BA40358-42EA-45C7-84A1-93B02EEA1DA3}"/>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482FEF22-6DBF-42CD-9601-1AC937FFC07E}"/>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3A186186-799C-4B7D-9D63-1AE0DF7A9AC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116F3549-0048-484A-885A-BE4EAE70BB05}"/>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667E3501-24F3-48B2-A358-4E2017BFF3DD}"/>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5674FC35-7BCE-43CF-B235-A0244C524E94}"/>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357492E6-5FCF-4CFF-8E50-CCB4935D94A7}"/>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5E81D563-2DD6-4A8E-9B64-457834EBAA93}"/>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BF807256-5E01-470F-84B7-988E10FC4908}"/>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53A0F664-8441-4BE7-AF5B-4F234CAC9B5E}"/>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921B734F-6C1D-4940-BE8B-4BC098935FB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EA5B4072-603E-4C36-AB46-48352516B883}"/>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42F3C9E3-96D8-41BA-8A2F-7CC1D4DD55F8}"/>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9444C689-9E37-4CE3-BAFD-AC1AEAEFDB0A}"/>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44A86A20-594A-41D4-9111-87CD14D81051}"/>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3CE4D912-9055-4954-8018-368B3F073EE9}"/>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令和</a:t>
          </a:r>
          <a:r>
            <a:rPr kumimoji="1" lang="en-US" altLang="ja-JP" sz="1200">
              <a:latin typeface="ＭＳ Ｐゴシック" panose="020B0600070205080204" pitchFamily="50" charset="-128"/>
              <a:ea typeface="ＭＳ Ｐゴシック" panose="020B0600070205080204" pitchFamily="50" charset="-128"/>
            </a:rPr>
            <a:t>4</a:t>
          </a:r>
          <a:r>
            <a:rPr kumimoji="1" lang="ja-JP" altLang="en-US" sz="1200">
              <a:latin typeface="ＭＳ Ｐゴシック" panose="020B0600070205080204" pitchFamily="50" charset="-128"/>
              <a:ea typeface="ＭＳ Ｐゴシック" panose="020B0600070205080204" pitchFamily="50" charset="-128"/>
            </a:rPr>
            <a:t>年度は、主に市町村民税の所得割の増により、分子となる基準財政収入額が増加したものの、臨時財政対策債償還費の増により、分母となる財政需要額も増加しているため、前年度と比べ減少している。	</a:t>
          </a:r>
        </a:p>
        <a:p>
          <a:r>
            <a:rPr kumimoji="1" lang="ja-JP" altLang="en-US" sz="1200">
              <a:latin typeface="ＭＳ Ｐゴシック" panose="020B0600070205080204" pitchFamily="50" charset="-128"/>
              <a:ea typeface="ＭＳ Ｐゴシック" panose="020B0600070205080204" pitchFamily="50" charset="-128"/>
            </a:rPr>
            <a:t>新型コロナウイルス感染症の影響による景気の低迷から回復基調を見込むものの、さらなる税源を確保するために、引き続き、教育・子育て環境、地域資源を活用した観光振興、企業立地の促進等、様々な施策を推進し、定住・交流人口の増加、地域経済の回復と産業の活性化を図ることで、将来にわたり持続可能な都市運営を支える財政基盤を確立し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C90C64D4-C456-4779-9CC6-588DF2739CD4}"/>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13845A51-4A0B-4C6E-BEEC-B3E1F0F777DD}"/>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7EFA1629-DB77-4C05-9E45-E6677015DDCF}"/>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F6B7CE9D-F3F3-400D-A2DB-13193CEA3EBA}"/>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EE5DDB2-5441-43CC-BC83-BB34B70677D6}"/>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FC903339-1EB5-4BBD-A749-F45DD685670D}"/>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2845E9EF-ED1B-4663-AA59-30B21F86231C}"/>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44A715FA-5E86-4496-A311-67F351248672}"/>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B292B03-BE53-473B-BBFF-DBE751966507}"/>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E3CDE390-0048-4A6D-A94E-92FE5B153D7A}"/>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9AAA53C4-BE6A-4691-8F21-7F6D1BBD932F}"/>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43B684B6-4416-47EF-8074-E193A16013F3}"/>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3EA739B2-3CAE-485E-90CC-C31B0E53B6A2}"/>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1D7AA91D-62FE-4EB8-ACB3-7390C8088BE4}"/>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ED4C33C3-708D-4052-B129-D473CDABC3AE}"/>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5C0B8751-DCC5-43B8-9EF2-C1DC49D0C465}"/>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2B344AA7-EDBD-462D-AE56-0C04B798F72B}"/>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106136</xdr:rowOff>
    </xdr:from>
    <xdr:to>
      <xdr:col>23</xdr:col>
      <xdr:colOff>133350</xdr:colOff>
      <xdr:row>44</xdr:row>
      <xdr:rowOff>165100</xdr:rowOff>
    </xdr:to>
    <xdr:cxnSp macro="">
      <xdr:nvCxnSpPr>
        <xdr:cNvPr id="66" name="直線コネクタ 65">
          <a:extLst>
            <a:ext uri="{FF2B5EF4-FFF2-40B4-BE49-F238E27FC236}">
              <a16:creationId xmlns:a16="http://schemas.microsoft.com/office/drawing/2014/main" id="{5A36F6B3-6C2F-49A2-8FEB-EAA750F6F2F2}"/>
            </a:ext>
          </a:extLst>
        </xdr:cNvPr>
        <xdr:cNvCxnSpPr/>
      </xdr:nvCxnSpPr>
      <xdr:spPr>
        <a:xfrm flipV="1">
          <a:off x="4953000" y="6278336"/>
          <a:ext cx="0" cy="14305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7" name="財政力最小値テキスト">
          <a:extLst>
            <a:ext uri="{FF2B5EF4-FFF2-40B4-BE49-F238E27FC236}">
              <a16:creationId xmlns:a16="http://schemas.microsoft.com/office/drawing/2014/main" id="{525FB97E-400E-42A1-B0A3-6187A5F754A4}"/>
            </a:ext>
          </a:extLst>
        </xdr:cNvPr>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8" name="直線コネクタ 67">
          <a:extLst>
            <a:ext uri="{FF2B5EF4-FFF2-40B4-BE49-F238E27FC236}">
              <a16:creationId xmlns:a16="http://schemas.microsoft.com/office/drawing/2014/main" id="{98C2876C-8A12-4E85-A743-ABD1BA902706}"/>
            </a:ext>
          </a:extLst>
        </xdr:cNvPr>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21063</xdr:rowOff>
    </xdr:from>
    <xdr:ext cx="762000" cy="259045"/>
    <xdr:sp macro="" textlink="">
      <xdr:nvSpPr>
        <xdr:cNvPr id="69" name="財政力最大値テキスト">
          <a:extLst>
            <a:ext uri="{FF2B5EF4-FFF2-40B4-BE49-F238E27FC236}">
              <a16:creationId xmlns:a16="http://schemas.microsoft.com/office/drawing/2014/main" id="{EEAA4315-C988-4F02-A1D0-D3E32A2273AA}"/>
            </a:ext>
          </a:extLst>
        </xdr:cNvPr>
        <xdr:cNvSpPr txBox="1"/>
      </xdr:nvSpPr>
      <xdr:spPr>
        <a:xfrm>
          <a:off x="5041900" y="602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106136</xdr:rowOff>
    </xdr:from>
    <xdr:to>
      <xdr:col>24</xdr:col>
      <xdr:colOff>12700</xdr:colOff>
      <xdr:row>36</xdr:row>
      <xdr:rowOff>106136</xdr:rowOff>
    </xdr:to>
    <xdr:cxnSp macro="">
      <xdr:nvCxnSpPr>
        <xdr:cNvPr id="70" name="直線コネクタ 69">
          <a:extLst>
            <a:ext uri="{FF2B5EF4-FFF2-40B4-BE49-F238E27FC236}">
              <a16:creationId xmlns:a16="http://schemas.microsoft.com/office/drawing/2014/main" id="{35C6600C-3BE3-42DA-A0AD-2BFFF6ADE4C8}"/>
            </a:ext>
          </a:extLst>
        </xdr:cNvPr>
        <xdr:cNvCxnSpPr/>
      </xdr:nvCxnSpPr>
      <xdr:spPr>
        <a:xfrm>
          <a:off x="4864100" y="627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41728</xdr:rowOff>
    </xdr:from>
    <xdr:to>
      <xdr:col>23</xdr:col>
      <xdr:colOff>133350</xdr:colOff>
      <xdr:row>41</xdr:row>
      <xdr:rowOff>58965</xdr:rowOff>
    </xdr:to>
    <xdr:cxnSp macro="">
      <xdr:nvCxnSpPr>
        <xdr:cNvPr id="71" name="直線コネクタ 70">
          <a:extLst>
            <a:ext uri="{FF2B5EF4-FFF2-40B4-BE49-F238E27FC236}">
              <a16:creationId xmlns:a16="http://schemas.microsoft.com/office/drawing/2014/main" id="{DFDCD8F3-4B98-4496-96AB-2CFD77A43EF8}"/>
            </a:ext>
          </a:extLst>
        </xdr:cNvPr>
        <xdr:cNvCxnSpPr/>
      </xdr:nvCxnSpPr>
      <xdr:spPr>
        <a:xfrm>
          <a:off x="4114800" y="7071178"/>
          <a:ext cx="8382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83655</xdr:rowOff>
    </xdr:from>
    <xdr:ext cx="762000" cy="259045"/>
    <xdr:sp macro="" textlink="">
      <xdr:nvSpPr>
        <xdr:cNvPr id="72" name="財政力平均値テキスト">
          <a:extLst>
            <a:ext uri="{FF2B5EF4-FFF2-40B4-BE49-F238E27FC236}">
              <a16:creationId xmlns:a16="http://schemas.microsoft.com/office/drawing/2014/main" id="{3B5B8708-1714-4CDC-8315-BD3801632B5D}"/>
            </a:ext>
          </a:extLst>
        </xdr:cNvPr>
        <xdr:cNvSpPr txBox="1"/>
      </xdr:nvSpPr>
      <xdr:spPr>
        <a:xfrm>
          <a:off x="5041900" y="7113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111578</xdr:rowOff>
    </xdr:from>
    <xdr:to>
      <xdr:col>23</xdr:col>
      <xdr:colOff>184150</xdr:colOff>
      <xdr:row>42</xdr:row>
      <xdr:rowOff>41728</xdr:rowOff>
    </xdr:to>
    <xdr:sp macro="" textlink="">
      <xdr:nvSpPr>
        <xdr:cNvPr id="73" name="フローチャート: 判断 72">
          <a:extLst>
            <a:ext uri="{FF2B5EF4-FFF2-40B4-BE49-F238E27FC236}">
              <a16:creationId xmlns:a16="http://schemas.microsoft.com/office/drawing/2014/main" id="{EAF39804-5374-4B95-A0A5-8289AC27EFAA}"/>
            </a:ext>
          </a:extLst>
        </xdr:cNvPr>
        <xdr:cNvSpPr/>
      </xdr:nvSpPr>
      <xdr:spPr>
        <a:xfrm>
          <a:off x="49022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7257</xdr:rowOff>
    </xdr:from>
    <xdr:to>
      <xdr:col>19</xdr:col>
      <xdr:colOff>133350</xdr:colOff>
      <xdr:row>41</xdr:row>
      <xdr:rowOff>41728</xdr:rowOff>
    </xdr:to>
    <xdr:cxnSp macro="">
      <xdr:nvCxnSpPr>
        <xdr:cNvPr id="74" name="直線コネクタ 73">
          <a:extLst>
            <a:ext uri="{FF2B5EF4-FFF2-40B4-BE49-F238E27FC236}">
              <a16:creationId xmlns:a16="http://schemas.microsoft.com/office/drawing/2014/main" id="{31E2BEC8-ADE1-4666-9ADC-62FB6B5B7F14}"/>
            </a:ext>
          </a:extLst>
        </xdr:cNvPr>
        <xdr:cNvCxnSpPr/>
      </xdr:nvCxnSpPr>
      <xdr:spPr>
        <a:xfrm>
          <a:off x="3225800" y="7036707"/>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111578</xdr:rowOff>
    </xdr:from>
    <xdr:to>
      <xdr:col>19</xdr:col>
      <xdr:colOff>184150</xdr:colOff>
      <xdr:row>42</xdr:row>
      <xdr:rowOff>41728</xdr:rowOff>
    </xdr:to>
    <xdr:sp macro="" textlink="">
      <xdr:nvSpPr>
        <xdr:cNvPr id="75" name="フローチャート: 判断 74">
          <a:extLst>
            <a:ext uri="{FF2B5EF4-FFF2-40B4-BE49-F238E27FC236}">
              <a16:creationId xmlns:a16="http://schemas.microsoft.com/office/drawing/2014/main" id="{32D4FAE3-B348-413E-AF63-E91401F61F51}"/>
            </a:ext>
          </a:extLst>
        </xdr:cNvPr>
        <xdr:cNvSpPr/>
      </xdr:nvSpPr>
      <xdr:spPr>
        <a:xfrm>
          <a:off x="40640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26505</xdr:rowOff>
    </xdr:from>
    <xdr:ext cx="736600" cy="259045"/>
    <xdr:sp macro="" textlink="">
      <xdr:nvSpPr>
        <xdr:cNvPr id="76" name="テキスト ボックス 75">
          <a:extLst>
            <a:ext uri="{FF2B5EF4-FFF2-40B4-BE49-F238E27FC236}">
              <a16:creationId xmlns:a16="http://schemas.microsoft.com/office/drawing/2014/main" id="{4ABEA824-A670-4CAE-ABAD-58129C4A9BB6}"/>
            </a:ext>
          </a:extLst>
        </xdr:cNvPr>
        <xdr:cNvSpPr txBox="1"/>
      </xdr:nvSpPr>
      <xdr:spPr>
        <a:xfrm>
          <a:off x="3733800" y="7227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7257</xdr:rowOff>
    </xdr:from>
    <xdr:to>
      <xdr:col>15</xdr:col>
      <xdr:colOff>82550</xdr:colOff>
      <xdr:row>41</xdr:row>
      <xdr:rowOff>7257</xdr:rowOff>
    </xdr:to>
    <xdr:cxnSp macro="">
      <xdr:nvCxnSpPr>
        <xdr:cNvPr id="77" name="直線コネクタ 76">
          <a:extLst>
            <a:ext uri="{FF2B5EF4-FFF2-40B4-BE49-F238E27FC236}">
              <a16:creationId xmlns:a16="http://schemas.microsoft.com/office/drawing/2014/main" id="{9FBEE4A7-CA94-4C2C-9D27-F320DC99A3F2}"/>
            </a:ext>
          </a:extLst>
        </xdr:cNvPr>
        <xdr:cNvCxnSpPr/>
      </xdr:nvCxnSpPr>
      <xdr:spPr>
        <a:xfrm>
          <a:off x="2336800" y="703670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77107</xdr:rowOff>
    </xdr:from>
    <xdr:to>
      <xdr:col>15</xdr:col>
      <xdr:colOff>133350</xdr:colOff>
      <xdr:row>42</xdr:row>
      <xdr:rowOff>7257</xdr:rowOff>
    </xdr:to>
    <xdr:sp macro="" textlink="">
      <xdr:nvSpPr>
        <xdr:cNvPr id="78" name="フローチャート: 判断 77">
          <a:extLst>
            <a:ext uri="{FF2B5EF4-FFF2-40B4-BE49-F238E27FC236}">
              <a16:creationId xmlns:a16="http://schemas.microsoft.com/office/drawing/2014/main" id="{46B7715E-74F2-46B5-A87D-67B141B15D0E}"/>
            </a:ext>
          </a:extLst>
        </xdr:cNvPr>
        <xdr:cNvSpPr/>
      </xdr:nvSpPr>
      <xdr:spPr>
        <a:xfrm>
          <a:off x="3175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163484</xdr:rowOff>
    </xdr:from>
    <xdr:ext cx="762000" cy="259045"/>
    <xdr:sp macro="" textlink="">
      <xdr:nvSpPr>
        <xdr:cNvPr id="79" name="テキスト ボックス 78">
          <a:extLst>
            <a:ext uri="{FF2B5EF4-FFF2-40B4-BE49-F238E27FC236}">
              <a16:creationId xmlns:a16="http://schemas.microsoft.com/office/drawing/2014/main" id="{5E01E9BB-0B9B-44D7-88B3-BF91D5D20055}"/>
            </a:ext>
          </a:extLst>
        </xdr:cNvPr>
        <xdr:cNvSpPr txBox="1"/>
      </xdr:nvSpPr>
      <xdr:spPr>
        <a:xfrm>
          <a:off x="2844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7257</xdr:rowOff>
    </xdr:from>
    <xdr:to>
      <xdr:col>11</xdr:col>
      <xdr:colOff>31750</xdr:colOff>
      <xdr:row>41</xdr:row>
      <xdr:rowOff>7257</xdr:rowOff>
    </xdr:to>
    <xdr:cxnSp macro="">
      <xdr:nvCxnSpPr>
        <xdr:cNvPr id="80" name="直線コネクタ 79">
          <a:extLst>
            <a:ext uri="{FF2B5EF4-FFF2-40B4-BE49-F238E27FC236}">
              <a16:creationId xmlns:a16="http://schemas.microsoft.com/office/drawing/2014/main" id="{D8574B52-4C1D-49F4-A29B-7A9C8B32CEAB}"/>
            </a:ext>
          </a:extLst>
        </xdr:cNvPr>
        <xdr:cNvCxnSpPr/>
      </xdr:nvCxnSpPr>
      <xdr:spPr>
        <a:xfrm>
          <a:off x="1447800" y="703670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77107</xdr:rowOff>
    </xdr:from>
    <xdr:to>
      <xdr:col>11</xdr:col>
      <xdr:colOff>82550</xdr:colOff>
      <xdr:row>42</xdr:row>
      <xdr:rowOff>7257</xdr:rowOff>
    </xdr:to>
    <xdr:sp macro="" textlink="">
      <xdr:nvSpPr>
        <xdr:cNvPr id="81" name="フローチャート: 判断 80">
          <a:extLst>
            <a:ext uri="{FF2B5EF4-FFF2-40B4-BE49-F238E27FC236}">
              <a16:creationId xmlns:a16="http://schemas.microsoft.com/office/drawing/2014/main" id="{5585D50E-70D7-4C69-923F-CBDF298D33D2}"/>
            </a:ext>
          </a:extLst>
        </xdr:cNvPr>
        <xdr:cNvSpPr/>
      </xdr:nvSpPr>
      <xdr:spPr>
        <a:xfrm>
          <a:off x="2286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163484</xdr:rowOff>
    </xdr:from>
    <xdr:ext cx="762000" cy="259045"/>
    <xdr:sp macro="" textlink="">
      <xdr:nvSpPr>
        <xdr:cNvPr id="82" name="テキスト ボックス 81">
          <a:extLst>
            <a:ext uri="{FF2B5EF4-FFF2-40B4-BE49-F238E27FC236}">
              <a16:creationId xmlns:a16="http://schemas.microsoft.com/office/drawing/2014/main" id="{E630088F-4DE8-4A05-BEA1-9013CD5E95EA}"/>
            </a:ext>
          </a:extLst>
        </xdr:cNvPr>
        <xdr:cNvSpPr txBox="1"/>
      </xdr:nvSpPr>
      <xdr:spPr>
        <a:xfrm>
          <a:off x="1955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77107</xdr:rowOff>
    </xdr:from>
    <xdr:to>
      <xdr:col>7</xdr:col>
      <xdr:colOff>31750</xdr:colOff>
      <xdr:row>42</xdr:row>
      <xdr:rowOff>7257</xdr:rowOff>
    </xdr:to>
    <xdr:sp macro="" textlink="">
      <xdr:nvSpPr>
        <xdr:cNvPr id="83" name="フローチャート: 判断 82">
          <a:extLst>
            <a:ext uri="{FF2B5EF4-FFF2-40B4-BE49-F238E27FC236}">
              <a16:creationId xmlns:a16="http://schemas.microsoft.com/office/drawing/2014/main" id="{AB92542F-643B-410A-97D5-CDA0689C9D20}"/>
            </a:ext>
          </a:extLst>
        </xdr:cNvPr>
        <xdr:cNvSpPr/>
      </xdr:nvSpPr>
      <xdr:spPr>
        <a:xfrm>
          <a:off x="1397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163484</xdr:rowOff>
    </xdr:from>
    <xdr:ext cx="762000" cy="259045"/>
    <xdr:sp macro="" textlink="">
      <xdr:nvSpPr>
        <xdr:cNvPr id="84" name="テキスト ボックス 83">
          <a:extLst>
            <a:ext uri="{FF2B5EF4-FFF2-40B4-BE49-F238E27FC236}">
              <a16:creationId xmlns:a16="http://schemas.microsoft.com/office/drawing/2014/main" id="{D246B3F8-C376-4AF4-BBA7-5B69703E562D}"/>
            </a:ext>
          </a:extLst>
        </xdr:cNvPr>
        <xdr:cNvSpPr txBox="1"/>
      </xdr:nvSpPr>
      <xdr:spPr>
        <a:xfrm>
          <a:off x="1066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8C5A3321-486C-4593-B01B-B4925F3B2F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2D09AA11-0A33-40B8-986E-11B06D5D5A04}"/>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2E38BB99-11D1-4019-9763-066666007613}"/>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553F1585-DE63-4A9A-8BF3-7CE54AF838F2}"/>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1754424D-31FB-4874-A55D-D5E8AC32795D}"/>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8165</xdr:rowOff>
    </xdr:from>
    <xdr:to>
      <xdr:col>23</xdr:col>
      <xdr:colOff>184150</xdr:colOff>
      <xdr:row>41</xdr:row>
      <xdr:rowOff>109765</xdr:rowOff>
    </xdr:to>
    <xdr:sp macro="" textlink="">
      <xdr:nvSpPr>
        <xdr:cNvPr id="90" name="楕円 89">
          <a:extLst>
            <a:ext uri="{FF2B5EF4-FFF2-40B4-BE49-F238E27FC236}">
              <a16:creationId xmlns:a16="http://schemas.microsoft.com/office/drawing/2014/main" id="{4818D4B6-566D-4953-AEF4-C2E7A97349E6}"/>
            </a:ext>
          </a:extLst>
        </xdr:cNvPr>
        <xdr:cNvSpPr/>
      </xdr:nvSpPr>
      <xdr:spPr>
        <a:xfrm>
          <a:off x="4902200" y="703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24692</xdr:rowOff>
    </xdr:from>
    <xdr:ext cx="762000" cy="259045"/>
    <xdr:sp macro="" textlink="">
      <xdr:nvSpPr>
        <xdr:cNvPr id="91" name="財政力該当値テキスト">
          <a:extLst>
            <a:ext uri="{FF2B5EF4-FFF2-40B4-BE49-F238E27FC236}">
              <a16:creationId xmlns:a16="http://schemas.microsoft.com/office/drawing/2014/main" id="{4ABC3119-C684-465E-854D-3EA7861291B2}"/>
            </a:ext>
          </a:extLst>
        </xdr:cNvPr>
        <xdr:cNvSpPr txBox="1"/>
      </xdr:nvSpPr>
      <xdr:spPr>
        <a:xfrm>
          <a:off x="5041900" y="6882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162378</xdr:rowOff>
    </xdr:from>
    <xdr:to>
      <xdr:col>19</xdr:col>
      <xdr:colOff>184150</xdr:colOff>
      <xdr:row>41</xdr:row>
      <xdr:rowOff>92528</xdr:rowOff>
    </xdr:to>
    <xdr:sp macro="" textlink="">
      <xdr:nvSpPr>
        <xdr:cNvPr id="92" name="楕円 91">
          <a:extLst>
            <a:ext uri="{FF2B5EF4-FFF2-40B4-BE49-F238E27FC236}">
              <a16:creationId xmlns:a16="http://schemas.microsoft.com/office/drawing/2014/main" id="{C633F629-0C3C-4558-874A-29500AABDB77}"/>
            </a:ext>
          </a:extLst>
        </xdr:cNvPr>
        <xdr:cNvSpPr/>
      </xdr:nvSpPr>
      <xdr:spPr>
        <a:xfrm>
          <a:off x="4064000" y="7020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102705</xdr:rowOff>
    </xdr:from>
    <xdr:ext cx="736600" cy="259045"/>
    <xdr:sp macro="" textlink="">
      <xdr:nvSpPr>
        <xdr:cNvPr id="93" name="テキスト ボックス 92">
          <a:extLst>
            <a:ext uri="{FF2B5EF4-FFF2-40B4-BE49-F238E27FC236}">
              <a16:creationId xmlns:a16="http://schemas.microsoft.com/office/drawing/2014/main" id="{54E34998-766E-43A4-8A9D-6B88210FD639}"/>
            </a:ext>
          </a:extLst>
        </xdr:cNvPr>
        <xdr:cNvSpPr txBox="1"/>
      </xdr:nvSpPr>
      <xdr:spPr>
        <a:xfrm>
          <a:off x="3733800" y="67892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127907</xdr:rowOff>
    </xdr:from>
    <xdr:to>
      <xdr:col>15</xdr:col>
      <xdr:colOff>133350</xdr:colOff>
      <xdr:row>41</xdr:row>
      <xdr:rowOff>58057</xdr:rowOff>
    </xdr:to>
    <xdr:sp macro="" textlink="">
      <xdr:nvSpPr>
        <xdr:cNvPr id="94" name="楕円 93">
          <a:extLst>
            <a:ext uri="{FF2B5EF4-FFF2-40B4-BE49-F238E27FC236}">
              <a16:creationId xmlns:a16="http://schemas.microsoft.com/office/drawing/2014/main" id="{89766996-5F4D-4F25-B932-E5C612C2BB24}"/>
            </a:ext>
          </a:extLst>
        </xdr:cNvPr>
        <xdr:cNvSpPr/>
      </xdr:nvSpPr>
      <xdr:spPr>
        <a:xfrm>
          <a:off x="3175000" y="698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68234</xdr:rowOff>
    </xdr:from>
    <xdr:ext cx="762000" cy="259045"/>
    <xdr:sp macro="" textlink="">
      <xdr:nvSpPr>
        <xdr:cNvPr id="95" name="テキスト ボックス 94">
          <a:extLst>
            <a:ext uri="{FF2B5EF4-FFF2-40B4-BE49-F238E27FC236}">
              <a16:creationId xmlns:a16="http://schemas.microsoft.com/office/drawing/2014/main" id="{C91832A7-8EF3-4E2C-BB78-6E2F87DCE11C}"/>
            </a:ext>
          </a:extLst>
        </xdr:cNvPr>
        <xdr:cNvSpPr txBox="1"/>
      </xdr:nvSpPr>
      <xdr:spPr>
        <a:xfrm>
          <a:off x="2844800" y="675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127907</xdr:rowOff>
    </xdr:from>
    <xdr:to>
      <xdr:col>11</xdr:col>
      <xdr:colOff>82550</xdr:colOff>
      <xdr:row>41</xdr:row>
      <xdr:rowOff>58057</xdr:rowOff>
    </xdr:to>
    <xdr:sp macro="" textlink="">
      <xdr:nvSpPr>
        <xdr:cNvPr id="96" name="楕円 95">
          <a:extLst>
            <a:ext uri="{FF2B5EF4-FFF2-40B4-BE49-F238E27FC236}">
              <a16:creationId xmlns:a16="http://schemas.microsoft.com/office/drawing/2014/main" id="{6E869823-70F3-4D0B-93AE-4FC31CA3C160}"/>
            </a:ext>
          </a:extLst>
        </xdr:cNvPr>
        <xdr:cNvSpPr/>
      </xdr:nvSpPr>
      <xdr:spPr>
        <a:xfrm>
          <a:off x="2286000" y="698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68234</xdr:rowOff>
    </xdr:from>
    <xdr:ext cx="762000" cy="259045"/>
    <xdr:sp macro="" textlink="">
      <xdr:nvSpPr>
        <xdr:cNvPr id="97" name="テキスト ボックス 96">
          <a:extLst>
            <a:ext uri="{FF2B5EF4-FFF2-40B4-BE49-F238E27FC236}">
              <a16:creationId xmlns:a16="http://schemas.microsoft.com/office/drawing/2014/main" id="{742CD722-AB0B-4C70-9F3C-1A88CFFF7826}"/>
            </a:ext>
          </a:extLst>
        </xdr:cNvPr>
        <xdr:cNvSpPr txBox="1"/>
      </xdr:nvSpPr>
      <xdr:spPr>
        <a:xfrm>
          <a:off x="1955800" y="675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127907</xdr:rowOff>
    </xdr:from>
    <xdr:to>
      <xdr:col>7</xdr:col>
      <xdr:colOff>31750</xdr:colOff>
      <xdr:row>41</xdr:row>
      <xdr:rowOff>58057</xdr:rowOff>
    </xdr:to>
    <xdr:sp macro="" textlink="">
      <xdr:nvSpPr>
        <xdr:cNvPr id="98" name="楕円 97">
          <a:extLst>
            <a:ext uri="{FF2B5EF4-FFF2-40B4-BE49-F238E27FC236}">
              <a16:creationId xmlns:a16="http://schemas.microsoft.com/office/drawing/2014/main" id="{4D4C0AF5-1D90-4340-A3CD-D4D4207D8D2D}"/>
            </a:ext>
          </a:extLst>
        </xdr:cNvPr>
        <xdr:cNvSpPr/>
      </xdr:nvSpPr>
      <xdr:spPr>
        <a:xfrm>
          <a:off x="1397000" y="698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68234</xdr:rowOff>
    </xdr:from>
    <xdr:ext cx="762000" cy="259045"/>
    <xdr:sp macro="" textlink="">
      <xdr:nvSpPr>
        <xdr:cNvPr id="99" name="テキスト ボックス 98">
          <a:extLst>
            <a:ext uri="{FF2B5EF4-FFF2-40B4-BE49-F238E27FC236}">
              <a16:creationId xmlns:a16="http://schemas.microsoft.com/office/drawing/2014/main" id="{5BB7F735-B38E-4369-98AC-05035FDCD117}"/>
            </a:ext>
          </a:extLst>
        </xdr:cNvPr>
        <xdr:cNvSpPr txBox="1"/>
      </xdr:nvSpPr>
      <xdr:spPr>
        <a:xfrm>
          <a:off x="1066800" y="675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DF002488-2342-4C6B-97E4-22FDD1AE6D0D}"/>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FD9B6ACC-011E-4469-897A-EA1C38CBE5F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FE4167BB-1B70-4E71-A9A2-7671C191D601}"/>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85543197-1A95-4CD4-A262-CAE3347A2AAD}"/>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5EAEF92-6950-4400-8BC0-7E10588DB40A}"/>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4C6B8E95-0BFB-45F2-8201-AC0784A2B442}"/>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3C9AE53C-3225-4A8F-BC89-C922431C925C}"/>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397CE93C-C0AA-4EE3-8DFA-00619B6A52AF}"/>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42BD1DA8-05E7-4067-9046-180C4CE83153}"/>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50EBD22A-9B66-40AF-BC86-88CFD73E5A26}"/>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9717FE8A-125B-4A62-8F93-F67DF0D1B623}"/>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832F4357-F120-4A54-9B73-8A67A1781CFC}"/>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CA12B140-A22A-4234-AB97-98E929A31ECF}"/>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継続的な行財政改革により、普通債（臨時財政対策債等を除く地方債）残高の縮減や職員定数の削減など、義務的経費の縮減に努めてきたが、近年は類似団体平均を上回っている。</a:t>
          </a:r>
        </a:p>
        <a:p>
          <a:r>
            <a:rPr kumimoji="1" lang="ja-JP" altLang="en-US" sz="1200">
              <a:latin typeface="ＭＳ Ｐゴシック" panose="020B0600070205080204" pitchFamily="50" charset="-128"/>
              <a:ea typeface="ＭＳ Ｐゴシック" panose="020B0600070205080204" pitchFamily="50" charset="-128"/>
            </a:rPr>
            <a:t>令和</a:t>
          </a:r>
          <a:r>
            <a:rPr kumimoji="1" lang="en-US" altLang="ja-JP" sz="1200">
              <a:latin typeface="ＭＳ Ｐゴシック" panose="020B0600070205080204" pitchFamily="50" charset="-128"/>
              <a:ea typeface="ＭＳ Ｐゴシック" panose="020B0600070205080204" pitchFamily="50" charset="-128"/>
            </a:rPr>
            <a:t>4</a:t>
          </a:r>
          <a:r>
            <a:rPr kumimoji="1" lang="ja-JP" altLang="en-US" sz="1200">
              <a:latin typeface="ＭＳ Ｐゴシック" panose="020B0600070205080204" pitchFamily="50" charset="-128"/>
              <a:ea typeface="ＭＳ Ｐゴシック" panose="020B0600070205080204" pitchFamily="50" charset="-128"/>
            </a:rPr>
            <a:t>年度は、経常経費充当一般財源では主に光熱費による増、分母では臨時財政対策債が大幅に減少したため、</a:t>
          </a:r>
          <a:r>
            <a:rPr kumimoji="1" lang="en-US" altLang="ja-JP" sz="1200">
              <a:latin typeface="ＭＳ Ｐゴシック" panose="020B0600070205080204" pitchFamily="50" charset="-128"/>
              <a:ea typeface="ＭＳ Ｐゴシック" panose="020B0600070205080204" pitchFamily="50" charset="-128"/>
            </a:rPr>
            <a:t>94.3</a:t>
          </a:r>
          <a:r>
            <a:rPr kumimoji="1" lang="ja-JP" altLang="en-US" sz="1200">
              <a:latin typeface="ＭＳ Ｐゴシック" panose="020B0600070205080204" pitchFamily="50" charset="-128"/>
              <a:ea typeface="ＭＳ Ｐゴシック" panose="020B0600070205080204" pitchFamily="50" charset="-128"/>
            </a:rPr>
            <a:t>％と対前年比で</a:t>
          </a:r>
          <a:r>
            <a:rPr kumimoji="1" lang="en-US" altLang="ja-JP" sz="1200">
              <a:latin typeface="ＭＳ Ｐゴシック" panose="020B0600070205080204" pitchFamily="50" charset="-128"/>
              <a:ea typeface="ＭＳ Ｐゴシック" panose="020B0600070205080204" pitchFamily="50" charset="-128"/>
            </a:rPr>
            <a:t>5.0</a:t>
          </a:r>
          <a:r>
            <a:rPr kumimoji="1" lang="ja-JP" altLang="en-US" sz="1200">
              <a:latin typeface="ＭＳ Ｐゴシック" panose="020B0600070205080204" pitchFamily="50" charset="-128"/>
              <a:ea typeface="ＭＳ Ｐゴシック" panose="020B0600070205080204" pitchFamily="50" charset="-128"/>
            </a:rPr>
            <a:t>ポイント上昇した。</a:t>
          </a:r>
        </a:p>
        <a:p>
          <a:r>
            <a:rPr kumimoji="1" lang="ja-JP" altLang="en-US" sz="1200">
              <a:latin typeface="ＭＳ Ｐゴシック" panose="020B0600070205080204" pitchFamily="50" charset="-128"/>
              <a:ea typeface="ＭＳ Ｐゴシック" panose="020B0600070205080204" pitchFamily="50" charset="-128"/>
            </a:rPr>
            <a:t>今後も物価高騰や人件費の上昇が見込まれることから、今後も行財政改革を徹底し、義務的経費の縮減に努めていく。</a:t>
          </a: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F53F7D10-A3F4-4A1D-92FB-8108B8AFE27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FD333AB1-A0A7-4585-9929-FCAE4E55509E}"/>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F892437E-4A11-4F27-A5EF-A2E037A247D6}"/>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6" name="直線コネクタ 115">
          <a:extLst>
            <a:ext uri="{FF2B5EF4-FFF2-40B4-BE49-F238E27FC236}">
              <a16:creationId xmlns:a16="http://schemas.microsoft.com/office/drawing/2014/main" id="{4DD859B4-431C-4922-8384-B489A116B52E}"/>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a:extLst>
            <a:ext uri="{FF2B5EF4-FFF2-40B4-BE49-F238E27FC236}">
              <a16:creationId xmlns:a16="http://schemas.microsoft.com/office/drawing/2014/main" id="{D202A96A-8160-43D9-90A1-7342AC246C5A}"/>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8" name="直線コネクタ 117">
          <a:extLst>
            <a:ext uri="{FF2B5EF4-FFF2-40B4-BE49-F238E27FC236}">
              <a16:creationId xmlns:a16="http://schemas.microsoft.com/office/drawing/2014/main" id="{42E8E7F6-3EE9-46C9-803B-970FAB7C0311}"/>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a:extLst>
            <a:ext uri="{FF2B5EF4-FFF2-40B4-BE49-F238E27FC236}">
              <a16:creationId xmlns:a16="http://schemas.microsoft.com/office/drawing/2014/main" id="{CAA17D64-84FD-4F4D-A09B-CD1802630D2F}"/>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0" name="直線コネクタ 119">
          <a:extLst>
            <a:ext uri="{FF2B5EF4-FFF2-40B4-BE49-F238E27FC236}">
              <a16:creationId xmlns:a16="http://schemas.microsoft.com/office/drawing/2014/main" id="{D39520DF-83FB-4CF7-A3BD-D20CAFAC685B}"/>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a:extLst>
            <a:ext uri="{FF2B5EF4-FFF2-40B4-BE49-F238E27FC236}">
              <a16:creationId xmlns:a16="http://schemas.microsoft.com/office/drawing/2014/main" id="{030960C3-C6A4-4D88-B15C-904EE57A29B4}"/>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2" name="直線コネクタ 121">
          <a:extLst>
            <a:ext uri="{FF2B5EF4-FFF2-40B4-BE49-F238E27FC236}">
              <a16:creationId xmlns:a16="http://schemas.microsoft.com/office/drawing/2014/main" id="{AD214C3D-F711-446B-8F45-32AF35C5D03E}"/>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a:extLst>
            <a:ext uri="{FF2B5EF4-FFF2-40B4-BE49-F238E27FC236}">
              <a16:creationId xmlns:a16="http://schemas.microsoft.com/office/drawing/2014/main" id="{25F45027-B831-4CC2-883E-E138695658C5}"/>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B5683287-44BE-4722-805B-ED8647D40068}"/>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95816851-8A0A-4EB7-8E83-3BDB74E7ACFF}"/>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9F4DDCE-B032-49FE-978B-1164D72E61D5}"/>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8636</xdr:rowOff>
    </xdr:from>
    <xdr:to>
      <xdr:col>23</xdr:col>
      <xdr:colOff>133350</xdr:colOff>
      <xdr:row>66</xdr:row>
      <xdr:rowOff>159766</xdr:rowOff>
    </xdr:to>
    <xdr:cxnSp macro="">
      <xdr:nvCxnSpPr>
        <xdr:cNvPr id="127" name="直線コネクタ 126">
          <a:extLst>
            <a:ext uri="{FF2B5EF4-FFF2-40B4-BE49-F238E27FC236}">
              <a16:creationId xmlns:a16="http://schemas.microsoft.com/office/drawing/2014/main" id="{4E878C2C-E3F4-4579-BA04-7F847D7517A5}"/>
            </a:ext>
          </a:extLst>
        </xdr:cNvPr>
        <xdr:cNvCxnSpPr/>
      </xdr:nvCxnSpPr>
      <xdr:spPr>
        <a:xfrm flipV="1">
          <a:off x="4953000" y="10124186"/>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131843</xdr:rowOff>
    </xdr:from>
    <xdr:ext cx="762000" cy="259045"/>
    <xdr:sp macro="" textlink="">
      <xdr:nvSpPr>
        <xdr:cNvPr id="128" name="財政構造の弾力性最小値テキスト">
          <a:extLst>
            <a:ext uri="{FF2B5EF4-FFF2-40B4-BE49-F238E27FC236}">
              <a16:creationId xmlns:a16="http://schemas.microsoft.com/office/drawing/2014/main" id="{BBE2B9CD-F2F5-42C1-AB0A-74E54C166B55}"/>
            </a:ext>
          </a:extLst>
        </xdr:cNvPr>
        <xdr:cNvSpPr txBox="1"/>
      </xdr:nvSpPr>
      <xdr:spPr>
        <a:xfrm>
          <a:off x="5041900" y="11447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159766</xdr:rowOff>
    </xdr:from>
    <xdr:to>
      <xdr:col>24</xdr:col>
      <xdr:colOff>12700</xdr:colOff>
      <xdr:row>66</xdr:row>
      <xdr:rowOff>159766</xdr:rowOff>
    </xdr:to>
    <xdr:cxnSp macro="">
      <xdr:nvCxnSpPr>
        <xdr:cNvPr id="129" name="直線コネクタ 128">
          <a:extLst>
            <a:ext uri="{FF2B5EF4-FFF2-40B4-BE49-F238E27FC236}">
              <a16:creationId xmlns:a16="http://schemas.microsoft.com/office/drawing/2014/main" id="{D672A9A9-467D-49BF-9B69-DC031CE72B32}"/>
            </a:ext>
          </a:extLst>
        </xdr:cNvPr>
        <xdr:cNvCxnSpPr/>
      </xdr:nvCxnSpPr>
      <xdr:spPr>
        <a:xfrm>
          <a:off x="4864100" y="11475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95013</xdr:rowOff>
    </xdr:from>
    <xdr:ext cx="762000" cy="259045"/>
    <xdr:sp macro="" textlink="">
      <xdr:nvSpPr>
        <xdr:cNvPr id="130" name="財政構造の弾力性最大値テキスト">
          <a:extLst>
            <a:ext uri="{FF2B5EF4-FFF2-40B4-BE49-F238E27FC236}">
              <a16:creationId xmlns:a16="http://schemas.microsoft.com/office/drawing/2014/main" id="{F79A0736-A80C-4CD0-8443-2DC0F2DD89DC}"/>
            </a:ext>
          </a:extLst>
        </xdr:cNvPr>
        <xdr:cNvSpPr txBox="1"/>
      </xdr:nvSpPr>
      <xdr:spPr>
        <a:xfrm>
          <a:off x="5041900" y="9867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8636</xdr:rowOff>
    </xdr:from>
    <xdr:to>
      <xdr:col>24</xdr:col>
      <xdr:colOff>12700</xdr:colOff>
      <xdr:row>59</xdr:row>
      <xdr:rowOff>8636</xdr:rowOff>
    </xdr:to>
    <xdr:cxnSp macro="">
      <xdr:nvCxnSpPr>
        <xdr:cNvPr id="131" name="直線コネクタ 130">
          <a:extLst>
            <a:ext uri="{FF2B5EF4-FFF2-40B4-BE49-F238E27FC236}">
              <a16:creationId xmlns:a16="http://schemas.microsoft.com/office/drawing/2014/main" id="{19966AA8-3550-4A64-9443-F94DF8C09077}"/>
            </a:ext>
          </a:extLst>
        </xdr:cNvPr>
        <xdr:cNvCxnSpPr/>
      </xdr:nvCxnSpPr>
      <xdr:spPr>
        <a:xfrm>
          <a:off x="4864100" y="10124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29718</xdr:rowOff>
    </xdr:from>
    <xdr:to>
      <xdr:col>23</xdr:col>
      <xdr:colOff>133350</xdr:colOff>
      <xdr:row>65</xdr:row>
      <xdr:rowOff>99568</xdr:rowOff>
    </xdr:to>
    <xdr:cxnSp macro="">
      <xdr:nvCxnSpPr>
        <xdr:cNvPr id="132" name="直線コネクタ 131">
          <a:extLst>
            <a:ext uri="{FF2B5EF4-FFF2-40B4-BE49-F238E27FC236}">
              <a16:creationId xmlns:a16="http://schemas.microsoft.com/office/drawing/2014/main" id="{CE217486-9B94-412E-AD85-37DB103DAC34}"/>
            </a:ext>
          </a:extLst>
        </xdr:cNvPr>
        <xdr:cNvCxnSpPr/>
      </xdr:nvCxnSpPr>
      <xdr:spPr>
        <a:xfrm>
          <a:off x="4114800" y="11002518"/>
          <a:ext cx="8382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125747</xdr:rowOff>
    </xdr:from>
    <xdr:ext cx="762000" cy="259045"/>
    <xdr:sp macro="" textlink="">
      <xdr:nvSpPr>
        <xdr:cNvPr id="133" name="財政構造の弾力性平均値テキスト">
          <a:extLst>
            <a:ext uri="{FF2B5EF4-FFF2-40B4-BE49-F238E27FC236}">
              <a16:creationId xmlns:a16="http://schemas.microsoft.com/office/drawing/2014/main" id="{5A2F3D80-368E-47BD-8B1C-1765420E3BE2}"/>
            </a:ext>
          </a:extLst>
        </xdr:cNvPr>
        <xdr:cNvSpPr txBox="1"/>
      </xdr:nvSpPr>
      <xdr:spPr>
        <a:xfrm>
          <a:off x="5041900" y="10927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109220</xdr:rowOff>
    </xdr:from>
    <xdr:to>
      <xdr:col>23</xdr:col>
      <xdr:colOff>184150</xdr:colOff>
      <xdr:row>65</xdr:row>
      <xdr:rowOff>39370</xdr:rowOff>
    </xdr:to>
    <xdr:sp macro="" textlink="">
      <xdr:nvSpPr>
        <xdr:cNvPr id="134" name="フローチャート: 判断 133">
          <a:extLst>
            <a:ext uri="{FF2B5EF4-FFF2-40B4-BE49-F238E27FC236}">
              <a16:creationId xmlns:a16="http://schemas.microsoft.com/office/drawing/2014/main" id="{C4E21314-C228-4125-8510-12E52D252181}"/>
            </a:ext>
          </a:extLst>
        </xdr:cNvPr>
        <xdr:cNvSpPr/>
      </xdr:nvSpPr>
      <xdr:spPr>
        <a:xfrm>
          <a:off x="49022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29718</xdr:rowOff>
    </xdr:from>
    <xdr:to>
      <xdr:col>19</xdr:col>
      <xdr:colOff>133350</xdr:colOff>
      <xdr:row>65</xdr:row>
      <xdr:rowOff>147828</xdr:rowOff>
    </xdr:to>
    <xdr:cxnSp macro="">
      <xdr:nvCxnSpPr>
        <xdr:cNvPr id="135" name="直線コネクタ 134">
          <a:extLst>
            <a:ext uri="{FF2B5EF4-FFF2-40B4-BE49-F238E27FC236}">
              <a16:creationId xmlns:a16="http://schemas.microsoft.com/office/drawing/2014/main" id="{7BF23595-566D-496F-AF8A-FD2930AD7E1E}"/>
            </a:ext>
          </a:extLst>
        </xdr:cNvPr>
        <xdr:cNvCxnSpPr/>
      </xdr:nvCxnSpPr>
      <xdr:spPr>
        <a:xfrm flipV="1">
          <a:off x="3225800" y="11002518"/>
          <a:ext cx="889000" cy="28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121412</xdr:rowOff>
    </xdr:from>
    <xdr:to>
      <xdr:col>19</xdr:col>
      <xdr:colOff>184150</xdr:colOff>
      <xdr:row>64</xdr:row>
      <xdr:rowOff>51562</xdr:rowOff>
    </xdr:to>
    <xdr:sp macro="" textlink="">
      <xdr:nvSpPr>
        <xdr:cNvPr id="136" name="フローチャート: 判断 135">
          <a:extLst>
            <a:ext uri="{FF2B5EF4-FFF2-40B4-BE49-F238E27FC236}">
              <a16:creationId xmlns:a16="http://schemas.microsoft.com/office/drawing/2014/main" id="{C424764D-E703-4583-A4B9-0F031F4617DB}"/>
            </a:ext>
          </a:extLst>
        </xdr:cNvPr>
        <xdr:cNvSpPr/>
      </xdr:nvSpPr>
      <xdr:spPr>
        <a:xfrm>
          <a:off x="4064000" y="1092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61739</xdr:rowOff>
    </xdr:from>
    <xdr:ext cx="736600" cy="259045"/>
    <xdr:sp macro="" textlink="">
      <xdr:nvSpPr>
        <xdr:cNvPr id="137" name="テキスト ボックス 136">
          <a:extLst>
            <a:ext uri="{FF2B5EF4-FFF2-40B4-BE49-F238E27FC236}">
              <a16:creationId xmlns:a16="http://schemas.microsoft.com/office/drawing/2014/main" id="{F8B4715E-6622-40AC-9C4A-14A9458AB2FE}"/>
            </a:ext>
          </a:extLst>
        </xdr:cNvPr>
        <xdr:cNvSpPr txBox="1"/>
      </xdr:nvSpPr>
      <xdr:spPr>
        <a:xfrm>
          <a:off x="3733800" y="106916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147828</xdr:rowOff>
    </xdr:from>
    <xdr:to>
      <xdr:col>15</xdr:col>
      <xdr:colOff>82550</xdr:colOff>
      <xdr:row>65</xdr:row>
      <xdr:rowOff>157480</xdr:rowOff>
    </xdr:to>
    <xdr:cxnSp macro="">
      <xdr:nvCxnSpPr>
        <xdr:cNvPr id="138" name="直線コネクタ 137">
          <a:extLst>
            <a:ext uri="{FF2B5EF4-FFF2-40B4-BE49-F238E27FC236}">
              <a16:creationId xmlns:a16="http://schemas.microsoft.com/office/drawing/2014/main" id="{B67F6906-C898-4552-93CE-BB10BB5C5990}"/>
            </a:ext>
          </a:extLst>
        </xdr:cNvPr>
        <xdr:cNvCxnSpPr/>
      </xdr:nvCxnSpPr>
      <xdr:spPr>
        <a:xfrm flipV="1">
          <a:off x="2336800" y="1129207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143002</xdr:rowOff>
    </xdr:from>
    <xdr:to>
      <xdr:col>15</xdr:col>
      <xdr:colOff>133350</xdr:colOff>
      <xdr:row>65</xdr:row>
      <xdr:rowOff>73152</xdr:rowOff>
    </xdr:to>
    <xdr:sp macro="" textlink="">
      <xdr:nvSpPr>
        <xdr:cNvPr id="139" name="フローチャート: 判断 138">
          <a:extLst>
            <a:ext uri="{FF2B5EF4-FFF2-40B4-BE49-F238E27FC236}">
              <a16:creationId xmlns:a16="http://schemas.microsoft.com/office/drawing/2014/main" id="{7F54F323-F7B5-423B-92CC-385AA02CAB3D}"/>
            </a:ext>
          </a:extLst>
        </xdr:cNvPr>
        <xdr:cNvSpPr/>
      </xdr:nvSpPr>
      <xdr:spPr>
        <a:xfrm>
          <a:off x="3175000" y="11115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83329</xdr:rowOff>
    </xdr:from>
    <xdr:ext cx="762000" cy="259045"/>
    <xdr:sp macro="" textlink="">
      <xdr:nvSpPr>
        <xdr:cNvPr id="140" name="テキスト ボックス 139">
          <a:extLst>
            <a:ext uri="{FF2B5EF4-FFF2-40B4-BE49-F238E27FC236}">
              <a16:creationId xmlns:a16="http://schemas.microsoft.com/office/drawing/2014/main" id="{049D75F9-5FFE-4A1E-8585-ADC7EA1C43FC}"/>
            </a:ext>
          </a:extLst>
        </xdr:cNvPr>
        <xdr:cNvSpPr txBox="1"/>
      </xdr:nvSpPr>
      <xdr:spPr>
        <a:xfrm>
          <a:off x="2844800" y="10884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70612</xdr:rowOff>
    </xdr:from>
    <xdr:to>
      <xdr:col>11</xdr:col>
      <xdr:colOff>31750</xdr:colOff>
      <xdr:row>65</xdr:row>
      <xdr:rowOff>157480</xdr:rowOff>
    </xdr:to>
    <xdr:cxnSp macro="">
      <xdr:nvCxnSpPr>
        <xdr:cNvPr id="141" name="直線コネクタ 140">
          <a:extLst>
            <a:ext uri="{FF2B5EF4-FFF2-40B4-BE49-F238E27FC236}">
              <a16:creationId xmlns:a16="http://schemas.microsoft.com/office/drawing/2014/main" id="{E6D18CC5-3A76-4E31-B4F5-1A02422415C7}"/>
            </a:ext>
          </a:extLst>
        </xdr:cNvPr>
        <xdr:cNvCxnSpPr/>
      </xdr:nvCxnSpPr>
      <xdr:spPr>
        <a:xfrm>
          <a:off x="1447800" y="11214862"/>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147828</xdr:rowOff>
    </xdr:from>
    <xdr:to>
      <xdr:col>11</xdr:col>
      <xdr:colOff>82550</xdr:colOff>
      <xdr:row>65</xdr:row>
      <xdr:rowOff>77978</xdr:rowOff>
    </xdr:to>
    <xdr:sp macro="" textlink="">
      <xdr:nvSpPr>
        <xdr:cNvPr id="142" name="フローチャート: 判断 141">
          <a:extLst>
            <a:ext uri="{FF2B5EF4-FFF2-40B4-BE49-F238E27FC236}">
              <a16:creationId xmlns:a16="http://schemas.microsoft.com/office/drawing/2014/main" id="{A54D68E0-6976-43DB-AE2D-FD2D0AD42EAB}"/>
            </a:ext>
          </a:extLst>
        </xdr:cNvPr>
        <xdr:cNvSpPr/>
      </xdr:nvSpPr>
      <xdr:spPr>
        <a:xfrm>
          <a:off x="2286000" y="1112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88155</xdr:rowOff>
    </xdr:from>
    <xdr:ext cx="762000" cy="259045"/>
    <xdr:sp macro="" textlink="">
      <xdr:nvSpPr>
        <xdr:cNvPr id="143" name="テキスト ボックス 142">
          <a:extLst>
            <a:ext uri="{FF2B5EF4-FFF2-40B4-BE49-F238E27FC236}">
              <a16:creationId xmlns:a16="http://schemas.microsoft.com/office/drawing/2014/main" id="{29C26B5C-42AB-4971-BAE6-C753E3580C46}"/>
            </a:ext>
          </a:extLst>
        </xdr:cNvPr>
        <xdr:cNvSpPr txBox="1"/>
      </xdr:nvSpPr>
      <xdr:spPr>
        <a:xfrm>
          <a:off x="1955800" y="10889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118872</xdr:rowOff>
    </xdr:from>
    <xdr:to>
      <xdr:col>7</xdr:col>
      <xdr:colOff>31750</xdr:colOff>
      <xdr:row>65</xdr:row>
      <xdr:rowOff>49022</xdr:rowOff>
    </xdr:to>
    <xdr:sp macro="" textlink="">
      <xdr:nvSpPr>
        <xdr:cNvPr id="144" name="フローチャート: 判断 143">
          <a:extLst>
            <a:ext uri="{FF2B5EF4-FFF2-40B4-BE49-F238E27FC236}">
              <a16:creationId xmlns:a16="http://schemas.microsoft.com/office/drawing/2014/main" id="{DA225B57-F2F9-441A-9D6E-3C48C5293E21}"/>
            </a:ext>
          </a:extLst>
        </xdr:cNvPr>
        <xdr:cNvSpPr/>
      </xdr:nvSpPr>
      <xdr:spPr>
        <a:xfrm>
          <a:off x="1397000" y="1109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59199</xdr:rowOff>
    </xdr:from>
    <xdr:ext cx="762000" cy="259045"/>
    <xdr:sp macro="" textlink="">
      <xdr:nvSpPr>
        <xdr:cNvPr id="145" name="テキスト ボックス 144">
          <a:extLst>
            <a:ext uri="{FF2B5EF4-FFF2-40B4-BE49-F238E27FC236}">
              <a16:creationId xmlns:a16="http://schemas.microsoft.com/office/drawing/2014/main" id="{BC08668E-C648-415E-A9BD-5127A9AB9D72}"/>
            </a:ext>
          </a:extLst>
        </xdr:cNvPr>
        <xdr:cNvSpPr txBox="1"/>
      </xdr:nvSpPr>
      <xdr:spPr>
        <a:xfrm>
          <a:off x="1066800" y="10860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9B3E21BF-7421-43E3-B73C-F37FB6843594}"/>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4CAEB5EE-7464-454F-B390-BC07E6BE7D2D}"/>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35AB0FB4-8EBC-4A06-A5ED-0C7A32B6DE4B}"/>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E3322CA9-6428-469F-AD4F-5D4743243345}"/>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910102C2-CAAF-4292-9681-B1C2DE577ED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48768</xdr:rowOff>
    </xdr:from>
    <xdr:to>
      <xdr:col>23</xdr:col>
      <xdr:colOff>184150</xdr:colOff>
      <xdr:row>65</xdr:row>
      <xdr:rowOff>150368</xdr:rowOff>
    </xdr:to>
    <xdr:sp macro="" textlink="">
      <xdr:nvSpPr>
        <xdr:cNvPr id="151" name="楕円 150">
          <a:extLst>
            <a:ext uri="{FF2B5EF4-FFF2-40B4-BE49-F238E27FC236}">
              <a16:creationId xmlns:a16="http://schemas.microsoft.com/office/drawing/2014/main" id="{F973E555-9E3B-4311-8A5B-5AA3143764F7}"/>
            </a:ext>
          </a:extLst>
        </xdr:cNvPr>
        <xdr:cNvSpPr/>
      </xdr:nvSpPr>
      <xdr:spPr>
        <a:xfrm>
          <a:off x="4902200" y="11193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20845</xdr:rowOff>
    </xdr:from>
    <xdr:ext cx="762000" cy="259045"/>
    <xdr:sp macro="" textlink="">
      <xdr:nvSpPr>
        <xdr:cNvPr id="152" name="財政構造の弾力性該当値テキスト">
          <a:extLst>
            <a:ext uri="{FF2B5EF4-FFF2-40B4-BE49-F238E27FC236}">
              <a16:creationId xmlns:a16="http://schemas.microsoft.com/office/drawing/2014/main" id="{87D4F60E-40E4-4E0A-8BB8-95187F449FC0}"/>
            </a:ext>
          </a:extLst>
        </xdr:cNvPr>
        <xdr:cNvSpPr txBox="1"/>
      </xdr:nvSpPr>
      <xdr:spPr>
        <a:xfrm>
          <a:off x="5041900" y="11165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150368</xdr:rowOff>
    </xdr:from>
    <xdr:to>
      <xdr:col>19</xdr:col>
      <xdr:colOff>184150</xdr:colOff>
      <xdr:row>64</xdr:row>
      <xdr:rowOff>80518</xdr:rowOff>
    </xdr:to>
    <xdr:sp macro="" textlink="">
      <xdr:nvSpPr>
        <xdr:cNvPr id="153" name="楕円 152">
          <a:extLst>
            <a:ext uri="{FF2B5EF4-FFF2-40B4-BE49-F238E27FC236}">
              <a16:creationId xmlns:a16="http://schemas.microsoft.com/office/drawing/2014/main" id="{285AC6BA-C6F2-47CF-A47B-DA7FBBF4C55E}"/>
            </a:ext>
          </a:extLst>
        </xdr:cNvPr>
        <xdr:cNvSpPr/>
      </xdr:nvSpPr>
      <xdr:spPr>
        <a:xfrm>
          <a:off x="4064000" y="1095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65295</xdr:rowOff>
    </xdr:from>
    <xdr:ext cx="736600" cy="259045"/>
    <xdr:sp macro="" textlink="">
      <xdr:nvSpPr>
        <xdr:cNvPr id="154" name="テキスト ボックス 153">
          <a:extLst>
            <a:ext uri="{FF2B5EF4-FFF2-40B4-BE49-F238E27FC236}">
              <a16:creationId xmlns:a16="http://schemas.microsoft.com/office/drawing/2014/main" id="{858283D0-79CC-44D7-9ECF-5F8792722D8F}"/>
            </a:ext>
          </a:extLst>
        </xdr:cNvPr>
        <xdr:cNvSpPr txBox="1"/>
      </xdr:nvSpPr>
      <xdr:spPr>
        <a:xfrm>
          <a:off x="3733800" y="110380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97028</xdr:rowOff>
    </xdr:from>
    <xdr:to>
      <xdr:col>15</xdr:col>
      <xdr:colOff>133350</xdr:colOff>
      <xdr:row>66</xdr:row>
      <xdr:rowOff>27178</xdr:rowOff>
    </xdr:to>
    <xdr:sp macro="" textlink="">
      <xdr:nvSpPr>
        <xdr:cNvPr id="155" name="楕円 154">
          <a:extLst>
            <a:ext uri="{FF2B5EF4-FFF2-40B4-BE49-F238E27FC236}">
              <a16:creationId xmlns:a16="http://schemas.microsoft.com/office/drawing/2014/main" id="{569DBAA0-3D0B-4B31-8BD7-66EC9194039F}"/>
            </a:ext>
          </a:extLst>
        </xdr:cNvPr>
        <xdr:cNvSpPr/>
      </xdr:nvSpPr>
      <xdr:spPr>
        <a:xfrm>
          <a:off x="3175000" y="11241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11955</xdr:rowOff>
    </xdr:from>
    <xdr:ext cx="762000" cy="259045"/>
    <xdr:sp macro="" textlink="">
      <xdr:nvSpPr>
        <xdr:cNvPr id="156" name="テキスト ボックス 155">
          <a:extLst>
            <a:ext uri="{FF2B5EF4-FFF2-40B4-BE49-F238E27FC236}">
              <a16:creationId xmlns:a16="http://schemas.microsoft.com/office/drawing/2014/main" id="{41343A6E-D56F-4800-96C4-6642B8E9A736}"/>
            </a:ext>
          </a:extLst>
        </xdr:cNvPr>
        <xdr:cNvSpPr txBox="1"/>
      </xdr:nvSpPr>
      <xdr:spPr>
        <a:xfrm>
          <a:off x="2844800" y="11327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106680</xdr:rowOff>
    </xdr:from>
    <xdr:to>
      <xdr:col>11</xdr:col>
      <xdr:colOff>82550</xdr:colOff>
      <xdr:row>66</xdr:row>
      <xdr:rowOff>36830</xdr:rowOff>
    </xdr:to>
    <xdr:sp macro="" textlink="">
      <xdr:nvSpPr>
        <xdr:cNvPr id="157" name="楕円 156">
          <a:extLst>
            <a:ext uri="{FF2B5EF4-FFF2-40B4-BE49-F238E27FC236}">
              <a16:creationId xmlns:a16="http://schemas.microsoft.com/office/drawing/2014/main" id="{173BADC5-C1F0-49FF-BAF7-E11966646DF7}"/>
            </a:ext>
          </a:extLst>
        </xdr:cNvPr>
        <xdr:cNvSpPr/>
      </xdr:nvSpPr>
      <xdr:spPr>
        <a:xfrm>
          <a:off x="2286000" y="1125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21607</xdr:rowOff>
    </xdr:from>
    <xdr:ext cx="762000" cy="259045"/>
    <xdr:sp macro="" textlink="">
      <xdr:nvSpPr>
        <xdr:cNvPr id="158" name="テキスト ボックス 157">
          <a:extLst>
            <a:ext uri="{FF2B5EF4-FFF2-40B4-BE49-F238E27FC236}">
              <a16:creationId xmlns:a16="http://schemas.microsoft.com/office/drawing/2014/main" id="{7221DE66-C73F-4D9E-B861-B879E9B8CDFF}"/>
            </a:ext>
          </a:extLst>
        </xdr:cNvPr>
        <xdr:cNvSpPr txBox="1"/>
      </xdr:nvSpPr>
      <xdr:spPr>
        <a:xfrm>
          <a:off x="1955800" y="1133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19812</xdr:rowOff>
    </xdr:from>
    <xdr:to>
      <xdr:col>7</xdr:col>
      <xdr:colOff>31750</xdr:colOff>
      <xdr:row>65</xdr:row>
      <xdr:rowOff>121412</xdr:rowOff>
    </xdr:to>
    <xdr:sp macro="" textlink="">
      <xdr:nvSpPr>
        <xdr:cNvPr id="159" name="楕円 158">
          <a:extLst>
            <a:ext uri="{FF2B5EF4-FFF2-40B4-BE49-F238E27FC236}">
              <a16:creationId xmlns:a16="http://schemas.microsoft.com/office/drawing/2014/main" id="{70CEDBF8-6C65-4888-AE90-301397DD71E0}"/>
            </a:ext>
          </a:extLst>
        </xdr:cNvPr>
        <xdr:cNvSpPr/>
      </xdr:nvSpPr>
      <xdr:spPr>
        <a:xfrm>
          <a:off x="1397000" y="11164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106189</xdr:rowOff>
    </xdr:from>
    <xdr:ext cx="762000" cy="259045"/>
    <xdr:sp macro="" textlink="">
      <xdr:nvSpPr>
        <xdr:cNvPr id="160" name="テキスト ボックス 159">
          <a:extLst>
            <a:ext uri="{FF2B5EF4-FFF2-40B4-BE49-F238E27FC236}">
              <a16:creationId xmlns:a16="http://schemas.microsoft.com/office/drawing/2014/main" id="{9EC8FFDB-1FB3-4C9E-BFE8-90BA8C2F62CE}"/>
            </a:ext>
          </a:extLst>
        </xdr:cNvPr>
        <xdr:cNvSpPr txBox="1"/>
      </xdr:nvSpPr>
      <xdr:spPr>
        <a:xfrm>
          <a:off x="1066800" y="11250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74EED4C4-8EC7-4979-A170-6BA1C7CA9F1D}"/>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F9C39EEA-597D-4B68-99AE-FAF61237F886}"/>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19BC84DE-3DAD-4ABF-8DC6-A997868B1605}"/>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[147,539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C1777F2B-070B-47A2-AEC9-46EB62210B02}"/>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8CA8E39-785E-40F2-9A0E-6CA1FA654012}"/>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B2342620-FF68-4CA4-868B-F02C6EF9434B}"/>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C841BA33-3B0F-454E-AA6A-7D6524AFFE41}"/>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A958692B-9434-415F-96A0-EACE47B1D236}"/>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1DEDB047-E9CC-4246-AF30-E6267909AA3B}"/>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4FEDA408-2D27-4CFA-B4B8-75FA5E667876}"/>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FE42CB00-3764-4FC4-A1DC-FC8BE58CC67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9A0D0FF9-3CB2-4D31-88DC-C0E2BAEC5F3F}"/>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C8D6DBB6-DD55-41BD-A104-38DD33238E41}"/>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保育所をはじめ、大学（短大・薬大）、高等学校や障がい者施設など多くの施設を直営で運営していることや消防広域化に伴う身分統一などの要因により、類似団体平均を上回って推移している。</a:t>
          </a:r>
        </a:p>
        <a:p>
          <a:r>
            <a:rPr kumimoji="1" lang="ja-JP" altLang="en-US" sz="1200">
              <a:latin typeface="ＭＳ Ｐゴシック" panose="020B0600070205080204" pitchFamily="50" charset="-128"/>
              <a:ea typeface="ＭＳ Ｐゴシック" panose="020B0600070205080204" pitchFamily="50" charset="-128"/>
            </a:rPr>
            <a:t>令和</a:t>
          </a:r>
          <a:r>
            <a:rPr kumimoji="1" lang="en-US" altLang="ja-JP" sz="1200">
              <a:latin typeface="ＭＳ Ｐゴシック" panose="020B0600070205080204" pitchFamily="50" charset="-128"/>
              <a:ea typeface="ＭＳ Ｐゴシック" panose="020B0600070205080204" pitchFamily="50" charset="-128"/>
            </a:rPr>
            <a:t>4</a:t>
          </a:r>
          <a:r>
            <a:rPr kumimoji="1" lang="ja-JP" altLang="en-US" sz="1200">
              <a:latin typeface="ＭＳ Ｐゴシック" panose="020B0600070205080204" pitchFamily="50" charset="-128"/>
              <a:ea typeface="ＭＳ Ｐゴシック" panose="020B0600070205080204" pitchFamily="50" charset="-128"/>
            </a:rPr>
            <a:t>年度は、給与改定による増、光熱費の増</a:t>
          </a:r>
        </a:p>
        <a:p>
          <a:r>
            <a:rPr kumimoji="1" lang="ja-JP" altLang="en-US" sz="1200">
              <a:latin typeface="ＭＳ Ｐゴシック" panose="020B0600070205080204" pitchFamily="50" charset="-128"/>
              <a:ea typeface="ＭＳ Ｐゴシック" panose="020B0600070205080204" pitchFamily="50" charset="-128"/>
            </a:rPr>
            <a:t>などにより、対前年度比で増となった。</a:t>
          </a: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F22E3733-A6B2-418D-95A4-9DAF0407D908}"/>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6E02763F-79A3-40B9-8CD9-29E703AB86E9}"/>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BBE360E7-EC72-413A-AA4F-4CD02A416C15}"/>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a:extLst>
            <a:ext uri="{FF2B5EF4-FFF2-40B4-BE49-F238E27FC236}">
              <a16:creationId xmlns:a16="http://schemas.microsoft.com/office/drawing/2014/main" id="{F74F4D08-1E89-44FC-981C-9D2B485B52E2}"/>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a:extLst>
            <a:ext uri="{FF2B5EF4-FFF2-40B4-BE49-F238E27FC236}">
              <a16:creationId xmlns:a16="http://schemas.microsoft.com/office/drawing/2014/main" id="{3B8892D4-5B82-4968-B261-ECC7891A6569}"/>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a:extLst>
            <a:ext uri="{FF2B5EF4-FFF2-40B4-BE49-F238E27FC236}">
              <a16:creationId xmlns:a16="http://schemas.microsoft.com/office/drawing/2014/main" id="{2C1A6239-85E1-4E54-8745-2281D891F9D6}"/>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a:extLst>
            <a:ext uri="{FF2B5EF4-FFF2-40B4-BE49-F238E27FC236}">
              <a16:creationId xmlns:a16="http://schemas.microsoft.com/office/drawing/2014/main" id="{2ADDE710-E8ED-4171-B641-84B8F6FE681C}"/>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a:extLst>
            <a:ext uri="{FF2B5EF4-FFF2-40B4-BE49-F238E27FC236}">
              <a16:creationId xmlns:a16="http://schemas.microsoft.com/office/drawing/2014/main" id="{B22F989C-0A50-4D8F-8ABB-2ED063A1A0D4}"/>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a:extLst>
            <a:ext uri="{FF2B5EF4-FFF2-40B4-BE49-F238E27FC236}">
              <a16:creationId xmlns:a16="http://schemas.microsoft.com/office/drawing/2014/main" id="{D9E06EE3-6BB8-44C2-8AD7-2C969A67C0FA}"/>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a:extLst>
            <a:ext uri="{FF2B5EF4-FFF2-40B4-BE49-F238E27FC236}">
              <a16:creationId xmlns:a16="http://schemas.microsoft.com/office/drawing/2014/main" id="{499A1FD8-E210-41E6-9A89-6653C5E04E81}"/>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a:extLst>
            <a:ext uri="{FF2B5EF4-FFF2-40B4-BE49-F238E27FC236}">
              <a16:creationId xmlns:a16="http://schemas.microsoft.com/office/drawing/2014/main" id="{B1E925E0-82FE-4D99-93A3-E9169269A59B}"/>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a:extLst>
            <a:ext uri="{FF2B5EF4-FFF2-40B4-BE49-F238E27FC236}">
              <a16:creationId xmlns:a16="http://schemas.microsoft.com/office/drawing/2014/main" id="{AB35ED26-FE9D-42CC-BAD9-243745D17B33}"/>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a:extLst>
            <a:ext uri="{FF2B5EF4-FFF2-40B4-BE49-F238E27FC236}">
              <a16:creationId xmlns:a16="http://schemas.microsoft.com/office/drawing/2014/main" id="{822D278B-C27D-4CA2-AD9C-795E363D628F}"/>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CEC15A48-4A69-422E-A1DD-25545EEED776}"/>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59B01541-6E55-4ED7-A524-414AC6EB5F7B}"/>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C1532D7-273F-4E53-9571-92B8483E321B}"/>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117684</xdr:rowOff>
    </xdr:from>
    <xdr:to>
      <xdr:col>23</xdr:col>
      <xdr:colOff>133350</xdr:colOff>
      <xdr:row>88</xdr:row>
      <xdr:rowOff>94489</xdr:rowOff>
    </xdr:to>
    <xdr:cxnSp macro="">
      <xdr:nvCxnSpPr>
        <xdr:cNvPr id="190" name="直線コネクタ 189">
          <a:extLst>
            <a:ext uri="{FF2B5EF4-FFF2-40B4-BE49-F238E27FC236}">
              <a16:creationId xmlns:a16="http://schemas.microsoft.com/office/drawing/2014/main" id="{C2674B63-B159-4951-BAB9-79B426726536}"/>
            </a:ext>
          </a:extLst>
        </xdr:cNvPr>
        <xdr:cNvCxnSpPr/>
      </xdr:nvCxnSpPr>
      <xdr:spPr>
        <a:xfrm flipV="1">
          <a:off x="4953000" y="13833684"/>
          <a:ext cx="0" cy="13484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66566</xdr:rowOff>
    </xdr:from>
    <xdr:ext cx="762000" cy="259045"/>
    <xdr:sp macro="" textlink="">
      <xdr:nvSpPr>
        <xdr:cNvPr id="191" name="人件費・物件費等の状況最小値テキスト">
          <a:extLst>
            <a:ext uri="{FF2B5EF4-FFF2-40B4-BE49-F238E27FC236}">
              <a16:creationId xmlns:a16="http://schemas.microsoft.com/office/drawing/2014/main" id="{E5956053-F128-4379-98EE-33C32817B37A}"/>
            </a:ext>
          </a:extLst>
        </xdr:cNvPr>
        <xdr:cNvSpPr txBox="1"/>
      </xdr:nvSpPr>
      <xdr:spPr>
        <a:xfrm>
          <a:off x="5041900" y="15154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94489</xdr:rowOff>
    </xdr:from>
    <xdr:to>
      <xdr:col>24</xdr:col>
      <xdr:colOff>12700</xdr:colOff>
      <xdr:row>88</xdr:row>
      <xdr:rowOff>94489</xdr:rowOff>
    </xdr:to>
    <xdr:cxnSp macro="">
      <xdr:nvCxnSpPr>
        <xdr:cNvPr id="192" name="直線コネクタ 191">
          <a:extLst>
            <a:ext uri="{FF2B5EF4-FFF2-40B4-BE49-F238E27FC236}">
              <a16:creationId xmlns:a16="http://schemas.microsoft.com/office/drawing/2014/main" id="{A1473459-9783-42E2-BCB6-5AF1849A09E7}"/>
            </a:ext>
          </a:extLst>
        </xdr:cNvPr>
        <xdr:cNvCxnSpPr/>
      </xdr:nvCxnSpPr>
      <xdr:spPr>
        <a:xfrm>
          <a:off x="4864100" y="15182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32611</xdr:rowOff>
    </xdr:from>
    <xdr:ext cx="762000" cy="259045"/>
    <xdr:sp macro="" textlink="">
      <xdr:nvSpPr>
        <xdr:cNvPr id="193" name="人件費・物件費等の状況最大値テキスト">
          <a:extLst>
            <a:ext uri="{FF2B5EF4-FFF2-40B4-BE49-F238E27FC236}">
              <a16:creationId xmlns:a16="http://schemas.microsoft.com/office/drawing/2014/main" id="{1C97B178-4709-4191-AF8C-74916FB08500}"/>
            </a:ext>
          </a:extLst>
        </xdr:cNvPr>
        <xdr:cNvSpPr txBox="1"/>
      </xdr:nvSpPr>
      <xdr:spPr>
        <a:xfrm>
          <a:off x="5041900" y="1357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117684</xdr:rowOff>
    </xdr:from>
    <xdr:to>
      <xdr:col>24</xdr:col>
      <xdr:colOff>12700</xdr:colOff>
      <xdr:row>80</xdr:row>
      <xdr:rowOff>117684</xdr:rowOff>
    </xdr:to>
    <xdr:cxnSp macro="">
      <xdr:nvCxnSpPr>
        <xdr:cNvPr id="194" name="直線コネクタ 193">
          <a:extLst>
            <a:ext uri="{FF2B5EF4-FFF2-40B4-BE49-F238E27FC236}">
              <a16:creationId xmlns:a16="http://schemas.microsoft.com/office/drawing/2014/main" id="{AF968046-C081-4928-A246-A9C900AEC174}"/>
            </a:ext>
          </a:extLst>
        </xdr:cNvPr>
        <xdr:cNvCxnSpPr/>
      </xdr:nvCxnSpPr>
      <xdr:spPr>
        <a:xfrm>
          <a:off x="4864100" y="13833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9390</xdr:rowOff>
    </xdr:from>
    <xdr:to>
      <xdr:col>23</xdr:col>
      <xdr:colOff>133350</xdr:colOff>
      <xdr:row>86</xdr:row>
      <xdr:rowOff>11897</xdr:rowOff>
    </xdr:to>
    <xdr:cxnSp macro="">
      <xdr:nvCxnSpPr>
        <xdr:cNvPr id="195" name="直線コネクタ 194">
          <a:extLst>
            <a:ext uri="{FF2B5EF4-FFF2-40B4-BE49-F238E27FC236}">
              <a16:creationId xmlns:a16="http://schemas.microsoft.com/office/drawing/2014/main" id="{29D9DE18-D89E-4E7D-86C7-9D9BC401057E}"/>
            </a:ext>
          </a:extLst>
        </xdr:cNvPr>
        <xdr:cNvCxnSpPr/>
      </xdr:nvCxnSpPr>
      <xdr:spPr>
        <a:xfrm>
          <a:off x="4114800" y="14582640"/>
          <a:ext cx="838200" cy="173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9086</xdr:rowOff>
    </xdr:from>
    <xdr:ext cx="762000" cy="259045"/>
    <xdr:sp macro="" textlink="">
      <xdr:nvSpPr>
        <xdr:cNvPr id="196" name="人件費・物件費等の状況平均値テキスト">
          <a:extLst>
            <a:ext uri="{FF2B5EF4-FFF2-40B4-BE49-F238E27FC236}">
              <a16:creationId xmlns:a16="http://schemas.microsoft.com/office/drawing/2014/main" id="{AD8BDD75-D1A4-4F9C-B470-B94FA9A59CFA}"/>
            </a:ext>
          </a:extLst>
        </xdr:cNvPr>
        <xdr:cNvSpPr txBox="1"/>
      </xdr:nvSpPr>
      <xdr:spPr>
        <a:xfrm>
          <a:off x="5041900" y="142394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164009</xdr:rowOff>
    </xdr:from>
    <xdr:to>
      <xdr:col>23</xdr:col>
      <xdr:colOff>184150</xdr:colOff>
      <xdr:row>84</xdr:row>
      <xdr:rowOff>94159</xdr:rowOff>
    </xdr:to>
    <xdr:sp macro="" textlink="">
      <xdr:nvSpPr>
        <xdr:cNvPr id="197" name="フローチャート: 判断 196">
          <a:extLst>
            <a:ext uri="{FF2B5EF4-FFF2-40B4-BE49-F238E27FC236}">
              <a16:creationId xmlns:a16="http://schemas.microsoft.com/office/drawing/2014/main" id="{50C3E3A7-40F0-4163-A057-A9F9E0C8E74A}"/>
            </a:ext>
          </a:extLst>
        </xdr:cNvPr>
        <xdr:cNvSpPr/>
      </xdr:nvSpPr>
      <xdr:spPr>
        <a:xfrm>
          <a:off x="4902200" y="14394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145858</xdr:rowOff>
    </xdr:from>
    <xdr:to>
      <xdr:col>19</xdr:col>
      <xdr:colOff>133350</xdr:colOff>
      <xdr:row>85</xdr:row>
      <xdr:rowOff>9390</xdr:rowOff>
    </xdr:to>
    <xdr:cxnSp macro="">
      <xdr:nvCxnSpPr>
        <xdr:cNvPr id="198" name="直線コネクタ 197">
          <a:extLst>
            <a:ext uri="{FF2B5EF4-FFF2-40B4-BE49-F238E27FC236}">
              <a16:creationId xmlns:a16="http://schemas.microsoft.com/office/drawing/2014/main" id="{3A968C78-67EF-4788-A44E-CCD093CC9BB8}"/>
            </a:ext>
          </a:extLst>
        </xdr:cNvPr>
        <xdr:cNvCxnSpPr/>
      </xdr:nvCxnSpPr>
      <xdr:spPr>
        <a:xfrm>
          <a:off x="3225800" y="14376208"/>
          <a:ext cx="889000" cy="206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70224</xdr:rowOff>
    </xdr:from>
    <xdr:to>
      <xdr:col>19</xdr:col>
      <xdr:colOff>184150</xdr:colOff>
      <xdr:row>84</xdr:row>
      <xdr:rowOff>374</xdr:rowOff>
    </xdr:to>
    <xdr:sp macro="" textlink="">
      <xdr:nvSpPr>
        <xdr:cNvPr id="199" name="フローチャート: 判断 198">
          <a:extLst>
            <a:ext uri="{FF2B5EF4-FFF2-40B4-BE49-F238E27FC236}">
              <a16:creationId xmlns:a16="http://schemas.microsoft.com/office/drawing/2014/main" id="{ABB2B87D-553C-426F-9ECE-E02240F6E115}"/>
            </a:ext>
          </a:extLst>
        </xdr:cNvPr>
        <xdr:cNvSpPr/>
      </xdr:nvSpPr>
      <xdr:spPr>
        <a:xfrm>
          <a:off x="4064000" y="14300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10551</xdr:rowOff>
    </xdr:from>
    <xdr:ext cx="736600" cy="259045"/>
    <xdr:sp macro="" textlink="">
      <xdr:nvSpPr>
        <xdr:cNvPr id="200" name="テキスト ボックス 199">
          <a:extLst>
            <a:ext uri="{FF2B5EF4-FFF2-40B4-BE49-F238E27FC236}">
              <a16:creationId xmlns:a16="http://schemas.microsoft.com/office/drawing/2014/main" id="{DA947544-6832-4CD6-B150-135223343FBD}"/>
            </a:ext>
          </a:extLst>
        </xdr:cNvPr>
        <xdr:cNvSpPr txBox="1"/>
      </xdr:nvSpPr>
      <xdr:spPr>
        <a:xfrm>
          <a:off x="3733800" y="140694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150730</xdr:rowOff>
    </xdr:from>
    <xdr:to>
      <xdr:col>15</xdr:col>
      <xdr:colOff>82550</xdr:colOff>
      <xdr:row>83</xdr:row>
      <xdr:rowOff>145858</xdr:rowOff>
    </xdr:to>
    <xdr:cxnSp macro="">
      <xdr:nvCxnSpPr>
        <xdr:cNvPr id="201" name="直線コネクタ 200">
          <a:extLst>
            <a:ext uri="{FF2B5EF4-FFF2-40B4-BE49-F238E27FC236}">
              <a16:creationId xmlns:a16="http://schemas.microsoft.com/office/drawing/2014/main" id="{08044035-D8FF-4BC7-B223-C0E789403B29}"/>
            </a:ext>
          </a:extLst>
        </xdr:cNvPr>
        <xdr:cNvCxnSpPr/>
      </xdr:nvCxnSpPr>
      <xdr:spPr>
        <a:xfrm>
          <a:off x="2336800" y="14209630"/>
          <a:ext cx="889000" cy="166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80787</xdr:rowOff>
    </xdr:from>
    <xdr:to>
      <xdr:col>15</xdr:col>
      <xdr:colOff>133350</xdr:colOff>
      <xdr:row>83</xdr:row>
      <xdr:rowOff>10937</xdr:rowOff>
    </xdr:to>
    <xdr:sp macro="" textlink="">
      <xdr:nvSpPr>
        <xdr:cNvPr id="202" name="フローチャート: 判断 201">
          <a:extLst>
            <a:ext uri="{FF2B5EF4-FFF2-40B4-BE49-F238E27FC236}">
              <a16:creationId xmlns:a16="http://schemas.microsoft.com/office/drawing/2014/main" id="{10FB6D3E-7345-4842-AF66-ED3720F3E037}"/>
            </a:ext>
          </a:extLst>
        </xdr:cNvPr>
        <xdr:cNvSpPr/>
      </xdr:nvSpPr>
      <xdr:spPr>
        <a:xfrm>
          <a:off x="3175000" y="14139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21114</xdr:rowOff>
    </xdr:from>
    <xdr:ext cx="762000" cy="259045"/>
    <xdr:sp macro="" textlink="">
      <xdr:nvSpPr>
        <xdr:cNvPr id="203" name="テキスト ボックス 202">
          <a:extLst>
            <a:ext uri="{FF2B5EF4-FFF2-40B4-BE49-F238E27FC236}">
              <a16:creationId xmlns:a16="http://schemas.microsoft.com/office/drawing/2014/main" id="{C8A91C1B-7A0A-4E99-9FFE-BBA07BA0B917}"/>
            </a:ext>
          </a:extLst>
        </xdr:cNvPr>
        <xdr:cNvSpPr txBox="1"/>
      </xdr:nvSpPr>
      <xdr:spPr>
        <a:xfrm>
          <a:off x="2844800" y="13908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39773</xdr:rowOff>
    </xdr:from>
    <xdr:to>
      <xdr:col>11</xdr:col>
      <xdr:colOff>31750</xdr:colOff>
      <xdr:row>82</xdr:row>
      <xdr:rowOff>150730</xdr:rowOff>
    </xdr:to>
    <xdr:cxnSp macro="">
      <xdr:nvCxnSpPr>
        <xdr:cNvPr id="204" name="直線コネクタ 203">
          <a:extLst>
            <a:ext uri="{FF2B5EF4-FFF2-40B4-BE49-F238E27FC236}">
              <a16:creationId xmlns:a16="http://schemas.microsoft.com/office/drawing/2014/main" id="{4EE05236-25DE-474B-A5BC-0A5A74BD242B}"/>
            </a:ext>
          </a:extLst>
        </xdr:cNvPr>
        <xdr:cNvCxnSpPr/>
      </xdr:nvCxnSpPr>
      <xdr:spPr>
        <a:xfrm>
          <a:off x="1447800" y="14098673"/>
          <a:ext cx="889000" cy="110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88655</xdr:rowOff>
    </xdr:from>
    <xdr:to>
      <xdr:col>11</xdr:col>
      <xdr:colOff>82550</xdr:colOff>
      <xdr:row>82</xdr:row>
      <xdr:rowOff>18805</xdr:rowOff>
    </xdr:to>
    <xdr:sp macro="" textlink="">
      <xdr:nvSpPr>
        <xdr:cNvPr id="205" name="フローチャート: 判断 204">
          <a:extLst>
            <a:ext uri="{FF2B5EF4-FFF2-40B4-BE49-F238E27FC236}">
              <a16:creationId xmlns:a16="http://schemas.microsoft.com/office/drawing/2014/main" id="{4C2B2DAA-D88B-4D8A-B535-7200722DF4AC}"/>
            </a:ext>
          </a:extLst>
        </xdr:cNvPr>
        <xdr:cNvSpPr/>
      </xdr:nvSpPr>
      <xdr:spPr>
        <a:xfrm>
          <a:off x="2286000" y="13976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28982</xdr:rowOff>
    </xdr:from>
    <xdr:ext cx="762000" cy="259045"/>
    <xdr:sp macro="" textlink="">
      <xdr:nvSpPr>
        <xdr:cNvPr id="206" name="テキスト ボックス 205">
          <a:extLst>
            <a:ext uri="{FF2B5EF4-FFF2-40B4-BE49-F238E27FC236}">
              <a16:creationId xmlns:a16="http://schemas.microsoft.com/office/drawing/2014/main" id="{DF263FB4-59D7-45FA-AD7E-0F285E414956}"/>
            </a:ext>
          </a:extLst>
        </xdr:cNvPr>
        <xdr:cNvSpPr txBox="1"/>
      </xdr:nvSpPr>
      <xdr:spPr>
        <a:xfrm>
          <a:off x="1955800" y="13744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36957</xdr:rowOff>
    </xdr:from>
    <xdr:to>
      <xdr:col>7</xdr:col>
      <xdr:colOff>31750</xdr:colOff>
      <xdr:row>81</xdr:row>
      <xdr:rowOff>138557</xdr:rowOff>
    </xdr:to>
    <xdr:sp macro="" textlink="">
      <xdr:nvSpPr>
        <xdr:cNvPr id="207" name="フローチャート: 判断 206">
          <a:extLst>
            <a:ext uri="{FF2B5EF4-FFF2-40B4-BE49-F238E27FC236}">
              <a16:creationId xmlns:a16="http://schemas.microsoft.com/office/drawing/2014/main" id="{52BD4165-A9B1-4EB6-AAC4-0C6DBBF319B1}"/>
            </a:ext>
          </a:extLst>
        </xdr:cNvPr>
        <xdr:cNvSpPr/>
      </xdr:nvSpPr>
      <xdr:spPr>
        <a:xfrm>
          <a:off x="1397000" y="13924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148734</xdr:rowOff>
    </xdr:from>
    <xdr:ext cx="762000" cy="259045"/>
    <xdr:sp macro="" textlink="">
      <xdr:nvSpPr>
        <xdr:cNvPr id="208" name="テキスト ボックス 207">
          <a:extLst>
            <a:ext uri="{FF2B5EF4-FFF2-40B4-BE49-F238E27FC236}">
              <a16:creationId xmlns:a16="http://schemas.microsoft.com/office/drawing/2014/main" id="{A922C08B-700B-4CE4-86E3-40DAD23AE581}"/>
            </a:ext>
          </a:extLst>
        </xdr:cNvPr>
        <xdr:cNvSpPr txBox="1"/>
      </xdr:nvSpPr>
      <xdr:spPr>
        <a:xfrm>
          <a:off x="1066800" y="13693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222A352C-AB26-4D9A-A5B0-C7CDD649FFBC}"/>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DFAB95E6-37E7-443B-A09D-F6E7F160CAD9}"/>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ECBAEDA6-5045-4D33-A76A-6F736BD86C27}"/>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8878C872-7FCB-46CF-A4C0-5BD7200B7B7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9594BD0A-6126-4EDD-BFA5-A65FB8B3568C}"/>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132547</xdr:rowOff>
    </xdr:from>
    <xdr:to>
      <xdr:col>23</xdr:col>
      <xdr:colOff>184150</xdr:colOff>
      <xdr:row>86</xdr:row>
      <xdr:rowOff>62697</xdr:rowOff>
    </xdr:to>
    <xdr:sp macro="" textlink="">
      <xdr:nvSpPr>
        <xdr:cNvPr id="214" name="楕円 213">
          <a:extLst>
            <a:ext uri="{FF2B5EF4-FFF2-40B4-BE49-F238E27FC236}">
              <a16:creationId xmlns:a16="http://schemas.microsoft.com/office/drawing/2014/main" id="{1A1A71A5-C23E-4326-824F-90EB73CCFF47}"/>
            </a:ext>
          </a:extLst>
        </xdr:cNvPr>
        <xdr:cNvSpPr/>
      </xdr:nvSpPr>
      <xdr:spPr>
        <a:xfrm>
          <a:off x="4902200" y="14705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104624</xdr:rowOff>
    </xdr:from>
    <xdr:ext cx="762000" cy="259045"/>
    <xdr:sp macro="" textlink="">
      <xdr:nvSpPr>
        <xdr:cNvPr id="215" name="人件費・物件費等の状況該当値テキスト">
          <a:extLst>
            <a:ext uri="{FF2B5EF4-FFF2-40B4-BE49-F238E27FC236}">
              <a16:creationId xmlns:a16="http://schemas.microsoft.com/office/drawing/2014/main" id="{C5FC8EB1-A4B6-4095-B0E0-86FEA76BEC73}"/>
            </a:ext>
          </a:extLst>
        </xdr:cNvPr>
        <xdr:cNvSpPr txBox="1"/>
      </xdr:nvSpPr>
      <xdr:spPr>
        <a:xfrm>
          <a:off x="5041900" y="14677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130040</xdr:rowOff>
    </xdr:from>
    <xdr:to>
      <xdr:col>19</xdr:col>
      <xdr:colOff>184150</xdr:colOff>
      <xdr:row>85</xdr:row>
      <xdr:rowOff>60190</xdr:rowOff>
    </xdr:to>
    <xdr:sp macro="" textlink="">
      <xdr:nvSpPr>
        <xdr:cNvPr id="216" name="楕円 215">
          <a:extLst>
            <a:ext uri="{FF2B5EF4-FFF2-40B4-BE49-F238E27FC236}">
              <a16:creationId xmlns:a16="http://schemas.microsoft.com/office/drawing/2014/main" id="{59C45A86-7345-464D-8CCE-46A3316A7BCE}"/>
            </a:ext>
          </a:extLst>
        </xdr:cNvPr>
        <xdr:cNvSpPr/>
      </xdr:nvSpPr>
      <xdr:spPr>
        <a:xfrm>
          <a:off x="4064000" y="1453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44967</xdr:rowOff>
    </xdr:from>
    <xdr:ext cx="736600" cy="259045"/>
    <xdr:sp macro="" textlink="">
      <xdr:nvSpPr>
        <xdr:cNvPr id="217" name="テキスト ボックス 216">
          <a:extLst>
            <a:ext uri="{FF2B5EF4-FFF2-40B4-BE49-F238E27FC236}">
              <a16:creationId xmlns:a16="http://schemas.microsoft.com/office/drawing/2014/main" id="{E82D1F4E-B6A7-4D90-A04A-B494EBEA988D}"/>
            </a:ext>
          </a:extLst>
        </xdr:cNvPr>
        <xdr:cNvSpPr txBox="1"/>
      </xdr:nvSpPr>
      <xdr:spPr>
        <a:xfrm>
          <a:off x="3733800" y="14618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95058</xdr:rowOff>
    </xdr:from>
    <xdr:to>
      <xdr:col>15</xdr:col>
      <xdr:colOff>133350</xdr:colOff>
      <xdr:row>84</xdr:row>
      <xdr:rowOff>25208</xdr:rowOff>
    </xdr:to>
    <xdr:sp macro="" textlink="">
      <xdr:nvSpPr>
        <xdr:cNvPr id="218" name="楕円 217">
          <a:extLst>
            <a:ext uri="{FF2B5EF4-FFF2-40B4-BE49-F238E27FC236}">
              <a16:creationId xmlns:a16="http://schemas.microsoft.com/office/drawing/2014/main" id="{E3711642-C825-4308-8413-6C51D96C9D8E}"/>
            </a:ext>
          </a:extLst>
        </xdr:cNvPr>
        <xdr:cNvSpPr/>
      </xdr:nvSpPr>
      <xdr:spPr>
        <a:xfrm>
          <a:off x="3175000" y="1432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9985</xdr:rowOff>
    </xdr:from>
    <xdr:ext cx="762000" cy="259045"/>
    <xdr:sp macro="" textlink="">
      <xdr:nvSpPr>
        <xdr:cNvPr id="219" name="テキスト ボックス 218">
          <a:extLst>
            <a:ext uri="{FF2B5EF4-FFF2-40B4-BE49-F238E27FC236}">
              <a16:creationId xmlns:a16="http://schemas.microsoft.com/office/drawing/2014/main" id="{81FE9458-BD42-4EB6-AB56-E2CFFBE6EF16}"/>
            </a:ext>
          </a:extLst>
        </xdr:cNvPr>
        <xdr:cNvSpPr txBox="1"/>
      </xdr:nvSpPr>
      <xdr:spPr>
        <a:xfrm>
          <a:off x="2844800" y="1441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99930</xdr:rowOff>
    </xdr:from>
    <xdr:to>
      <xdr:col>11</xdr:col>
      <xdr:colOff>82550</xdr:colOff>
      <xdr:row>83</xdr:row>
      <xdr:rowOff>30080</xdr:rowOff>
    </xdr:to>
    <xdr:sp macro="" textlink="">
      <xdr:nvSpPr>
        <xdr:cNvPr id="220" name="楕円 219">
          <a:extLst>
            <a:ext uri="{FF2B5EF4-FFF2-40B4-BE49-F238E27FC236}">
              <a16:creationId xmlns:a16="http://schemas.microsoft.com/office/drawing/2014/main" id="{9AA7E02C-54AB-4295-9A87-EC83781D2F05}"/>
            </a:ext>
          </a:extLst>
        </xdr:cNvPr>
        <xdr:cNvSpPr/>
      </xdr:nvSpPr>
      <xdr:spPr>
        <a:xfrm>
          <a:off x="2286000" y="14158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14857</xdr:rowOff>
    </xdr:from>
    <xdr:ext cx="762000" cy="259045"/>
    <xdr:sp macro="" textlink="">
      <xdr:nvSpPr>
        <xdr:cNvPr id="221" name="テキスト ボックス 220">
          <a:extLst>
            <a:ext uri="{FF2B5EF4-FFF2-40B4-BE49-F238E27FC236}">
              <a16:creationId xmlns:a16="http://schemas.microsoft.com/office/drawing/2014/main" id="{97B15F8C-2BBF-4EC6-8F45-10E6D2C78007}"/>
            </a:ext>
          </a:extLst>
        </xdr:cNvPr>
        <xdr:cNvSpPr txBox="1"/>
      </xdr:nvSpPr>
      <xdr:spPr>
        <a:xfrm>
          <a:off x="1955800" y="14245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160423</xdr:rowOff>
    </xdr:from>
    <xdr:to>
      <xdr:col>7</xdr:col>
      <xdr:colOff>31750</xdr:colOff>
      <xdr:row>82</xdr:row>
      <xdr:rowOff>90573</xdr:rowOff>
    </xdr:to>
    <xdr:sp macro="" textlink="">
      <xdr:nvSpPr>
        <xdr:cNvPr id="222" name="楕円 221">
          <a:extLst>
            <a:ext uri="{FF2B5EF4-FFF2-40B4-BE49-F238E27FC236}">
              <a16:creationId xmlns:a16="http://schemas.microsoft.com/office/drawing/2014/main" id="{9C0A3712-A699-45E9-98FF-788A70470E54}"/>
            </a:ext>
          </a:extLst>
        </xdr:cNvPr>
        <xdr:cNvSpPr/>
      </xdr:nvSpPr>
      <xdr:spPr>
        <a:xfrm>
          <a:off x="1397000" y="14047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75350</xdr:rowOff>
    </xdr:from>
    <xdr:ext cx="762000" cy="259045"/>
    <xdr:sp macro="" textlink="">
      <xdr:nvSpPr>
        <xdr:cNvPr id="223" name="テキスト ボックス 222">
          <a:extLst>
            <a:ext uri="{FF2B5EF4-FFF2-40B4-BE49-F238E27FC236}">
              <a16:creationId xmlns:a16="http://schemas.microsoft.com/office/drawing/2014/main" id="{95EF5F5F-BF40-4EFD-805B-E80F868BC508}"/>
            </a:ext>
          </a:extLst>
        </xdr:cNvPr>
        <xdr:cNvSpPr txBox="1"/>
      </xdr:nvSpPr>
      <xdr:spPr>
        <a:xfrm>
          <a:off x="1066800" y="14134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EA0456C3-AE1A-4F8A-B4EE-514E70A66A11}"/>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86CA3D5E-0E72-47F0-935E-39DA52C54A4E}"/>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F47BF84-2E64-485E-A104-EC87D11AA458}"/>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A074CA6-47BF-4197-B011-EB0A45C92763}"/>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6F5F946F-8848-4CE3-834F-F5FA69688777}"/>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B75D0CBC-E684-4D7D-BEB7-2CFEDFC10D2D}"/>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BD7D4D1A-A867-4A33-AC75-184E5C2838C2}"/>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C7AE7960-EABB-4720-A075-60A4CA46802D}"/>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2F5F437C-DF21-4624-BCFD-802FDE854736}"/>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D47866CA-19B1-4104-9F9F-9B0AA0403B02}"/>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AAB195DA-D501-4F9A-84F5-ADFAA25FF19B}"/>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9A40E4EC-305C-430A-AB25-489EE1E52BFE}"/>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6929A3EC-9376-4169-8954-A78A0A614A83}"/>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人事院勧告に準じ、高年齢層の昇給抑制を行うとともに、昇給制度も大きく見直し、平成</a:t>
          </a:r>
          <a:r>
            <a:rPr kumimoji="1" lang="en-US" altLang="ja-JP" sz="1200">
              <a:latin typeface="ＭＳ Ｐゴシック" panose="020B0600070205080204" pitchFamily="50" charset="-128"/>
              <a:ea typeface="ＭＳ Ｐゴシック" panose="020B0600070205080204" pitchFamily="50" charset="-128"/>
            </a:rPr>
            <a:t>27</a:t>
          </a:r>
          <a:r>
            <a:rPr kumimoji="1" lang="ja-JP" altLang="en-US" sz="1200">
              <a:latin typeface="ＭＳ Ｐゴシック" panose="020B0600070205080204" pitchFamily="50" charset="-128"/>
              <a:ea typeface="ＭＳ Ｐゴシック" panose="020B0600070205080204" pitchFamily="50" charset="-128"/>
            </a:rPr>
            <a:t>年に給与の総合的見直しを完全実施した。</a:t>
          </a:r>
        </a:p>
        <a:p>
          <a:r>
            <a:rPr kumimoji="1" lang="ja-JP" altLang="en-US" sz="1200">
              <a:latin typeface="ＭＳ Ｐゴシック" panose="020B0600070205080204" pitchFamily="50" charset="-128"/>
              <a:ea typeface="ＭＳ Ｐゴシック" panose="020B0600070205080204" pitchFamily="50" charset="-128"/>
            </a:rPr>
            <a:t>また、高年齢層のラスパイレス指数が高いことを踏まえ、格差を是正するために、平成</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年度から若年層の昇格前倒し及び高年齢層の昇給抑制を実施している。令和４年度については職員構成の変動により</a:t>
          </a:r>
          <a:r>
            <a:rPr kumimoji="1" lang="en-US" altLang="ja-JP" sz="1200">
              <a:latin typeface="ＭＳ Ｐゴシック" panose="020B0600070205080204" pitchFamily="50" charset="-128"/>
              <a:ea typeface="ＭＳ Ｐゴシック" panose="020B0600070205080204" pitchFamily="50" charset="-128"/>
            </a:rPr>
            <a:t>1.3</a:t>
          </a:r>
          <a:r>
            <a:rPr kumimoji="1" lang="ja-JP" altLang="en-US" sz="1200">
              <a:latin typeface="ＭＳ Ｐゴシック" panose="020B0600070205080204" pitchFamily="50" charset="-128"/>
              <a:ea typeface="ＭＳ Ｐゴシック" panose="020B0600070205080204" pitchFamily="50" charset="-128"/>
            </a:rPr>
            <a:t>ポイント減少したものの、今後も引続き給与の適正化に努めていく。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915730B4-35CA-4292-80C8-10DAB58AA583}"/>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44BFC396-07F0-4E18-92BC-C14D14AF008D}"/>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a:extLst>
            <a:ext uri="{FF2B5EF4-FFF2-40B4-BE49-F238E27FC236}">
              <a16:creationId xmlns:a16="http://schemas.microsoft.com/office/drawing/2014/main" id="{18993840-55B8-4618-AACF-383F300D3754}"/>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a:extLst>
            <a:ext uri="{FF2B5EF4-FFF2-40B4-BE49-F238E27FC236}">
              <a16:creationId xmlns:a16="http://schemas.microsoft.com/office/drawing/2014/main" id="{C78C3857-F70D-43B4-874F-991815F7A906}"/>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a:extLst>
            <a:ext uri="{FF2B5EF4-FFF2-40B4-BE49-F238E27FC236}">
              <a16:creationId xmlns:a16="http://schemas.microsoft.com/office/drawing/2014/main" id="{104307FB-4B5D-477A-B215-01E78EE350BD}"/>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a:extLst>
            <a:ext uri="{FF2B5EF4-FFF2-40B4-BE49-F238E27FC236}">
              <a16:creationId xmlns:a16="http://schemas.microsoft.com/office/drawing/2014/main" id="{FF73CD02-6AC7-40D0-8F36-BA3F8111A003}"/>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a:extLst>
            <a:ext uri="{FF2B5EF4-FFF2-40B4-BE49-F238E27FC236}">
              <a16:creationId xmlns:a16="http://schemas.microsoft.com/office/drawing/2014/main" id="{B684F958-7268-4A6C-956B-77191BAB3B5D}"/>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a:extLst>
            <a:ext uri="{FF2B5EF4-FFF2-40B4-BE49-F238E27FC236}">
              <a16:creationId xmlns:a16="http://schemas.microsoft.com/office/drawing/2014/main" id="{062B9F09-F0CE-47F7-BF57-D1B2DB7BEFFF}"/>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a:extLst>
            <a:ext uri="{FF2B5EF4-FFF2-40B4-BE49-F238E27FC236}">
              <a16:creationId xmlns:a16="http://schemas.microsoft.com/office/drawing/2014/main" id="{4BA8115B-A313-4ED8-8465-FA322F86958A}"/>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a:extLst>
            <a:ext uri="{FF2B5EF4-FFF2-40B4-BE49-F238E27FC236}">
              <a16:creationId xmlns:a16="http://schemas.microsoft.com/office/drawing/2014/main" id="{280FF68C-0DEB-44D0-8D10-D12F9DBE8457}"/>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a:extLst>
            <a:ext uri="{FF2B5EF4-FFF2-40B4-BE49-F238E27FC236}">
              <a16:creationId xmlns:a16="http://schemas.microsoft.com/office/drawing/2014/main" id="{A39773EF-1857-425F-80BE-17212C8995DA}"/>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a:extLst>
            <a:ext uri="{FF2B5EF4-FFF2-40B4-BE49-F238E27FC236}">
              <a16:creationId xmlns:a16="http://schemas.microsoft.com/office/drawing/2014/main" id="{E04BEEC3-CF12-481A-A924-A66B05F824D9}"/>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a:extLst>
            <a:ext uri="{FF2B5EF4-FFF2-40B4-BE49-F238E27FC236}">
              <a16:creationId xmlns:a16="http://schemas.microsoft.com/office/drawing/2014/main" id="{274A61F9-68E2-4387-8B25-3E66AA4921BF}"/>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a:extLst>
            <a:ext uri="{FF2B5EF4-FFF2-40B4-BE49-F238E27FC236}">
              <a16:creationId xmlns:a16="http://schemas.microsoft.com/office/drawing/2014/main" id="{3A838030-E667-45F9-97F9-C23C6A9298CA}"/>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a:extLst>
            <a:ext uri="{FF2B5EF4-FFF2-40B4-BE49-F238E27FC236}">
              <a16:creationId xmlns:a16="http://schemas.microsoft.com/office/drawing/2014/main" id="{30B4C78E-7CB3-4DED-A2D3-6F47A29BDBA4}"/>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a:extLst>
            <a:ext uri="{FF2B5EF4-FFF2-40B4-BE49-F238E27FC236}">
              <a16:creationId xmlns:a16="http://schemas.microsoft.com/office/drawing/2014/main" id="{4D71BC79-837E-4635-A430-88CA1E363143}"/>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a:extLst>
            <a:ext uri="{FF2B5EF4-FFF2-40B4-BE49-F238E27FC236}">
              <a16:creationId xmlns:a16="http://schemas.microsoft.com/office/drawing/2014/main" id="{6AAD67A7-F0F0-431F-86AC-98ECD601504A}"/>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44450</xdr:rowOff>
    </xdr:from>
    <xdr:to>
      <xdr:col>81</xdr:col>
      <xdr:colOff>44450</xdr:colOff>
      <xdr:row>89</xdr:row>
      <xdr:rowOff>87086</xdr:rowOff>
    </xdr:to>
    <xdr:cxnSp macro="">
      <xdr:nvCxnSpPr>
        <xdr:cNvPr id="254" name="直線コネクタ 253">
          <a:extLst>
            <a:ext uri="{FF2B5EF4-FFF2-40B4-BE49-F238E27FC236}">
              <a16:creationId xmlns:a16="http://schemas.microsoft.com/office/drawing/2014/main" id="{34B44816-768B-4FF8-B07A-8B0B0C71F06E}"/>
            </a:ext>
          </a:extLst>
        </xdr:cNvPr>
        <xdr:cNvCxnSpPr/>
      </xdr:nvCxnSpPr>
      <xdr:spPr>
        <a:xfrm flipV="1">
          <a:off x="17018000" y="13760450"/>
          <a:ext cx="0" cy="15856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59163</xdr:rowOff>
    </xdr:from>
    <xdr:ext cx="762000" cy="259045"/>
    <xdr:sp macro="" textlink="">
      <xdr:nvSpPr>
        <xdr:cNvPr id="255" name="給与水準   （国との比較）最小値テキスト">
          <a:extLst>
            <a:ext uri="{FF2B5EF4-FFF2-40B4-BE49-F238E27FC236}">
              <a16:creationId xmlns:a16="http://schemas.microsoft.com/office/drawing/2014/main" id="{BDEE223F-4B97-4AA5-B7CA-A1DC48618F3E}"/>
            </a:ext>
          </a:extLst>
        </xdr:cNvPr>
        <xdr:cNvSpPr txBox="1"/>
      </xdr:nvSpPr>
      <xdr:spPr>
        <a:xfrm>
          <a:off x="17106900" y="15318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87086</xdr:rowOff>
    </xdr:from>
    <xdr:to>
      <xdr:col>81</xdr:col>
      <xdr:colOff>133350</xdr:colOff>
      <xdr:row>89</xdr:row>
      <xdr:rowOff>87086</xdr:rowOff>
    </xdr:to>
    <xdr:cxnSp macro="">
      <xdr:nvCxnSpPr>
        <xdr:cNvPr id="256" name="直線コネクタ 255">
          <a:extLst>
            <a:ext uri="{FF2B5EF4-FFF2-40B4-BE49-F238E27FC236}">
              <a16:creationId xmlns:a16="http://schemas.microsoft.com/office/drawing/2014/main" id="{5BA7D584-EA7B-4375-A88C-2DE344AF3D3B}"/>
            </a:ext>
          </a:extLst>
        </xdr:cNvPr>
        <xdr:cNvCxnSpPr/>
      </xdr:nvCxnSpPr>
      <xdr:spPr>
        <a:xfrm>
          <a:off x="16929100" y="15346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130827</xdr:rowOff>
    </xdr:from>
    <xdr:ext cx="762000" cy="259045"/>
    <xdr:sp macro="" textlink="">
      <xdr:nvSpPr>
        <xdr:cNvPr id="257" name="給与水準   （国との比較）最大値テキスト">
          <a:extLst>
            <a:ext uri="{FF2B5EF4-FFF2-40B4-BE49-F238E27FC236}">
              <a16:creationId xmlns:a16="http://schemas.microsoft.com/office/drawing/2014/main" id="{BF18BBDD-1EF2-4FDB-B228-202F28FABFFA}"/>
            </a:ext>
          </a:extLst>
        </xdr:cNvPr>
        <xdr:cNvSpPr txBox="1"/>
      </xdr:nvSpPr>
      <xdr:spPr>
        <a:xfrm>
          <a:off x="17106900" y="1350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44450</xdr:rowOff>
    </xdr:from>
    <xdr:to>
      <xdr:col>81</xdr:col>
      <xdr:colOff>133350</xdr:colOff>
      <xdr:row>80</xdr:row>
      <xdr:rowOff>44450</xdr:rowOff>
    </xdr:to>
    <xdr:cxnSp macro="">
      <xdr:nvCxnSpPr>
        <xdr:cNvPr id="258" name="直線コネクタ 257">
          <a:extLst>
            <a:ext uri="{FF2B5EF4-FFF2-40B4-BE49-F238E27FC236}">
              <a16:creationId xmlns:a16="http://schemas.microsoft.com/office/drawing/2014/main" id="{B2661192-522B-4237-A8B8-06676F125CFB}"/>
            </a:ext>
          </a:extLst>
        </xdr:cNvPr>
        <xdr:cNvCxnSpPr/>
      </xdr:nvCxnSpPr>
      <xdr:spPr>
        <a:xfrm>
          <a:off x="16929100" y="1376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169636</xdr:rowOff>
    </xdr:from>
    <xdr:to>
      <xdr:col>81</xdr:col>
      <xdr:colOff>44450</xdr:colOff>
      <xdr:row>87</xdr:row>
      <xdr:rowOff>50800</xdr:rowOff>
    </xdr:to>
    <xdr:cxnSp macro="">
      <xdr:nvCxnSpPr>
        <xdr:cNvPr id="259" name="直線コネクタ 258">
          <a:extLst>
            <a:ext uri="{FF2B5EF4-FFF2-40B4-BE49-F238E27FC236}">
              <a16:creationId xmlns:a16="http://schemas.microsoft.com/office/drawing/2014/main" id="{C2A566DF-7771-4CEF-83F1-6236C077C209}"/>
            </a:ext>
          </a:extLst>
        </xdr:cNvPr>
        <xdr:cNvCxnSpPr/>
      </xdr:nvCxnSpPr>
      <xdr:spPr>
        <a:xfrm flipV="1">
          <a:off x="16179800" y="14742886"/>
          <a:ext cx="838200" cy="224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66420</xdr:rowOff>
    </xdr:from>
    <xdr:ext cx="762000" cy="259045"/>
    <xdr:sp macro="" textlink="">
      <xdr:nvSpPr>
        <xdr:cNvPr id="260" name="給与水準   （国との比較）平均値テキスト">
          <a:extLst>
            <a:ext uri="{FF2B5EF4-FFF2-40B4-BE49-F238E27FC236}">
              <a16:creationId xmlns:a16="http://schemas.microsoft.com/office/drawing/2014/main" id="{093F712F-50C5-4891-9293-7EC6086AE030}"/>
            </a:ext>
          </a:extLst>
        </xdr:cNvPr>
        <xdr:cNvSpPr txBox="1"/>
      </xdr:nvSpPr>
      <xdr:spPr>
        <a:xfrm>
          <a:off x="17106900" y="14468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49893</xdr:rowOff>
    </xdr:from>
    <xdr:to>
      <xdr:col>81</xdr:col>
      <xdr:colOff>95250</xdr:colOff>
      <xdr:row>85</xdr:row>
      <xdr:rowOff>151493</xdr:rowOff>
    </xdr:to>
    <xdr:sp macro="" textlink="">
      <xdr:nvSpPr>
        <xdr:cNvPr id="261" name="フローチャート: 判断 260">
          <a:extLst>
            <a:ext uri="{FF2B5EF4-FFF2-40B4-BE49-F238E27FC236}">
              <a16:creationId xmlns:a16="http://schemas.microsoft.com/office/drawing/2014/main" id="{0AF8387A-8F10-42AF-8274-E8C48C8DDCC0}"/>
            </a:ext>
          </a:extLst>
        </xdr:cNvPr>
        <xdr:cNvSpPr/>
      </xdr:nvSpPr>
      <xdr:spPr>
        <a:xfrm>
          <a:off x="169672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16329</xdr:rowOff>
    </xdr:from>
    <xdr:to>
      <xdr:col>77</xdr:col>
      <xdr:colOff>44450</xdr:colOff>
      <xdr:row>87</xdr:row>
      <xdr:rowOff>50800</xdr:rowOff>
    </xdr:to>
    <xdr:cxnSp macro="">
      <xdr:nvCxnSpPr>
        <xdr:cNvPr id="262" name="直線コネクタ 261">
          <a:extLst>
            <a:ext uri="{FF2B5EF4-FFF2-40B4-BE49-F238E27FC236}">
              <a16:creationId xmlns:a16="http://schemas.microsoft.com/office/drawing/2014/main" id="{0EE7D7D1-6743-4889-8400-518ACEEB472D}"/>
            </a:ext>
          </a:extLst>
        </xdr:cNvPr>
        <xdr:cNvCxnSpPr/>
      </xdr:nvCxnSpPr>
      <xdr:spPr>
        <a:xfrm>
          <a:off x="15290800" y="14932479"/>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101600</xdr:rowOff>
    </xdr:from>
    <xdr:to>
      <xdr:col>77</xdr:col>
      <xdr:colOff>95250</xdr:colOff>
      <xdr:row>86</xdr:row>
      <xdr:rowOff>31750</xdr:rowOff>
    </xdr:to>
    <xdr:sp macro="" textlink="">
      <xdr:nvSpPr>
        <xdr:cNvPr id="263" name="フローチャート: 判断 262">
          <a:extLst>
            <a:ext uri="{FF2B5EF4-FFF2-40B4-BE49-F238E27FC236}">
              <a16:creationId xmlns:a16="http://schemas.microsoft.com/office/drawing/2014/main" id="{CAA44EA9-E59E-4F69-B71C-A557C12FD824}"/>
            </a:ext>
          </a:extLst>
        </xdr:cNvPr>
        <xdr:cNvSpPr/>
      </xdr:nvSpPr>
      <xdr:spPr>
        <a:xfrm>
          <a:off x="16129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41927</xdr:rowOff>
    </xdr:from>
    <xdr:ext cx="736600" cy="259045"/>
    <xdr:sp macro="" textlink="">
      <xdr:nvSpPr>
        <xdr:cNvPr id="264" name="テキスト ボックス 263">
          <a:extLst>
            <a:ext uri="{FF2B5EF4-FFF2-40B4-BE49-F238E27FC236}">
              <a16:creationId xmlns:a16="http://schemas.microsoft.com/office/drawing/2014/main" id="{07E94F5A-0764-4264-97D9-679E91D3A189}"/>
            </a:ext>
          </a:extLst>
        </xdr:cNvPr>
        <xdr:cNvSpPr txBox="1"/>
      </xdr:nvSpPr>
      <xdr:spPr>
        <a:xfrm>
          <a:off x="15798800" y="1444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16329</xdr:rowOff>
    </xdr:from>
    <xdr:to>
      <xdr:col>72</xdr:col>
      <xdr:colOff>203200</xdr:colOff>
      <xdr:row>87</xdr:row>
      <xdr:rowOff>50800</xdr:rowOff>
    </xdr:to>
    <xdr:cxnSp macro="">
      <xdr:nvCxnSpPr>
        <xdr:cNvPr id="265" name="直線コネクタ 264">
          <a:extLst>
            <a:ext uri="{FF2B5EF4-FFF2-40B4-BE49-F238E27FC236}">
              <a16:creationId xmlns:a16="http://schemas.microsoft.com/office/drawing/2014/main" id="{5766D76A-41D4-492F-BE60-4525D8B6DAEF}"/>
            </a:ext>
          </a:extLst>
        </xdr:cNvPr>
        <xdr:cNvCxnSpPr/>
      </xdr:nvCxnSpPr>
      <xdr:spPr>
        <a:xfrm flipV="1">
          <a:off x="14401800" y="14932479"/>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136071</xdr:rowOff>
    </xdr:from>
    <xdr:to>
      <xdr:col>73</xdr:col>
      <xdr:colOff>44450</xdr:colOff>
      <xdr:row>86</xdr:row>
      <xdr:rowOff>66221</xdr:rowOff>
    </xdr:to>
    <xdr:sp macro="" textlink="">
      <xdr:nvSpPr>
        <xdr:cNvPr id="266" name="フローチャート: 判断 265">
          <a:extLst>
            <a:ext uri="{FF2B5EF4-FFF2-40B4-BE49-F238E27FC236}">
              <a16:creationId xmlns:a16="http://schemas.microsoft.com/office/drawing/2014/main" id="{60E4BBFD-EAD4-4E5F-BB0B-1588090E32A2}"/>
            </a:ext>
          </a:extLst>
        </xdr:cNvPr>
        <xdr:cNvSpPr/>
      </xdr:nvSpPr>
      <xdr:spPr>
        <a:xfrm>
          <a:off x="15240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76398</xdr:rowOff>
    </xdr:from>
    <xdr:ext cx="762000" cy="259045"/>
    <xdr:sp macro="" textlink="">
      <xdr:nvSpPr>
        <xdr:cNvPr id="267" name="テキスト ボックス 266">
          <a:extLst>
            <a:ext uri="{FF2B5EF4-FFF2-40B4-BE49-F238E27FC236}">
              <a16:creationId xmlns:a16="http://schemas.microsoft.com/office/drawing/2014/main" id="{8A56E143-878C-4199-9E66-D3FA58D3BB11}"/>
            </a:ext>
          </a:extLst>
        </xdr:cNvPr>
        <xdr:cNvSpPr txBox="1"/>
      </xdr:nvSpPr>
      <xdr:spPr>
        <a:xfrm>
          <a:off x="14909800" y="14478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50800</xdr:rowOff>
    </xdr:from>
    <xdr:to>
      <xdr:col>68</xdr:col>
      <xdr:colOff>152400</xdr:colOff>
      <xdr:row>87</xdr:row>
      <xdr:rowOff>85271</xdr:rowOff>
    </xdr:to>
    <xdr:cxnSp macro="">
      <xdr:nvCxnSpPr>
        <xdr:cNvPr id="268" name="直線コネクタ 267">
          <a:extLst>
            <a:ext uri="{FF2B5EF4-FFF2-40B4-BE49-F238E27FC236}">
              <a16:creationId xmlns:a16="http://schemas.microsoft.com/office/drawing/2014/main" id="{FC6AB7C1-2E95-4EBC-8B5D-864894625731}"/>
            </a:ext>
          </a:extLst>
        </xdr:cNvPr>
        <xdr:cNvCxnSpPr/>
      </xdr:nvCxnSpPr>
      <xdr:spPr>
        <a:xfrm flipV="1">
          <a:off x="13512800" y="14966950"/>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153307</xdr:rowOff>
    </xdr:from>
    <xdr:to>
      <xdr:col>68</xdr:col>
      <xdr:colOff>203200</xdr:colOff>
      <xdr:row>86</xdr:row>
      <xdr:rowOff>83457</xdr:rowOff>
    </xdr:to>
    <xdr:sp macro="" textlink="">
      <xdr:nvSpPr>
        <xdr:cNvPr id="269" name="フローチャート: 判断 268">
          <a:extLst>
            <a:ext uri="{FF2B5EF4-FFF2-40B4-BE49-F238E27FC236}">
              <a16:creationId xmlns:a16="http://schemas.microsoft.com/office/drawing/2014/main" id="{C7DAF20E-C906-4320-AC52-B85F3A9A919B}"/>
            </a:ext>
          </a:extLst>
        </xdr:cNvPr>
        <xdr:cNvSpPr/>
      </xdr:nvSpPr>
      <xdr:spPr>
        <a:xfrm>
          <a:off x="143510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93634</xdr:rowOff>
    </xdr:from>
    <xdr:ext cx="762000" cy="259045"/>
    <xdr:sp macro="" textlink="">
      <xdr:nvSpPr>
        <xdr:cNvPr id="270" name="テキスト ボックス 269">
          <a:extLst>
            <a:ext uri="{FF2B5EF4-FFF2-40B4-BE49-F238E27FC236}">
              <a16:creationId xmlns:a16="http://schemas.microsoft.com/office/drawing/2014/main" id="{5AE4CA99-6417-4C8A-B9C4-F954100F65A5}"/>
            </a:ext>
          </a:extLst>
        </xdr:cNvPr>
        <xdr:cNvSpPr txBox="1"/>
      </xdr:nvSpPr>
      <xdr:spPr>
        <a:xfrm>
          <a:off x="14020800" y="1449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16329</xdr:rowOff>
    </xdr:from>
    <xdr:to>
      <xdr:col>64</xdr:col>
      <xdr:colOff>152400</xdr:colOff>
      <xdr:row>86</xdr:row>
      <xdr:rowOff>117929</xdr:rowOff>
    </xdr:to>
    <xdr:sp macro="" textlink="">
      <xdr:nvSpPr>
        <xdr:cNvPr id="271" name="フローチャート: 判断 270">
          <a:extLst>
            <a:ext uri="{FF2B5EF4-FFF2-40B4-BE49-F238E27FC236}">
              <a16:creationId xmlns:a16="http://schemas.microsoft.com/office/drawing/2014/main" id="{2087B3C2-2DC2-4D0E-A891-1C1F5329FFA8}"/>
            </a:ext>
          </a:extLst>
        </xdr:cNvPr>
        <xdr:cNvSpPr/>
      </xdr:nvSpPr>
      <xdr:spPr>
        <a:xfrm>
          <a:off x="13462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128106</xdr:rowOff>
    </xdr:from>
    <xdr:ext cx="762000" cy="259045"/>
    <xdr:sp macro="" textlink="">
      <xdr:nvSpPr>
        <xdr:cNvPr id="272" name="テキスト ボックス 271">
          <a:extLst>
            <a:ext uri="{FF2B5EF4-FFF2-40B4-BE49-F238E27FC236}">
              <a16:creationId xmlns:a16="http://schemas.microsoft.com/office/drawing/2014/main" id="{FD215183-CA76-4834-A853-0CBC1BC05EA8}"/>
            </a:ext>
          </a:extLst>
        </xdr:cNvPr>
        <xdr:cNvSpPr txBox="1"/>
      </xdr:nvSpPr>
      <xdr:spPr>
        <a:xfrm>
          <a:off x="13131800" y="1452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7A036BD7-F9F6-4FDF-9D1B-9E768DF8316D}"/>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3EF90FC7-BCF0-419A-B454-E49B06BA5BDB}"/>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627860F9-ADAE-4251-8357-687D529FE02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3EEFC529-58D4-41D1-837A-1F8EBD37B1A3}"/>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1E0553E5-537C-4E54-B489-85D1720FDE0C}"/>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118836</xdr:rowOff>
    </xdr:from>
    <xdr:to>
      <xdr:col>81</xdr:col>
      <xdr:colOff>95250</xdr:colOff>
      <xdr:row>86</xdr:row>
      <xdr:rowOff>48986</xdr:rowOff>
    </xdr:to>
    <xdr:sp macro="" textlink="">
      <xdr:nvSpPr>
        <xdr:cNvPr id="278" name="楕円 277">
          <a:extLst>
            <a:ext uri="{FF2B5EF4-FFF2-40B4-BE49-F238E27FC236}">
              <a16:creationId xmlns:a16="http://schemas.microsoft.com/office/drawing/2014/main" id="{00D9EE9A-D112-4941-9B93-2D59C9206CA2}"/>
            </a:ext>
          </a:extLst>
        </xdr:cNvPr>
        <xdr:cNvSpPr/>
      </xdr:nvSpPr>
      <xdr:spPr>
        <a:xfrm>
          <a:off x="16967200" y="1469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90913</xdr:rowOff>
    </xdr:from>
    <xdr:ext cx="762000" cy="259045"/>
    <xdr:sp macro="" textlink="">
      <xdr:nvSpPr>
        <xdr:cNvPr id="279" name="給与水準   （国との比較）該当値テキスト">
          <a:extLst>
            <a:ext uri="{FF2B5EF4-FFF2-40B4-BE49-F238E27FC236}">
              <a16:creationId xmlns:a16="http://schemas.microsoft.com/office/drawing/2014/main" id="{EBBCF4AD-3F42-4A07-A4CD-57D17C1CDDA1}"/>
            </a:ext>
          </a:extLst>
        </xdr:cNvPr>
        <xdr:cNvSpPr txBox="1"/>
      </xdr:nvSpPr>
      <xdr:spPr>
        <a:xfrm>
          <a:off x="17106900" y="14664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0</xdr:rowOff>
    </xdr:from>
    <xdr:to>
      <xdr:col>77</xdr:col>
      <xdr:colOff>95250</xdr:colOff>
      <xdr:row>87</xdr:row>
      <xdr:rowOff>101600</xdr:rowOff>
    </xdr:to>
    <xdr:sp macro="" textlink="">
      <xdr:nvSpPr>
        <xdr:cNvPr id="280" name="楕円 279">
          <a:extLst>
            <a:ext uri="{FF2B5EF4-FFF2-40B4-BE49-F238E27FC236}">
              <a16:creationId xmlns:a16="http://schemas.microsoft.com/office/drawing/2014/main" id="{D167B5B7-0A66-466D-936B-0845664CA25B}"/>
            </a:ext>
          </a:extLst>
        </xdr:cNvPr>
        <xdr:cNvSpPr/>
      </xdr:nvSpPr>
      <xdr:spPr>
        <a:xfrm>
          <a:off x="16129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86377</xdr:rowOff>
    </xdr:from>
    <xdr:ext cx="736600" cy="259045"/>
    <xdr:sp macro="" textlink="">
      <xdr:nvSpPr>
        <xdr:cNvPr id="281" name="テキスト ボックス 280">
          <a:extLst>
            <a:ext uri="{FF2B5EF4-FFF2-40B4-BE49-F238E27FC236}">
              <a16:creationId xmlns:a16="http://schemas.microsoft.com/office/drawing/2014/main" id="{B035FE09-3CDF-494F-A91E-8A494A44E52B}"/>
            </a:ext>
          </a:extLst>
        </xdr:cNvPr>
        <xdr:cNvSpPr txBox="1"/>
      </xdr:nvSpPr>
      <xdr:spPr>
        <a:xfrm>
          <a:off x="15798800" y="1500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136979</xdr:rowOff>
    </xdr:from>
    <xdr:to>
      <xdr:col>73</xdr:col>
      <xdr:colOff>44450</xdr:colOff>
      <xdr:row>87</xdr:row>
      <xdr:rowOff>67129</xdr:rowOff>
    </xdr:to>
    <xdr:sp macro="" textlink="">
      <xdr:nvSpPr>
        <xdr:cNvPr id="282" name="楕円 281">
          <a:extLst>
            <a:ext uri="{FF2B5EF4-FFF2-40B4-BE49-F238E27FC236}">
              <a16:creationId xmlns:a16="http://schemas.microsoft.com/office/drawing/2014/main" id="{150D6D55-1496-4493-B7A3-C7A2793316F8}"/>
            </a:ext>
          </a:extLst>
        </xdr:cNvPr>
        <xdr:cNvSpPr/>
      </xdr:nvSpPr>
      <xdr:spPr>
        <a:xfrm>
          <a:off x="15240000" y="14881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51906</xdr:rowOff>
    </xdr:from>
    <xdr:ext cx="762000" cy="259045"/>
    <xdr:sp macro="" textlink="">
      <xdr:nvSpPr>
        <xdr:cNvPr id="283" name="テキスト ボックス 282">
          <a:extLst>
            <a:ext uri="{FF2B5EF4-FFF2-40B4-BE49-F238E27FC236}">
              <a16:creationId xmlns:a16="http://schemas.microsoft.com/office/drawing/2014/main" id="{7FF70939-9EBB-4844-AE0C-C68250D0CF2F}"/>
            </a:ext>
          </a:extLst>
        </xdr:cNvPr>
        <xdr:cNvSpPr txBox="1"/>
      </xdr:nvSpPr>
      <xdr:spPr>
        <a:xfrm>
          <a:off x="14909800" y="14968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0</xdr:rowOff>
    </xdr:from>
    <xdr:to>
      <xdr:col>68</xdr:col>
      <xdr:colOff>203200</xdr:colOff>
      <xdr:row>87</xdr:row>
      <xdr:rowOff>101600</xdr:rowOff>
    </xdr:to>
    <xdr:sp macro="" textlink="">
      <xdr:nvSpPr>
        <xdr:cNvPr id="284" name="楕円 283">
          <a:extLst>
            <a:ext uri="{FF2B5EF4-FFF2-40B4-BE49-F238E27FC236}">
              <a16:creationId xmlns:a16="http://schemas.microsoft.com/office/drawing/2014/main" id="{CA4A1B50-0834-4637-9E7D-935863DFEB28}"/>
            </a:ext>
          </a:extLst>
        </xdr:cNvPr>
        <xdr:cNvSpPr/>
      </xdr:nvSpPr>
      <xdr:spPr>
        <a:xfrm>
          <a:off x="14351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86377</xdr:rowOff>
    </xdr:from>
    <xdr:ext cx="762000" cy="259045"/>
    <xdr:sp macro="" textlink="">
      <xdr:nvSpPr>
        <xdr:cNvPr id="285" name="テキスト ボックス 284">
          <a:extLst>
            <a:ext uri="{FF2B5EF4-FFF2-40B4-BE49-F238E27FC236}">
              <a16:creationId xmlns:a16="http://schemas.microsoft.com/office/drawing/2014/main" id="{0701B190-C251-4BDA-A60B-76D333F8ACA6}"/>
            </a:ext>
          </a:extLst>
        </xdr:cNvPr>
        <xdr:cNvSpPr txBox="1"/>
      </xdr:nvSpPr>
      <xdr:spPr>
        <a:xfrm>
          <a:off x="14020800" y="150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34471</xdr:rowOff>
    </xdr:from>
    <xdr:to>
      <xdr:col>64</xdr:col>
      <xdr:colOff>152400</xdr:colOff>
      <xdr:row>87</xdr:row>
      <xdr:rowOff>136071</xdr:rowOff>
    </xdr:to>
    <xdr:sp macro="" textlink="">
      <xdr:nvSpPr>
        <xdr:cNvPr id="286" name="楕円 285">
          <a:extLst>
            <a:ext uri="{FF2B5EF4-FFF2-40B4-BE49-F238E27FC236}">
              <a16:creationId xmlns:a16="http://schemas.microsoft.com/office/drawing/2014/main" id="{AC7903AC-5CC9-47E7-AD4A-88B6EC4957E0}"/>
            </a:ext>
          </a:extLst>
        </xdr:cNvPr>
        <xdr:cNvSpPr/>
      </xdr:nvSpPr>
      <xdr:spPr>
        <a:xfrm>
          <a:off x="13462000" y="14950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120848</xdr:rowOff>
    </xdr:from>
    <xdr:ext cx="762000" cy="259045"/>
    <xdr:sp macro="" textlink="">
      <xdr:nvSpPr>
        <xdr:cNvPr id="287" name="テキスト ボックス 286">
          <a:extLst>
            <a:ext uri="{FF2B5EF4-FFF2-40B4-BE49-F238E27FC236}">
              <a16:creationId xmlns:a16="http://schemas.microsoft.com/office/drawing/2014/main" id="{1266A1A1-EE6E-408F-9074-B3E6041A845B}"/>
            </a:ext>
          </a:extLst>
        </xdr:cNvPr>
        <xdr:cNvSpPr txBox="1"/>
      </xdr:nvSpPr>
      <xdr:spPr>
        <a:xfrm>
          <a:off x="13131800" y="15036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a:extLst>
            <a:ext uri="{FF2B5EF4-FFF2-40B4-BE49-F238E27FC236}">
              <a16:creationId xmlns:a16="http://schemas.microsoft.com/office/drawing/2014/main" id="{BE46A2A1-59F7-4429-BE06-3DD98A6F46D7}"/>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a:extLst>
            <a:ext uri="{FF2B5EF4-FFF2-40B4-BE49-F238E27FC236}">
              <a16:creationId xmlns:a16="http://schemas.microsoft.com/office/drawing/2014/main" id="{AE1D114C-2B9A-4172-826C-D54A3ECC99A7}"/>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a:extLst>
            <a:ext uri="{FF2B5EF4-FFF2-40B4-BE49-F238E27FC236}">
              <a16:creationId xmlns:a16="http://schemas.microsoft.com/office/drawing/2014/main" id="{B970B0A5-4578-4D16-B2CC-7E02749E0BBF}"/>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a:extLst>
            <a:ext uri="{FF2B5EF4-FFF2-40B4-BE49-F238E27FC236}">
              <a16:creationId xmlns:a16="http://schemas.microsoft.com/office/drawing/2014/main" id="{99748E93-E19E-486E-A9AA-03CD42B7F641}"/>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a:extLst>
            <a:ext uri="{FF2B5EF4-FFF2-40B4-BE49-F238E27FC236}">
              <a16:creationId xmlns:a16="http://schemas.microsoft.com/office/drawing/2014/main" id="{FDAC0638-2685-4253-A4EE-8D3F1A7FC57A}"/>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a:extLst>
            <a:ext uri="{FF2B5EF4-FFF2-40B4-BE49-F238E27FC236}">
              <a16:creationId xmlns:a16="http://schemas.microsoft.com/office/drawing/2014/main" id="{9B171BDC-DF59-4FD8-A957-E2A580C7D8F9}"/>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a:extLst>
            <a:ext uri="{FF2B5EF4-FFF2-40B4-BE49-F238E27FC236}">
              <a16:creationId xmlns:a16="http://schemas.microsoft.com/office/drawing/2014/main" id="{45DF2DE9-E446-40A9-B358-3F73109B0883}"/>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a:extLst>
            <a:ext uri="{FF2B5EF4-FFF2-40B4-BE49-F238E27FC236}">
              <a16:creationId xmlns:a16="http://schemas.microsoft.com/office/drawing/2014/main" id="{51D3E2F7-70FA-4812-B2E8-F10DD8C26FC9}"/>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a:extLst>
            <a:ext uri="{FF2B5EF4-FFF2-40B4-BE49-F238E27FC236}">
              <a16:creationId xmlns:a16="http://schemas.microsoft.com/office/drawing/2014/main" id="{97346404-6789-4961-B7E1-65E0A89AE187}"/>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a:extLst>
            <a:ext uri="{FF2B5EF4-FFF2-40B4-BE49-F238E27FC236}">
              <a16:creationId xmlns:a16="http://schemas.microsoft.com/office/drawing/2014/main" id="{16F4153D-902C-45A3-AFB8-ACEBA2D6FC14}"/>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a:extLst>
            <a:ext uri="{FF2B5EF4-FFF2-40B4-BE49-F238E27FC236}">
              <a16:creationId xmlns:a16="http://schemas.microsoft.com/office/drawing/2014/main" id="{C7782F9B-7870-4977-B52F-66B9FFD81B2C}"/>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a:extLst>
            <a:ext uri="{FF2B5EF4-FFF2-40B4-BE49-F238E27FC236}">
              <a16:creationId xmlns:a16="http://schemas.microsoft.com/office/drawing/2014/main" id="{679AF0A5-6CAA-4133-A348-3400B48F6395}"/>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a:extLst>
            <a:ext uri="{FF2B5EF4-FFF2-40B4-BE49-F238E27FC236}">
              <a16:creationId xmlns:a16="http://schemas.microsoft.com/office/drawing/2014/main" id="{695A5EB1-2EAF-4C94-A0EA-DA567585B6AA}"/>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類似団体平均を上回っている主な要因としては、保育所をはじめ、大学（短大・薬大）、高等学校や障がい者施設などを直営で運営していることによるものである。</a:t>
          </a:r>
        </a:p>
        <a:p>
          <a:r>
            <a:rPr kumimoji="1" lang="ja-JP" altLang="en-US" sz="1200">
              <a:latin typeface="ＭＳ Ｐゴシック" panose="020B0600070205080204" pitchFamily="50" charset="-128"/>
              <a:ea typeface="ＭＳ Ｐゴシック" panose="020B0600070205080204" pitchFamily="50" charset="-128"/>
            </a:rPr>
            <a:t>職員定数については、民営化、委託化の推進などにより、ピーク時（昭和</a:t>
          </a:r>
          <a:r>
            <a:rPr kumimoji="1" lang="en-US" altLang="ja-JP" sz="1200">
              <a:latin typeface="ＭＳ Ｐゴシック" panose="020B0600070205080204" pitchFamily="50" charset="-128"/>
              <a:ea typeface="ＭＳ Ｐゴシック" panose="020B0600070205080204" pitchFamily="50" charset="-128"/>
            </a:rPr>
            <a:t>56</a:t>
          </a:r>
          <a:r>
            <a:rPr kumimoji="1" lang="ja-JP" altLang="en-US" sz="1200">
              <a:latin typeface="ＭＳ Ｐゴシック" panose="020B0600070205080204" pitchFamily="50" charset="-128"/>
              <a:ea typeface="ＭＳ Ｐゴシック" panose="020B0600070205080204" pitchFamily="50" charset="-128"/>
            </a:rPr>
            <a:t>年・</a:t>
          </a:r>
          <a:r>
            <a:rPr kumimoji="1" lang="en-US" altLang="ja-JP" sz="1200">
              <a:latin typeface="ＭＳ Ｐゴシック" panose="020B0600070205080204" pitchFamily="50" charset="-128"/>
              <a:ea typeface="ＭＳ Ｐゴシック" panose="020B0600070205080204" pitchFamily="50" charset="-128"/>
            </a:rPr>
            <a:t>4,999</a:t>
          </a:r>
          <a:r>
            <a:rPr kumimoji="1" lang="ja-JP" altLang="en-US" sz="1200">
              <a:latin typeface="ＭＳ Ｐゴシック" panose="020B0600070205080204" pitchFamily="50" charset="-128"/>
              <a:ea typeface="ＭＳ Ｐゴシック" panose="020B0600070205080204" pitchFamily="50" charset="-128"/>
            </a:rPr>
            <a:t>人）と比較して、令和</a:t>
          </a:r>
          <a:r>
            <a:rPr kumimoji="1" lang="en-US" altLang="ja-JP" sz="1200">
              <a:latin typeface="ＭＳ Ｐゴシック" panose="020B0600070205080204" pitchFamily="50" charset="-128"/>
              <a:ea typeface="ＭＳ Ｐゴシック" panose="020B0600070205080204" pitchFamily="50" charset="-128"/>
            </a:rPr>
            <a:t>5</a:t>
          </a:r>
          <a:r>
            <a:rPr kumimoji="1" lang="ja-JP" altLang="en-US" sz="1200">
              <a:latin typeface="ＭＳ Ｐゴシック" panose="020B0600070205080204" pitchFamily="50" charset="-128"/>
              <a:ea typeface="ＭＳ Ｐゴシック" panose="020B0600070205080204" pitchFamily="50" charset="-128"/>
            </a:rPr>
            <a:t>年度には、</a:t>
          </a:r>
          <a:r>
            <a:rPr kumimoji="1" lang="en-US" altLang="ja-JP" sz="1200">
              <a:latin typeface="ＭＳ Ｐゴシック" panose="020B0600070205080204" pitchFamily="50" charset="-128"/>
              <a:ea typeface="ＭＳ Ｐゴシック" panose="020B0600070205080204" pitchFamily="50" charset="-128"/>
            </a:rPr>
            <a:t>4,320</a:t>
          </a:r>
          <a:r>
            <a:rPr kumimoji="1" lang="ja-JP" altLang="en-US" sz="1200">
              <a:latin typeface="ＭＳ Ｐゴシック" panose="020B0600070205080204" pitchFamily="50" charset="-128"/>
              <a:ea typeface="ＭＳ Ｐゴシック" panose="020B0600070205080204" pitchFamily="50" charset="-128"/>
            </a:rPr>
            <a:t>人と、約</a:t>
          </a:r>
          <a:r>
            <a:rPr kumimoji="1" lang="en-US" altLang="ja-JP" sz="1200">
              <a:latin typeface="ＭＳ Ｐゴシック" panose="020B0600070205080204" pitchFamily="50" charset="-128"/>
              <a:ea typeface="ＭＳ Ｐゴシック" panose="020B0600070205080204" pitchFamily="50" charset="-128"/>
            </a:rPr>
            <a:t>14</a:t>
          </a:r>
          <a:r>
            <a:rPr kumimoji="1" lang="ja-JP" altLang="en-US" sz="1200">
              <a:latin typeface="ＭＳ Ｐゴシック" panose="020B0600070205080204" pitchFamily="50" charset="-128"/>
              <a:ea typeface="ＭＳ Ｐゴシック" panose="020B0600070205080204" pitchFamily="50" charset="-128"/>
            </a:rPr>
            <a:t>％削減するなど効率化を進めており、今後もさらなる行財政改革の取り組みにより、人件費の抑制に努めていく。</a:t>
          </a:r>
        </a:p>
        <a:p>
          <a:r>
            <a:rPr kumimoji="1" lang="ja-JP" altLang="en-US" sz="1200">
              <a:latin typeface="ＭＳ Ｐゴシック" panose="020B0600070205080204" pitchFamily="50" charset="-128"/>
              <a:ea typeface="ＭＳ Ｐゴシック" panose="020B0600070205080204" pitchFamily="50" charset="-128"/>
            </a:rPr>
            <a:t>（職員定数は令和</a:t>
          </a:r>
          <a:r>
            <a:rPr kumimoji="1" lang="en-US" altLang="ja-JP" sz="1200">
              <a:latin typeface="ＭＳ Ｐゴシック" panose="020B0600070205080204" pitchFamily="50" charset="-128"/>
              <a:ea typeface="ＭＳ Ｐゴシック" panose="020B0600070205080204" pitchFamily="50" charset="-128"/>
            </a:rPr>
            <a:t>5</a:t>
          </a:r>
          <a:r>
            <a:rPr kumimoji="1" lang="ja-JP" altLang="en-US" sz="1200">
              <a:latin typeface="ＭＳ Ｐゴシック" panose="020B0600070205080204" pitchFamily="50" charset="-128"/>
              <a:ea typeface="ＭＳ Ｐゴシック" panose="020B0600070205080204" pitchFamily="50" charset="-128"/>
            </a:rPr>
            <a:t>年</a:t>
          </a:r>
          <a:r>
            <a:rPr kumimoji="1" lang="en-US" altLang="ja-JP" sz="1200">
              <a:latin typeface="ＭＳ Ｐゴシック" panose="020B0600070205080204" pitchFamily="50" charset="-128"/>
              <a:ea typeface="ＭＳ Ｐゴシック" panose="020B0600070205080204" pitchFamily="50" charset="-128"/>
            </a:rPr>
            <a:t>4</a:t>
          </a:r>
          <a:r>
            <a:rPr kumimoji="1" lang="ja-JP" altLang="en-US" sz="1200">
              <a:latin typeface="ＭＳ Ｐゴシック" panose="020B0600070205080204" pitchFamily="50" charset="-128"/>
              <a:ea typeface="ＭＳ Ｐゴシック" panose="020B0600070205080204" pitchFamily="50" charset="-128"/>
            </a:rPr>
            <a:t>月</a:t>
          </a:r>
          <a:r>
            <a:rPr kumimoji="1" lang="en-US" altLang="ja-JP" sz="1200">
              <a:latin typeface="ＭＳ Ｐゴシック" panose="020B0600070205080204" pitchFamily="50" charset="-128"/>
              <a:ea typeface="ＭＳ Ｐゴシック" panose="020B0600070205080204" pitchFamily="50" charset="-128"/>
            </a:rPr>
            <a:t>1</a:t>
          </a:r>
          <a:r>
            <a:rPr kumimoji="1" lang="ja-JP" altLang="en-US" sz="1200">
              <a:latin typeface="ＭＳ Ｐゴシック" panose="020B0600070205080204" pitchFamily="50" charset="-128"/>
              <a:ea typeface="ＭＳ Ｐゴシック" panose="020B0600070205080204" pitchFamily="50" charset="-128"/>
            </a:rPr>
            <a:t>日現在）</a:t>
          </a:r>
        </a:p>
      </xdr:txBody>
    </xdr:sp>
    <xdr:clientData/>
  </xdr:twoCellAnchor>
  <xdr:oneCellAnchor>
    <xdr:from>
      <xdr:col>61</xdr:col>
      <xdr:colOff>6350</xdr:colOff>
      <xdr:row>54</xdr:row>
      <xdr:rowOff>139700</xdr:rowOff>
    </xdr:from>
    <xdr:ext cx="349839" cy="225703"/>
    <xdr:sp macro="" textlink="">
      <xdr:nvSpPr>
        <xdr:cNvPr id="301" name="テキスト ボックス 300">
          <a:extLst>
            <a:ext uri="{FF2B5EF4-FFF2-40B4-BE49-F238E27FC236}">
              <a16:creationId xmlns:a16="http://schemas.microsoft.com/office/drawing/2014/main" id="{5587B166-4D54-43A5-B039-56298860F86B}"/>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a:extLst>
            <a:ext uri="{FF2B5EF4-FFF2-40B4-BE49-F238E27FC236}">
              <a16:creationId xmlns:a16="http://schemas.microsoft.com/office/drawing/2014/main" id="{01F25D30-AFDD-4073-980D-2EE023CB5DEA}"/>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a:extLst>
            <a:ext uri="{FF2B5EF4-FFF2-40B4-BE49-F238E27FC236}">
              <a16:creationId xmlns:a16="http://schemas.microsoft.com/office/drawing/2014/main" id="{A4EA3516-C4A5-49C2-8707-8604AB2E3CC7}"/>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4" name="直線コネクタ 303">
          <a:extLst>
            <a:ext uri="{FF2B5EF4-FFF2-40B4-BE49-F238E27FC236}">
              <a16:creationId xmlns:a16="http://schemas.microsoft.com/office/drawing/2014/main" id="{7777D358-D5C4-421D-B3A9-F6E6D578E733}"/>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5" name="テキスト ボックス 304">
          <a:extLst>
            <a:ext uri="{FF2B5EF4-FFF2-40B4-BE49-F238E27FC236}">
              <a16:creationId xmlns:a16="http://schemas.microsoft.com/office/drawing/2014/main" id="{05C15C0F-0537-4899-81DD-A2392295B558}"/>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6" name="直線コネクタ 305">
          <a:extLst>
            <a:ext uri="{FF2B5EF4-FFF2-40B4-BE49-F238E27FC236}">
              <a16:creationId xmlns:a16="http://schemas.microsoft.com/office/drawing/2014/main" id="{E07721B3-4133-4010-92F7-D9230ACB1658}"/>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7" name="テキスト ボックス 306">
          <a:extLst>
            <a:ext uri="{FF2B5EF4-FFF2-40B4-BE49-F238E27FC236}">
              <a16:creationId xmlns:a16="http://schemas.microsoft.com/office/drawing/2014/main" id="{EFDBAFC8-F11B-403D-AA3F-AD7CB7C26DED}"/>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a:extLst>
            <a:ext uri="{FF2B5EF4-FFF2-40B4-BE49-F238E27FC236}">
              <a16:creationId xmlns:a16="http://schemas.microsoft.com/office/drawing/2014/main" id="{122EA69B-21F3-4A93-B49A-1917F198528A}"/>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a:extLst>
            <a:ext uri="{FF2B5EF4-FFF2-40B4-BE49-F238E27FC236}">
              <a16:creationId xmlns:a16="http://schemas.microsoft.com/office/drawing/2014/main" id="{D88908AE-3F9F-4258-A433-6DECC1C7F95A}"/>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0" name="直線コネクタ 309">
          <a:extLst>
            <a:ext uri="{FF2B5EF4-FFF2-40B4-BE49-F238E27FC236}">
              <a16:creationId xmlns:a16="http://schemas.microsoft.com/office/drawing/2014/main" id="{D55B505B-CA1D-40F8-8130-7334C106ADF4}"/>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1" name="テキスト ボックス 310">
          <a:extLst>
            <a:ext uri="{FF2B5EF4-FFF2-40B4-BE49-F238E27FC236}">
              <a16:creationId xmlns:a16="http://schemas.microsoft.com/office/drawing/2014/main" id="{09451503-414B-465D-BE37-674866C4F6E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2" name="直線コネクタ 311">
          <a:extLst>
            <a:ext uri="{FF2B5EF4-FFF2-40B4-BE49-F238E27FC236}">
              <a16:creationId xmlns:a16="http://schemas.microsoft.com/office/drawing/2014/main" id="{F52E23D0-31AC-45A2-8F3D-77546E494439}"/>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3" name="テキスト ボックス 312">
          <a:extLst>
            <a:ext uri="{FF2B5EF4-FFF2-40B4-BE49-F238E27FC236}">
              <a16:creationId xmlns:a16="http://schemas.microsoft.com/office/drawing/2014/main" id="{34FB543E-5657-4315-B5BD-8AC88D678ACF}"/>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6ECD396-205A-4675-9475-3F74515A6B19}"/>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114EFD3D-2C30-449C-9EAA-65C3A0D654F1}"/>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F3668480-AB0B-456F-98C7-0B129D798D78}"/>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161713</xdr:rowOff>
    </xdr:from>
    <xdr:to>
      <xdr:col>81</xdr:col>
      <xdr:colOff>44450</xdr:colOff>
      <xdr:row>67</xdr:row>
      <xdr:rowOff>15663</xdr:rowOff>
    </xdr:to>
    <xdr:cxnSp macro="">
      <xdr:nvCxnSpPr>
        <xdr:cNvPr id="317" name="直線コネクタ 316">
          <a:extLst>
            <a:ext uri="{FF2B5EF4-FFF2-40B4-BE49-F238E27FC236}">
              <a16:creationId xmlns:a16="http://schemas.microsoft.com/office/drawing/2014/main" id="{67AE571F-B4C5-4266-918C-442EBAED9D2E}"/>
            </a:ext>
          </a:extLst>
        </xdr:cNvPr>
        <xdr:cNvCxnSpPr/>
      </xdr:nvCxnSpPr>
      <xdr:spPr>
        <a:xfrm flipV="1">
          <a:off x="17018000" y="9934363"/>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159190</xdr:rowOff>
    </xdr:from>
    <xdr:ext cx="762000" cy="259045"/>
    <xdr:sp macro="" textlink="">
      <xdr:nvSpPr>
        <xdr:cNvPr id="318" name="定員管理の状況最小値テキスト">
          <a:extLst>
            <a:ext uri="{FF2B5EF4-FFF2-40B4-BE49-F238E27FC236}">
              <a16:creationId xmlns:a16="http://schemas.microsoft.com/office/drawing/2014/main" id="{D97E81DF-4311-4532-9E8B-B5FDD1591B59}"/>
            </a:ext>
          </a:extLst>
        </xdr:cNvPr>
        <xdr:cNvSpPr txBox="1"/>
      </xdr:nvSpPr>
      <xdr:spPr>
        <a:xfrm>
          <a:off x="17106900" y="11474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15663</xdr:rowOff>
    </xdr:from>
    <xdr:to>
      <xdr:col>81</xdr:col>
      <xdr:colOff>133350</xdr:colOff>
      <xdr:row>67</xdr:row>
      <xdr:rowOff>15663</xdr:rowOff>
    </xdr:to>
    <xdr:cxnSp macro="">
      <xdr:nvCxnSpPr>
        <xdr:cNvPr id="319" name="直線コネクタ 318">
          <a:extLst>
            <a:ext uri="{FF2B5EF4-FFF2-40B4-BE49-F238E27FC236}">
              <a16:creationId xmlns:a16="http://schemas.microsoft.com/office/drawing/2014/main" id="{5EC1789D-005F-4924-8014-084A4FACEC2B}"/>
            </a:ext>
          </a:extLst>
        </xdr:cNvPr>
        <xdr:cNvCxnSpPr/>
      </xdr:nvCxnSpPr>
      <xdr:spPr>
        <a:xfrm>
          <a:off x="16929100" y="11502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76640</xdr:rowOff>
    </xdr:from>
    <xdr:ext cx="762000" cy="259045"/>
    <xdr:sp macro="" textlink="">
      <xdr:nvSpPr>
        <xdr:cNvPr id="320" name="定員管理の状況最大値テキスト">
          <a:extLst>
            <a:ext uri="{FF2B5EF4-FFF2-40B4-BE49-F238E27FC236}">
              <a16:creationId xmlns:a16="http://schemas.microsoft.com/office/drawing/2014/main" id="{9DB1D4A2-89B7-42D5-9709-A2C0C8C63706}"/>
            </a:ext>
          </a:extLst>
        </xdr:cNvPr>
        <xdr:cNvSpPr txBox="1"/>
      </xdr:nvSpPr>
      <xdr:spPr>
        <a:xfrm>
          <a:off x="17106900" y="9677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161713</xdr:rowOff>
    </xdr:from>
    <xdr:to>
      <xdr:col>81</xdr:col>
      <xdr:colOff>133350</xdr:colOff>
      <xdr:row>57</xdr:row>
      <xdr:rowOff>161713</xdr:rowOff>
    </xdr:to>
    <xdr:cxnSp macro="">
      <xdr:nvCxnSpPr>
        <xdr:cNvPr id="321" name="直線コネクタ 320">
          <a:extLst>
            <a:ext uri="{FF2B5EF4-FFF2-40B4-BE49-F238E27FC236}">
              <a16:creationId xmlns:a16="http://schemas.microsoft.com/office/drawing/2014/main" id="{022AB035-B988-4433-9FF5-28DD9991211D}"/>
            </a:ext>
          </a:extLst>
        </xdr:cNvPr>
        <xdr:cNvCxnSpPr/>
      </xdr:nvCxnSpPr>
      <xdr:spPr>
        <a:xfrm>
          <a:off x="16929100" y="9934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41910</xdr:rowOff>
    </xdr:from>
    <xdr:to>
      <xdr:col>81</xdr:col>
      <xdr:colOff>44450</xdr:colOff>
      <xdr:row>63</xdr:row>
      <xdr:rowOff>62019</xdr:rowOff>
    </xdr:to>
    <xdr:cxnSp macro="">
      <xdr:nvCxnSpPr>
        <xdr:cNvPr id="322" name="直線コネクタ 321">
          <a:extLst>
            <a:ext uri="{FF2B5EF4-FFF2-40B4-BE49-F238E27FC236}">
              <a16:creationId xmlns:a16="http://schemas.microsoft.com/office/drawing/2014/main" id="{52D37F0D-CEB7-4B76-9ED4-206D8E6CB1CA}"/>
            </a:ext>
          </a:extLst>
        </xdr:cNvPr>
        <xdr:cNvCxnSpPr/>
      </xdr:nvCxnSpPr>
      <xdr:spPr>
        <a:xfrm>
          <a:off x="16179800" y="10843260"/>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85107</xdr:rowOff>
    </xdr:from>
    <xdr:ext cx="762000" cy="259045"/>
    <xdr:sp macro="" textlink="">
      <xdr:nvSpPr>
        <xdr:cNvPr id="323" name="定員管理の状況平均値テキスト">
          <a:extLst>
            <a:ext uri="{FF2B5EF4-FFF2-40B4-BE49-F238E27FC236}">
              <a16:creationId xmlns:a16="http://schemas.microsoft.com/office/drawing/2014/main" id="{712901EF-34C7-4E67-AEA1-8756A0015332}"/>
            </a:ext>
          </a:extLst>
        </xdr:cNvPr>
        <xdr:cNvSpPr txBox="1"/>
      </xdr:nvSpPr>
      <xdr:spPr>
        <a:xfrm>
          <a:off x="17106900" y="10372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68580</xdr:rowOff>
    </xdr:from>
    <xdr:to>
      <xdr:col>81</xdr:col>
      <xdr:colOff>95250</xdr:colOff>
      <xdr:row>61</xdr:row>
      <xdr:rowOff>170180</xdr:rowOff>
    </xdr:to>
    <xdr:sp macro="" textlink="">
      <xdr:nvSpPr>
        <xdr:cNvPr id="324" name="フローチャート: 判断 323">
          <a:extLst>
            <a:ext uri="{FF2B5EF4-FFF2-40B4-BE49-F238E27FC236}">
              <a16:creationId xmlns:a16="http://schemas.microsoft.com/office/drawing/2014/main" id="{6ED894BD-AFA4-4DB2-8FBF-47563E1E3809}"/>
            </a:ext>
          </a:extLst>
        </xdr:cNvPr>
        <xdr:cNvSpPr/>
      </xdr:nvSpPr>
      <xdr:spPr>
        <a:xfrm>
          <a:off x="16967200" y="105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17780</xdr:rowOff>
    </xdr:from>
    <xdr:to>
      <xdr:col>77</xdr:col>
      <xdr:colOff>44450</xdr:colOff>
      <xdr:row>63</xdr:row>
      <xdr:rowOff>41910</xdr:rowOff>
    </xdr:to>
    <xdr:cxnSp macro="">
      <xdr:nvCxnSpPr>
        <xdr:cNvPr id="325" name="直線コネクタ 324">
          <a:extLst>
            <a:ext uri="{FF2B5EF4-FFF2-40B4-BE49-F238E27FC236}">
              <a16:creationId xmlns:a16="http://schemas.microsoft.com/office/drawing/2014/main" id="{C79963EB-6291-4BB4-9B63-2E5F64A537A8}"/>
            </a:ext>
          </a:extLst>
        </xdr:cNvPr>
        <xdr:cNvCxnSpPr/>
      </xdr:nvCxnSpPr>
      <xdr:spPr>
        <a:xfrm>
          <a:off x="15290800" y="1081913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48471</xdr:rowOff>
    </xdr:from>
    <xdr:to>
      <xdr:col>77</xdr:col>
      <xdr:colOff>95250</xdr:colOff>
      <xdr:row>61</xdr:row>
      <xdr:rowOff>150071</xdr:rowOff>
    </xdr:to>
    <xdr:sp macro="" textlink="">
      <xdr:nvSpPr>
        <xdr:cNvPr id="326" name="フローチャート: 判断 325">
          <a:extLst>
            <a:ext uri="{FF2B5EF4-FFF2-40B4-BE49-F238E27FC236}">
              <a16:creationId xmlns:a16="http://schemas.microsoft.com/office/drawing/2014/main" id="{763100E6-5DF3-4666-8243-2B780B3E17A7}"/>
            </a:ext>
          </a:extLst>
        </xdr:cNvPr>
        <xdr:cNvSpPr/>
      </xdr:nvSpPr>
      <xdr:spPr>
        <a:xfrm>
          <a:off x="16129000" y="1050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160248</xdr:rowOff>
    </xdr:from>
    <xdr:ext cx="736600" cy="259045"/>
    <xdr:sp macro="" textlink="">
      <xdr:nvSpPr>
        <xdr:cNvPr id="327" name="テキスト ボックス 326">
          <a:extLst>
            <a:ext uri="{FF2B5EF4-FFF2-40B4-BE49-F238E27FC236}">
              <a16:creationId xmlns:a16="http://schemas.microsoft.com/office/drawing/2014/main" id="{2AA27636-941C-46B5-8126-6DF9E77D6F7F}"/>
            </a:ext>
          </a:extLst>
        </xdr:cNvPr>
        <xdr:cNvSpPr txBox="1"/>
      </xdr:nvSpPr>
      <xdr:spPr>
        <a:xfrm>
          <a:off x="15798800" y="102757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157056</xdr:rowOff>
    </xdr:from>
    <xdr:to>
      <xdr:col>72</xdr:col>
      <xdr:colOff>203200</xdr:colOff>
      <xdr:row>63</xdr:row>
      <xdr:rowOff>17780</xdr:rowOff>
    </xdr:to>
    <xdr:cxnSp macro="">
      <xdr:nvCxnSpPr>
        <xdr:cNvPr id="328" name="直線コネクタ 327">
          <a:extLst>
            <a:ext uri="{FF2B5EF4-FFF2-40B4-BE49-F238E27FC236}">
              <a16:creationId xmlns:a16="http://schemas.microsoft.com/office/drawing/2014/main" id="{45479C38-30FF-4BEE-842B-A9A8E80113B8}"/>
            </a:ext>
          </a:extLst>
        </xdr:cNvPr>
        <xdr:cNvCxnSpPr/>
      </xdr:nvCxnSpPr>
      <xdr:spPr>
        <a:xfrm>
          <a:off x="14401800" y="10786956"/>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32385</xdr:rowOff>
    </xdr:from>
    <xdr:to>
      <xdr:col>73</xdr:col>
      <xdr:colOff>44450</xdr:colOff>
      <xdr:row>61</xdr:row>
      <xdr:rowOff>133985</xdr:rowOff>
    </xdr:to>
    <xdr:sp macro="" textlink="">
      <xdr:nvSpPr>
        <xdr:cNvPr id="329" name="フローチャート: 判断 328">
          <a:extLst>
            <a:ext uri="{FF2B5EF4-FFF2-40B4-BE49-F238E27FC236}">
              <a16:creationId xmlns:a16="http://schemas.microsoft.com/office/drawing/2014/main" id="{0809C105-77B4-437A-A928-947E72A3A0F7}"/>
            </a:ext>
          </a:extLst>
        </xdr:cNvPr>
        <xdr:cNvSpPr/>
      </xdr:nvSpPr>
      <xdr:spPr>
        <a:xfrm>
          <a:off x="152400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144162</xdr:rowOff>
    </xdr:from>
    <xdr:ext cx="762000" cy="259045"/>
    <xdr:sp macro="" textlink="">
      <xdr:nvSpPr>
        <xdr:cNvPr id="330" name="テキスト ボックス 329">
          <a:extLst>
            <a:ext uri="{FF2B5EF4-FFF2-40B4-BE49-F238E27FC236}">
              <a16:creationId xmlns:a16="http://schemas.microsoft.com/office/drawing/2014/main" id="{D098F012-748F-43D7-A854-D43F79C6A255}"/>
            </a:ext>
          </a:extLst>
        </xdr:cNvPr>
        <xdr:cNvSpPr txBox="1"/>
      </xdr:nvSpPr>
      <xdr:spPr>
        <a:xfrm>
          <a:off x="14909800" y="10259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144992</xdr:rowOff>
    </xdr:from>
    <xdr:to>
      <xdr:col>68</xdr:col>
      <xdr:colOff>152400</xdr:colOff>
      <xdr:row>62</xdr:row>
      <xdr:rowOff>157056</xdr:rowOff>
    </xdr:to>
    <xdr:cxnSp macro="">
      <xdr:nvCxnSpPr>
        <xdr:cNvPr id="331" name="直線コネクタ 330">
          <a:extLst>
            <a:ext uri="{FF2B5EF4-FFF2-40B4-BE49-F238E27FC236}">
              <a16:creationId xmlns:a16="http://schemas.microsoft.com/office/drawing/2014/main" id="{B5D4E377-96FE-4748-A242-D532D524B030}"/>
            </a:ext>
          </a:extLst>
        </xdr:cNvPr>
        <xdr:cNvCxnSpPr/>
      </xdr:nvCxnSpPr>
      <xdr:spPr>
        <a:xfrm>
          <a:off x="13512800" y="10774892"/>
          <a:ext cx="889000" cy="12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12277</xdr:rowOff>
    </xdr:from>
    <xdr:to>
      <xdr:col>68</xdr:col>
      <xdr:colOff>203200</xdr:colOff>
      <xdr:row>61</xdr:row>
      <xdr:rowOff>113877</xdr:rowOff>
    </xdr:to>
    <xdr:sp macro="" textlink="">
      <xdr:nvSpPr>
        <xdr:cNvPr id="332" name="フローチャート: 判断 331">
          <a:extLst>
            <a:ext uri="{FF2B5EF4-FFF2-40B4-BE49-F238E27FC236}">
              <a16:creationId xmlns:a16="http://schemas.microsoft.com/office/drawing/2014/main" id="{EDE18E1D-B2F9-4C1C-8DC0-59DB36CD8B84}"/>
            </a:ext>
          </a:extLst>
        </xdr:cNvPr>
        <xdr:cNvSpPr/>
      </xdr:nvSpPr>
      <xdr:spPr>
        <a:xfrm>
          <a:off x="14351000" y="1047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124054</xdr:rowOff>
    </xdr:from>
    <xdr:ext cx="762000" cy="259045"/>
    <xdr:sp macro="" textlink="">
      <xdr:nvSpPr>
        <xdr:cNvPr id="333" name="テキスト ボックス 332">
          <a:extLst>
            <a:ext uri="{FF2B5EF4-FFF2-40B4-BE49-F238E27FC236}">
              <a16:creationId xmlns:a16="http://schemas.microsoft.com/office/drawing/2014/main" id="{B4236DDA-4901-4450-87FC-8637D74C9BD5}"/>
            </a:ext>
          </a:extLst>
        </xdr:cNvPr>
        <xdr:cNvSpPr txBox="1"/>
      </xdr:nvSpPr>
      <xdr:spPr>
        <a:xfrm>
          <a:off x="14020800" y="10239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155575</xdr:rowOff>
    </xdr:from>
    <xdr:to>
      <xdr:col>64</xdr:col>
      <xdr:colOff>152400</xdr:colOff>
      <xdr:row>61</xdr:row>
      <xdr:rowOff>85725</xdr:rowOff>
    </xdr:to>
    <xdr:sp macro="" textlink="">
      <xdr:nvSpPr>
        <xdr:cNvPr id="334" name="フローチャート: 判断 333">
          <a:extLst>
            <a:ext uri="{FF2B5EF4-FFF2-40B4-BE49-F238E27FC236}">
              <a16:creationId xmlns:a16="http://schemas.microsoft.com/office/drawing/2014/main" id="{78A549C3-BDEF-4FB3-AA7B-C90EF4461A02}"/>
            </a:ext>
          </a:extLst>
        </xdr:cNvPr>
        <xdr:cNvSpPr/>
      </xdr:nvSpPr>
      <xdr:spPr>
        <a:xfrm>
          <a:off x="13462000" y="1044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95902</xdr:rowOff>
    </xdr:from>
    <xdr:ext cx="762000" cy="259045"/>
    <xdr:sp macro="" textlink="">
      <xdr:nvSpPr>
        <xdr:cNvPr id="335" name="テキスト ボックス 334">
          <a:extLst>
            <a:ext uri="{FF2B5EF4-FFF2-40B4-BE49-F238E27FC236}">
              <a16:creationId xmlns:a16="http://schemas.microsoft.com/office/drawing/2014/main" id="{53BFA0DB-F0B5-426C-BC77-D1C3F5738B42}"/>
            </a:ext>
          </a:extLst>
        </xdr:cNvPr>
        <xdr:cNvSpPr txBox="1"/>
      </xdr:nvSpPr>
      <xdr:spPr>
        <a:xfrm>
          <a:off x="13131800" y="1021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5709C3D4-092E-45FC-BB95-23A5A677C707}"/>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966E4CDD-A465-4523-B9F2-0E671CC8A43E}"/>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1F57ABE4-FC97-4D32-95F9-92B86D5BE5D5}"/>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54CCE372-7B74-4FD6-AFE3-326622FAA978}"/>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B04BD72F-FF24-4247-A927-1AC949E207C2}"/>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11219</xdr:rowOff>
    </xdr:from>
    <xdr:to>
      <xdr:col>81</xdr:col>
      <xdr:colOff>95250</xdr:colOff>
      <xdr:row>63</xdr:row>
      <xdr:rowOff>112819</xdr:rowOff>
    </xdr:to>
    <xdr:sp macro="" textlink="">
      <xdr:nvSpPr>
        <xdr:cNvPr id="341" name="楕円 340">
          <a:extLst>
            <a:ext uri="{FF2B5EF4-FFF2-40B4-BE49-F238E27FC236}">
              <a16:creationId xmlns:a16="http://schemas.microsoft.com/office/drawing/2014/main" id="{851C92E0-71A7-454E-A7AC-4C98E1E9F60A}"/>
            </a:ext>
          </a:extLst>
        </xdr:cNvPr>
        <xdr:cNvSpPr/>
      </xdr:nvSpPr>
      <xdr:spPr>
        <a:xfrm>
          <a:off x="16967200" y="1081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154746</xdr:rowOff>
    </xdr:from>
    <xdr:ext cx="762000" cy="259045"/>
    <xdr:sp macro="" textlink="">
      <xdr:nvSpPr>
        <xdr:cNvPr id="342" name="定員管理の状況該当値テキスト">
          <a:extLst>
            <a:ext uri="{FF2B5EF4-FFF2-40B4-BE49-F238E27FC236}">
              <a16:creationId xmlns:a16="http://schemas.microsoft.com/office/drawing/2014/main" id="{4E9012A5-DB3E-46DC-AA50-8A9E60C02381}"/>
            </a:ext>
          </a:extLst>
        </xdr:cNvPr>
        <xdr:cNvSpPr txBox="1"/>
      </xdr:nvSpPr>
      <xdr:spPr>
        <a:xfrm>
          <a:off x="17106900" y="10784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162560</xdr:rowOff>
    </xdr:from>
    <xdr:to>
      <xdr:col>77</xdr:col>
      <xdr:colOff>95250</xdr:colOff>
      <xdr:row>63</xdr:row>
      <xdr:rowOff>92710</xdr:rowOff>
    </xdr:to>
    <xdr:sp macro="" textlink="">
      <xdr:nvSpPr>
        <xdr:cNvPr id="343" name="楕円 342">
          <a:extLst>
            <a:ext uri="{FF2B5EF4-FFF2-40B4-BE49-F238E27FC236}">
              <a16:creationId xmlns:a16="http://schemas.microsoft.com/office/drawing/2014/main" id="{C6813C6A-7EA5-4FAA-9191-8FEF5C01D809}"/>
            </a:ext>
          </a:extLst>
        </xdr:cNvPr>
        <xdr:cNvSpPr/>
      </xdr:nvSpPr>
      <xdr:spPr>
        <a:xfrm>
          <a:off x="161290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77487</xdr:rowOff>
    </xdr:from>
    <xdr:ext cx="736600" cy="259045"/>
    <xdr:sp macro="" textlink="">
      <xdr:nvSpPr>
        <xdr:cNvPr id="344" name="テキスト ボックス 343">
          <a:extLst>
            <a:ext uri="{FF2B5EF4-FFF2-40B4-BE49-F238E27FC236}">
              <a16:creationId xmlns:a16="http://schemas.microsoft.com/office/drawing/2014/main" id="{053E93C1-E4D0-4066-9A12-297E4A66747B}"/>
            </a:ext>
          </a:extLst>
        </xdr:cNvPr>
        <xdr:cNvSpPr txBox="1"/>
      </xdr:nvSpPr>
      <xdr:spPr>
        <a:xfrm>
          <a:off x="15798800" y="10878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138430</xdr:rowOff>
    </xdr:from>
    <xdr:to>
      <xdr:col>73</xdr:col>
      <xdr:colOff>44450</xdr:colOff>
      <xdr:row>63</xdr:row>
      <xdr:rowOff>68580</xdr:rowOff>
    </xdr:to>
    <xdr:sp macro="" textlink="">
      <xdr:nvSpPr>
        <xdr:cNvPr id="345" name="楕円 344">
          <a:extLst>
            <a:ext uri="{FF2B5EF4-FFF2-40B4-BE49-F238E27FC236}">
              <a16:creationId xmlns:a16="http://schemas.microsoft.com/office/drawing/2014/main" id="{A2A1F37B-8BA7-4AFE-9782-3F54DBC19317}"/>
            </a:ext>
          </a:extLst>
        </xdr:cNvPr>
        <xdr:cNvSpPr/>
      </xdr:nvSpPr>
      <xdr:spPr>
        <a:xfrm>
          <a:off x="15240000" y="1076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53357</xdr:rowOff>
    </xdr:from>
    <xdr:ext cx="762000" cy="259045"/>
    <xdr:sp macro="" textlink="">
      <xdr:nvSpPr>
        <xdr:cNvPr id="346" name="テキスト ボックス 345">
          <a:extLst>
            <a:ext uri="{FF2B5EF4-FFF2-40B4-BE49-F238E27FC236}">
              <a16:creationId xmlns:a16="http://schemas.microsoft.com/office/drawing/2014/main" id="{1BAFAE17-89E3-499F-B560-597234A2F477}"/>
            </a:ext>
          </a:extLst>
        </xdr:cNvPr>
        <xdr:cNvSpPr txBox="1"/>
      </xdr:nvSpPr>
      <xdr:spPr>
        <a:xfrm>
          <a:off x="14909800" y="1085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106256</xdr:rowOff>
    </xdr:from>
    <xdr:to>
      <xdr:col>68</xdr:col>
      <xdr:colOff>203200</xdr:colOff>
      <xdr:row>63</xdr:row>
      <xdr:rowOff>36406</xdr:rowOff>
    </xdr:to>
    <xdr:sp macro="" textlink="">
      <xdr:nvSpPr>
        <xdr:cNvPr id="347" name="楕円 346">
          <a:extLst>
            <a:ext uri="{FF2B5EF4-FFF2-40B4-BE49-F238E27FC236}">
              <a16:creationId xmlns:a16="http://schemas.microsoft.com/office/drawing/2014/main" id="{35D91B7E-9077-49C4-BE23-E61FD125BC21}"/>
            </a:ext>
          </a:extLst>
        </xdr:cNvPr>
        <xdr:cNvSpPr/>
      </xdr:nvSpPr>
      <xdr:spPr>
        <a:xfrm>
          <a:off x="14351000" y="1073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21183</xdr:rowOff>
    </xdr:from>
    <xdr:ext cx="762000" cy="259045"/>
    <xdr:sp macro="" textlink="">
      <xdr:nvSpPr>
        <xdr:cNvPr id="348" name="テキスト ボックス 347">
          <a:extLst>
            <a:ext uri="{FF2B5EF4-FFF2-40B4-BE49-F238E27FC236}">
              <a16:creationId xmlns:a16="http://schemas.microsoft.com/office/drawing/2014/main" id="{8F5710B6-7E4C-4CAD-B9A3-6C9C1C9883AD}"/>
            </a:ext>
          </a:extLst>
        </xdr:cNvPr>
        <xdr:cNvSpPr txBox="1"/>
      </xdr:nvSpPr>
      <xdr:spPr>
        <a:xfrm>
          <a:off x="14020800" y="10822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94192</xdr:rowOff>
    </xdr:from>
    <xdr:to>
      <xdr:col>64</xdr:col>
      <xdr:colOff>152400</xdr:colOff>
      <xdr:row>63</xdr:row>
      <xdr:rowOff>24342</xdr:rowOff>
    </xdr:to>
    <xdr:sp macro="" textlink="">
      <xdr:nvSpPr>
        <xdr:cNvPr id="349" name="楕円 348">
          <a:extLst>
            <a:ext uri="{FF2B5EF4-FFF2-40B4-BE49-F238E27FC236}">
              <a16:creationId xmlns:a16="http://schemas.microsoft.com/office/drawing/2014/main" id="{C688C678-605C-4DA3-8856-0F45B315F8D7}"/>
            </a:ext>
          </a:extLst>
        </xdr:cNvPr>
        <xdr:cNvSpPr/>
      </xdr:nvSpPr>
      <xdr:spPr>
        <a:xfrm>
          <a:off x="13462000" y="1072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9119</xdr:rowOff>
    </xdr:from>
    <xdr:ext cx="762000" cy="259045"/>
    <xdr:sp macro="" textlink="">
      <xdr:nvSpPr>
        <xdr:cNvPr id="350" name="テキスト ボックス 349">
          <a:extLst>
            <a:ext uri="{FF2B5EF4-FFF2-40B4-BE49-F238E27FC236}">
              <a16:creationId xmlns:a16="http://schemas.microsoft.com/office/drawing/2014/main" id="{8A0E05AF-21C3-46CA-8670-1C1F4AD21886}"/>
            </a:ext>
          </a:extLst>
        </xdr:cNvPr>
        <xdr:cNvSpPr txBox="1"/>
      </xdr:nvSpPr>
      <xdr:spPr>
        <a:xfrm>
          <a:off x="13131800" y="10810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25B0828A-31BB-4461-90B8-248BF98A1B3E}"/>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1D63DB18-8630-43FB-902F-0A4F0AB41B69}"/>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6262B5F7-A05D-473C-A5D0-4CF441BE511D}"/>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69375405-1028-4B2B-8A72-2C0282CACC52}"/>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B758F1D0-2547-4862-9B1A-20A303A06485}"/>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8995F839-3B53-4FF6-A982-B8A9EB6C69EC}"/>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19F093F7-EBEC-4E79-BC1A-F3F72BAC19B1}"/>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A97484FD-7666-4BC6-9C9D-A491665B7707}"/>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D26B2C55-B4B4-4AB9-B2BD-F1E79E535B2E}"/>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B60C0A2A-B87F-4ED0-9E87-3A35C26B1229}"/>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476C8C9A-1E89-46BA-B014-4C02554CA99C}"/>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B9CD9108-60DB-487A-AEB5-2F2A61F28DE9}"/>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AD8969CA-D5CC-4A87-8B41-20557D767321}"/>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かねてより市債残高の抑制に意を用いてきたことと、利率の高い地方債の償還が終了してきていることから、類似団体平均を下回る状況が続いている。</a:t>
          </a:r>
        </a:p>
        <a:p>
          <a:r>
            <a:rPr kumimoji="1" lang="ja-JP" altLang="en-US" sz="1200">
              <a:latin typeface="ＭＳ Ｐゴシック" panose="020B0600070205080204" pitchFamily="50" charset="-128"/>
              <a:ea typeface="ＭＳ Ｐゴシック" panose="020B0600070205080204" pitchFamily="50" charset="-128"/>
            </a:rPr>
            <a:t>令和</a:t>
          </a:r>
          <a:r>
            <a:rPr kumimoji="1" lang="en-US" altLang="ja-JP" sz="1200">
              <a:latin typeface="ＭＳ Ｐゴシック" panose="020B0600070205080204" pitchFamily="50" charset="-128"/>
              <a:ea typeface="ＭＳ Ｐゴシック" panose="020B0600070205080204" pitchFamily="50" charset="-128"/>
            </a:rPr>
            <a:t>4</a:t>
          </a:r>
          <a:r>
            <a:rPr kumimoji="1" lang="ja-JP" altLang="en-US" sz="1200">
              <a:latin typeface="ＭＳ Ｐゴシック" panose="020B0600070205080204" pitchFamily="50" charset="-128"/>
              <a:ea typeface="ＭＳ Ｐゴシック" panose="020B0600070205080204" pitchFamily="50" charset="-128"/>
            </a:rPr>
            <a:t>年度は、元利償還金が減少したことなどから、対前年度比</a:t>
          </a:r>
          <a:r>
            <a:rPr kumimoji="1" lang="en-US" altLang="ja-JP" sz="1200">
              <a:latin typeface="ＭＳ Ｐゴシック" panose="020B0600070205080204" pitchFamily="50" charset="-128"/>
              <a:ea typeface="ＭＳ Ｐゴシック" panose="020B0600070205080204" pitchFamily="50" charset="-128"/>
            </a:rPr>
            <a:t>0.6</a:t>
          </a:r>
          <a:r>
            <a:rPr kumimoji="1" lang="ja-JP" altLang="en-US" sz="1200">
              <a:latin typeface="ＭＳ Ｐゴシック" panose="020B0600070205080204" pitchFamily="50" charset="-128"/>
              <a:ea typeface="ＭＳ Ｐゴシック" panose="020B0600070205080204" pitchFamily="50" charset="-128"/>
            </a:rPr>
            <a:t>ポイント低下し、</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％となった。</a:t>
          </a:r>
        </a:p>
        <a:p>
          <a:r>
            <a:rPr kumimoji="1" lang="ja-JP" altLang="en-US" sz="1200">
              <a:latin typeface="ＭＳ Ｐゴシック" panose="020B0600070205080204" pitchFamily="50" charset="-128"/>
              <a:ea typeface="ＭＳ Ｐゴシック" panose="020B0600070205080204" pitchFamily="50" charset="-128"/>
            </a:rPr>
            <a:t>今後も岐阜市行財政改革プランに定める実質公債費比率</a:t>
          </a:r>
          <a:r>
            <a:rPr kumimoji="1" lang="en-US" altLang="ja-JP" sz="1200">
              <a:latin typeface="ＭＳ Ｐゴシック" panose="020B0600070205080204" pitchFamily="50" charset="-128"/>
              <a:ea typeface="ＭＳ Ｐゴシック" panose="020B0600070205080204" pitchFamily="50" charset="-128"/>
            </a:rPr>
            <a:t>6</a:t>
          </a:r>
          <a:r>
            <a:rPr kumimoji="1" lang="ja-JP" altLang="en-US" sz="1200">
              <a:latin typeface="ＭＳ Ｐゴシック" panose="020B0600070205080204" pitchFamily="50" charset="-128"/>
              <a:ea typeface="ＭＳ Ｐゴシック" panose="020B0600070205080204" pitchFamily="50" charset="-128"/>
            </a:rPr>
            <a:t>％未満の水準を堅持すべく適正な市債管理に努める。</a:t>
          </a: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1CA6D473-E52E-4F29-B55F-378CEC554081}"/>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AF9B57D4-0B62-4573-8CC0-4EAACAEA9F82}"/>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6158A0D3-F6EC-4BC8-B97A-2A684C8E4746}"/>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7" name="直線コネクタ 366">
          <a:extLst>
            <a:ext uri="{FF2B5EF4-FFF2-40B4-BE49-F238E27FC236}">
              <a16:creationId xmlns:a16="http://schemas.microsoft.com/office/drawing/2014/main" id="{89DEF48F-F775-4730-BD8D-5DC3CBF662C6}"/>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8" name="テキスト ボックス 367">
          <a:extLst>
            <a:ext uri="{FF2B5EF4-FFF2-40B4-BE49-F238E27FC236}">
              <a16:creationId xmlns:a16="http://schemas.microsoft.com/office/drawing/2014/main" id="{5BE4ADAB-57BA-45FD-B54D-2C426FE0F316}"/>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9" name="直線コネクタ 368">
          <a:extLst>
            <a:ext uri="{FF2B5EF4-FFF2-40B4-BE49-F238E27FC236}">
              <a16:creationId xmlns:a16="http://schemas.microsoft.com/office/drawing/2014/main" id="{B742038F-E150-42D6-BB0C-DBD520209BD8}"/>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0" name="テキスト ボックス 369">
          <a:extLst>
            <a:ext uri="{FF2B5EF4-FFF2-40B4-BE49-F238E27FC236}">
              <a16:creationId xmlns:a16="http://schemas.microsoft.com/office/drawing/2014/main" id="{0D8B0EA7-B759-4C54-8724-46468C7B2943}"/>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1" name="直線コネクタ 370">
          <a:extLst>
            <a:ext uri="{FF2B5EF4-FFF2-40B4-BE49-F238E27FC236}">
              <a16:creationId xmlns:a16="http://schemas.microsoft.com/office/drawing/2014/main" id="{716D09A5-8377-4900-BFAF-645B562FB796}"/>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2" name="テキスト ボックス 371">
          <a:extLst>
            <a:ext uri="{FF2B5EF4-FFF2-40B4-BE49-F238E27FC236}">
              <a16:creationId xmlns:a16="http://schemas.microsoft.com/office/drawing/2014/main" id="{E83B5DB9-E863-475F-BCB3-8022CDC65243}"/>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3" name="直線コネクタ 372">
          <a:extLst>
            <a:ext uri="{FF2B5EF4-FFF2-40B4-BE49-F238E27FC236}">
              <a16:creationId xmlns:a16="http://schemas.microsoft.com/office/drawing/2014/main" id="{ABFF8044-126B-4351-BBC2-7D675D24F3A3}"/>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4" name="テキスト ボックス 373">
          <a:extLst>
            <a:ext uri="{FF2B5EF4-FFF2-40B4-BE49-F238E27FC236}">
              <a16:creationId xmlns:a16="http://schemas.microsoft.com/office/drawing/2014/main" id="{F050656E-247A-4CB5-A1D9-7A475D99A7CE}"/>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5" name="直線コネクタ 374">
          <a:extLst>
            <a:ext uri="{FF2B5EF4-FFF2-40B4-BE49-F238E27FC236}">
              <a16:creationId xmlns:a16="http://schemas.microsoft.com/office/drawing/2014/main" id="{844E5036-3E36-4D7B-A447-EED48F808761}"/>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6" name="テキスト ボックス 375">
          <a:extLst>
            <a:ext uri="{FF2B5EF4-FFF2-40B4-BE49-F238E27FC236}">
              <a16:creationId xmlns:a16="http://schemas.microsoft.com/office/drawing/2014/main" id="{D0155384-A5DF-4CE9-9AC4-4C1A12955F77}"/>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7" name="直線コネクタ 376">
          <a:extLst>
            <a:ext uri="{FF2B5EF4-FFF2-40B4-BE49-F238E27FC236}">
              <a16:creationId xmlns:a16="http://schemas.microsoft.com/office/drawing/2014/main" id="{B6808923-C203-4C66-B830-2227AA40EF72}"/>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8403FA01-8936-4949-9ADF-DC4D1D291173}"/>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21E8F5FE-2BAD-45CE-A8E8-1CF14C27DDBC}"/>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146352</xdr:rowOff>
    </xdr:from>
    <xdr:to>
      <xdr:col>81</xdr:col>
      <xdr:colOff>44450</xdr:colOff>
      <xdr:row>46</xdr:row>
      <xdr:rowOff>40519</xdr:rowOff>
    </xdr:to>
    <xdr:cxnSp macro="">
      <xdr:nvCxnSpPr>
        <xdr:cNvPr id="380" name="直線コネクタ 379">
          <a:extLst>
            <a:ext uri="{FF2B5EF4-FFF2-40B4-BE49-F238E27FC236}">
              <a16:creationId xmlns:a16="http://schemas.microsoft.com/office/drawing/2014/main" id="{C0C7731C-DDE3-47F0-9986-F2127F734566}"/>
            </a:ext>
          </a:extLst>
        </xdr:cNvPr>
        <xdr:cNvCxnSpPr/>
      </xdr:nvCxnSpPr>
      <xdr:spPr>
        <a:xfrm flipV="1">
          <a:off x="17018000" y="6318552"/>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46</xdr:row>
      <xdr:rowOff>12596</xdr:rowOff>
    </xdr:from>
    <xdr:ext cx="762000" cy="259045"/>
    <xdr:sp macro="" textlink="">
      <xdr:nvSpPr>
        <xdr:cNvPr id="381" name="公債費負担の状況最小値テキスト">
          <a:extLst>
            <a:ext uri="{FF2B5EF4-FFF2-40B4-BE49-F238E27FC236}">
              <a16:creationId xmlns:a16="http://schemas.microsoft.com/office/drawing/2014/main" id="{187D960E-3460-48B6-A601-413BA1FFB158}"/>
            </a:ext>
          </a:extLst>
        </xdr:cNvPr>
        <xdr:cNvSpPr txBox="1"/>
      </xdr:nvSpPr>
      <xdr:spPr>
        <a:xfrm>
          <a:off x="17106900" y="7899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46</xdr:row>
      <xdr:rowOff>40519</xdr:rowOff>
    </xdr:from>
    <xdr:to>
      <xdr:col>81</xdr:col>
      <xdr:colOff>133350</xdr:colOff>
      <xdr:row>46</xdr:row>
      <xdr:rowOff>40519</xdr:rowOff>
    </xdr:to>
    <xdr:cxnSp macro="">
      <xdr:nvCxnSpPr>
        <xdr:cNvPr id="382" name="直線コネクタ 381">
          <a:extLst>
            <a:ext uri="{FF2B5EF4-FFF2-40B4-BE49-F238E27FC236}">
              <a16:creationId xmlns:a16="http://schemas.microsoft.com/office/drawing/2014/main" id="{50515427-4868-4EA3-B84A-1BC4D8E69AC5}"/>
            </a:ext>
          </a:extLst>
        </xdr:cNvPr>
        <xdr:cNvCxnSpPr/>
      </xdr:nvCxnSpPr>
      <xdr:spPr>
        <a:xfrm>
          <a:off x="16929100" y="7927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61279</xdr:rowOff>
    </xdr:from>
    <xdr:ext cx="762000" cy="259045"/>
    <xdr:sp macro="" textlink="">
      <xdr:nvSpPr>
        <xdr:cNvPr id="383" name="公債費負担の状況最大値テキスト">
          <a:extLst>
            <a:ext uri="{FF2B5EF4-FFF2-40B4-BE49-F238E27FC236}">
              <a16:creationId xmlns:a16="http://schemas.microsoft.com/office/drawing/2014/main" id="{9F751C4A-9183-4C6A-8BF1-94A9634387F7}"/>
            </a:ext>
          </a:extLst>
        </xdr:cNvPr>
        <xdr:cNvSpPr txBox="1"/>
      </xdr:nvSpPr>
      <xdr:spPr>
        <a:xfrm>
          <a:off x="17106900" y="6062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146352</xdr:rowOff>
    </xdr:from>
    <xdr:to>
      <xdr:col>81</xdr:col>
      <xdr:colOff>133350</xdr:colOff>
      <xdr:row>36</xdr:row>
      <xdr:rowOff>146352</xdr:rowOff>
    </xdr:to>
    <xdr:cxnSp macro="">
      <xdr:nvCxnSpPr>
        <xdr:cNvPr id="384" name="直線コネクタ 383">
          <a:extLst>
            <a:ext uri="{FF2B5EF4-FFF2-40B4-BE49-F238E27FC236}">
              <a16:creationId xmlns:a16="http://schemas.microsoft.com/office/drawing/2014/main" id="{8B03FEDD-7193-4A6F-8090-FB1A3DF5F09C}"/>
            </a:ext>
          </a:extLst>
        </xdr:cNvPr>
        <xdr:cNvCxnSpPr/>
      </xdr:nvCxnSpPr>
      <xdr:spPr>
        <a:xfrm>
          <a:off x="16929100" y="631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114602</xdr:rowOff>
    </xdr:from>
    <xdr:to>
      <xdr:col>81</xdr:col>
      <xdr:colOff>44450</xdr:colOff>
      <xdr:row>40</xdr:row>
      <xdr:rowOff>12095</xdr:rowOff>
    </xdr:to>
    <xdr:cxnSp macro="">
      <xdr:nvCxnSpPr>
        <xdr:cNvPr id="385" name="直線コネクタ 384">
          <a:extLst>
            <a:ext uri="{FF2B5EF4-FFF2-40B4-BE49-F238E27FC236}">
              <a16:creationId xmlns:a16="http://schemas.microsoft.com/office/drawing/2014/main" id="{EE1316BC-A28D-4E39-A105-37BC65FFDBCA}"/>
            </a:ext>
          </a:extLst>
        </xdr:cNvPr>
        <xdr:cNvCxnSpPr/>
      </xdr:nvCxnSpPr>
      <xdr:spPr>
        <a:xfrm flipV="1">
          <a:off x="16179800" y="6801152"/>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128710</xdr:rowOff>
    </xdr:from>
    <xdr:ext cx="762000" cy="259045"/>
    <xdr:sp macro="" textlink="">
      <xdr:nvSpPr>
        <xdr:cNvPr id="386" name="公債費負担の状況平均値テキスト">
          <a:extLst>
            <a:ext uri="{FF2B5EF4-FFF2-40B4-BE49-F238E27FC236}">
              <a16:creationId xmlns:a16="http://schemas.microsoft.com/office/drawing/2014/main" id="{418331F1-B5B7-46B5-B8AA-80F30F52783D}"/>
            </a:ext>
          </a:extLst>
        </xdr:cNvPr>
        <xdr:cNvSpPr txBox="1"/>
      </xdr:nvSpPr>
      <xdr:spPr>
        <a:xfrm>
          <a:off x="17106900" y="69867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156633</xdr:rowOff>
    </xdr:from>
    <xdr:to>
      <xdr:col>81</xdr:col>
      <xdr:colOff>95250</xdr:colOff>
      <xdr:row>41</xdr:row>
      <xdr:rowOff>86783</xdr:rowOff>
    </xdr:to>
    <xdr:sp macro="" textlink="">
      <xdr:nvSpPr>
        <xdr:cNvPr id="387" name="フローチャート: 判断 386">
          <a:extLst>
            <a:ext uri="{FF2B5EF4-FFF2-40B4-BE49-F238E27FC236}">
              <a16:creationId xmlns:a16="http://schemas.microsoft.com/office/drawing/2014/main" id="{99E739E8-4730-4999-A124-FAEA1841D808}"/>
            </a:ext>
          </a:extLst>
        </xdr:cNvPr>
        <xdr:cNvSpPr/>
      </xdr:nvSpPr>
      <xdr:spPr>
        <a:xfrm>
          <a:off x="169672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12095</xdr:rowOff>
    </xdr:from>
    <xdr:to>
      <xdr:col>77</xdr:col>
      <xdr:colOff>44450</xdr:colOff>
      <xdr:row>40</xdr:row>
      <xdr:rowOff>81038</xdr:rowOff>
    </xdr:to>
    <xdr:cxnSp macro="">
      <xdr:nvCxnSpPr>
        <xdr:cNvPr id="388" name="直線コネクタ 387">
          <a:extLst>
            <a:ext uri="{FF2B5EF4-FFF2-40B4-BE49-F238E27FC236}">
              <a16:creationId xmlns:a16="http://schemas.microsoft.com/office/drawing/2014/main" id="{8D4641E4-0549-45EF-BC40-15DF9A8CE758}"/>
            </a:ext>
          </a:extLst>
        </xdr:cNvPr>
        <xdr:cNvCxnSpPr/>
      </xdr:nvCxnSpPr>
      <xdr:spPr>
        <a:xfrm flipV="1">
          <a:off x="15290800" y="6870095"/>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156633</xdr:rowOff>
    </xdr:from>
    <xdr:to>
      <xdr:col>77</xdr:col>
      <xdr:colOff>95250</xdr:colOff>
      <xdr:row>41</xdr:row>
      <xdr:rowOff>86783</xdr:rowOff>
    </xdr:to>
    <xdr:sp macro="" textlink="">
      <xdr:nvSpPr>
        <xdr:cNvPr id="389" name="フローチャート: 判断 388">
          <a:extLst>
            <a:ext uri="{FF2B5EF4-FFF2-40B4-BE49-F238E27FC236}">
              <a16:creationId xmlns:a16="http://schemas.microsoft.com/office/drawing/2014/main" id="{3ABD5E0D-0489-4681-8BA6-E714ECC4FA06}"/>
            </a:ext>
          </a:extLst>
        </xdr:cNvPr>
        <xdr:cNvSpPr/>
      </xdr:nvSpPr>
      <xdr:spPr>
        <a:xfrm>
          <a:off x="16129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71560</xdr:rowOff>
    </xdr:from>
    <xdr:ext cx="736600" cy="259045"/>
    <xdr:sp macro="" textlink="">
      <xdr:nvSpPr>
        <xdr:cNvPr id="390" name="テキスト ボックス 389">
          <a:extLst>
            <a:ext uri="{FF2B5EF4-FFF2-40B4-BE49-F238E27FC236}">
              <a16:creationId xmlns:a16="http://schemas.microsoft.com/office/drawing/2014/main" id="{25AF893B-BE9F-49E1-950E-732AD5D10A4D}"/>
            </a:ext>
          </a:extLst>
        </xdr:cNvPr>
        <xdr:cNvSpPr txBox="1"/>
      </xdr:nvSpPr>
      <xdr:spPr>
        <a:xfrm>
          <a:off x="15798800" y="71010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81038</xdr:rowOff>
    </xdr:from>
    <xdr:to>
      <xdr:col>72</xdr:col>
      <xdr:colOff>203200</xdr:colOff>
      <xdr:row>40</xdr:row>
      <xdr:rowOff>127000</xdr:rowOff>
    </xdr:to>
    <xdr:cxnSp macro="">
      <xdr:nvCxnSpPr>
        <xdr:cNvPr id="391" name="直線コネクタ 390">
          <a:extLst>
            <a:ext uri="{FF2B5EF4-FFF2-40B4-BE49-F238E27FC236}">
              <a16:creationId xmlns:a16="http://schemas.microsoft.com/office/drawing/2014/main" id="{B7122B84-A221-4E18-AE79-4D588EE003FD}"/>
            </a:ext>
          </a:extLst>
        </xdr:cNvPr>
        <xdr:cNvCxnSpPr/>
      </xdr:nvCxnSpPr>
      <xdr:spPr>
        <a:xfrm flipV="1">
          <a:off x="14401800" y="6939038"/>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8165</xdr:rowOff>
    </xdr:from>
    <xdr:to>
      <xdr:col>73</xdr:col>
      <xdr:colOff>44450</xdr:colOff>
      <xdr:row>41</xdr:row>
      <xdr:rowOff>109765</xdr:rowOff>
    </xdr:to>
    <xdr:sp macro="" textlink="">
      <xdr:nvSpPr>
        <xdr:cNvPr id="392" name="フローチャート: 判断 391">
          <a:extLst>
            <a:ext uri="{FF2B5EF4-FFF2-40B4-BE49-F238E27FC236}">
              <a16:creationId xmlns:a16="http://schemas.microsoft.com/office/drawing/2014/main" id="{D0655DC5-C645-4C2A-A341-915C777B8D3C}"/>
            </a:ext>
          </a:extLst>
        </xdr:cNvPr>
        <xdr:cNvSpPr/>
      </xdr:nvSpPr>
      <xdr:spPr>
        <a:xfrm>
          <a:off x="152400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94542</xdr:rowOff>
    </xdr:from>
    <xdr:ext cx="762000" cy="259045"/>
    <xdr:sp macro="" textlink="">
      <xdr:nvSpPr>
        <xdr:cNvPr id="393" name="テキスト ボックス 392">
          <a:extLst>
            <a:ext uri="{FF2B5EF4-FFF2-40B4-BE49-F238E27FC236}">
              <a16:creationId xmlns:a16="http://schemas.microsoft.com/office/drawing/2014/main" id="{DBB1680A-879B-4617-A588-A9AD7B100F4B}"/>
            </a:ext>
          </a:extLst>
        </xdr:cNvPr>
        <xdr:cNvSpPr txBox="1"/>
      </xdr:nvSpPr>
      <xdr:spPr>
        <a:xfrm>
          <a:off x="14909800" y="7123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127000</xdr:rowOff>
    </xdr:from>
    <xdr:to>
      <xdr:col>68</xdr:col>
      <xdr:colOff>152400</xdr:colOff>
      <xdr:row>40</xdr:row>
      <xdr:rowOff>149981</xdr:rowOff>
    </xdr:to>
    <xdr:cxnSp macro="">
      <xdr:nvCxnSpPr>
        <xdr:cNvPr id="394" name="直線コネクタ 393">
          <a:extLst>
            <a:ext uri="{FF2B5EF4-FFF2-40B4-BE49-F238E27FC236}">
              <a16:creationId xmlns:a16="http://schemas.microsoft.com/office/drawing/2014/main" id="{B37CBEC2-F2D3-4735-8B52-E6EC229250BD}"/>
            </a:ext>
          </a:extLst>
        </xdr:cNvPr>
        <xdr:cNvCxnSpPr/>
      </xdr:nvCxnSpPr>
      <xdr:spPr>
        <a:xfrm flipV="1">
          <a:off x="13512800" y="6985000"/>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42635</xdr:rowOff>
    </xdr:from>
    <xdr:to>
      <xdr:col>68</xdr:col>
      <xdr:colOff>203200</xdr:colOff>
      <xdr:row>41</xdr:row>
      <xdr:rowOff>144235</xdr:rowOff>
    </xdr:to>
    <xdr:sp macro="" textlink="">
      <xdr:nvSpPr>
        <xdr:cNvPr id="395" name="フローチャート: 判断 394">
          <a:extLst>
            <a:ext uri="{FF2B5EF4-FFF2-40B4-BE49-F238E27FC236}">
              <a16:creationId xmlns:a16="http://schemas.microsoft.com/office/drawing/2014/main" id="{D2F6D80D-DEB3-4C12-8D55-5045BCC82EAE}"/>
            </a:ext>
          </a:extLst>
        </xdr:cNvPr>
        <xdr:cNvSpPr/>
      </xdr:nvSpPr>
      <xdr:spPr>
        <a:xfrm>
          <a:off x="14351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129012</xdr:rowOff>
    </xdr:from>
    <xdr:ext cx="762000" cy="259045"/>
    <xdr:sp macro="" textlink="">
      <xdr:nvSpPr>
        <xdr:cNvPr id="396" name="テキスト ボックス 395">
          <a:extLst>
            <a:ext uri="{FF2B5EF4-FFF2-40B4-BE49-F238E27FC236}">
              <a16:creationId xmlns:a16="http://schemas.microsoft.com/office/drawing/2014/main" id="{57B34225-36C4-4A32-BC19-39E6A4F37721}"/>
            </a:ext>
          </a:extLst>
        </xdr:cNvPr>
        <xdr:cNvSpPr txBox="1"/>
      </xdr:nvSpPr>
      <xdr:spPr>
        <a:xfrm>
          <a:off x="14020800" y="715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65617</xdr:rowOff>
    </xdr:from>
    <xdr:to>
      <xdr:col>64</xdr:col>
      <xdr:colOff>152400</xdr:colOff>
      <xdr:row>41</xdr:row>
      <xdr:rowOff>167217</xdr:rowOff>
    </xdr:to>
    <xdr:sp macro="" textlink="">
      <xdr:nvSpPr>
        <xdr:cNvPr id="397" name="フローチャート: 判断 396">
          <a:extLst>
            <a:ext uri="{FF2B5EF4-FFF2-40B4-BE49-F238E27FC236}">
              <a16:creationId xmlns:a16="http://schemas.microsoft.com/office/drawing/2014/main" id="{F3ECF954-BC32-48CA-94B0-72B79F72B57F}"/>
            </a:ext>
          </a:extLst>
        </xdr:cNvPr>
        <xdr:cNvSpPr/>
      </xdr:nvSpPr>
      <xdr:spPr>
        <a:xfrm>
          <a:off x="13462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151994</xdr:rowOff>
    </xdr:from>
    <xdr:ext cx="762000" cy="259045"/>
    <xdr:sp macro="" textlink="">
      <xdr:nvSpPr>
        <xdr:cNvPr id="398" name="テキスト ボックス 397">
          <a:extLst>
            <a:ext uri="{FF2B5EF4-FFF2-40B4-BE49-F238E27FC236}">
              <a16:creationId xmlns:a16="http://schemas.microsoft.com/office/drawing/2014/main" id="{0E5495EF-CB85-4B9F-B81D-3FA850611E5F}"/>
            </a:ext>
          </a:extLst>
        </xdr:cNvPr>
        <xdr:cNvSpPr txBox="1"/>
      </xdr:nvSpPr>
      <xdr:spPr>
        <a:xfrm>
          <a:off x="13131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A28940F8-B287-4B60-A609-171A72EB9105}"/>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35CC2071-7752-443B-AECC-58DF455DAE89}"/>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F3E4EEE6-E6BC-4376-82C5-00BC8D9FB6E8}"/>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4AFC1EB2-7D61-47D1-A6B2-FEB652BDE0B9}"/>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CC5ADE37-9FFF-473E-894A-D11DCC6357E4}"/>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63802</xdr:rowOff>
    </xdr:from>
    <xdr:to>
      <xdr:col>81</xdr:col>
      <xdr:colOff>95250</xdr:colOff>
      <xdr:row>39</xdr:row>
      <xdr:rowOff>165402</xdr:rowOff>
    </xdr:to>
    <xdr:sp macro="" textlink="">
      <xdr:nvSpPr>
        <xdr:cNvPr id="404" name="楕円 403">
          <a:extLst>
            <a:ext uri="{FF2B5EF4-FFF2-40B4-BE49-F238E27FC236}">
              <a16:creationId xmlns:a16="http://schemas.microsoft.com/office/drawing/2014/main" id="{C55F075E-AB45-43B1-A648-BB4DE1D0918D}"/>
            </a:ext>
          </a:extLst>
        </xdr:cNvPr>
        <xdr:cNvSpPr/>
      </xdr:nvSpPr>
      <xdr:spPr>
        <a:xfrm>
          <a:off x="16967200" y="6750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80329</xdr:rowOff>
    </xdr:from>
    <xdr:ext cx="762000" cy="259045"/>
    <xdr:sp macro="" textlink="">
      <xdr:nvSpPr>
        <xdr:cNvPr id="405" name="公債費負担の状況該当値テキスト">
          <a:extLst>
            <a:ext uri="{FF2B5EF4-FFF2-40B4-BE49-F238E27FC236}">
              <a16:creationId xmlns:a16="http://schemas.microsoft.com/office/drawing/2014/main" id="{C6F48713-4554-4D24-8D38-3C6D9ADF1501}"/>
            </a:ext>
          </a:extLst>
        </xdr:cNvPr>
        <xdr:cNvSpPr txBox="1"/>
      </xdr:nvSpPr>
      <xdr:spPr>
        <a:xfrm>
          <a:off x="17106900" y="6595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132745</xdr:rowOff>
    </xdr:from>
    <xdr:to>
      <xdr:col>77</xdr:col>
      <xdr:colOff>95250</xdr:colOff>
      <xdr:row>40</xdr:row>
      <xdr:rowOff>62895</xdr:rowOff>
    </xdr:to>
    <xdr:sp macro="" textlink="">
      <xdr:nvSpPr>
        <xdr:cNvPr id="406" name="楕円 405">
          <a:extLst>
            <a:ext uri="{FF2B5EF4-FFF2-40B4-BE49-F238E27FC236}">
              <a16:creationId xmlns:a16="http://schemas.microsoft.com/office/drawing/2014/main" id="{A9DA0E99-53CC-4372-9E90-6C1B0919949A}"/>
            </a:ext>
          </a:extLst>
        </xdr:cNvPr>
        <xdr:cNvSpPr/>
      </xdr:nvSpPr>
      <xdr:spPr>
        <a:xfrm>
          <a:off x="16129000" y="6819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73072</xdr:rowOff>
    </xdr:from>
    <xdr:ext cx="736600" cy="259045"/>
    <xdr:sp macro="" textlink="">
      <xdr:nvSpPr>
        <xdr:cNvPr id="407" name="テキスト ボックス 406">
          <a:extLst>
            <a:ext uri="{FF2B5EF4-FFF2-40B4-BE49-F238E27FC236}">
              <a16:creationId xmlns:a16="http://schemas.microsoft.com/office/drawing/2014/main" id="{04494027-8F98-42AB-8D0A-5FAF63526B5D}"/>
            </a:ext>
          </a:extLst>
        </xdr:cNvPr>
        <xdr:cNvSpPr txBox="1"/>
      </xdr:nvSpPr>
      <xdr:spPr>
        <a:xfrm>
          <a:off x="15798800" y="65881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30238</xdr:rowOff>
    </xdr:from>
    <xdr:to>
      <xdr:col>73</xdr:col>
      <xdr:colOff>44450</xdr:colOff>
      <xdr:row>40</xdr:row>
      <xdr:rowOff>131838</xdr:rowOff>
    </xdr:to>
    <xdr:sp macro="" textlink="">
      <xdr:nvSpPr>
        <xdr:cNvPr id="408" name="楕円 407">
          <a:extLst>
            <a:ext uri="{FF2B5EF4-FFF2-40B4-BE49-F238E27FC236}">
              <a16:creationId xmlns:a16="http://schemas.microsoft.com/office/drawing/2014/main" id="{E13CFDE8-0226-4CA9-AA87-E4264CE64614}"/>
            </a:ext>
          </a:extLst>
        </xdr:cNvPr>
        <xdr:cNvSpPr/>
      </xdr:nvSpPr>
      <xdr:spPr>
        <a:xfrm>
          <a:off x="15240000" y="688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142015</xdr:rowOff>
    </xdr:from>
    <xdr:ext cx="762000" cy="259045"/>
    <xdr:sp macro="" textlink="">
      <xdr:nvSpPr>
        <xdr:cNvPr id="409" name="テキスト ボックス 408">
          <a:extLst>
            <a:ext uri="{FF2B5EF4-FFF2-40B4-BE49-F238E27FC236}">
              <a16:creationId xmlns:a16="http://schemas.microsoft.com/office/drawing/2014/main" id="{96F68C8B-7676-4058-B409-4EE1C1EF50CD}"/>
            </a:ext>
          </a:extLst>
        </xdr:cNvPr>
        <xdr:cNvSpPr txBox="1"/>
      </xdr:nvSpPr>
      <xdr:spPr>
        <a:xfrm>
          <a:off x="14909800" y="6657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76200</xdr:rowOff>
    </xdr:from>
    <xdr:to>
      <xdr:col>68</xdr:col>
      <xdr:colOff>203200</xdr:colOff>
      <xdr:row>41</xdr:row>
      <xdr:rowOff>6350</xdr:rowOff>
    </xdr:to>
    <xdr:sp macro="" textlink="">
      <xdr:nvSpPr>
        <xdr:cNvPr id="410" name="楕円 409">
          <a:extLst>
            <a:ext uri="{FF2B5EF4-FFF2-40B4-BE49-F238E27FC236}">
              <a16:creationId xmlns:a16="http://schemas.microsoft.com/office/drawing/2014/main" id="{908A2059-6417-4708-89B9-C7385D157892}"/>
            </a:ext>
          </a:extLst>
        </xdr:cNvPr>
        <xdr:cNvSpPr/>
      </xdr:nvSpPr>
      <xdr:spPr>
        <a:xfrm>
          <a:off x="14351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16527</xdr:rowOff>
    </xdr:from>
    <xdr:ext cx="762000" cy="259045"/>
    <xdr:sp macro="" textlink="">
      <xdr:nvSpPr>
        <xdr:cNvPr id="411" name="テキスト ボックス 410">
          <a:extLst>
            <a:ext uri="{FF2B5EF4-FFF2-40B4-BE49-F238E27FC236}">
              <a16:creationId xmlns:a16="http://schemas.microsoft.com/office/drawing/2014/main" id="{1AA41826-8770-42F2-8A5C-3BD176D0C1BF}"/>
            </a:ext>
          </a:extLst>
        </xdr:cNvPr>
        <xdr:cNvSpPr txBox="1"/>
      </xdr:nvSpPr>
      <xdr:spPr>
        <a:xfrm>
          <a:off x="14020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99181</xdr:rowOff>
    </xdr:from>
    <xdr:to>
      <xdr:col>64</xdr:col>
      <xdr:colOff>152400</xdr:colOff>
      <xdr:row>41</xdr:row>
      <xdr:rowOff>29331</xdr:rowOff>
    </xdr:to>
    <xdr:sp macro="" textlink="">
      <xdr:nvSpPr>
        <xdr:cNvPr id="412" name="楕円 411">
          <a:extLst>
            <a:ext uri="{FF2B5EF4-FFF2-40B4-BE49-F238E27FC236}">
              <a16:creationId xmlns:a16="http://schemas.microsoft.com/office/drawing/2014/main" id="{9F5D8CED-9507-42DF-8414-6941FABD2F4D}"/>
            </a:ext>
          </a:extLst>
        </xdr:cNvPr>
        <xdr:cNvSpPr/>
      </xdr:nvSpPr>
      <xdr:spPr>
        <a:xfrm>
          <a:off x="13462000" y="6957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39508</xdr:rowOff>
    </xdr:from>
    <xdr:ext cx="762000" cy="259045"/>
    <xdr:sp macro="" textlink="">
      <xdr:nvSpPr>
        <xdr:cNvPr id="413" name="テキスト ボックス 412">
          <a:extLst>
            <a:ext uri="{FF2B5EF4-FFF2-40B4-BE49-F238E27FC236}">
              <a16:creationId xmlns:a16="http://schemas.microsoft.com/office/drawing/2014/main" id="{60F680CF-C3E6-4916-84FD-763F7B577572}"/>
            </a:ext>
          </a:extLst>
        </xdr:cNvPr>
        <xdr:cNvSpPr txBox="1"/>
      </xdr:nvSpPr>
      <xdr:spPr>
        <a:xfrm>
          <a:off x="13131800" y="6726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14C16240-D965-45C4-8618-FE1496952CA1}"/>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564CA2FB-2907-4E9B-8A30-AB41366128F7}"/>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EF63C6FA-529A-4BFD-A728-91E3097900B2}"/>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E41DA9DA-4292-4784-8002-65420DA66F37}"/>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A416883D-59C9-43AB-8331-6A72F7D59E7F}"/>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3942BFEE-6C4A-4C6C-8E64-61E3EB364204}"/>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277F615D-4A42-4399-9771-66449CDB92C3}"/>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A4C2BDC1-32D5-4CA4-88EA-8D868324A886}"/>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5E0E66DA-234E-4E29-BDE1-3B44105C1EEE}"/>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2371CCB3-280A-4307-A38E-2B3A66A8367A}"/>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2A3CC3C7-F506-4A34-9602-038FE96E56D6}"/>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56F9D799-C170-486E-980C-192954D09CBF}"/>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901F990-870C-458E-8E36-337E24343FAD}"/>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令和</a:t>
          </a:r>
          <a:r>
            <a:rPr kumimoji="1" lang="en-US" altLang="ja-JP" sz="1200">
              <a:latin typeface="ＭＳ Ｐゴシック" panose="020B0600070205080204" pitchFamily="50" charset="-128"/>
              <a:ea typeface="ＭＳ Ｐゴシック" panose="020B0600070205080204" pitchFamily="50" charset="-128"/>
            </a:rPr>
            <a:t>4</a:t>
          </a:r>
          <a:r>
            <a:rPr kumimoji="1" lang="ja-JP" altLang="en-US" sz="1200">
              <a:latin typeface="ＭＳ Ｐゴシック" panose="020B0600070205080204" pitchFamily="50" charset="-128"/>
              <a:ea typeface="ＭＳ Ｐゴシック" panose="020B0600070205080204" pitchFamily="50" charset="-128"/>
            </a:rPr>
            <a:t>年度も、前年度に続き「－」となり、類似団体平均を大きく下回っている。</a:t>
          </a:r>
        </a:p>
        <a:p>
          <a:r>
            <a:rPr kumimoji="1" lang="ja-JP" altLang="en-US" sz="1200">
              <a:latin typeface="ＭＳ Ｐゴシック" panose="020B0600070205080204" pitchFamily="50" charset="-128"/>
              <a:ea typeface="ＭＳ Ｐゴシック" panose="020B0600070205080204" pitchFamily="50" charset="-128"/>
            </a:rPr>
            <a:t>公共施設等の計画的な維持更新のため、公共施設等マネジメント基金、薬科大学整備基金に積立を行うなど、充当可能財源が増となったことが主な要因である。</a:t>
          </a:r>
        </a:p>
        <a:p>
          <a:r>
            <a:rPr kumimoji="1" lang="ja-JP" altLang="en-US" sz="1200">
              <a:latin typeface="ＭＳ Ｐゴシック" panose="020B0600070205080204" pitchFamily="50" charset="-128"/>
              <a:ea typeface="ＭＳ Ｐゴシック" panose="020B0600070205080204" pitchFamily="50" charset="-128"/>
            </a:rPr>
            <a:t>依然「－」となっているものの、引き続き、薬科大学整備事業、鉄道高架事業などの大規模な財政需要に備えた基金の積立等により充当可能財源の確保に努め、今後も計画的な財政運営に努めていく。</a:t>
          </a: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110DAF32-3942-439C-91E3-649EC12704AF}"/>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5F1B2505-5A6F-40B6-B379-81CBBC40D053}"/>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F729748E-98DB-435A-B167-3602931E468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0" name="直線コネクタ 429">
          <a:extLst>
            <a:ext uri="{FF2B5EF4-FFF2-40B4-BE49-F238E27FC236}">
              <a16:creationId xmlns:a16="http://schemas.microsoft.com/office/drawing/2014/main" id="{7A4A5A66-A5A9-433A-8613-2AC22652C74C}"/>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1" name="テキスト ボックス 430">
          <a:extLst>
            <a:ext uri="{FF2B5EF4-FFF2-40B4-BE49-F238E27FC236}">
              <a16:creationId xmlns:a16="http://schemas.microsoft.com/office/drawing/2014/main" id="{75C3B4BC-BA62-4665-AFC7-3E42D1DCEF7B}"/>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2" name="直線コネクタ 431">
          <a:extLst>
            <a:ext uri="{FF2B5EF4-FFF2-40B4-BE49-F238E27FC236}">
              <a16:creationId xmlns:a16="http://schemas.microsoft.com/office/drawing/2014/main" id="{DD03B15C-3278-4729-8343-5693899BC2B3}"/>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3" name="テキスト ボックス 432">
          <a:extLst>
            <a:ext uri="{FF2B5EF4-FFF2-40B4-BE49-F238E27FC236}">
              <a16:creationId xmlns:a16="http://schemas.microsoft.com/office/drawing/2014/main" id="{C737C62B-1824-415C-845B-40E40818AEE4}"/>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4" name="直線コネクタ 433">
          <a:extLst>
            <a:ext uri="{FF2B5EF4-FFF2-40B4-BE49-F238E27FC236}">
              <a16:creationId xmlns:a16="http://schemas.microsoft.com/office/drawing/2014/main" id="{53E32897-AE68-4512-B685-AD81312A941C}"/>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5" name="テキスト ボックス 434">
          <a:extLst>
            <a:ext uri="{FF2B5EF4-FFF2-40B4-BE49-F238E27FC236}">
              <a16:creationId xmlns:a16="http://schemas.microsoft.com/office/drawing/2014/main" id="{403BC48D-1BC7-4A64-8EC2-3865BA556EC4}"/>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6" name="直線コネクタ 435">
          <a:extLst>
            <a:ext uri="{FF2B5EF4-FFF2-40B4-BE49-F238E27FC236}">
              <a16:creationId xmlns:a16="http://schemas.microsoft.com/office/drawing/2014/main" id="{E90FE96E-5BCD-4CA1-AF02-2D13499FBB2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7" name="テキスト ボックス 436">
          <a:extLst>
            <a:ext uri="{FF2B5EF4-FFF2-40B4-BE49-F238E27FC236}">
              <a16:creationId xmlns:a16="http://schemas.microsoft.com/office/drawing/2014/main" id="{FFA17506-7B70-442D-A17D-576D465B587F}"/>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FBEB5C4E-4213-4562-BF6C-5F7B8C88664B}"/>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97967623-04BD-4A05-9901-117F53453326}"/>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60757</xdr:rowOff>
    </xdr:to>
    <xdr:cxnSp macro="">
      <xdr:nvCxnSpPr>
        <xdr:cNvPr id="440" name="直線コネクタ 439">
          <a:extLst>
            <a:ext uri="{FF2B5EF4-FFF2-40B4-BE49-F238E27FC236}">
              <a16:creationId xmlns:a16="http://schemas.microsoft.com/office/drawing/2014/main" id="{9A6F69B8-BA68-4E41-A05F-7C816A99BE4A}"/>
            </a:ext>
          </a:extLst>
        </xdr:cNvPr>
        <xdr:cNvCxnSpPr/>
      </xdr:nvCxnSpPr>
      <xdr:spPr>
        <a:xfrm flipV="1">
          <a:off x="17018000" y="2451100"/>
          <a:ext cx="0" cy="15530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32834</xdr:rowOff>
    </xdr:from>
    <xdr:ext cx="762000" cy="259045"/>
    <xdr:sp macro="" textlink="">
      <xdr:nvSpPr>
        <xdr:cNvPr id="441" name="将来負担の状況最小値テキスト">
          <a:extLst>
            <a:ext uri="{FF2B5EF4-FFF2-40B4-BE49-F238E27FC236}">
              <a16:creationId xmlns:a16="http://schemas.microsoft.com/office/drawing/2014/main" id="{21751E5C-1146-4C89-B022-83582731484A}"/>
            </a:ext>
          </a:extLst>
        </xdr:cNvPr>
        <xdr:cNvSpPr txBox="1"/>
      </xdr:nvSpPr>
      <xdr:spPr>
        <a:xfrm>
          <a:off x="17106900" y="3976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60757</xdr:rowOff>
    </xdr:from>
    <xdr:to>
      <xdr:col>81</xdr:col>
      <xdr:colOff>133350</xdr:colOff>
      <xdr:row>23</xdr:row>
      <xdr:rowOff>60757</xdr:rowOff>
    </xdr:to>
    <xdr:cxnSp macro="">
      <xdr:nvCxnSpPr>
        <xdr:cNvPr id="442" name="直線コネクタ 441">
          <a:extLst>
            <a:ext uri="{FF2B5EF4-FFF2-40B4-BE49-F238E27FC236}">
              <a16:creationId xmlns:a16="http://schemas.microsoft.com/office/drawing/2014/main" id="{9C25A2CD-165E-48D8-9EAD-E122DFCE0EEA}"/>
            </a:ext>
          </a:extLst>
        </xdr:cNvPr>
        <xdr:cNvCxnSpPr/>
      </xdr:nvCxnSpPr>
      <xdr:spPr>
        <a:xfrm>
          <a:off x="16929100" y="4004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3" name="将来負担の状況最大値テキスト">
          <a:extLst>
            <a:ext uri="{FF2B5EF4-FFF2-40B4-BE49-F238E27FC236}">
              <a16:creationId xmlns:a16="http://schemas.microsoft.com/office/drawing/2014/main" id="{8BC4637E-47EC-4B51-8960-01B450462BD1}"/>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4" name="直線コネクタ 443">
          <a:extLst>
            <a:ext uri="{FF2B5EF4-FFF2-40B4-BE49-F238E27FC236}">
              <a16:creationId xmlns:a16="http://schemas.microsoft.com/office/drawing/2014/main" id="{B90F27C0-55C0-41AC-A462-0CEC04907A2F}"/>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147743</xdr:rowOff>
    </xdr:from>
    <xdr:ext cx="762000" cy="259045"/>
    <xdr:sp macro="" textlink="">
      <xdr:nvSpPr>
        <xdr:cNvPr id="445" name="将来負担の状況平均値テキスト">
          <a:extLst>
            <a:ext uri="{FF2B5EF4-FFF2-40B4-BE49-F238E27FC236}">
              <a16:creationId xmlns:a16="http://schemas.microsoft.com/office/drawing/2014/main" id="{881B8043-8E32-440F-880C-3B1D3D91D838}"/>
            </a:ext>
          </a:extLst>
        </xdr:cNvPr>
        <xdr:cNvSpPr txBox="1"/>
      </xdr:nvSpPr>
      <xdr:spPr>
        <a:xfrm>
          <a:off x="17106900" y="25480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4216</xdr:rowOff>
    </xdr:from>
    <xdr:to>
      <xdr:col>81</xdr:col>
      <xdr:colOff>95250</xdr:colOff>
      <xdr:row>15</xdr:row>
      <xdr:rowOff>105816</xdr:rowOff>
    </xdr:to>
    <xdr:sp macro="" textlink="">
      <xdr:nvSpPr>
        <xdr:cNvPr id="446" name="フローチャート: 判断 445">
          <a:extLst>
            <a:ext uri="{FF2B5EF4-FFF2-40B4-BE49-F238E27FC236}">
              <a16:creationId xmlns:a16="http://schemas.microsoft.com/office/drawing/2014/main" id="{5FA4C721-41A4-431F-BE18-93D94E0E4ADD}"/>
            </a:ext>
          </a:extLst>
        </xdr:cNvPr>
        <xdr:cNvSpPr/>
      </xdr:nvSpPr>
      <xdr:spPr>
        <a:xfrm>
          <a:off x="16967200" y="2575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54407</xdr:rowOff>
    </xdr:from>
    <xdr:to>
      <xdr:col>77</xdr:col>
      <xdr:colOff>95250</xdr:colOff>
      <xdr:row>15</xdr:row>
      <xdr:rowOff>156007</xdr:rowOff>
    </xdr:to>
    <xdr:sp macro="" textlink="">
      <xdr:nvSpPr>
        <xdr:cNvPr id="447" name="フローチャート: 判断 446">
          <a:extLst>
            <a:ext uri="{FF2B5EF4-FFF2-40B4-BE49-F238E27FC236}">
              <a16:creationId xmlns:a16="http://schemas.microsoft.com/office/drawing/2014/main" id="{94A5DEE0-1C1E-4ADA-B8C1-C4EC31BF4FF6}"/>
            </a:ext>
          </a:extLst>
        </xdr:cNvPr>
        <xdr:cNvSpPr/>
      </xdr:nvSpPr>
      <xdr:spPr>
        <a:xfrm>
          <a:off x="16129000" y="262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166184</xdr:rowOff>
    </xdr:from>
    <xdr:ext cx="736600" cy="259045"/>
    <xdr:sp macro="" textlink="">
      <xdr:nvSpPr>
        <xdr:cNvPr id="448" name="テキスト ボックス 447">
          <a:extLst>
            <a:ext uri="{FF2B5EF4-FFF2-40B4-BE49-F238E27FC236}">
              <a16:creationId xmlns:a16="http://schemas.microsoft.com/office/drawing/2014/main" id="{29FFEA00-500A-4820-AC13-4A24BFE7FA57}"/>
            </a:ext>
          </a:extLst>
        </xdr:cNvPr>
        <xdr:cNvSpPr txBox="1"/>
      </xdr:nvSpPr>
      <xdr:spPr>
        <a:xfrm>
          <a:off x="15798800" y="2395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132588</xdr:rowOff>
    </xdr:from>
    <xdr:to>
      <xdr:col>73</xdr:col>
      <xdr:colOff>44450</xdr:colOff>
      <xdr:row>16</xdr:row>
      <xdr:rowOff>62738</xdr:rowOff>
    </xdr:to>
    <xdr:sp macro="" textlink="">
      <xdr:nvSpPr>
        <xdr:cNvPr id="449" name="フローチャート: 判断 448">
          <a:extLst>
            <a:ext uri="{FF2B5EF4-FFF2-40B4-BE49-F238E27FC236}">
              <a16:creationId xmlns:a16="http://schemas.microsoft.com/office/drawing/2014/main" id="{2B2971DE-A55F-4396-BD40-1A63226B3382}"/>
            </a:ext>
          </a:extLst>
        </xdr:cNvPr>
        <xdr:cNvSpPr/>
      </xdr:nvSpPr>
      <xdr:spPr>
        <a:xfrm>
          <a:off x="15240000" y="2704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72915</xdr:rowOff>
    </xdr:from>
    <xdr:ext cx="762000" cy="259045"/>
    <xdr:sp macro="" textlink="">
      <xdr:nvSpPr>
        <xdr:cNvPr id="450" name="テキスト ボックス 449">
          <a:extLst>
            <a:ext uri="{FF2B5EF4-FFF2-40B4-BE49-F238E27FC236}">
              <a16:creationId xmlns:a16="http://schemas.microsoft.com/office/drawing/2014/main" id="{DC775076-E05E-4A73-BFA5-3C49FDA96748}"/>
            </a:ext>
          </a:extLst>
        </xdr:cNvPr>
        <xdr:cNvSpPr txBox="1"/>
      </xdr:nvSpPr>
      <xdr:spPr>
        <a:xfrm>
          <a:off x="14909800" y="2473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155753</xdr:rowOff>
    </xdr:from>
    <xdr:to>
      <xdr:col>68</xdr:col>
      <xdr:colOff>203200</xdr:colOff>
      <xdr:row>16</xdr:row>
      <xdr:rowOff>85903</xdr:rowOff>
    </xdr:to>
    <xdr:sp macro="" textlink="">
      <xdr:nvSpPr>
        <xdr:cNvPr id="451" name="フローチャート: 判断 450">
          <a:extLst>
            <a:ext uri="{FF2B5EF4-FFF2-40B4-BE49-F238E27FC236}">
              <a16:creationId xmlns:a16="http://schemas.microsoft.com/office/drawing/2014/main" id="{9E6EB1F7-A801-4738-81AF-3332F9B5FFC1}"/>
            </a:ext>
          </a:extLst>
        </xdr:cNvPr>
        <xdr:cNvSpPr/>
      </xdr:nvSpPr>
      <xdr:spPr>
        <a:xfrm>
          <a:off x="14351000" y="2727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96080</xdr:rowOff>
    </xdr:from>
    <xdr:ext cx="762000" cy="259045"/>
    <xdr:sp macro="" textlink="">
      <xdr:nvSpPr>
        <xdr:cNvPr id="452" name="テキスト ボックス 451">
          <a:extLst>
            <a:ext uri="{FF2B5EF4-FFF2-40B4-BE49-F238E27FC236}">
              <a16:creationId xmlns:a16="http://schemas.microsoft.com/office/drawing/2014/main" id="{7AF13B82-C7AF-48D3-B817-8419098C7E77}"/>
            </a:ext>
          </a:extLst>
        </xdr:cNvPr>
        <xdr:cNvSpPr txBox="1"/>
      </xdr:nvSpPr>
      <xdr:spPr>
        <a:xfrm>
          <a:off x="14020800" y="2496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156718</xdr:rowOff>
    </xdr:from>
    <xdr:to>
      <xdr:col>64</xdr:col>
      <xdr:colOff>152400</xdr:colOff>
      <xdr:row>16</xdr:row>
      <xdr:rowOff>86868</xdr:rowOff>
    </xdr:to>
    <xdr:sp macro="" textlink="">
      <xdr:nvSpPr>
        <xdr:cNvPr id="453" name="フローチャート: 判断 452">
          <a:extLst>
            <a:ext uri="{FF2B5EF4-FFF2-40B4-BE49-F238E27FC236}">
              <a16:creationId xmlns:a16="http://schemas.microsoft.com/office/drawing/2014/main" id="{6ED03B1F-E95C-406A-BFC8-3C26FDE5E702}"/>
            </a:ext>
          </a:extLst>
        </xdr:cNvPr>
        <xdr:cNvSpPr/>
      </xdr:nvSpPr>
      <xdr:spPr>
        <a:xfrm>
          <a:off x="13462000" y="2728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97045</xdr:rowOff>
    </xdr:from>
    <xdr:ext cx="762000" cy="259045"/>
    <xdr:sp macro="" textlink="">
      <xdr:nvSpPr>
        <xdr:cNvPr id="454" name="テキスト ボックス 453">
          <a:extLst>
            <a:ext uri="{FF2B5EF4-FFF2-40B4-BE49-F238E27FC236}">
              <a16:creationId xmlns:a16="http://schemas.microsoft.com/office/drawing/2014/main" id="{B67CFAA8-E188-487F-BA3D-F60E35988095}"/>
            </a:ext>
          </a:extLst>
        </xdr:cNvPr>
        <xdr:cNvSpPr txBox="1"/>
      </xdr:nvSpPr>
      <xdr:spPr>
        <a:xfrm>
          <a:off x="13131800" y="249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9450B09C-B20A-4C04-975A-33D322B89813}"/>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DFF81BEB-DBBF-413A-9144-A5C8820E3312}"/>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F686D4DA-7D74-476C-986D-4ACAE1D3BECE}"/>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95ACB3E7-4DD3-411F-9F5E-D250CACFD94D}"/>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1008FD2D-DA14-411E-9013-A1DF2E08A239}"/>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岐阜県岐阜市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402,400
392,482
203.60
196,878,547
188,492,600
7,955,344
88,752,918
148,503,913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類似団体平均を上回っている主な要因としては、保育所をはじめ、大学（短大・薬大）、高等学校や障がい者施設などを直営で運営していることによるものである。職員定数については、民営化、委託化の推進などにより、ピーク時（昭和</a:t>
          </a:r>
          <a:r>
            <a:rPr kumimoji="1" lang="en-US" altLang="ja-JP" sz="1200">
              <a:latin typeface="ＭＳ Ｐゴシック" panose="020B0600070205080204" pitchFamily="50" charset="-128"/>
              <a:ea typeface="ＭＳ Ｐゴシック" panose="020B0600070205080204" pitchFamily="50" charset="-128"/>
            </a:rPr>
            <a:t>56</a:t>
          </a:r>
          <a:r>
            <a:rPr kumimoji="1" lang="ja-JP" altLang="en-US" sz="1200">
              <a:latin typeface="ＭＳ Ｐゴシック" panose="020B0600070205080204" pitchFamily="50" charset="-128"/>
              <a:ea typeface="ＭＳ Ｐゴシック" panose="020B0600070205080204" pitchFamily="50" charset="-128"/>
            </a:rPr>
            <a:t>年・</a:t>
          </a:r>
          <a:r>
            <a:rPr kumimoji="1" lang="en-US" altLang="ja-JP" sz="1200">
              <a:latin typeface="ＭＳ Ｐゴシック" panose="020B0600070205080204" pitchFamily="50" charset="-128"/>
              <a:ea typeface="ＭＳ Ｐゴシック" panose="020B0600070205080204" pitchFamily="50" charset="-128"/>
            </a:rPr>
            <a:t>4,999</a:t>
          </a:r>
          <a:r>
            <a:rPr kumimoji="1" lang="ja-JP" altLang="en-US" sz="1200">
              <a:latin typeface="ＭＳ Ｐゴシック" panose="020B0600070205080204" pitchFamily="50" charset="-128"/>
              <a:ea typeface="ＭＳ Ｐゴシック" panose="020B0600070205080204" pitchFamily="50" charset="-128"/>
            </a:rPr>
            <a:t>人）と比較して、令和</a:t>
          </a:r>
          <a:r>
            <a:rPr kumimoji="1" lang="en-US" altLang="ja-JP" sz="1200">
              <a:latin typeface="ＭＳ Ｐゴシック" panose="020B0600070205080204" pitchFamily="50" charset="-128"/>
              <a:ea typeface="ＭＳ Ｐゴシック" panose="020B0600070205080204" pitchFamily="50" charset="-128"/>
            </a:rPr>
            <a:t>4</a:t>
          </a:r>
          <a:r>
            <a:rPr kumimoji="1" lang="ja-JP" altLang="en-US" sz="1200">
              <a:latin typeface="ＭＳ Ｐゴシック" panose="020B0600070205080204" pitchFamily="50" charset="-128"/>
              <a:ea typeface="ＭＳ Ｐゴシック" panose="020B0600070205080204" pitchFamily="50" charset="-128"/>
            </a:rPr>
            <a:t>年度には、</a:t>
          </a:r>
          <a:r>
            <a:rPr kumimoji="1" lang="en-US" altLang="ja-JP" sz="1200">
              <a:latin typeface="ＭＳ Ｐゴシック" panose="020B0600070205080204" pitchFamily="50" charset="-128"/>
              <a:ea typeface="ＭＳ Ｐゴシック" panose="020B0600070205080204" pitchFamily="50" charset="-128"/>
            </a:rPr>
            <a:t>4,141</a:t>
          </a:r>
          <a:r>
            <a:rPr kumimoji="1" lang="ja-JP" altLang="en-US" sz="1200">
              <a:latin typeface="ＭＳ Ｐゴシック" panose="020B0600070205080204" pitchFamily="50" charset="-128"/>
              <a:ea typeface="ＭＳ Ｐゴシック" panose="020B0600070205080204" pitchFamily="50" charset="-128"/>
            </a:rPr>
            <a:t>人と、約</a:t>
          </a:r>
          <a:r>
            <a:rPr kumimoji="1" lang="en-US" altLang="ja-JP" sz="1200">
              <a:latin typeface="ＭＳ Ｐゴシック" panose="020B0600070205080204" pitchFamily="50" charset="-128"/>
              <a:ea typeface="ＭＳ Ｐゴシック" panose="020B0600070205080204" pitchFamily="50" charset="-128"/>
            </a:rPr>
            <a:t>17</a:t>
          </a:r>
          <a:r>
            <a:rPr kumimoji="1" lang="ja-JP" altLang="en-US" sz="1200">
              <a:latin typeface="ＭＳ Ｐゴシック" panose="020B0600070205080204" pitchFamily="50" charset="-128"/>
              <a:ea typeface="ＭＳ Ｐゴシック" panose="020B0600070205080204" pitchFamily="50" charset="-128"/>
            </a:rPr>
            <a:t>％削減するなど効率化を進めており、今後もさらなる行財政改革の取り組みにより、人件費の抑制に努めていく。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46990</xdr:rowOff>
    </xdr:from>
    <xdr:to>
      <xdr:col>24</xdr:col>
      <xdr:colOff>25400</xdr:colOff>
      <xdr:row>40</xdr:row>
      <xdr:rowOff>127000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0484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99077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127000</xdr:rowOff>
    </xdr:from>
    <xdr:to>
      <xdr:col>24</xdr:col>
      <xdr:colOff>114300</xdr:colOff>
      <xdr:row>40</xdr:row>
      <xdr:rowOff>127000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133367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48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46990</xdr:rowOff>
    </xdr:from>
    <xdr:to>
      <xdr:col>24</xdr:col>
      <xdr:colOff>114300</xdr:colOff>
      <xdr:row>33</xdr:row>
      <xdr:rowOff>46990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04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92710</xdr:rowOff>
    </xdr:from>
    <xdr:to>
      <xdr:col>24</xdr:col>
      <xdr:colOff>25400</xdr:colOff>
      <xdr:row>37</xdr:row>
      <xdr:rowOff>168910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43636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130827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31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114300</xdr:rowOff>
    </xdr:from>
    <xdr:to>
      <xdr:col>24</xdr:col>
      <xdr:colOff>76200</xdr:colOff>
      <xdr:row>37</xdr:row>
      <xdr:rowOff>44450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92710</xdr:rowOff>
    </xdr:from>
    <xdr:to>
      <xdr:col>19</xdr:col>
      <xdr:colOff>187325</xdr:colOff>
      <xdr:row>38</xdr:row>
      <xdr:rowOff>111760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43636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76200</xdr:rowOff>
    </xdr:from>
    <xdr:to>
      <xdr:col>20</xdr:col>
      <xdr:colOff>38100</xdr:colOff>
      <xdr:row>37</xdr:row>
      <xdr:rowOff>6350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16527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01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35560</xdr:rowOff>
    </xdr:from>
    <xdr:to>
      <xdr:col>15</xdr:col>
      <xdr:colOff>98425</xdr:colOff>
      <xdr:row>38</xdr:row>
      <xdr:rowOff>111760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55066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3810</xdr:rowOff>
    </xdr:from>
    <xdr:to>
      <xdr:col>15</xdr:col>
      <xdr:colOff>149225</xdr:colOff>
      <xdr:row>37</xdr:row>
      <xdr:rowOff>105410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115587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11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161290</xdr:rowOff>
    </xdr:from>
    <xdr:to>
      <xdr:col>11</xdr:col>
      <xdr:colOff>9525</xdr:colOff>
      <xdr:row>38</xdr:row>
      <xdr:rowOff>35560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5049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76200</xdr:rowOff>
    </xdr:from>
    <xdr:to>
      <xdr:col>11</xdr:col>
      <xdr:colOff>60325</xdr:colOff>
      <xdr:row>37</xdr:row>
      <xdr:rowOff>6350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16527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83820</xdr:rowOff>
    </xdr:from>
    <xdr:to>
      <xdr:col>6</xdr:col>
      <xdr:colOff>171450</xdr:colOff>
      <xdr:row>37</xdr:row>
      <xdr:rowOff>13970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24147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118110</xdr:rowOff>
    </xdr:from>
    <xdr:to>
      <xdr:col>24</xdr:col>
      <xdr:colOff>76200</xdr:colOff>
      <xdr:row>38</xdr:row>
      <xdr:rowOff>48260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46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90187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43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41910</xdr:rowOff>
    </xdr:from>
    <xdr:to>
      <xdr:col>20</xdr:col>
      <xdr:colOff>38100</xdr:colOff>
      <xdr:row>37</xdr:row>
      <xdr:rowOff>143510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128287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471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60960</xdr:rowOff>
    </xdr:from>
    <xdr:to>
      <xdr:col>15</xdr:col>
      <xdr:colOff>149225</xdr:colOff>
      <xdr:row>38</xdr:row>
      <xdr:rowOff>162560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57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147337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66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156210</xdr:rowOff>
    </xdr:from>
    <xdr:to>
      <xdr:col>11</xdr:col>
      <xdr:colOff>60325</xdr:colOff>
      <xdr:row>38</xdr:row>
      <xdr:rowOff>86360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71137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110490</xdr:rowOff>
    </xdr:from>
    <xdr:to>
      <xdr:col>6</xdr:col>
      <xdr:colOff>171450</xdr:colOff>
      <xdr:row>38</xdr:row>
      <xdr:rowOff>40640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25417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岐阜市行財政改革プランに基づき、各種業務の委託化などを推進しており、人件費から物件費へのシフトが進んでいる。</a:t>
          </a:r>
        </a:p>
        <a:p>
          <a:r>
            <a:rPr kumimoji="1" lang="ja-JP" altLang="en-US" sz="1200">
              <a:latin typeface="ＭＳ Ｐゴシック" panose="020B0600070205080204" pitchFamily="50" charset="-128"/>
              <a:ea typeface="ＭＳ Ｐゴシック" panose="020B0600070205080204" pitchFamily="50" charset="-128"/>
            </a:rPr>
            <a:t>令和</a:t>
          </a:r>
          <a:r>
            <a:rPr kumimoji="1" lang="en-US" altLang="ja-JP" sz="1200">
              <a:latin typeface="ＭＳ Ｐゴシック" panose="020B0600070205080204" pitchFamily="50" charset="-128"/>
              <a:ea typeface="ＭＳ Ｐゴシック" panose="020B0600070205080204" pitchFamily="50" charset="-128"/>
            </a:rPr>
            <a:t>4</a:t>
          </a:r>
          <a:r>
            <a:rPr kumimoji="1" lang="ja-JP" altLang="en-US" sz="1200">
              <a:latin typeface="ＭＳ Ｐゴシック" panose="020B0600070205080204" pitchFamily="50" charset="-128"/>
              <a:ea typeface="ＭＳ Ｐゴシック" panose="020B0600070205080204" pitchFamily="50" charset="-128"/>
            </a:rPr>
            <a:t>年度は光熱費の増、プラスチックごみの収集委託などにより物件費が増加したため比率は増加した。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保育所等の民営化や</a:t>
          </a:r>
          <a:r>
            <a:rPr kumimoji="1" lang="en-US" altLang="ja-JP" sz="1200">
              <a:latin typeface="ＭＳ Ｐゴシック" panose="020B0600070205080204" pitchFamily="50" charset="-128"/>
              <a:ea typeface="ＭＳ Ｐゴシック" panose="020B0600070205080204" pitchFamily="50" charset="-128"/>
            </a:rPr>
            <a:t>ICT</a:t>
          </a:r>
          <a:r>
            <a:rPr kumimoji="1" lang="ja-JP" altLang="en-US" sz="1200">
              <a:latin typeface="ＭＳ Ｐゴシック" panose="020B0600070205080204" pitchFamily="50" charset="-128"/>
              <a:ea typeface="ＭＳ Ｐゴシック" panose="020B0600070205080204" pitchFamily="50" charset="-128"/>
            </a:rPr>
            <a:t>機器の活用などにより、組織・業務のスリム化、効率化に向けた取り組みを推進していく。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154214</xdr:rowOff>
    </xdr:from>
    <xdr:to>
      <xdr:col>82</xdr:col>
      <xdr:colOff>107950</xdr:colOff>
      <xdr:row>22</xdr:row>
      <xdr:rowOff>29028</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211614"/>
          <a:ext cx="0" cy="1589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1105</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773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29028</xdr:rowOff>
    </xdr:from>
    <xdr:to>
      <xdr:col>82</xdr:col>
      <xdr:colOff>196850</xdr:colOff>
      <xdr:row>22</xdr:row>
      <xdr:rowOff>29028</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800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69141</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1955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154214</xdr:rowOff>
    </xdr:from>
    <xdr:to>
      <xdr:col>82</xdr:col>
      <xdr:colOff>196850</xdr:colOff>
      <xdr:row>12</xdr:row>
      <xdr:rowOff>154214</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211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26307</xdr:rowOff>
    </xdr:from>
    <xdr:to>
      <xdr:col>82</xdr:col>
      <xdr:colOff>107950</xdr:colOff>
      <xdr:row>18</xdr:row>
      <xdr:rowOff>127000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5671800" y="2940957"/>
          <a:ext cx="838200" cy="272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109056</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6808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92529</xdr:rowOff>
    </xdr:from>
    <xdr:to>
      <xdr:col>82</xdr:col>
      <xdr:colOff>158750</xdr:colOff>
      <xdr:row>17</xdr:row>
      <xdr:rowOff>22679</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83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26307</xdr:rowOff>
    </xdr:from>
    <xdr:to>
      <xdr:col>78</xdr:col>
      <xdr:colOff>69850</xdr:colOff>
      <xdr:row>17</xdr:row>
      <xdr:rowOff>124279</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4782800" y="2940957"/>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144236</xdr:rowOff>
    </xdr:from>
    <xdr:to>
      <xdr:col>78</xdr:col>
      <xdr:colOff>120650</xdr:colOff>
      <xdr:row>16</xdr:row>
      <xdr:rowOff>74386</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84563</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4848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124279</xdr:rowOff>
    </xdr:from>
    <xdr:to>
      <xdr:col>73</xdr:col>
      <xdr:colOff>180975</xdr:colOff>
      <xdr:row>17</xdr:row>
      <xdr:rowOff>156936</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flipV="1">
          <a:off x="13893800" y="303892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38100</xdr:rowOff>
    </xdr:from>
    <xdr:to>
      <xdr:col>74</xdr:col>
      <xdr:colOff>31750</xdr:colOff>
      <xdr:row>16</xdr:row>
      <xdr:rowOff>139700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149877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135164</xdr:rowOff>
    </xdr:from>
    <xdr:to>
      <xdr:col>69</xdr:col>
      <xdr:colOff>92075</xdr:colOff>
      <xdr:row>17</xdr:row>
      <xdr:rowOff>156936</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3049814"/>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70757</xdr:rowOff>
    </xdr:from>
    <xdr:to>
      <xdr:col>69</xdr:col>
      <xdr:colOff>142875</xdr:colOff>
      <xdr:row>17</xdr:row>
      <xdr:rowOff>907</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11084</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58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38100</xdr:rowOff>
    </xdr:from>
    <xdr:to>
      <xdr:col>65</xdr:col>
      <xdr:colOff>53975</xdr:colOff>
      <xdr:row>16</xdr:row>
      <xdr:rowOff>139700</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149877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76200</xdr:rowOff>
    </xdr:from>
    <xdr:to>
      <xdr:col>82</xdr:col>
      <xdr:colOff>158750</xdr:colOff>
      <xdr:row>19</xdr:row>
      <xdr:rowOff>6350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48277</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313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146957</xdr:rowOff>
    </xdr:from>
    <xdr:to>
      <xdr:col>78</xdr:col>
      <xdr:colOff>120650</xdr:colOff>
      <xdr:row>17</xdr:row>
      <xdr:rowOff>77107</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89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61884</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976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73479</xdr:rowOff>
    </xdr:from>
    <xdr:to>
      <xdr:col>74</xdr:col>
      <xdr:colOff>31750</xdr:colOff>
      <xdr:row>18</xdr:row>
      <xdr:rowOff>3629</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988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159856</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3074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106136</xdr:rowOff>
    </xdr:from>
    <xdr:to>
      <xdr:col>69</xdr:col>
      <xdr:colOff>142875</xdr:colOff>
      <xdr:row>18</xdr:row>
      <xdr:rowOff>36286</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302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21063</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3107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84364</xdr:rowOff>
    </xdr:from>
    <xdr:to>
      <xdr:col>65</xdr:col>
      <xdr:colOff>53975</xdr:colOff>
      <xdr:row>18</xdr:row>
      <xdr:rowOff>14514</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999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170741</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3085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類似団体平均と同様に、令和</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年度は減少したが、近年は増加傾向で推移しており、令和</a:t>
          </a:r>
          <a:r>
            <a:rPr kumimoji="1" lang="en-US" altLang="ja-JP" sz="1200">
              <a:latin typeface="ＭＳ Ｐゴシック" panose="020B0600070205080204" pitchFamily="50" charset="-128"/>
              <a:ea typeface="ＭＳ Ｐゴシック" panose="020B0600070205080204" pitchFamily="50" charset="-128"/>
            </a:rPr>
            <a:t>4</a:t>
          </a:r>
          <a:r>
            <a:rPr kumimoji="1" lang="ja-JP" altLang="en-US" sz="1200">
              <a:latin typeface="ＭＳ Ｐゴシック" panose="020B0600070205080204" pitchFamily="50" charset="-128"/>
              <a:ea typeface="ＭＳ Ｐゴシック" panose="020B0600070205080204" pitchFamily="50" charset="-128"/>
            </a:rPr>
            <a:t>年度は対前年度比</a:t>
          </a:r>
          <a:r>
            <a:rPr kumimoji="1" lang="en-US" altLang="ja-JP" sz="1200">
              <a:latin typeface="ＭＳ Ｐゴシック" panose="020B0600070205080204" pitchFamily="50" charset="-128"/>
              <a:ea typeface="ＭＳ Ｐゴシック" panose="020B0600070205080204" pitchFamily="50" charset="-128"/>
            </a:rPr>
            <a:t>0.4</a:t>
          </a:r>
          <a:r>
            <a:rPr kumimoji="1" lang="ja-JP" altLang="en-US" sz="1200">
              <a:latin typeface="ＭＳ Ｐゴシック" panose="020B0600070205080204" pitchFamily="50" charset="-128"/>
              <a:ea typeface="ＭＳ Ｐゴシック" panose="020B0600070205080204" pitchFamily="50" charset="-128"/>
            </a:rPr>
            <a:t>ポイント増の</a:t>
          </a:r>
          <a:r>
            <a:rPr kumimoji="1" lang="en-US" altLang="ja-JP" sz="1200">
              <a:latin typeface="ＭＳ Ｐゴシック" panose="020B0600070205080204" pitchFamily="50" charset="-128"/>
              <a:ea typeface="ＭＳ Ｐゴシック" panose="020B0600070205080204" pitchFamily="50" charset="-128"/>
            </a:rPr>
            <a:t>14.2</a:t>
          </a:r>
          <a:r>
            <a:rPr kumimoji="1" lang="ja-JP" altLang="en-US" sz="1200">
              <a:latin typeface="ＭＳ Ｐゴシック" panose="020B0600070205080204" pitchFamily="50" charset="-128"/>
              <a:ea typeface="ＭＳ Ｐゴシック" panose="020B0600070205080204" pitchFamily="50" charset="-128"/>
            </a:rPr>
            <a:t>％となった。</a:t>
          </a:r>
        </a:p>
        <a:p>
          <a:r>
            <a:rPr kumimoji="1" lang="ja-JP" altLang="en-US" sz="1200">
              <a:latin typeface="ＭＳ Ｐゴシック" panose="020B0600070205080204" pitchFamily="50" charset="-128"/>
              <a:ea typeface="ＭＳ Ｐゴシック" panose="020B0600070205080204" pitchFamily="50" charset="-128"/>
            </a:rPr>
            <a:t>主な要因としては、障害者自立支援給付費の増による扶助費の増加によるものである。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19050</xdr:rowOff>
    </xdr:from>
    <xdr:to>
      <xdr:col>24</xdr:col>
      <xdr:colOff>25400</xdr:colOff>
      <xdr:row>62</xdr:row>
      <xdr:rowOff>38100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1059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10177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64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38100</xdr:rowOff>
    </xdr:from>
    <xdr:to>
      <xdr:col>24</xdr:col>
      <xdr:colOff>114300</xdr:colOff>
      <xdr:row>62</xdr:row>
      <xdr:rowOff>38100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66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105427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84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19050</xdr:rowOff>
    </xdr:from>
    <xdr:to>
      <xdr:col>24</xdr:col>
      <xdr:colOff>114300</xdr:colOff>
      <xdr:row>53</xdr:row>
      <xdr:rowOff>19050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10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88900</xdr:rowOff>
    </xdr:from>
    <xdr:to>
      <xdr:col>24</xdr:col>
      <xdr:colOff>25400</xdr:colOff>
      <xdr:row>56</xdr:row>
      <xdr:rowOff>139700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3987800" y="96901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3827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776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31750</xdr:rowOff>
    </xdr:from>
    <xdr:to>
      <xdr:col>24</xdr:col>
      <xdr:colOff>76200</xdr:colOff>
      <xdr:row>57</xdr:row>
      <xdr:rowOff>133350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88900</xdr:rowOff>
    </xdr:from>
    <xdr:to>
      <xdr:col>19</xdr:col>
      <xdr:colOff>187325</xdr:colOff>
      <xdr:row>56</xdr:row>
      <xdr:rowOff>127000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3098800" y="9690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139700</xdr:rowOff>
    </xdr:from>
    <xdr:to>
      <xdr:col>20</xdr:col>
      <xdr:colOff>38100</xdr:colOff>
      <xdr:row>57</xdr:row>
      <xdr:rowOff>69850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74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54627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82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127000</xdr:rowOff>
    </xdr:from>
    <xdr:to>
      <xdr:col>15</xdr:col>
      <xdr:colOff>98425</xdr:colOff>
      <xdr:row>56</xdr:row>
      <xdr:rowOff>165100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flipV="1">
          <a:off x="2209800" y="9728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19050</xdr:rowOff>
    </xdr:from>
    <xdr:to>
      <xdr:col>15</xdr:col>
      <xdr:colOff>149225</xdr:colOff>
      <xdr:row>57</xdr:row>
      <xdr:rowOff>120650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105427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101600</xdr:rowOff>
    </xdr:from>
    <xdr:to>
      <xdr:col>11</xdr:col>
      <xdr:colOff>9525</xdr:colOff>
      <xdr:row>56</xdr:row>
      <xdr:rowOff>165100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97028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120650</xdr:rowOff>
    </xdr:from>
    <xdr:to>
      <xdr:col>11</xdr:col>
      <xdr:colOff>60325</xdr:colOff>
      <xdr:row>58</xdr:row>
      <xdr:rowOff>50800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35577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97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44450</xdr:rowOff>
    </xdr:from>
    <xdr:to>
      <xdr:col>6</xdr:col>
      <xdr:colOff>171450</xdr:colOff>
      <xdr:row>57</xdr:row>
      <xdr:rowOff>146050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130827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88900</xdr:rowOff>
    </xdr:from>
    <xdr:to>
      <xdr:col>24</xdr:col>
      <xdr:colOff>76200</xdr:colOff>
      <xdr:row>57</xdr:row>
      <xdr:rowOff>19050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69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105427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38100</xdr:rowOff>
    </xdr:from>
    <xdr:to>
      <xdr:col>20</xdr:col>
      <xdr:colOff>38100</xdr:colOff>
      <xdr:row>56</xdr:row>
      <xdr:rowOff>139700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149877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40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76200</xdr:rowOff>
    </xdr:from>
    <xdr:to>
      <xdr:col>15</xdr:col>
      <xdr:colOff>149225</xdr:colOff>
      <xdr:row>57</xdr:row>
      <xdr:rowOff>6350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16527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114300</xdr:rowOff>
    </xdr:from>
    <xdr:to>
      <xdr:col>11</xdr:col>
      <xdr:colOff>60325</xdr:colOff>
      <xdr:row>57</xdr:row>
      <xdr:rowOff>44450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54627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50800</xdr:rowOff>
    </xdr:from>
    <xdr:to>
      <xdr:col>6</xdr:col>
      <xdr:colOff>171450</xdr:colOff>
      <xdr:row>56</xdr:row>
      <xdr:rowOff>152400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65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162577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令和</a:t>
          </a:r>
          <a:r>
            <a:rPr kumimoji="1" lang="en-US" altLang="ja-JP" sz="1200">
              <a:latin typeface="ＭＳ Ｐゴシック" panose="020B0600070205080204" pitchFamily="50" charset="-128"/>
              <a:ea typeface="ＭＳ Ｐゴシック" panose="020B0600070205080204" pitchFamily="50" charset="-128"/>
            </a:rPr>
            <a:t>4</a:t>
          </a:r>
          <a:r>
            <a:rPr kumimoji="1" lang="ja-JP" altLang="en-US" sz="1200">
              <a:latin typeface="ＭＳ Ｐゴシック" panose="020B0600070205080204" pitchFamily="50" charset="-128"/>
              <a:ea typeface="ＭＳ Ｐゴシック" panose="020B0600070205080204" pitchFamily="50" charset="-128"/>
            </a:rPr>
            <a:t>年度は、</a:t>
          </a:r>
          <a:r>
            <a:rPr kumimoji="1" lang="en-US" altLang="ja-JP" sz="1200">
              <a:latin typeface="ＭＳ Ｐゴシック" panose="020B0600070205080204" pitchFamily="50" charset="-128"/>
              <a:ea typeface="ＭＳ Ｐゴシック" panose="020B0600070205080204" pitchFamily="50" charset="-128"/>
            </a:rPr>
            <a:t>14.3</a:t>
          </a:r>
          <a:r>
            <a:rPr kumimoji="1" lang="ja-JP" altLang="en-US" sz="1200">
              <a:latin typeface="ＭＳ Ｐゴシック" panose="020B0600070205080204" pitchFamily="50" charset="-128"/>
              <a:ea typeface="ＭＳ Ｐゴシック" panose="020B0600070205080204" pitchFamily="50" charset="-128"/>
            </a:rPr>
            <a:t>％と、対前年度比</a:t>
          </a:r>
          <a:r>
            <a:rPr kumimoji="1" lang="en-US" altLang="ja-JP" sz="1200">
              <a:latin typeface="ＭＳ Ｐゴシック" panose="020B0600070205080204" pitchFamily="50" charset="-128"/>
              <a:ea typeface="ＭＳ Ｐゴシック" panose="020B0600070205080204" pitchFamily="50" charset="-128"/>
            </a:rPr>
            <a:t>0.6</a:t>
          </a:r>
          <a:r>
            <a:rPr kumimoji="1" lang="ja-JP" altLang="en-US" sz="1200">
              <a:latin typeface="ＭＳ Ｐゴシック" panose="020B0600070205080204" pitchFamily="50" charset="-128"/>
              <a:ea typeface="ＭＳ Ｐゴシック" panose="020B0600070205080204" pitchFamily="50" charset="-128"/>
            </a:rPr>
            <a:t>ポイント増加した。</a:t>
          </a:r>
        </a:p>
        <a:p>
          <a:r>
            <a:rPr kumimoji="1" lang="ja-JP" altLang="en-US" sz="1200">
              <a:latin typeface="ＭＳ Ｐゴシック" panose="020B0600070205080204" pitchFamily="50" charset="-128"/>
              <a:ea typeface="ＭＳ Ｐゴシック" panose="020B0600070205080204" pitchFamily="50" charset="-128"/>
            </a:rPr>
            <a:t>主な要因は、高齢化の進展に伴い、後期高齢者医療広域連合療養給付費負担金が増加したによるものである。</a:t>
          </a: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69850</xdr:rowOff>
    </xdr:from>
    <xdr:to>
      <xdr:col>82</xdr:col>
      <xdr:colOff>107950</xdr:colOff>
      <xdr:row>62</xdr:row>
      <xdr:rowOff>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156700"/>
          <a:ext cx="0" cy="1473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143527</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60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0</xdr:rowOff>
    </xdr:from>
    <xdr:to>
      <xdr:col>82</xdr:col>
      <xdr:colOff>196850</xdr:colOff>
      <xdr:row>62</xdr:row>
      <xdr:rowOff>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629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156227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69850</xdr:rowOff>
    </xdr:from>
    <xdr:to>
      <xdr:col>82</xdr:col>
      <xdr:colOff>196850</xdr:colOff>
      <xdr:row>53</xdr:row>
      <xdr:rowOff>69850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114300</xdr:rowOff>
    </xdr:from>
    <xdr:to>
      <xdr:col>82</xdr:col>
      <xdr:colOff>107950</xdr:colOff>
      <xdr:row>59</xdr:row>
      <xdr:rowOff>19050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5671800" y="100584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41927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814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25400</xdr:rowOff>
    </xdr:from>
    <xdr:to>
      <xdr:col>82</xdr:col>
      <xdr:colOff>158750</xdr:colOff>
      <xdr:row>58</xdr:row>
      <xdr:rowOff>127000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114300</xdr:rowOff>
    </xdr:from>
    <xdr:to>
      <xdr:col>78</xdr:col>
      <xdr:colOff>69850</xdr:colOff>
      <xdr:row>59</xdr:row>
      <xdr:rowOff>19050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100584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133350</xdr:rowOff>
    </xdr:from>
    <xdr:to>
      <xdr:col>78</xdr:col>
      <xdr:colOff>120650</xdr:colOff>
      <xdr:row>58</xdr:row>
      <xdr:rowOff>63500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73677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674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6350</xdr:rowOff>
    </xdr:from>
    <xdr:to>
      <xdr:col>73</xdr:col>
      <xdr:colOff>180975</xdr:colOff>
      <xdr:row>59</xdr:row>
      <xdr:rowOff>19050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101219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25400</xdr:rowOff>
    </xdr:from>
    <xdr:to>
      <xdr:col>74</xdr:col>
      <xdr:colOff>31750</xdr:colOff>
      <xdr:row>58</xdr:row>
      <xdr:rowOff>127000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137177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73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127000</xdr:rowOff>
    </xdr:from>
    <xdr:to>
      <xdr:col>69</xdr:col>
      <xdr:colOff>92075</xdr:colOff>
      <xdr:row>59</xdr:row>
      <xdr:rowOff>6350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100711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25400</xdr:rowOff>
    </xdr:from>
    <xdr:to>
      <xdr:col>69</xdr:col>
      <xdr:colOff>142875</xdr:colOff>
      <xdr:row>58</xdr:row>
      <xdr:rowOff>127000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137177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73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38100</xdr:rowOff>
    </xdr:from>
    <xdr:to>
      <xdr:col>65</xdr:col>
      <xdr:colOff>53975</xdr:colOff>
      <xdr:row>58</xdr:row>
      <xdr:rowOff>139700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149877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139700</xdr:rowOff>
    </xdr:from>
    <xdr:to>
      <xdr:col>82</xdr:col>
      <xdr:colOff>158750</xdr:colOff>
      <xdr:row>59</xdr:row>
      <xdr:rowOff>69850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1008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111777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1005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63500</xdr:rowOff>
    </xdr:from>
    <xdr:to>
      <xdr:col>78</xdr:col>
      <xdr:colOff>120650</xdr:colOff>
      <xdr:row>58</xdr:row>
      <xdr:rowOff>165100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149877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10093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139700</xdr:rowOff>
    </xdr:from>
    <xdr:to>
      <xdr:col>74</xdr:col>
      <xdr:colOff>31750</xdr:colOff>
      <xdr:row>59</xdr:row>
      <xdr:rowOff>69850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1008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54627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1017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127000</xdr:rowOff>
    </xdr:from>
    <xdr:to>
      <xdr:col>69</xdr:col>
      <xdr:colOff>142875</xdr:colOff>
      <xdr:row>59</xdr:row>
      <xdr:rowOff>57150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1007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41927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76200</xdr:rowOff>
    </xdr:from>
    <xdr:to>
      <xdr:col>65</xdr:col>
      <xdr:colOff>53975</xdr:colOff>
      <xdr:row>59</xdr:row>
      <xdr:rowOff>6350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162577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令和</a:t>
          </a:r>
          <a:r>
            <a:rPr kumimoji="1" lang="en-US" altLang="ja-JP" sz="1200">
              <a:latin typeface="ＭＳ Ｐゴシック" panose="020B0600070205080204" pitchFamily="50" charset="-128"/>
              <a:ea typeface="ＭＳ Ｐゴシック" panose="020B0600070205080204" pitchFamily="50" charset="-128"/>
            </a:rPr>
            <a:t>4</a:t>
          </a:r>
          <a:r>
            <a:rPr kumimoji="1" lang="ja-JP" altLang="en-US" sz="1200">
              <a:latin typeface="ＭＳ Ｐゴシック" panose="020B0600070205080204" pitchFamily="50" charset="-128"/>
              <a:ea typeface="ＭＳ Ｐゴシック" panose="020B0600070205080204" pitchFamily="50" charset="-128"/>
            </a:rPr>
            <a:t>年度は対前年度比</a:t>
          </a:r>
          <a:r>
            <a:rPr kumimoji="1" lang="en-US" altLang="ja-JP" sz="1200">
              <a:latin typeface="ＭＳ Ｐゴシック" panose="020B0600070205080204" pitchFamily="50" charset="-128"/>
              <a:ea typeface="ＭＳ Ｐゴシック" panose="020B0600070205080204" pitchFamily="50" charset="-128"/>
            </a:rPr>
            <a:t>0.2</a:t>
          </a:r>
          <a:r>
            <a:rPr kumimoji="1" lang="ja-JP" altLang="en-US" sz="1200">
              <a:latin typeface="ＭＳ Ｐゴシック" panose="020B0600070205080204" pitchFamily="50" charset="-128"/>
              <a:ea typeface="ＭＳ Ｐゴシック" panose="020B0600070205080204" pitchFamily="50" charset="-128"/>
            </a:rPr>
            <a:t>ポイント増加した。</a:t>
          </a:r>
        </a:p>
        <a:p>
          <a:r>
            <a:rPr kumimoji="1" lang="ja-JP" altLang="en-US" sz="1200">
              <a:latin typeface="ＭＳ Ｐゴシック" panose="020B0600070205080204" pitchFamily="50" charset="-128"/>
              <a:ea typeface="ＭＳ Ｐゴシック" panose="020B0600070205080204" pitchFamily="50" charset="-128"/>
            </a:rPr>
            <a:t>主な要因は、分母となる臨時財政対策債の減によるものである。</a:t>
          </a:r>
        </a:p>
        <a:p>
          <a:r>
            <a:rPr kumimoji="1" lang="ja-JP" altLang="en-US" sz="1200">
              <a:latin typeface="ＭＳ Ｐゴシック" panose="020B0600070205080204" pitchFamily="50" charset="-128"/>
              <a:ea typeface="ＭＳ Ｐゴシック" panose="020B0600070205080204" pitchFamily="50" charset="-128"/>
            </a:rPr>
            <a:t>今後も、岐阜市行財政改革プランに基づき、補助金・負担金の見直しを継続して行っていく。</a:t>
          </a: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a:extLst>
            <a:ext uri="{FF2B5EF4-FFF2-40B4-BE49-F238E27FC236}">
              <a16:creationId xmlns:a16="http://schemas.microsoft.com/office/drawing/2014/main" id="{00000000-0008-0000-0400-000032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66040</xdr:rowOff>
    </xdr:from>
    <xdr:to>
      <xdr:col>82</xdr:col>
      <xdr:colOff>107950</xdr:colOff>
      <xdr:row>40</xdr:row>
      <xdr:rowOff>73660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6510000" y="555244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45737</xdr:rowOff>
    </xdr:from>
    <xdr:ext cx="762000" cy="259045"/>
    <xdr:sp macro="" textlink="">
      <xdr:nvSpPr>
        <xdr:cNvPr id="308" name="補助費等最小値テキスト">
          <a:extLst>
            <a:ext uri="{FF2B5EF4-FFF2-40B4-BE49-F238E27FC236}">
              <a16:creationId xmlns:a16="http://schemas.microsoft.com/office/drawing/2014/main" id="{00000000-0008-0000-0400-000034010000}"/>
            </a:ext>
          </a:extLst>
        </xdr:cNvPr>
        <xdr:cNvSpPr txBox="1"/>
      </xdr:nvSpPr>
      <xdr:spPr>
        <a:xfrm>
          <a:off x="16598900" y="6903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73660</xdr:rowOff>
    </xdr:from>
    <xdr:to>
      <xdr:col>82</xdr:col>
      <xdr:colOff>196850</xdr:colOff>
      <xdr:row>40</xdr:row>
      <xdr:rowOff>73660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693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30</xdr:row>
      <xdr:rowOff>152417</xdr:rowOff>
    </xdr:from>
    <xdr:ext cx="762000" cy="259045"/>
    <xdr:sp macro="" textlink="">
      <xdr:nvSpPr>
        <xdr:cNvPr id="310" name="補助費等最大値テキスト">
          <a:extLst>
            <a:ext uri="{FF2B5EF4-FFF2-40B4-BE49-F238E27FC236}">
              <a16:creationId xmlns:a16="http://schemas.microsoft.com/office/drawing/2014/main" id="{00000000-0008-0000-0400-000036010000}"/>
            </a:ext>
          </a:extLst>
        </xdr:cNvPr>
        <xdr:cNvSpPr txBox="1"/>
      </xdr:nvSpPr>
      <xdr:spPr>
        <a:xfrm>
          <a:off x="16598900" y="5295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66040</xdr:rowOff>
    </xdr:from>
    <xdr:to>
      <xdr:col>82</xdr:col>
      <xdr:colOff>196850</xdr:colOff>
      <xdr:row>32</xdr:row>
      <xdr:rowOff>66040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6421100" y="5552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33</xdr:row>
      <xdr:rowOff>168910</xdr:rowOff>
    </xdr:from>
    <xdr:to>
      <xdr:col>82</xdr:col>
      <xdr:colOff>107950</xdr:colOff>
      <xdr:row>34</xdr:row>
      <xdr:rowOff>12700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5671800" y="582676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17797</xdr:rowOff>
    </xdr:from>
    <xdr:ext cx="762000" cy="259045"/>
    <xdr:sp macro="" textlink="">
      <xdr:nvSpPr>
        <xdr:cNvPr id="313" name="補助費等平均値テキスト">
          <a:extLst>
            <a:ext uri="{FF2B5EF4-FFF2-40B4-BE49-F238E27FC236}">
              <a16:creationId xmlns:a16="http://schemas.microsoft.com/office/drawing/2014/main" id="{00000000-0008-0000-0400-000039010000}"/>
            </a:ext>
          </a:extLst>
        </xdr:cNvPr>
        <xdr:cNvSpPr txBox="1"/>
      </xdr:nvSpPr>
      <xdr:spPr>
        <a:xfrm>
          <a:off x="16598900" y="5847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45720</xdr:rowOff>
    </xdr:from>
    <xdr:to>
      <xdr:col>82</xdr:col>
      <xdr:colOff>158750</xdr:colOff>
      <xdr:row>34</xdr:row>
      <xdr:rowOff>147320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6459200" y="587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33</xdr:row>
      <xdr:rowOff>168910</xdr:rowOff>
    </xdr:from>
    <xdr:to>
      <xdr:col>78</xdr:col>
      <xdr:colOff>69850</xdr:colOff>
      <xdr:row>34</xdr:row>
      <xdr:rowOff>27940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flipV="1">
          <a:off x="14782800" y="58267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34</xdr:row>
      <xdr:rowOff>22860</xdr:rowOff>
    </xdr:from>
    <xdr:to>
      <xdr:col>78</xdr:col>
      <xdr:colOff>120650</xdr:colOff>
      <xdr:row>34</xdr:row>
      <xdr:rowOff>124460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5621000" y="585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109237</xdr:rowOff>
    </xdr:from>
    <xdr:ext cx="7366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5290800" y="5938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27940</xdr:rowOff>
    </xdr:from>
    <xdr:to>
      <xdr:col>73</xdr:col>
      <xdr:colOff>180975</xdr:colOff>
      <xdr:row>34</xdr:row>
      <xdr:rowOff>50800</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flipV="1">
          <a:off x="13893800" y="58572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34</xdr:row>
      <xdr:rowOff>53340</xdr:rowOff>
    </xdr:from>
    <xdr:to>
      <xdr:col>74</xdr:col>
      <xdr:colOff>31750</xdr:colOff>
      <xdr:row>34</xdr:row>
      <xdr:rowOff>154940</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4732000" y="588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139717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401800" y="596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35560</xdr:rowOff>
    </xdr:from>
    <xdr:to>
      <xdr:col>69</xdr:col>
      <xdr:colOff>92075</xdr:colOff>
      <xdr:row>34</xdr:row>
      <xdr:rowOff>50800</xdr:rowOff>
    </xdr:to>
    <xdr:cxnSp macro="">
      <xdr:nvCxnSpPr>
        <xdr:cNvPr id="321" name="直線コネクタ 320">
          <a:extLst>
            <a:ext uri="{FF2B5EF4-FFF2-40B4-BE49-F238E27FC236}">
              <a16:creationId xmlns:a16="http://schemas.microsoft.com/office/drawing/2014/main" id="{00000000-0008-0000-0400-000041010000}"/>
            </a:ext>
          </a:extLst>
        </xdr:cNvPr>
        <xdr:cNvCxnSpPr/>
      </xdr:nvCxnSpPr>
      <xdr:spPr>
        <a:xfrm>
          <a:off x="13004800" y="58648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34</xdr:row>
      <xdr:rowOff>53340</xdr:rowOff>
    </xdr:from>
    <xdr:to>
      <xdr:col>69</xdr:col>
      <xdr:colOff>142875</xdr:colOff>
      <xdr:row>34</xdr:row>
      <xdr:rowOff>154940</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3843000" y="588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139717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3512800" y="596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45720</xdr:rowOff>
    </xdr:from>
    <xdr:to>
      <xdr:col>65</xdr:col>
      <xdr:colOff>53975</xdr:colOff>
      <xdr:row>34</xdr:row>
      <xdr:rowOff>147320</xdr:rowOff>
    </xdr:to>
    <xdr:sp macro="" textlink="">
      <xdr:nvSpPr>
        <xdr:cNvPr id="324" name="フローチャート: 判断 323">
          <a:extLst>
            <a:ext uri="{FF2B5EF4-FFF2-40B4-BE49-F238E27FC236}">
              <a16:creationId xmlns:a16="http://schemas.microsoft.com/office/drawing/2014/main" id="{00000000-0008-0000-0400-000044010000}"/>
            </a:ext>
          </a:extLst>
        </xdr:cNvPr>
        <xdr:cNvSpPr/>
      </xdr:nvSpPr>
      <xdr:spPr>
        <a:xfrm>
          <a:off x="12954000" y="587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132097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623800" y="596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33</xdr:row>
      <xdr:rowOff>133350</xdr:rowOff>
    </xdr:from>
    <xdr:to>
      <xdr:col>82</xdr:col>
      <xdr:colOff>158750</xdr:colOff>
      <xdr:row>34</xdr:row>
      <xdr:rowOff>63500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6459200" y="579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32</xdr:row>
      <xdr:rowOff>149877</xdr:rowOff>
    </xdr:from>
    <xdr:ext cx="762000" cy="259045"/>
    <xdr:sp macro="" textlink="">
      <xdr:nvSpPr>
        <xdr:cNvPr id="332" name="補助費等該当値テキスト">
          <a:extLst>
            <a:ext uri="{FF2B5EF4-FFF2-40B4-BE49-F238E27FC236}">
              <a16:creationId xmlns:a16="http://schemas.microsoft.com/office/drawing/2014/main" id="{00000000-0008-0000-0400-00004C010000}"/>
            </a:ext>
          </a:extLst>
        </xdr:cNvPr>
        <xdr:cNvSpPr txBox="1"/>
      </xdr:nvSpPr>
      <xdr:spPr>
        <a:xfrm>
          <a:off x="165989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33</xdr:row>
      <xdr:rowOff>118110</xdr:rowOff>
    </xdr:from>
    <xdr:to>
      <xdr:col>78</xdr:col>
      <xdr:colOff>120650</xdr:colOff>
      <xdr:row>34</xdr:row>
      <xdr:rowOff>48260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5621000" y="577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58437</xdr:rowOff>
    </xdr:from>
    <xdr:ext cx="7366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5290800" y="5544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33</xdr:row>
      <xdr:rowOff>148590</xdr:rowOff>
    </xdr:from>
    <xdr:to>
      <xdr:col>74</xdr:col>
      <xdr:colOff>31750</xdr:colOff>
      <xdr:row>34</xdr:row>
      <xdr:rowOff>78740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4732000" y="580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88917</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4401800" y="557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0</xdr:rowOff>
    </xdr:from>
    <xdr:to>
      <xdr:col>69</xdr:col>
      <xdr:colOff>142875</xdr:colOff>
      <xdr:row>34</xdr:row>
      <xdr:rowOff>101600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3843000" y="582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111777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3512800" y="559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156210</xdr:rowOff>
    </xdr:from>
    <xdr:to>
      <xdr:col>65</xdr:col>
      <xdr:colOff>53975</xdr:colOff>
      <xdr:row>34</xdr:row>
      <xdr:rowOff>86360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2954000" y="581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96537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2623800" y="558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継続的に、普通債（臨時財政対策債等を除く地方債）残高の縮減を図ってきたことにより、ピーク時（平成</a:t>
          </a:r>
          <a:r>
            <a:rPr kumimoji="1" lang="en-US" altLang="ja-JP" sz="1200">
              <a:latin typeface="ＭＳ Ｐゴシック" panose="020B0600070205080204" pitchFamily="50" charset="-128"/>
              <a:ea typeface="ＭＳ Ｐゴシック" panose="020B0600070205080204" pitchFamily="50" charset="-128"/>
            </a:rPr>
            <a:t>11</a:t>
          </a:r>
          <a:r>
            <a:rPr kumimoji="1" lang="ja-JP" altLang="en-US" sz="1200">
              <a:latin typeface="ＭＳ Ｐゴシック" panose="020B0600070205080204" pitchFamily="50" charset="-128"/>
              <a:ea typeface="ＭＳ Ｐゴシック" panose="020B0600070205080204" pitchFamily="50" charset="-128"/>
            </a:rPr>
            <a:t>年・</a:t>
          </a:r>
          <a:r>
            <a:rPr kumimoji="1" lang="en-US" altLang="ja-JP" sz="1200">
              <a:latin typeface="ＭＳ Ｐゴシック" panose="020B0600070205080204" pitchFamily="50" charset="-128"/>
              <a:ea typeface="ＭＳ Ｐゴシック" panose="020B0600070205080204" pitchFamily="50" charset="-128"/>
            </a:rPr>
            <a:t>1,363</a:t>
          </a:r>
          <a:r>
            <a:rPr kumimoji="1" lang="ja-JP" altLang="en-US" sz="1200">
              <a:latin typeface="ＭＳ Ｐゴシック" panose="020B0600070205080204" pitchFamily="50" charset="-128"/>
              <a:ea typeface="ＭＳ Ｐゴシック" panose="020B0600070205080204" pitchFamily="50" charset="-128"/>
            </a:rPr>
            <a:t>億円）と比較し、平成</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年度末には約</a:t>
          </a:r>
          <a:r>
            <a:rPr kumimoji="1" lang="en-US" altLang="ja-JP" sz="1200">
              <a:latin typeface="ＭＳ Ｐゴシック" panose="020B0600070205080204" pitchFamily="50" charset="-128"/>
              <a:ea typeface="ＭＳ Ｐゴシック" panose="020B0600070205080204" pitchFamily="50" charset="-128"/>
            </a:rPr>
            <a:t>50</a:t>
          </a:r>
          <a:r>
            <a:rPr kumimoji="1" lang="ja-JP" altLang="en-US" sz="1200">
              <a:latin typeface="ＭＳ Ｐゴシック" panose="020B0600070205080204" pitchFamily="50" charset="-128"/>
              <a:ea typeface="ＭＳ Ｐゴシック" panose="020B0600070205080204" pitchFamily="50" charset="-128"/>
            </a:rPr>
            <a:t>％縮減され</a:t>
          </a:r>
          <a:r>
            <a:rPr kumimoji="1" lang="en-US" altLang="ja-JP" sz="1200">
              <a:latin typeface="ＭＳ Ｐゴシック" panose="020B0600070205080204" pitchFamily="50" charset="-128"/>
              <a:ea typeface="ＭＳ Ｐゴシック" panose="020B0600070205080204" pitchFamily="50" charset="-128"/>
            </a:rPr>
            <a:t>680</a:t>
          </a:r>
          <a:r>
            <a:rPr kumimoji="1" lang="ja-JP" altLang="en-US" sz="1200">
              <a:latin typeface="ＭＳ Ｐゴシック" panose="020B0600070205080204" pitchFamily="50" charset="-128"/>
              <a:ea typeface="ＭＳ Ｐゴシック" panose="020B0600070205080204" pitchFamily="50" charset="-128"/>
            </a:rPr>
            <a:t>億円となった。</a:t>
          </a:r>
        </a:p>
        <a:p>
          <a:r>
            <a:rPr kumimoji="1" lang="ja-JP" altLang="en-US" sz="1200">
              <a:latin typeface="ＭＳ Ｐゴシック" panose="020B0600070205080204" pitchFamily="50" charset="-128"/>
              <a:ea typeface="ＭＳ Ｐゴシック" panose="020B0600070205080204" pitchFamily="50" charset="-128"/>
            </a:rPr>
            <a:t>近年は、過去の地方債の償還が完了したことなどにより、比率は減少傾向にあったものの、令和４年度は対前年比</a:t>
          </a:r>
          <a:r>
            <a:rPr kumimoji="1" lang="en-US" altLang="ja-JP" sz="1200">
              <a:latin typeface="ＭＳ Ｐゴシック" panose="020B0600070205080204" pitchFamily="50" charset="-128"/>
              <a:ea typeface="ＭＳ Ｐゴシック" panose="020B0600070205080204" pitchFamily="50" charset="-128"/>
            </a:rPr>
            <a:t>0.3</a:t>
          </a:r>
          <a:r>
            <a:rPr kumimoji="1" lang="ja-JP" altLang="en-US" sz="1200">
              <a:latin typeface="ＭＳ Ｐゴシック" panose="020B0600070205080204" pitchFamily="50" charset="-128"/>
              <a:ea typeface="ＭＳ Ｐゴシック" panose="020B0600070205080204" pitchFamily="50" charset="-128"/>
            </a:rPr>
            <a:t>ポイント増の</a:t>
          </a:r>
          <a:r>
            <a:rPr kumimoji="1" lang="en-US" altLang="ja-JP" sz="1200">
              <a:latin typeface="ＭＳ Ｐゴシック" panose="020B0600070205080204" pitchFamily="50" charset="-128"/>
              <a:ea typeface="ＭＳ Ｐゴシック" panose="020B0600070205080204" pitchFamily="50" charset="-128"/>
            </a:rPr>
            <a:t>13.4</a:t>
          </a:r>
          <a:r>
            <a:rPr kumimoji="1" lang="ja-JP" altLang="en-US" sz="1200">
              <a:latin typeface="ＭＳ Ｐゴシック" panose="020B0600070205080204" pitchFamily="50" charset="-128"/>
              <a:ea typeface="ＭＳ Ｐゴシック" panose="020B0600070205080204" pitchFamily="50" charset="-128"/>
            </a:rPr>
            <a:t>％となった。令和２年度以降、新庁舎建設などにより普通債残高が増加しており、引き続き適正な市債管理に努める。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7" name="公債費グラフ枠">
          <a:extLst>
            <a:ext uri="{FF2B5EF4-FFF2-40B4-BE49-F238E27FC236}">
              <a16:creationId xmlns:a16="http://schemas.microsoft.com/office/drawing/2014/main" id="{00000000-0008-0000-0400-00006F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39370</xdr:rowOff>
    </xdr:from>
    <xdr:to>
      <xdr:col>24</xdr:col>
      <xdr:colOff>25400</xdr:colOff>
      <xdr:row>80</xdr:row>
      <xdr:rowOff>157480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4826000" y="1255522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129557</xdr:rowOff>
    </xdr:from>
    <xdr:ext cx="762000" cy="259045"/>
    <xdr:sp macro="" textlink="">
      <xdr:nvSpPr>
        <xdr:cNvPr id="369" name="公債費最小値テキスト">
          <a:extLst>
            <a:ext uri="{FF2B5EF4-FFF2-40B4-BE49-F238E27FC236}">
              <a16:creationId xmlns:a16="http://schemas.microsoft.com/office/drawing/2014/main" id="{00000000-0008-0000-0400-000071010000}"/>
            </a:ext>
          </a:extLst>
        </xdr:cNvPr>
        <xdr:cNvSpPr txBox="1"/>
      </xdr:nvSpPr>
      <xdr:spPr>
        <a:xfrm>
          <a:off x="4914900" y="13845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157480</xdr:rowOff>
    </xdr:from>
    <xdr:to>
      <xdr:col>24</xdr:col>
      <xdr:colOff>114300</xdr:colOff>
      <xdr:row>80</xdr:row>
      <xdr:rowOff>157480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3873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125747</xdr:rowOff>
    </xdr:from>
    <xdr:ext cx="762000" cy="259045"/>
    <xdr:sp macro="" textlink="">
      <xdr:nvSpPr>
        <xdr:cNvPr id="371" name="公債費最大値テキスト">
          <a:extLst>
            <a:ext uri="{FF2B5EF4-FFF2-40B4-BE49-F238E27FC236}">
              <a16:creationId xmlns:a16="http://schemas.microsoft.com/office/drawing/2014/main" id="{00000000-0008-0000-0400-000073010000}"/>
            </a:ext>
          </a:extLst>
        </xdr:cNvPr>
        <xdr:cNvSpPr txBox="1"/>
      </xdr:nvSpPr>
      <xdr:spPr>
        <a:xfrm>
          <a:off x="4914900" y="1229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39370</xdr:rowOff>
    </xdr:from>
    <xdr:to>
      <xdr:col>24</xdr:col>
      <xdr:colOff>114300</xdr:colOff>
      <xdr:row>73</xdr:row>
      <xdr:rowOff>39370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4737100" y="12555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96520</xdr:rowOff>
    </xdr:from>
    <xdr:to>
      <xdr:col>24</xdr:col>
      <xdr:colOff>25400</xdr:colOff>
      <xdr:row>76</xdr:row>
      <xdr:rowOff>119380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3987800" y="131267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13988</xdr:rowOff>
    </xdr:from>
    <xdr:ext cx="762000" cy="259045"/>
    <xdr:sp macro="" textlink="">
      <xdr:nvSpPr>
        <xdr:cNvPr id="374" name="公債費平均値テキスト">
          <a:extLst>
            <a:ext uri="{FF2B5EF4-FFF2-40B4-BE49-F238E27FC236}">
              <a16:creationId xmlns:a16="http://schemas.microsoft.com/office/drawing/2014/main" id="{00000000-0008-0000-0400-000076010000}"/>
            </a:ext>
          </a:extLst>
        </xdr:cNvPr>
        <xdr:cNvSpPr txBox="1"/>
      </xdr:nvSpPr>
      <xdr:spPr>
        <a:xfrm>
          <a:off x="4914900" y="132156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41911</xdr:rowOff>
    </xdr:from>
    <xdr:to>
      <xdr:col>24</xdr:col>
      <xdr:colOff>76200</xdr:colOff>
      <xdr:row>77</xdr:row>
      <xdr:rowOff>143511</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47752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96520</xdr:rowOff>
    </xdr:from>
    <xdr:to>
      <xdr:col>19</xdr:col>
      <xdr:colOff>187325</xdr:colOff>
      <xdr:row>77</xdr:row>
      <xdr:rowOff>24130</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flipV="1">
          <a:off x="3098800" y="1312672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11430</xdr:rowOff>
    </xdr:from>
    <xdr:to>
      <xdr:col>20</xdr:col>
      <xdr:colOff>38100</xdr:colOff>
      <xdr:row>77</xdr:row>
      <xdr:rowOff>113030</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3937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97807</xdr:rowOff>
    </xdr:from>
    <xdr:ext cx="7366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606800" y="13299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24130</xdr:rowOff>
    </xdr:from>
    <xdr:to>
      <xdr:col>15</xdr:col>
      <xdr:colOff>98425</xdr:colOff>
      <xdr:row>77</xdr:row>
      <xdr:rowOff>54611</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flipV="1">
          <a:off x="2209800" y="13225780"/>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72389</xdr:rowOff>
    </xdr:from>
    <xdr:to>
      <xdr:col>15</xdr:col>
      <xdr:colOff>149225</xdr:colOff>
      <xdr:row>78</xdr:row>
      <xdr:rowOff>2539</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30480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158766</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2717800" y="13360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54611</xdr:rowOff>
    </xdr:from>
    <xdr:to>
      <xdr:col>11</xdr:col>
      <xdr:colOff>9525</xdr:colOff>
      <xdr:row>77</xdr:row>
      <xdr:rowOff>62230</xdr:rowOff>
    </xdr:to>
    <xdr:cxnSp macro="">
      <xdr:nvCxnSpPr>
        <xdr:cNvPr id="382" name="直線コネクタ 381">
          <a:extLst>
            <a:ext uri="{FF2B5EF4-FFF2-40B4-BE49-F238E27FC236}">
              <a16:creationId xmlns:a16="http://schemas.microsoft.com/office/drawing/2014/main" id="{00000000-0008-0000-0400-00007E010000}"/>
            </a:ext>
          </a:extLst>
        </xdr:cNvPr>
        <xdr:cNvCxnSpPr/>
      </xdr:nvCxnSpPr>
      <xdr:spPr>
        <a:xfrm flipV="1">
          <a:off x="1320800" y="1325626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95250</xdr:rowOff>
    </xdr:from>
    <xdr:to>
      <xdr:col>11</xdr:col>
      <xdr:colOff>60325</xdr:colOff>
      <xdr:row>78</xdr:row>
      <xdr:rowOff>25400</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2159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110489</xdr:rowOff>
    </xdr:from>
    <xdr:to>
      <xdr:col>6</xdr:col>
      <xdr:colOff>171450</xdr:colOff>
      <xdr:row>78</xdr:row>
      <xdr:rowOff>40639</xdr:rowOff>
    </xdr:to>
    <xdr:sp macro="" textlink="">
      <xdr:nvSpPr>
        <xdr:cNvPr id="385" name="フローチャート: 判断 384">
          <a:extLst>
            <a:ext uri="{FF2B5EF4-FFF2-40B4-BE49-F238E27FC236}">
              <a16:creationId xmlns:a16="http://schemas.microsoft.com/office/drawing/2014/main" id="{00000000-0008-0000-0400-000081010000}"/>
            </a:ext>
          </a:extLst>
        </xdr:cNvPr>
        <xdr:cNvSpPr/>
      </xdr:nvSpPr>
      <xdr:spPr>
        <a:xfrm>
          <a:off x="1270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25416</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68580</xdr:rowOff>
    </xdr:from>
    <xdr:to>
      <xdr:col>24</xdr:col>
      <xdr:colOff>76200</xdr:colOff>
      <xdr:row>76</xdr:row>
      <xdr:rowOff>170180</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4775200" y="1309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85107</xdr:rowOff>
    </xdr:from>
    <xdr:ext cx="762000" cy="259045"/>
    <xdr:sp macro="" textlink="">
      <xdr:nvSpPr>
        <xdr:cNvPr id="393" name="公債費該当値テキスト">
          <a:extLst>
            <a:ext uri="{FF2B5EF4-FFF2-40B4-BE49-F238E27FC236}">
              <a16:creationId xmlns:a16="http://schemas.microsoft.com/office/drawing/2014/main" id="{00000000-0008-0000-0400-000089010000}"/>
            </a:ext>
          </a:extLst>
        </xdr:cNvPr>
        <xdr:cNvSpPr txBox="1"/>
      </xdr:nvSpPr>
      <xdr:spPr>
        <a:xfrm>
          <a:off x="49149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45720</xdr:rowOff>
    </xdr:from>
    <xdr:to>
      <xdr:col>20</xdr:col>
      <xdr:colOff>38100</xdr:colOff>
      <xdr:row>76</xdr:row>
      <xdr:rowOff>147320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3937000" y="1307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157497</xdr:rowOff>
    </xdr:from>
    <xdr:ext cx="7366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3606800" y="12844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144780</xdr:rowOff>
    </xdr:from>
    <xdr:to>
      <xdr:col>15</xdr:col>
      <xdr:colOff>149225</xdr:colOff>
      <xdr:row>77</xdr:row>
      <xdr:rowOff>74930</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3048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85107</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2717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3811</xdr:rowOff>
    </xdr:from>
    <xdr:to>
      <xdr:col>11</xdr:col>
      <xdr:colOff>60325</xdr:colOff>
      <xdr:row>77</xdr:row>
      <xdr:rowOff>105411</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2159000" y="1320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115588</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828800" y="1297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11430</xdr:rowOff>
    </xdr:from>
    <xdr:to>
      <xdr:col>6</xdr:col>
      <xdr:colOff>171450</xdr:colOff>
      <xdr:row>77</xdr:row>
      <xdr:rowOff>113030</xdr:rowOff>
    </xdr:to>
    <xdr:sp macro="" textlink="">
      <xdr:nvSpPr>
        <xdr:cNvPr id="400" name="楕円 399">
          <a:extLst>
            <a:ext uri="{FF2B5EF4-FFF2-40B4-BE49-F238E27FC236}">
              <a16:creationId xmlns:a16="http://schemas.microsoft.com/office/drawing/2014/main" id="{00000000-0008-0000-0400-000090010000}"/>
            </a:ext>
          </a:extLst>
        </xdr:cNvPr>
        <xdr:cNvSpPr/>
      </xdr:nvSpPr>
      <xdr:spPr>
        <a:xfrm>
          <a:off x="1270000" y="1321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123207</xdr:rowOff>
    </xdr:from>
    <xdr:ext cx="762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939800" y="1298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公債費以外の推移は、人件費・物件費欄に記載の理由により、類似団体平均を上回っている。</a:t>
          </a:r>
        </a:p>
        <a:p>
          <a:r>
            <a:rPr kumimoji="1" lang="ja-JP" altLang="en-US" sz="1200">
              <a:latin typeface="ＭＳ Ｐゴシック" panose="020B0600070205080204" pitchFamily="50" charset="-128"/>
              <a:ea typeface="ＭＳ Ｐゴシック" panose="020B0600070205080204" pitchFamily="50" charset="-128"/>
            </a:rPr>
            <a:t>職員定数、市債残高の縮減をはじめ、民間活力の積極的な活用その他の効率的な行政運営の実現のため、岐阜市行財政改革プランに基づき、継続的に取り組んでいく。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a:extLst>
            <a:ext uri="{FF2B5EF4-FFF2-40B4-BE49-F238E27FC236}">
              <a16:creationId xmlns:a16="http://schemas.microsoft.com/office/drawing/2014/main" id="{00000000-0008-0000-0400-0000AA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149860</xdr:rowOff>
    </xdr:from>
    <xdr:to>
      <xdr:col>82</xdr:col>
      <xdr:colOff>107950</xdr:colOff>
      <xdr:row>80</xdr:row>
      <xdr:rowOff>136144</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6510000" y="12837160"/>
          <a:ext cx="0" cy="1014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108221</xdr:rowOff>
    </xdr:from>
    <xdr:ext cx="762000" cy="259045"/>
    <xdr:sp macro="" textlink="">
      <xdr:nvSpPr>
        <xdr:cNvPr id="428" name="公債費以外最小値テキスト">
          <a:extLst>
            <a:ext uri="{FF2B5EF4-FFF2-40B4-BE49-F238E27FC236}">
              <a16:creationId xmlns:a16="http://schemas.microsoft.com/office/drawing/2014/main" id="{00000000-0008-0000-0400-0000AC010000}"/>
            </a:ext>
          </a:extLst>
        </xdr:cNvPr>
        <xdr:cNvSpPr txBox="1"/>
      </xdr:nvSpPr>
      <xdr:spPr>
        <a:xfrm>
          <a:off x="16598900" y="13824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136144</xdr:rowOff>
    </xdr:from>
    <xdr:to>
      <xdr:col>82</xdr:col>
      <xdr:colOff>196850</xdr:colOff>
      <xdr:row>80</xdr:row>
      <xdr:rowOff>136144</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385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64787</xdr:rowOff>
    </xdr:from>
    <xdr:ext cx="762000" cy="259045"/>
    <xdr:sp macro="" textlink="">
      <xdr:nvSpPr>
        <xdr:cNvPr id="430" name="公債費以外最大値テキスト">
          <a:extLst>
            <a:ext uri="{FF2B5EF4-FFF2-40B4-BE49-F238E27FC236}">
              <a16:creationId xmlns:a16="http://schemas.microsoft.com/office/drawing/2014/main" id="{00000000-0008-0000-0400-0000AE010000}"/>
            </a:ext>
          </a:extLst>
        </xdr:cNvPr>
        <xdr:cNvSpPr txBox="1"/>
      </xdr:nvSpPr>
      <xdr:spPr>
        <a:xfrm>
          <a:off x="16598900" y="1258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149860</xdr:rowOff>
    </xdr:from>
    <xdr:to>
      <xdr:col>82</xdr:col>
      <xdr:colOff>196850</xdr:colOff>
      <xdr:row>74</xdr:row>
      <xdr:rowOff>149860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6421100" y="1283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124713</xdr:rowOff>
    </xdr:from>
    <xdr:to>
      <xdr:col>82</xdr:col>
      <xdr:colOff>107950</xdr:colOff>
      <xdr:row>78</xdr:row>
      <xdr:rowOff>168148</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5671800" y="13326363"/>
          <a:ext cx="838200" cy="214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113301</xdr:rowOff>
    </xdr:from>
    <xdr:ext cx="762000" cy="259045"/>
    <xdr:sp macro="" textlink="">
      <xdr:nvSpPr>
        <xdr:cNvPr id="433" name="公債費以外平均値テキスト">
          <a:extLst>
            <a:ext uri="{FF2B5EF4-FFF2-40B4-BE49-F238E27FC236}">
              <a16:creationId xmlns:a16="http://schemas.microsoft.com/office/drawing/2014/main" id="{00000000-0008-0000-0400-0000B1010000}"/>
            </a:ext>
          </a:extLst>
        </xdr:cNvPr>
        <xdr:cNvSpPr txBox="1"/>
      </xdr:nvSpPr>
      <xdr:spPr>
        <a:xfrm>
          <a:off x="16598900" y="131435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96774</xdr:rowOff>
    </xdr:from>
    <xdr:to>
      <xdr:col>82</xdr:col>
      <xdr:colOff>158750</xdr:colOff>
      <xdr:row>78</xdr:row>
      <xdr:rowOff>26924</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6459200" y="13298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124713</xdr:rowOff>
    </xdr:from>
    <xdr:to>
      <xdr:col>78</xdr:col>
      <xdr:colOff>69850</xdr:colOff>
      <xdr:row>78</xdr:row>
      <xdr:rowOff>168148</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flipV="1">
          <a:off x="14782800" y="13326363"/>
          <a:ext cx="889000" cy="214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135637</xdr:rowOff>
    </xdr:from>
    <xdr:to>
      <xdr:col>78</xdr:col>
      <xdr:colOff>120650</xdr:colOff>
      <xdr:row>77</xdr:row>
      <xdr:rowOff>65787</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5621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75963</xdr:rowOff>
    </xdr:from>
    <xdr:ext cx="7366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290800" y="12934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159004</xdr:rowOff>
    </xdr:from>
    <xdr:to>
      <xdr:col>73</xdr:col>
      <xdr:colOff>180975</xdr:colOff>
      <xdr:row>78</xdr:row>
      <xdr:rowOff>168148</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a:off x="13893800" y="1353210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110489</xdr:rowOff>
    </xdr:from>
    <xdr:to>
      <xdr:col>74</xdr:col>
      <xdr:colOff>31750</xdr:colOff>
      <xdr:row>78</xdr:row>
      <xdr:rowOff>40639</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4732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50816</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4401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72137</xdr:rowOff>
    </xdr:from>
    <xdr:to>
      <xdr:col>69</xdr:col>
      <xdr:colOff>92075</xdr:colOff>
      <xdr:row>78</xdr:row>
      <xdr:rowOff>159004</xdr:rowOff>
    </xdr:to>
    <xdr:cxnSp macro="">
      <xdr:nvCxnSpPr>
        <xdr:cNvPr id="441" name="直線コネクタ 440">
          <a:extLst>
            <a:ext uri="{FF2B5EF4-FFF2-40B4-BE49-F238E27FC236}">
              <a16:creationId xmlns:a16="http://schemas.microsoft.com/office/drawing/2014/main" id="{00000000-0008-0000-0400-0000B9010000}"/>
            </a:ext>
          </a:extLst>
        </xdr:cNvPr>
        <xdr:cNvCxnSpPr/>
      </xdr:nvCxnSpPr>
      <xdr:spPr>
        <a:xfrm>
          <a:off x="13004800" y="13445237"/>
          <a:ext cx="889000" cy="86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101346</xdr:rowOff>
    </xdr:from>
    <xdr:to>
      <xdr:col>69</xdr:col>
      <xdr:colOff>142875</xdr:colOff>
      <xdr:row>78</xdr:row>
      <xdr:rowOff>31496</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38430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41673</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512800" y="13071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64770</xdr:rowOff>
    </xdr:from>
    <xdr:to>
      <xdr:col>65</xdr:col>
      <xdr:colOff>53975</xdr:colOff>
      <xdr:row>77</xdr:row>
      <xdr:rowOff>166370</xdr:rowOff>
    </xdr:to>
    <xdr:sp macro="" textlink="">
      <xdr:nvSpPr>
        <xdr:cNvPr id="444" name="フローチャート: 判断 443">
          <a:extLst>
            <a:ext uri="{FF2B5EF4-FFF2-40B4-BE49-F238E27FC236}">
              <a16:creationId xmlns:a16="http://schemas.microsoft.com/office/drawing/2014/main" id="{00000000-0008-0000-0400-0000BC010000}"/>
            </a:ext>
          </a:extLst>
        </xdr:cNvPr>
        <xdr:cNvSpPr/>
      </xdr:nvSpPr>
      <xdr:spPr>
        <a:xfrm>
          <a:off x="12954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5097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623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117348</xdr:rowOff>
    </xdr:from>
    <xdr:to>
      <xdr:col>82</xdr:col>
      <xdr:colOff>158750</xdr:colOff>
      <xdr:row>79</xdr:row>
      <xdr:rowOff>47498</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6459200" y="13490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89425</xdr:rowOff>
    </xdr:from>
    <xdr:ext cx="762000" cy="259045"/>
    <xdr:sp macro="" textlink="">
      <xdr:nvSpPr>
        <xdr:cNvPr id="452" name="公債費以外該当値テキスト">
          <a:extLst>
            <a:ext uri="{FF2B5EF4-FFF2-40B4-BE49-F238E27FC236}">
              <a16:creationId xmlns:a16="http://schemas.microsoft.com/office/drawing/2014/main" id="{00000000-0008-0000-0400-0000C4010000}"/>
            </a:ext>
          </a:extLst>
        </xdr:cNvPr>
        <xdr:cNvSpPr txBox="1"/>
      </xdr:nvSpPr>
      <xdr:spPr>
        <a:xfrm>
          <a:off x="16598900" y="1346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73913</xdr:rowOff>
    </xdr:from>
    <xdr:to>
      <xdr:col>78</xdr:col>
      <xdr:colOff>120650</xdr:colOff>
      <xdr:row>78</xdr:row>
      <xdr:rowOff>4063</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5621000" y="1327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160290</xdr:rowOff>
    </xdr:from>
    <xdr:ext cx="7366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5290800" y="133619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117348</xdr:rowOff>
    </xdr:from>
    <xdr:to>
      <xdr:col>74</xdr:col>
      <xdr:colOff>31750</xdr:colOff>
      <xdr:row>79</xdr:row>
      <xdr:rowOff>47498</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4732000" y="13490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32275</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4401800" y="13576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108204</xdr:rowOff>
    </xdr:from>
    <xdr:to>
      <xdr:col>69</xdr:col>
      <xdr:colOff>142875</xdr:colOff>
      <xdr:row>79</xdr:row>
      <xdr:rowOff>38354</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3843000" y="13481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23131</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3512800" y="13567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21337</xdr:rowOff>
    </xdr:from>
    <xdr:to>
      <xdr:col>65</xdr:col>
      <xdr:colOff>53975</xdr:colOff>
      <xdr:row>78</xdr:row>
      <xdr:rowOff>122937</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2954000" y="1339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107714</xdr:rowOff>
    </xdr:from>
    <xdr:ext cx="7620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2623800" y="1348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岐阜県岐阜市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142126</xdr:rowOff>
    </xdr:from>
    <xdr:to>
      <xdr:col>29</xdr:col>
      <xdr:colOff>127000</xdr:colOff>
      <xdr:row>20</xdr:row>
      <xdr:rowOff>28626</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247151"/>
          <a:ext cx="0" cy="12581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703</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477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28626</xdr:rowOff>
    </xdr:from>
    <xdr:to>
      <xdr:col>30</xdr:col>
      <xdr:colOff>25400</xdr:colOff>
      <xdr:row>20</xdr:row>
      <xdr:rowOff>28626</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5052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57053</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990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142126</xdr:rowOff>
    </xdr:from>
    <xdr:to>
      <xdr:col>30</xdr:col>
      <xdr:colOff>25400</xdr:colOff>
      <xdr:row>12</xdr:row>
      <xdr:rowOff>142126</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2471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14414</xdr:rowOff>
    </xdr:from>
    <xdr:to>
      <xdr:col>29</xdr:col>
      <xdr:colOff>127000</xdr:colOff>
      <xdr:row>15</xdr:row>
      <xdr:rowOff>18720</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633789"/>
          <a:ext cx="647700" cy="43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101045</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8918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128968</xdr:rowOff>
    </xdr:from>
    <xdr:to>
      <xdr:col>29</xdr:col>
      <xdr:colOff>177800</xdr:colOff>
      <xdr:row>17</xdr:row>
      <xdr:rowOff>59118</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197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167767</xdr:rowOff>
    </xdr:from>
    <xdr:to>
      <xdr:col>26</xdr:col>
      <xdr:colOff>50800</xdr:colOff>
      <xdr:row>15</xdr:row>
      <xdr:rowOff>18720</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4305300" y="2615692"/>
          <a:ext cx="698500" cy="224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151714</xdr:rowOff>
    </xdr:from>
    <xdr:to>
      <xdr:col>26</xdr:col>
      <xdr:colOff>101600</xdr:colOff>
      <xdr:row>17</xdr:row>
      <xdr:rowOff>81864</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9425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66641</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3028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167767</xdr:rowOff>
    </xdr:from>
    <xdr:to>
      <xdr:col>22</xdr:col>
      <xdr:colOff>114300</xdr:colOff>
      <xdr:row>15</xdr:row>
      <xdr:rowOff>73127</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615692"/>
          <a:ext cx="698500" cy="768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5334</xdr:rowOff>
    </xdr:from>
    <xdr:to>
      <xdr:col>22</xdr:col>
      <xdr:colOff>165100</xdr:colOff>
      <xdr:row>17</xdr:row>
      <xdr:rowOff>106934</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9676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91711</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3053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73127</xdr:rowOff>
    </xdr:from>
    <xdr:to>
      <xdr:col>18</xdr:col>
      <xdr:colOff>177800</xdr:colOff>
      <xdr:row>16</xdr:row>
      <xdr:rowOff>119609</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2692502"/>
          <a:ext cx="698500" cy="2179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61493</xdr:rowOff>
    </xdr:from>
    <xdr:to>
      <xdr:col>19</xdr:col>
      <xdr:colOff>38100</xdr:colOff>
      <xdr:row>17</xdr:row>
      <xdr:rowOff>163093</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0237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147870</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3110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100698</xdr:rowOff>
    </xdr:from>
    <xdr:to>
      <xdr:col>15</xdr:col>
      <xdr:colOff>101600</xdr:colOff>
      <xdr:row>18</xdr:row>
      <xdr:rowOff>30848</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0629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15625</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3149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135064</xdr:rowOff>
    </xdr:from>
    <xdr:to>
      <xdr:col>29</xdr:col>
      <xdr:colOff>177800</xdr:colOff>
      <xdr:row>15</xdr:row>
      <xdr:rowOff>65214</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5829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151591</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428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139370</xdr:rowOff>
    </xdr:from>
    <xdr:to>
      <xdr:col>26</xdr:col>
      <xdr:colOff>101600</xdr:colOff>
      <xdr:row>15</xdr:row>
      <xdr:rowOff>69520</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5872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79697</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3561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116967</xdr:rowOff>
    </xdr:from>
    <xdr:to>
      <xdr:col>22</xdr:col>
      <xdr:colOff>165100</xdr:colOff>
      <xdr:row>15</xdr:row>
      <xdr:rowOff>47117</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5648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57294</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333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22327</xdr:rowOff>
    </xdr:from>
    <xdr:to>
      <xdr:col>19</xdr:col>
      <xdr:colOff>38100</xdr:colOff>
      <xdr:row>15</xdr:row>
      <xdr:rowOff>123927</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6417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134104</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410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68809</xdr:rowOff>
    </xdr:from>
    <xdr:to>
      <xdr:col>15</xdr:col>
      <xdr:colOff>101600</xdr:colOff>
      <xdr:row>16</xdr:row>
      <xdr:rowOff>170409</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8596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9136</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628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178054</xdr:rowOff>
    </xdr:from>
    <xdr:to>
      <xdr:col>29</xdr:col>
      <xdr:colOff>127000</xdr:colOff>
      <xdr:row>37</xdr:row>
      <xdr:rowOff>204419</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102604"/>
          <a:ext cx="0" cy="122651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176496</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301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204419</xdr:rowOff>
    </xdr:from>
    <xdr:to>
      <xdr:col>30</xdr:col>
      <xdr:colOff>25400</xdr:colOff>
      <xdr:row>37</xdr:row>
      <xdr:rowOff>204419</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3291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92981</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846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178054</xdr:rowOff>
    </xdr:from>
    <xdr:to>
      <xdr:col>30</xdr:col>
      <xdr:colOff>25400</xdr:colOff>
      <xdr:row>33</xdr:row>
      <xdr:rowOff>178054</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10260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394</xdr:rowOff>
    </xdr:from>
    <xdr:to>
      <xdr:col>29</xdr:col>
      <xdr:colOff>127000</xdr:colOff>
      <xdr:row>36</xdr:row>
      <xdr:rowOff>57848</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003800" y="6953644"/>
          <a:ext cx="647700" cy="574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293285</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5607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105308</xdr:rowOff>
    </xdr:from>
    <xdr:to>
      <xdr:col>29</xdr:col>
      <xdr:colOff>177800</xdr:colOff>
      <xdr:row>35</xdr:row>
      <xdr:rowOff>206908</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715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307556</xdr:rowOff>
    </xdr:from>
    <xdr:to>
      <xdr:col>26</xdr:col>
      <xdr:colOff>50800</xdr:colOff>
      <xdr:row>36</xdr:row>
      <xdr:rowOff>394</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4305300" y="6917906"/>
          <a:ext cx="698500" cy="357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122796</xdr:rowOff>
    </xdr:from>
    <xdr:to>
      <xdr:col>26</xdr:col>
      <xdr:colOff>101600</xdr:colOff>
      <xdr:row>35</xdr:row>
      <xdr:rowOff>224396</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7331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234573</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5020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272771</xdr:rowOff>
    </xdr:from>
    <xdr:to>
      <xdr:col>22</xdr:col>
      <xdr:colOff>114300</xdr:colOff>
      <xdr:row>35</xdr:row>
      <xdr:rowOff>307556</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3606800" y="6883121"/>
          <a:ext cx="698500" cy="347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129578</xdr:rowOff>
    </xdr:from>
    <xdr:to>
      <xdr:col>22</xdr:col>
      <xdr:colOff>165100</xdr:colOff>
      <xdr:row>35</xdr:row>
      <xdr:rowOff>231178</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7399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241355</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50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251473</xdr:rowOff>
    </xdr:from>
    <xdr:to>
      <xdr:col>18</xdr:col>
      <xdr:colOff>177800</xdr:colOff>
      <xdr:row>35</xdr:row>
      <xdr:rowOff>272771</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2908300" y="6861823"/>
          <a:ext cx="698500" cy="212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117463</xdr:rowOff>
    </xdr:from>
    <xdr:to>
      <xdr:col>19</xdr:col>
      <xdr:colOff>38100</xdr:colOff>
      <xdr:row>35</xdr:row>
      <xdr:rowOff>219063</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7278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229240</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496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113005</xdr:rowOff>
    </xdr:from>
    <xdr:to>
      <xdr:col>15</xdr:col>
      <xdr:colOff>101600</xdr:colOff>
      <xdr:row>35</xdr:row>
      <xdr:rowOff>214605</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7233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224782</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492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7048</xdr:rowOff>
    </xdr:from>
    <xdr:to>
      <xdr:col>29</xdr:col>
      <xdr:colOff>177800</xdr:colOff>
      <xdr:row>36</xdr:row>
      <xdr:rowOff>108648</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69602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322025</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6932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292494</xdr:rowOff>
    </xdr:from>
    <xdr:to>
      <xdr:col>26</xdr:col>
      <xdr:colOff>101600</xdr:colOff>
      <xdr:row>36</xdr:row>
      <xdr:rowOff>51194</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69028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35971</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6989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256756</xdr:rowOff>
    </xdr:from>
    <xdr:to>
      <xdr:col>22</xdr:col>
      <xdr:colOff>165100</xdr:colOff>
      <xdr:row>36</xdr:row>
      <xdr:rowOff>15456</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68671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233</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6953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221971</xdr:rowOff>
    </xdr:from>
    <xdr:to>
      <xdr:col>19</xdr:col>
      <xdr:colOff>38100</xdr:colOff>
      <xdr:row>35</xdr:row>
      <xdr:rowOff>323571</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68323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308348</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6918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200673</xdr:rowOff>
    </xdr:from>
    <xdr:to>
      <xdr:col>15</xdr:col>
      <xdr:colOff>101600</xdr:colOff>
      <xdr:row>35</xdr:row>
      <xdr:rowOff>302273</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68110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287050</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689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岐阜県岐阜市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402,400
392,482
203.60
196,878,547
188,492,600
7,955,344
88,752,918
148,503,913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94502</xdr:rowOff>
    </xdr:from>
    <xdr:to>
      <xdr:col>24</xdr:col>
      <xdr:colOff>62865</xdr:colOff>
      <xdr:row>38</xdr:row>
      <xdr:rowOff>60180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238002"/>
          <a:ext cx="1270" cy="1337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64007</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579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60180</xdr:rowOff>
    </xdr:from>
    <xdr:to>
      <xdr:col>24</xdr:col>
      <xdr:colOff>152400</xdr:colOff>
      <xdr:row>38</xdr:row>
      <xdr:rowOff>60180</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57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41179</xdr:rowOff>
    </xdr:from>
    <xdr:ext cx="534377"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013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94502</xdr:rowOff>
    </xdr:from>
    <xdr:to>
      <xdr:col>24</xdr:col>
      <xdr:colOff>152400</xdr:colOff>
      <xdr:row>30</xdr:row>
      <xdr:rowOff>94502</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238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122718</xdr:rowOff>
    </xdr:from>
    <xdr:to>
      <xdr:col>24</xdr:col>
      <xdr:colOff>63500</xdr:colOff>
      <xdr:row>33</xdr:row>
      <xdr:rowOff>128629</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a:off x="3797300" y="5780568"/>
          <a:ext cx="838200" cy="5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113994</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9432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135567</xdr:rowOff>
    </xdr:from>
    <xdr:to>
      <xdr:col>24</xdr:col>
      <xdr:colOff>114300</xdr:colOff>
      <xdr:row>35</xdr:row>
      <xdr:rowOff>65717</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5964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122718</xdr:rowOff>
    </xdr:from>
    <xdr:to>
      <xdr:col>19</xdr:col>
      <xdr:colOff>177800</xdr:colOff>
      <xdr:row>33</xdr:row>
      <xdr:rowOff>144892</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5780568"/>
          <a:ext cx="889000" cy="2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156076</xdr:rowOff>
    </xdr:from>
    <xdr:to>
      <xdr:col>20</xdr:col>
      <xdr:colOff>38100</xdr:colOff>
      <xdr:row>35</xdr:row>
      <xdr:rowOff>86226</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5985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77353</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078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144892</xdr:rowOff>
    </xdr:from>
    <xdr:to>
      <xdr:col>15</xdr:col>
      <xdr:colOff>50800</xdr:colOff>
      <xdr:row>34</xdr:row>
      <xdr:rowOff>65340</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5802742"/>
          <a:ext cx="889000" cy="91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6767</xdr:rowOff>
    </xdr:from>
    <xdr:to>
      <xdr:col>15</xdr:col>
      <xdr:colOff>101600</xdr:colOff>
      <xdr:row>35</xdr:row>
      <xdr:rowOff>108367</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007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99494</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100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65340</xdr:rowOff>
    </xdr:from>
    <xdr:to>
      <xdr:col>10</xdr:col>
      <xdr:colOff>114300</xdr:colOff>
      <xdr:row>35</xdr:row>
      <xdr:rowOff>71969</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5894640"/>
          <a:ext cx="889000" cy="178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143666</xdr:rowOff>
    </xdr:from>
    <xdr:to>
      <xdr:col>10</xdr:col>
      <xdr:colOff>165100</xdr:colOff>
      <xdr:row>36</xdr:row>
      <xdr:rowOff>73816</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14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64943</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237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148565</xdr:rowOff>
    </xdr:from>
    <xdr:to>
      <xdr:col>6</xdr:col>
      <xdr:colOff>38100</xdr:colOff>
      <xdr:row>36</xdr:row>
      <xdr:rowOff>78715</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149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69842</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242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77829</xdr:rowOff>
    </xdr:from>
    <xdr:to>
      <xdr:col>24</xdr:col>
      <xdr:colOff>114300</xdr:colOff>
      <xdr:row>34</xdr:row>
      <xdr:rowOff>7979</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5735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100706</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587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71918</xdr:rowOff>
    </xdr:from>
    <xdr:to>
      <xdr:col>20</xdr:col>
      <xdr:colOff>38100</xdr:colOff>
      <xdr:row>34</xdr:row>
      <xdr:rowOff>2068</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572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18595</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5504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94092</xdr:rowOff>
    </xdr:from>
    <xdr:to>
      <xdr:col>15</xdr:col>
      <xdr:colOff>101600</xdr:colOff>
      <xdr:row>34</xdr:row>
      <xdr:rowOff>24242</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5751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40769</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5527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14540</xdr:rowOff>
    </xdr:from>
    <xdr:to>
      <xdr:col>10</xdr:col>
      <xdr:colOff>165100</xdr:colOff>
      <xdr:row>34</xdr:row>
      <xdr:rowOff>116140</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584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132667</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5619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21169</xdr:rowOff>
    </xdr:from>
    <xdr:to>
      <xdr:col>6</xdr:col>
      <xdr:colOff>38100</xdr:colOff>
      <xdr:row>35</xdr:row>
      <xdr:rowOff>122769</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021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139296</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5797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53594</xdr:rowOff>
    </xdr:from>
    <xdr:to>
      <xdr:col>24</xdr:col>
      <xdr:colOff>62865</xdr:colOff>
      <xdr:row>59</xdr:row>
      <xdr:rowOff>16523</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626094"/>
          <a:ext cx="1270" cy="1505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20350</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135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50,733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16523</xdr:rowOff>
    </xdr:from>
    <xdr:to>
      <xdr:col>24</xdr:col>
      <xdr:colOff>152400</xdr:colOff>
      <xdr:row>59</xdr:row>
      <xdr:rowOff>16523</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132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271</xdr:rowOff>
    </xdr:from>
    <xdr:ext cx="534377"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401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53594</xdr:rowOff>
    </xdr:from>
    <xdr:to>
      <xdr:col>24</xdr:col>
      <xdr:colOff>152400</xdr:colOff>
      <xdr:row>50</xdr:row>
      <xdr:rowOff>53594</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626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170714</xdr:rowOff>
    </xdr:from>
    <xdr:to>
      <xdr:col>24</xdr:col>
      <xdr:colOff>63500</xdr:colOff>
      <xdr:row>55</xdr:row>
      <xdr:rowOff>169837</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257564"/>
          <a:ext cx="838200" cy="342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42905</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4726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64478</xdr:rowOff>
    </xdr:from>
    <xdr:to>
      <xdr:col>24</xdr:col>
      <xdr:colOff>114300</xdr:colOff>
      <xdr:row>55</xdr:row>
      <xdr:rowOff>166078</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494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169837</xdr:rowOff>
    </xdr:from>
    <xdr:to>
      <xdr:col>19</xdr:col>
      <xdr:colOff>177800</xdr:colOff>
      <xdr:row>57</xdr:row>
      <xdr:rowOff>163399</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599587"/>
          <a:ext cx="889000" cy="336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55829</xdr:rowOff>
    </xdr:from>
    <xdr:to>
      <xdr:col>20</xdr:col>
      <xdr:colOff>38100</xdr:colOff>
      <xdr:row>56</xdr:row>
      <xdr:rowOff>157429</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657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148556</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749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163399</xdr:rowOff>
    </xdr:from>
    <xdr:to>
      <xdr:col>15</xdr:col>
      <xdr:colOff>50800</xdr:colOff>
      <xdr:row>58</xdr:row>
      <xdr:rowOff>134289</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9936049"/>
          <a:ext cx="889000" cy="142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156337</xdr:rowOff>
    </xdr:from>
    <xdr:to>
      <xdr:col>15</xdr:col>
      <xdr:colOff>101600</xdr:colOff>
      <xdr:row>58</xdr:row>
      <xdr:rowOff>86487</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92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77614</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10021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134289</xdr:rowOff>
    </xdr:from>
    <xdr:to>
      <xdr:col>10</xdr:col>
      <xdr:colOff>114300</xdr:colOff>
      <xdr:row>58</xdr:row>
      <xdr:rowOff>158826</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10078389"/>
          <a:ext cx="889000" cy="24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103607</xdr:rowOff>
    </xdr:from>
    <xdr:to>
      <xdr:col>10</xdr:col>
      <xdr:colOff>165100</xdr:colOff>
      <xdr:row>59</xdr:row>
      <xdr:rowOff>33757</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10047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24884</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10140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14491</xdr:rowOff>
    </xdr:from>
    <xdr:to>
      <xdr:col>6</xdr:col>
      <xdr:colOff>38100</xdr:colOff>
      <xdr:row>59</xdr:row>
      <xdr:rowOff>116091</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10130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107218</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10222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119914</xdr:rowOff>
    </xdr:from>
    <xdr:to>
      <xdr:col>24</xdr:col>
      <xdr:colOff>114300</xdr:colOff>
      <xdr:row>54</xdr:row>
      <xdr:rowOff>50064</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206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142791</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058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119037</xdr:rowOff>
    </xdr:from>
    <xdr:to>
      <xdr:col>20</xdr:col>
      <xdr:colOff>38100</xdr:colOff>
      <xdr:row>56</xdr:row>
      <xdr:rowOff>49187</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548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65714</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9324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112599</xdr:rowOff>
    </xdr:from>
    <xdr:to>
      <xdr:col>15</xdr:col>
      <xdr:colOff>101600</xdr:colOff>
      <xdr:row>58</xdr:row>
      <xdr:rowOff>42749</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885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59276</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9660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83489</xdr:rowOff>
    </xdr:from>
    <xdr:to>
      <xdr:col>10</xdr:col>
      <xdr:colOff>165100</xdr:colOff>
      <xdr:row>59</xdr:row>
      <xdr:rowOff>13639</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10027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30166</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9802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108026</xdr:rowOff>
    </xdr:from>
    <xdr:to>
      <xdr:col>6</xdr:col>
      <xdr:colOff>38100</xdr:colOff>
      <xdr:row>59</xdr:row>
      <xdr:rowOff>38176</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10052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54703</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9827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135642</xdr:rowOff>
    </xdr:from>
    <xdr:to>
      <xdr:col>24</xdr:col>
      <xdr:colOff>62865</xdr:colOff>
      <xdr:row>78</xdr:row>
      <xdr:rowOff>9398</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137142"/>
          <a:ext cx="1270" cy="12453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13225</xdr:rowOff>
    </xdr:from>
    <xdr:ext cx="378565"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3863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9398</xdr:rowOff>
    </xdr:from>
    <xdr:to>
      <xdr:col>24</xdr:col>
      <xdr:colOff>152400</xdr:colOff>
      <xdr:row>78</xdr:row>
      <xdr:rowOff>9398</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382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82319</xdr:rowOff>
    </xdr:from>
    <xdr:ext cx="534377"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1912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135642</xdr:rowOff>
    </xdr:from>
    <xdr:to>
      <xdr:col>24</xdr:col>
      <xdr:colOff>152400</xdr:colOff>
      <xdr:row>70</xdr:row>
      <xdr:rowOff>135642</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137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13112</xdr:rowOff>
    </xdr:from>
    <xdr:to>
      <xdr:col>24</xdr:col>
      <xdr:colOff>63500</xdr:colOff>
      <xdr:row>77</xdr:row>
      <xdr:rowOff>29744</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3797300" y="13214762"/>
          <a:ext cx="838200" cy="16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58570</xdr:rowOff>
    </xdr:from>
    <xdr:ext cx="469744"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29173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35694</xdr:rowOff>
    </xdr:from>
    <xdr:to>
      <xdr:col>24</xdr:col>
      <xdr:colOff>114300</xdr:colOff>
      <xdr:row>76</xdr:row>
      <xdr:rowOff>137294</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06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13112</xdr:rowOff>
    </xdr:from>
    <xdr:to>
      <xdr:col>19</xdr:col>
      <xdr:colOff>177800</xdr:colOff>
      <xdr:row>77</xdr:row>
      <xdr:rowOff>28029</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908300" y="13214762"/>
          <a:ext cx="889000" cy="14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27178</xdr:rowOff>
    </xdr:from>
    <xdr:to>
      <xdr:col>20</xdr:col>
      <xdr:colOff>38100</xdr:colOff>
      <xdr:row>76</xdr:row>
      <xdr:rowOff>128778</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05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145305</xdr:rowOff>
    </xdr:from>
    <xdr:ext cx="469744"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62428" y="12832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28029</xdr:rowOff>
    </xdr:from>
    <xdr:to>
      <xdr:col>15</xdr:col>
      <xdr:colOff>50800</xdr:colOff>
      <xdr:row>77</xdr:row>
      <xdr:rowOff>37058</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019300" y="13229679"/>
          <a:ext cx="889000" cy="9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36951</xdr:rowOff>
    </xdr:from>
    <xdr:to>
      <xdr:col>15</xdr:col>
      <xdr:colOff>101600</xdr:colOff>
      <xdr:row>76</xdr:row>
      <xdr:rowOff>138551</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067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155077</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73428" y="12842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37058</xdr:rowOff>
    </xdr:from>
    <xdr:to>
      <xdr:col>10</xdr:col>
      <xdr:colOff>114300</xdr:colOff>
      <xdr:row>77</xdr:row>
      <xdr:rowOff>37516</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1130300" y="13238708"/>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83241</xdr:rowOff>
    </xdr:from>
    <xdr:to>
      <xdr:col>10</xdr:col>
      <xdr:colOff>165100</xdr:colOff>
      <xdr:row>77</xdr:row>
      <xdr:rowOff>13391</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113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29919</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84428" y="12888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71241</xdr:rowOff>
    </xdr:from>
    <xdr:to>
      <xdr:col>6</xdr:col>
      <xdr:colOff>38100</xdr:colOff>
      <xdr:row>77</xdr:row>
      <xdr:rowOff>1391</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101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17918</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95428" y="12876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150394</xdr:rowOff>
    </xdr:from>
    <xdr:to>
      <xdr:col>24</xdr:col>
      <xdr:colOff>114300</xdr:colOff>
      <xdr:row>77</xdr:row>
      <xdr:rowOff>80544</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180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128821</xdr:rowOff>
    </xdr:from>
    <xdr:ext cx="469744"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159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133762</xdr:rowOff>
    </xdr:from>
    <xdr:to>
      <xdr:col>20</xdr:col>
      <xdr:colOff>38100</xdr:colOff>
      <xdr:row>77</xdr:row>
      <xdr:rowOff>63912</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163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55039</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62428" y="13256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148679</xdr:rowOff>
    </xdr:from>
    <xdr:to>
      <xdr:col>15</xdr:col>
      <xdr:colOff>101600</xdr:colOff>
      <xdr:row>77</xdr:row>
      <xdr:rowOff>78829</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178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69956</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73428" y="13271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157708</xdr:rowOff>
    </xdr:from>
    <xdr:to>
      <xdr:col>10</xdr:col>
      <xdr:colOff>165100</xdr:colOff>
      <xdr:row>77</xdr:row>
      <xdr:rowOff>87858</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187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78985</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84428" y="13280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158166</xdr:rowOff>
    </xdr:from>
    <xdr:to>
      <xdr:col>6</xdr:col>
      <xdr:colOff>38100</xdr:colOff>
      <xdr:row>77</xdr:row>
      <xdr:rowOff>88316</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188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79443</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95428" y="13281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102972</xdr:rowOff>
    </xdr:from>
    <xdr:to>
      <xdr:col>24</xdr:col>
      <xdr:colOff>62865</xdr:colOff>
      <xdr:row>99</xdr:row>
      <xdr:rowOff>108229</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533472"/>
          <a:ext cx="1270" cy="15483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112056</xdr:rowOff>
    </xdr:from>
    <xdr:ext cx="534377" cy="25904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7085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108229</xdr:rowOff>
    </xdr:from>
    <xdr:to>
      <xdr:col>24</xdr:col>
      <xdr:colOff>152400</xdr:colOff>
      <xdr:row>99</xdr:row>
      <xdr:rowOff>108229</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7081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49649</xdr:rowOff>
    </xdr:from>
    <xdr:ext cx="599010" cy="259045"/>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308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102972</xdr:rowOff>
    </xdr:from>
    <xdr:to>
      <xdr:col>24</xdr:col>
      <xdr:colOff>152400</xdr:colOff>
      <xdr:row>90</xdr:row>
      <xdr:rowOff>102972</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533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22875</xdr:rowOff>
    </xdr:from>
    <xdr:to>
      <xdr:col>24</xdr:col>
      <xdr:colOff>63500</xdr:colOff>
      <xdr:row>97</xdr:row>
      <xdr:rowOff>147527</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3797300" y="16653525"/>
          <a:ext cx="838200" cy="124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113682</xdr:rowOff>
    </xdr:from>
    <xdr:ext cx="599010" cy="259045"/>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64014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90805</xdr:rowOff>
    </xdr:from>
    <xdr:to>
      <xdr:col>24</xdr:col>
      <xdr:colOff>114300</xdr:colOff>
      <xdr:row>97</xdr:row>
      <xdr:rowOff>20955</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4584700" y="1655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22875</xdr:rowOff>
    </xdr:from>
    <xdr:to>
      <xdr:col>19</xdr:col>
      <xdr:colOff>177800</xdr:colOff>
      <xdr:row>98</xdr:row>
      <xdr:rowOff>134541</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908300" y="16653525"/>
          <a:ext cx="889000" cy="283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153550</xdr:rowOff>
    </xdr:from>
    <xdr:to>
      <xdr:col>20</xdr:col>
      <xdr:colOff>38100</xdr:colOff>
      <xdr:row>96</xdr:row>
      <xdr:rowOff>83700</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3746500" y="1644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100227</xdr:rowOff>
    </xdr:from>
    <xdr:ext cx="599010"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497795" y="16216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134541</xdr:rowOff>
    </xdr:from>
    <xdr:to>
      <xdr:col>15</xdr:col>
      <xdr:colOff>50800</xdr:colOff>
      <xdr:row>99</xdr:row>
      <xdr:rowOff>7286</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019300" y="16936641"/>
          <a:ext cx="889000" cy="44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85939</xdr:rowOff>
    </xdr:from>
    <xdr:to>
      <xdr:col>15</xdr:col>
      <xdr:colOff>101600</xdr:colOff>
      <xdr:row>98</xdr:row>
      <xdr:rowOff>16089</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2857500" y="1671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32616</xdr:rowOff>
    </xdr:from>
    <xdr:ext cx="59901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08795" y="16491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7286</xdr:rowOff>
    </xdr:from>
    <xdr:to>
      <xdr:col>10</xdr:col>
      <xdr:colOff>114300</xdr:colOff>
      <xdr:row>99</xdr:row>
      <xdr:rowOff>66188</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1130300" y="16980836"/>
          <a:ext cx="889000" cy="58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131899</xdr:rowOff>
    </xdr:from>
    <xdr:to>
      <xdr:col>10</xdr:col>
      <xdr:colOff>165100</xdr:colOff>
      <xdr:row>98</xdr:row>
      <xdr:rowOff>62049</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968500" y="1676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78576</xdr:rowOff>
    </xdr:from>
    <xdr:ext cx="59901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19795" y="16537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14452</xdr:rowOff>
    </xdr:from>
    <xdr:to>
      <xdr:col>6</xdr:col>
      <xdr:colOff>38100</xdr:colOff>
      <xdr:row>98</xdr:row>
      <xdr:rowOff>116052</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079500" y="16816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132579</xdr:rowOff>
    </xdr:from>
    <xdr:ext cx="59901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30795" y="165917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96727</xdr:rowOff>
    </xdr:from>
    <xdr:to>
      <xdr:col>24</xdr:col>
      <xdr:colOff>114300</xdr:colOff>
      <xdr:row>98</xdr:row>
      <xdr:rowOff>26877</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4584700" y="16727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75154</xdr:rowOff>
    </xdr:from>
    <xdr:ext cx="599010" cy="259045"/>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67058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143525</xdr:rowOff>
    </xdr:from>
    <xdr:to>
      <xdr:col>20</xdr:col>
      <xdr:colOff>38100</xdr:colOff>
      <xdr:row>97</xdr:row>
      <xdr:rowOff>73675</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3746500" y="16602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64802</xdr:rowOff>
    </xdr:from>
    <xdr:ext cx="59901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497795" y="16695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83741</xdr:rowOff>
    </xdr:from>
    <xdr:to>
      <xdr:col>15</xdr:col>
      <xdr:colOff>101600</xdr:colOff>
      <xdr:row>99</xdr:row>
      <xdr:rowOff>13891</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2857500" y="16885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99</xdr:row>
      <xdr:rowOff>5018</xdr:rowOff>
    </xdr:from>
    <xdr:ext cx="59901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08795" y="16978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127936</xdr:rowOff>
    </xdr:from>
    <xdr:to>
      <xdr:col>10</xdr:col>
      <xdr:colOff>165100</xdr:colOff>
      <xdr:row>99</xdr:row>
      <xdr:rowOff>58086</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968500" y="16930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49213</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52111" y="17022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15388</xdr:rowOff>
    </xdr:from>
    <xdr:to>
      <xdr:col>6</xdr:col>
      <xdr:colOff>38100</xdr:colOff>
      <xdr:row>99</xdr:row>
      <xdr:rowOff>116988</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079500" y="16988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108115</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63111" y="17081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a:extLst>
            <a:ext uri="{FF2B5EF4-FFF2-40B4-BE49-F238E27FC236}">
              <a16:creationId xmlns:a16="http://schemas.microsoft.com/office/drawing/2014/main" id="{00000000-0008-0000-06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34</xdr:row>
      <xdr:rowOff>140183</xdr:rowOff>
    </xdr:from>
    <xdr:to>
      <xdr:col>54</xdr:col>
      <xdr:colOff>189865</xdr:colOff>
      <xdr:row>39</xdr:row>
      <xdr:rowOff>121831</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10475595" y="5969483"/>
          <a:ext cx="1270" cy="8388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125658</xdr:rowOff>
    </xdr:from>
    <xdr:ext cx="534377" cy="259045"/>
    <xdr:sp macro="" textlink="">
      <xdr:nvSpPr>
        <xdr:cNvPr id="288" name="補助費等最小値テキスト">
          <a:extLst>
            <a:ext uri="{FF2B5EF4-FFF2-40B4-BE49-F238E27FC236}">
              <a16:creationId xmlns:a16="http://schemas.microsoft.com/office/drawing/2014/main" id="{00000000-0008-0000-0600-000020010000}"/>
            </a:ext>
          </a:extLst>
        </xdr:cNvPr>
        <xdr:cNvSpPr txBox="1"/>
      </xdr:nvSpPr>
      <xdr:spPr>
        <a:xfrm>
          <a:off x="10528300" y="6812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121831</xdr:rowOff>
    </xdr:from>
    <xdr:to>
      <xdr:col>55</xdr:col>
      <xdr:colOff>88900</xdr:colOff>
      <xdr:row>39</xdr:row>
      <xdr:rowOff>121831</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6808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86860</xdr:rowOff>
    </xdr:from>
    <xdr:ext cx="534377" cy="259045"/>
    <xdr:sp macro="" textlink="">
      <xdr:nvSpPr>
        <xdr:cNvPr id="290" name="補助費等最大値テキスト">
          <a:extLst>
            <a:ext uri="{FF2B5EF4-FFF2-40B4-BE49-F238E27FC236}">
              <a16:creationId xmlns:a16="http://schemas.microsoft.com/office/drawing/2014/main" id="{00000000-0008-0000-0600-000022010000}"/>
            </a:ext>
          </a:extLst>
        </xdr:cNvPr>
        <xdr:cNvSpPr txBox="1"/>
      </xdr:nvSpPr>
      <xdr:spPr>
        <a:xfrm>
          <a:off x="10528300" y="5744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140183</xdr:rowOff>
    </xdr:from>
    <xdr:to>
      <xdr:col>55</xdr:col>
      <xdr:colOff>88900</xdr:colOff>
      <xdr:row>34</xdr:row>
      <xdr:rowOff>140183</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5969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9804</xdr:rowOff>
    </xdr:from>
    <xdr:to>
      <xdr:col>55</xdr:col>
      <xdr:colOff>0</xdr:colOff>
      <xdr:row>39</xdr:row>
      <xdr:rowOff>60058</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9639300" y="6696354"/>
          <a:ext cx="838200" cy="50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27944</xdr:rowOff>
    </xdr:from>
    <xdr:ext cx="534377" cy="259045"/>
    <xdr:sp macro="" textlink="">
      <xdr:nvSpPr>
        <xdr:cNvPr id="293" name="補助費等平均値テキスト">
          <a:extLst>
            <a:ext uri="{FF2B5EF4-FFF2-40B4-BE49-F238E27FC236}">
              <a16:creationId xmlns:a16="http://schemas.microsoft.com/office/drawing/2014/main" id="{00000000-0008-0000-0600-000025010000}"/>
            </a:ext>
          </a:extLst>
        </xdr:cNvPr>
        <xdr:cNvSpPr txBox="1"/>
      </xdr:nvSpPr>
      <xdr:spPr>
        <a:xfrm>
          <a:off x="10528300" y="63715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5067</xdr:rowOff>
    </xdr:from>
    <xdr:to>
      <xdr:col>55</xdr:col>
      <xdr:colOff>50800</xdr:colOff>
      <xdr:row>38</xdr:row>
      <xdr:rowOff>106667</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10426700" y="6520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116675</xdr:rowOff>
    </xdr:from>
    <xdr:to>
      <xdr:col>50</xdr:col>
      <xdr:colOff>114300</xdr:colOff>
      <xdr:row>39</xdr:row>
      <xdr:rowOff>9804</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8750300" y="5431625"/>
          <a:ext cx="889000" cy="1264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50762</xdr:rowOff>
    </xdr:from>
    <xdr:to>
      <xdr:col>50</xdr:col>
      <xdr:colOff>165100</xdr:colOff>
      <xdr:row>38</xdr:row>
      <xdr:rowOff>152362</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9588500" y="6565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168889</xdr:rowOff>
    </xdr:from>
    <xdr:ext cx="534377"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9372111" y="6341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116675</xdr:rowOff>
    </xdr:from>
    <xdr:to>
      <xdr:col>45</xdr:col>
      <xdr:colOff>177800</xdr:colOff>
      <xdr:row>39</xdr:row>
      <xdr:rowOff>87058</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7861300" y="5431625"/>
          <a:ext cx="889000" cy="1341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30</xdr:row>
      <xdr:rowOff>155956</xdr:rowOff>
    </xdr:from>
    <xdr:to>
      <xdr:col>46</xdr:col>
      <xdr:colOff>38100</xdr:colOff>
      <xdr:row>31</xdr:row>
      <xdr:rowOff>86106</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8699500" y="529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29</xdr:row>
      <xdr:rowOff>102633</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450795" y="5074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83503</xdr:rowOff>
    </xdr:from>
    <xdr:to>
      <xdr:col>41</xdr:col>
      <xdr:colOff>50800</xdr:colOff>
      <xdr:row>39</xdr:row>
      <xdr:rowOff>87058</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a:off x="6972300" y="6770053"/>
          <a:ext cx="889000" cy="3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145897</xdr:rowOff>
    </xdr:from>
    <xdr:to>
      <xdr:col>41</xdr:col>
      <xdr:colOff>101600</xdr:colOff>
      <xdr:row>39</xdr:row>
      <xdr:rowOff>76047</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7810500" y="6660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92575</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594111" y="6436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167360</xdr:rowOff>
    </xdr:from>
    <xdr:to>
      <xdr:col>36</xdr:col>
      <xdr:colOff>165100</xdr:colOff>
      <xdr:row>39</xdr:row>
      <xdr:rowOff>97510</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6921500" y="66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114038</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6705111" y="6457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9258</xdr:rowOff>
    </xdr:from>
    <xdr:to>
      <xdr:col>55</xdr:col>
      <xdr:colOff>50800</xdr:colOff>
      <xdr:row>39</xdr:row>
      <xdr:rowOff>110858</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10426700" y="6695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95635</xdr:rowOff>
    </xdr:from>
    <xdr:ext cx="534377" cy="259045"/>
    <xdr:sp macro="" textlink="">
      <xdr:nvSpPr>
        <xdr:cNvPr id="312" name="補助費等該当値テキスト">
          <a:extLst>
            <a:ext uri="{FF2B5EF4-FFF2-40B4-BE49-F238E27FC236}">
              <a16:creationId xmlns:a16="http://schemas.microsoft.com/office/drawing/2014/main" id="{00000000-0008-0000-0600-000038010000}"/>
            </a:ext>
          </a:extLst>
        </xdr:cNvPr>
        <xdr:cNvSpPr txBox="1"/>
      </xdr:nvSpPr>
      <xdr:spPr>
        <a:xfrm>
          <a:off x="10528300" y="6610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130454</xdr:rowOff>
    </xdr:from>
    <xdr:to>
      <xdr:col>50</xdr:col>
      <xdr:colOff>165100</xdr:colOff>
      <xdr:row>39</xdr:row>
      <xdr:rowOff>60604</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9588500" y="6645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39</xdr:row>
      <xdr:rowOff>51731</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9372111" y="6738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31</xdr:row>
      <xdr:rowOff>65875</xdr:rowOff>
    </xdr:from>
    <xdr:to>
      <xdr:col>46</xdr:col>
      <xdr:colOff>38100</xdr:colOff>
      <xdr:row>31</xdr:row>
      <xdr:rowOff>167475</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8699500" y="5380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158602</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8450795" y="5473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36258</xdr:rowOff>
    </xdr:from>
    <xdr:to>
      <xdr:col>41</xdr:col>
      <xdr:colOff>101600</xdr:colOff>
      <xdr:row>39</xdr:row>
      <xdr:rowOff>137858</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7810500" y="672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128985</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7594111" y="6815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32703</xdr:rowOff>
    </xdr:from>
    <xdr:to>
      <xdr:col>36</xdr:col>
      <xdr:colOff>165100</xdr:colOff>
      <xdr:row>39</xdr:row>
      <xdr:rowOff>134303</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6921500" y="6719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125430</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705111" y="6811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a:extLst>
            <a:ext uri="{FF2B5EF4-FFF2-40B4-BE49-F238E27FC236}">
              <a16:creationId xmlns:a16="http://schemas.microsoft.com/office/drawing/2014/main" id="{00000000-0008-0000-0600-00005A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130180</xdr:rowOff>
    </xdr:from>
    <xdr:to>
      <xdr:col>54</xdr:col>
      <xdr:colOff>189865</xdr:colOff>
      <xdr:row>59</xdr:row>
      <xdr:rowOff>143325</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10475595" y="8702680"/>
          <a:ext cx="1270" cy="1556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147152</xdr:rowOff>
    </xdr:from>
    <xdr:ext cx="534377" cy="259045"/>
    <xdr:sp macro="" textlink="">
      <xdr:nvSpPr>
        <xdr:cNvPr id="348" name="普通建設事業費最小値テキスト">
          <a:extLst>
            <a:ext uri="{FF2B5EF4-FFF2-40B4-BE49-F238E27FC236}">
              <a16:creationId xmlns:a16="http://schemas.microsoft.com/office/drawing/2014/main" id="{00000000-0008-0000-0600-00005C010000}"/>
            </a:ext>
          </a:extLst>
        </xdr:cNvPr>
        <xdr:cNvSpPr txBox="1"/>
      </xdr:nvSpPr>
      <xdr:spPr>
        <a:xfrm>
          <a:off x="10528300" y="10262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143325</xdr:rowOff>
    </xdr:from>
    <xdr:to>
      <xdr:col>55</xdr:col>
      <xdr:colOff>88900</xdr:colOff>
      <xdr:row>59</xdr:row>
      <xdr:rowOff>143325</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10258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76857</xdr:rowOff>
    </xdr:from>
    <xdr:ext cx="599010" cy="259045"/>
    <xdr:sp macro="" textlink="">
      <xdr:nvSpPr>
        <xdr:cNvPr id="350" name="普通建設事業費最大値テキスト">
          <a:extLst>
            <a:ext uri="{FF2B5EF4-FFF2-40B4-BE49-F238E27FC236}">
              <a16:creationId xmlns:a16="http://schemas.microsoft.com/office/drawing/2014/main" id="{00000000-0008-0000-0600-00005E010000}"/>
            </a:ext>
          </a:extLst>
        </xdr:cNvPr>
        <xdr:cNvSpPr txBox="1"/>
      </xdr:nvSpPr>
      <xdr:spPr>
        <a:xfrm>
          <a:off x="10528300" y="8477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112,583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130180</xdr:rowOff>
    </xdr:from>
    <xdr:to>
      <xdr:col>55</xdr:col>
      <xdr:colOff>88900</xdr:colOff>
      <xdr:row>50</xdr:row>
      <xdr:rowOff>130180</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388600" y="8702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105328</xdr:rowOff>
    </xdr:from>
    <xdr:to>
      <xdr:col>55</xdr:col>
      <xdr:colOff>0</xdr:colOff>
      <xdr:row>57</xdr:row>
      <xdr:rowOff>36487</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9639300" y="9706528"/>
          <a:ext cx="838200" cy="102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92701</xdr:rowOff>
    </xdr:from>
    <xdr:ext cx="534377" cy="259045"/>
    <xdr:sp macro="" textlink="">
      <xdr:nvSpPr>
        <xdr:cNvPr id="353" name="普通建設事業費平均値テキスト">
          <a:extLst>
            <a:ext uri="{FF2B5EF4-FFF2-40B4-BE49-F238E27FC236}">
              <a16:creationId xmlns:a16="http://schemas.microsoft.com/office/drawing/2014/main" id="{00000000-0008-0000-0600-000061010000}"/>
            </a:ext>
          </a:extLst>
        </xdr:cNvPr>
        <xdr:cNvSpPr txBox="1"/>
      </xdr:nvSpPr>
      <xdr:spPr>
        <a:xfrm>
          <a:off x="10528300" y="9693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114274</xdr:rowOff>
    </xdr:from>
    <xdr:to>
      <xdr:col>55</xdr:col>
      <xdr:colOff>50800</xdr:colOff>
      <xdr:row>57</xdr:row>
      <xdr:rowOff>44424</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10426700" y="971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49582</xdr:rowOff>
    </xdr:from>
    <xdr:to>
      <xdr:col>50</xdr:col>
      <xdr:colOff>114300</xdr:colOff>
      <xdr:row>57</xdr:row>
      <xdr:rowOff>36487</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8750300" y="9307882"/>
          <a:ext cx="889000" cy="501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103514</xdr:rowOff>
    </xdr:from>
    <xdr:to>
      <xdr:col>50</xdr:col>
      <xdr:colOff>165100</xdr:colOff>
      <xdr:row>57</xdr:row>
      <xdr:rowOff>33664</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9588500" y="970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50191</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9372111" y="9479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49582</xdr:rowOff>
    </xdr:from>
    <xdr:to>
      <xdr:col>45</xdr:col>
      <xdr:colOff>177800</xdr:colOff>
      <xdr:row>56</xdr:row>
      <xdr:rowOff>51199</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flipV="1">
          <a:off x="7861300" y="9307882"/>
          <a:ext cx="889000" cy="344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36795</xdr:rowOff>
    </xdr:from>
    <xdr:to>
      <xdr:col>46</xdr:col>
      <xdr:colOff>38100</xdr:colOff>
      <xdr:row>56</xdr:row>
      <xdr:rowOff>138395</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8699500" y="9637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129522</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8483111" y="9730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51199</xdr:rowOff>
    </xdr:from>
    <xdr:to>
      <xdr:col>41</xdr:col>
      <xdr:colOff>50800</xdr:colOff>
      <xdr:row>57</xdr:row>
      <xdr:rowOff>45109</xdr:rowOff>
    </xdr:to>
    <xdr:cxnSp macro="">
      <xdr:nvCxnSpPr>
        <xdr:cNvPr id="361" name="直線コネクタ 360">
          <a:extLst>
            <a:ext uri="{FF2B5EF4-FFF2-40B4-BE49-F238E27FC236}">
              <a16:creationId xmlns:a16="http://schemas.microsoft.com/office/drawing/2014/main" id="{00000000-0008-0000-0600-000069010000}"/>
            </a:ext>
          </a:extLst>
        </xdr:cNvPr>
        <xdr:cNvCxnSpPr/>
      </xdr:nvCxnSpPr>
      <xdr:spPr>
        <a:xfrm flipV="1">
          <a:off x="6972300" y="9652399"/>
          <a:ext cx="889000" cy="165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42380</xdr:rowOff>
    </xdr:from>
    <xdr:to>
      <xdr:col>41</xdr:col>
      <xdr:colOff>101600</xdr:colOff>
      <xdr:row>56</xdr:row>
      <xdr:rowOff>143980</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7810500" y="964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135107</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594111" y="9736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130424</xdr:rowOff>
    </xdr:from>
    <xdr:to>
      <xdr:col>36</xdr:col>
      <xdr:colOff>165100</xdr:colOff>
      <xdr:row>57</xdr:row>
      <xdr:rowOff>60574</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6921500" y="9731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77101</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05111" y="9506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54528</xdr:rowOff>
    </xdr:from>
    <xdr:to>
      <xdr:col>55</xdr:col>
      <xdr:colOff>50800</xdr:colOff>
      <xdr:row>56</xdr:row>
      <xdr:rowOff>156128</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10426700" y="9655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77405</xdr:rowOff>
    </xdr:from>
    <xdr:ext cx="534377" cy="259045"/>
    <xdr:sp macro="" textlink="">
      <xdr:nvSpPr>
        <xdr:cNvPr id="372" name="普通建設事業費該当値テキスト">
          <a:extLst>
            <a:ext uri="{FF2B5EF4-FFF2-40B4-BE49-F238E27FC236}">
              <a16:creationId xmlns:a16="http://schemas.microsoft.com/office/drawing/2014/main" id="{00000000-0008-0000-0600-000074010000}"/>
            </a:ext>
          </a:extLst>
        </xdr:cNvPr>
        <xdr:cNvSpPr txBox="1"/>
      </xdr:nvSpPr>
      <xdr:spPr>
        <a:xfrm>
          <a:off x="10528300" y="9507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157137</xdr:rowOff>
    </xdr:from>
    <xdr:to>
      <xdr:col>50</xdr:col>
      <xdr:colOff>165100</xdr:colOff>
      <xdr:row>57</xdr:row>
      <xdr:rowOff>87287</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9588500" y="975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78414</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9372111" y="9851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170232</xdr:rowOff>
    </xdr:from>
    <xdr:to>
      <xdr:col>46</xdr:col>
      <xdr:colOff>38100</xdr:colOff>
      <xdr:row>54</xdr:row>
      <xdr:rowOff>100382</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8699500" y="9257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116909</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8483111" y="9032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399</xdr:rowOff>
    </xdr:from>
    <xdr:to>
      <xdr:col>41</xdr:col>
      <xdr:colOff>101600</xdr:colOff>
      <xdr:row>56</xdr:row>
      <xdr:rowOff>101999</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7810500" y="9601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118526</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7594111" y="9376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165759</xdr:rowOff>
    </xdr:from>
    <xdr:to>
      <xdr:col>36</xdr:col>
      <xdr:colOff>165100</xdr:colOff>
      <xdr:row>57</xdr:row>
      <xdr:rowOff>95909</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6921500" y="9766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87036</xdr:rowOff>
    </xdr:from>
    <xdr:ext cx="534377"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705111" y="9859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a:extLst>
            <a:ext uri="{FF2B5EF4-FFF2-40B4-BE49-F238E27FC236}">
              <a16:creationId xmlns:a16="http://schemas.microsoft.com/office/drawing/2014/main" id="{00000000-0008-0000-06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90848</xdr:rowOff>
    </xdr:from>
    <xdr:to>
      <xdr:col>54</xdr:col>
      <xdr:colOff>189865</xdr:colOff>
      <xdr:row>78</xdr:row>
      <xdr:rowOff>124475</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10475595" y="12263798"/>
          <a:ext cx="1270" cy="1233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128302</xdr:rowOff>
    </xdr:from>
    <xdr:ext cx="378565" cy="259045"/>
    <xdr:sp macro="" textlink="">
      <xdr:nvSpPr>
        <xdr:cNvPr id="403" name="普通建設事業費 （ うち新規整備　）最小値テキスト">
          <a:extLst>
            <a:ext uri="{FF2B5EF4-FFF2-40B4-BE49-F238E27FC236}">
              <a16:creationId xmlns:a16="http://schemas.microsoft.com/office/drawing/2014/main" id="{00000000-0008-0000-0600-000093010000}"/>
            </a:ext>
          </a:extLst>
        </xdr:cNvPr>
        <xdr:cNvSpPr txBox="1"/>
      </xdr:nvSpPr>
      <xdr:spPr>
        <a:xfrm>
          <a:off x="10528300" y="135014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124475</xdr:rowOff>
    </xdr:from>
    <xdr:to>
      <xdr:col>55</xdr:col>
      <xdr:colOff>88900</xdr:colOff>
      <xdr:row>78</xdr:row>
      <xdr:rowOff>124475</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3497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37525</xdr:rowOff>
    </xdr:from>
    <xdr:ext cx="534377" cy="259045"/>
    <xdr:sp macro="" textlink="">
      <xdr:nvSpPr>
        <xdr:cNvPr id="405" name="普通建設事業費 （ うち新規整備　）最大値テキスト">
          <a:extLst>
            <a:ext uri="{FF2B5EF4-FFF2-40B4-BE49-F238E27FC236}">
              <a16:creationId xmlns:a16="http://schemas.microsoft.com/office/drawing/2014/main" id="{00000000-0008-0000-0600-000095010000}"/>
            </a:ext>
          </a:extLst>
        </xdr:cNvPr>
        <xdr:cNvSpPr txBox="1"/>
      </xdr:nvSpPr>
      <xdr:spPr>
        <a:xfrm>
          <a:off x="10528300" y="12039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90848</xdr:rowOff>
    </xdr:from>
    <xdr:to>
      <xdr:col>55</xdr:col>
      <xdr:colOff>88900</xdr:colOff>
      <xdr:row>71</xdr:row>
      <xdr:rowOff>90848</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2263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148341</xdr:rowOff>
    </xdr:from>
    <xdr:to>
      <xdr:col>55</xdr:col>
      <xdr:colOff>0</xdr:colOff>
      <xdr:row>76</xdr:row>
      <xdr:rowOff>37424</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9639300" y="13007091"/>
          <a:ext cx="838200" cy="60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125917</xdr:rowOff>
    </xdr:from>
    <xdr:ext cx="534377" cy="259045"/>
    <xdr:sp macro="" textlink="">
      <xdr:nvSpPr>
        <xdr:cNvPr id="408" name="普通建設事業費 （ うち新規整備　）平均値テキスト">
          <a:extLst>
            <a:ext uri="{FF2B5EF4-FFF2-40B4-BE49-F238E27FC236}">
              <a16:creationId xmlns:a16="http://schemas.microsoft.com/office/drawing/2014/main" id="{00000000-0008-0000-0600-000098010000}"/>
            </a:ext>
          </a:extLst>
        </xdr:cNvPr>
        <xdr:cNvSpPr txBox="1"/>
      </xdr:nvSpPr>
      <xdr:spPr>
        <a:xfrm>
          <a:off x="10528300" y="131561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147490</xdr:rowOff>
    </xdr:from>
    <xdr:to>
      <xdr:col>55</xdr:col>
      <xdr:colOff>50800</xdr:colOff>
      <xdr:row>77</xdr:row>
      <xdr:rowOff>77640</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10426700" y="1317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148341</xdr:rowOff>
    </xdr:from>
    <xdr:to>
      <xdr:col>50</xdr:col>
      <xdr:colOff>114300</xdr:colOff>
      <xdr:row>76</xdr:row>
      <xdr:rowOff>93272</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8750300" y="13007091"/>
          <a:ext cx="889000" cy="116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134117</xdr:rowOff>
    </xdr:from>
    <xdr:to>
      <xdr:col>50</xdr:col>
      <xdr:colOff>165100</xdr:colOff>
      <xdr:row>77</xdr:row>
      <xdr:rowOff>64267</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9588500" y="13164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55394</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372111" y="13257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93272</xdr:rowOff>
    </xdr:from>
    <xdr:to>
      <xdr:col>45</xdr:col>
      <xdr:colOff>177800</xdr:colOff>
      <xdr:row>77</xdr:row>
      <xdr:rowOff>67463</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flipV="1">
          <a:off x="7861300" y="13123472"/>
          <a:ext cx="889000" cy="145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116241</xdr:rowOff>
    </xdr:from>
    <xdr:to>
      <xdr:col>46</xdr:col>
      <xdr:colOff>38100</xdr:colOff>
      <xdr:row>77</xdr:row>
      <xdr:rowOff>46391</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8699500" y="13146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37518</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8483111" y="13239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67463</xdr:rowOff>
    </xdr:from>
    <xdr:to>
      <xdr:col>41</xdr:col>
      <xdr:colOff>50800</xdr:colOff>
      <xdr:row>77</xdr:row>
      <xdr:rowOff>88128</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flipV="1">
          <a:off x="6972300" y="13269113"/>
          <a:ext cx="889000" cy="20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143033</xdr:rowOff>
    </xdr:from>
    <xdr:to>
      <xdr:col>41</xdr:col>
      <xdr:colOff>101600</xdr:colOff>
      <xdr:row>77</xdr:row>
      <xdr:rowOff>73183</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7810500" y="13173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89709</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594111" y="12948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29601</xdr:rowOff>
    </xdr:from>
    <xdr:to>
      <xdr:col>36</xdr:col>
      <xdr:colOff>165100</xdr:colOff>
      <xdr:row>77</xdr:row>
      <xdr:rowOff>131201</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6921500" y="1323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147728</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05111" y="13006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158074</xdr:rowOff>
    </xdr:from>
    <xdr:to>
      <xdr:col>55</xdr:col>
      <xdr:colOff>50800</xdr:colOff>
      <xdr:row>76</xdr:row>
      <xdr:rowOff>88224</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10426700" y="13016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9501</xdr:rowOff>
    </xdr:from>
    <xdr:ext cx="534377" cy="259045"/>
    <xdr:sp macro="" textlink="">
      <xdr:nvSpPr>
        <xdr:cNvPr id="427" name="普通建設事業費 （ うち新規整備　）該当値テキスト">
          <a:extLst>
            <a:ext uri="{FF2B5EF4-FFF2-40B4-BE49-F238E27FC236}">
              <a16:creationId xmlns:a16="http://schemas.microsoft.com/office/drawing/2014/main" id="{00000000-0008-0000-0600-0000AB010000}"/>
            </a:ext>
          </a:extLst>
        </xdr:cNvPr>
        <xdr:cNvSpPr txBox="1"/>
      </xdr:nvSpPr>
      <xdr:spPr>
        <a:xfrm>
          <a:off x="10528300" y="12868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97541</xdr:rowOff>
    </xdr:from>
    <xdr:to>
      <xdr:col>50</xdr:col>
      <xdr:colOff>165100</xdr:colOff>
      <xdr:row>76</xdr:row>
      <xdr:rowOff>27691</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9588500" y="12956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44218</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9372111" y="12731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42472</xdr:rowOff>
    </xdr:from>
    <xdr:to>
      <xdr:col>46</xdr:col>
      <xdr:colOff>38100</xdr:colOff>
      <xdr:row>76</xdr:row>
      <xdr:rowOff>144072</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8699500" y="13072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160598</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8483111" y="12847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16663</xdr:rowOff>
    </xdr:from>
    <xdr:to>
      <xdr:col>41</xdr:col>
      <xdr:colOff>101600</xdr:colOff>
      <xdr:row>77</xdr:row>
      <xdr:rowOff>118263</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7810500" y="13218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109390</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7594111" y="13311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37328</xdr:rowOff>
    </xdr:from>
    <xdr:to>
      <xdr:col>36</xdr:col>
      <xdr:colOff>165100</xdr:colOff>
      <xdr:row>77</xdr:row>
      <xdr:rowOff>138928</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6921500" y="13238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130055</xdr:rowOff>
    </xdr:from>
    <xdr:ext cx="469744"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737428" y="13331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a:extLst>
            <a:ext uri="{FF2B5EF4-FFF2-40B4-BE49-F238E27FC236}">
              <a16:creationId xmlns:a16="http://schemas.microsoft.com/office/drawing/2014/main" id="{00000000-0008-0000-06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149141</xdr:rowOff>
    </xdr:from>
    <xdr:to>
      <xdr:col>54</xdr:col>
      <xdr:colOff>189865</xdr:colOff>
      <xdr:row>98</xdr:row>
      <xdr:rowOff>25081</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10475595" y="15579641"/>
          <a:ext cx="1270" cy="1247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28908</xdr:rowOff>
    </xdr:from>
    <xdr:ext cx="469744" cy="259045"/>
    <xdr:sp macro="" textlink="">
      <xdr:nvSpPr>
        <xdr:cNvPr id="458" name="普通建設事業費 （ うち更新整備　）最小値テキスト">
          <a:extLst>
            <a:ext uri="{FF2B5EF4-FFF2-40B4-BE49-F238E27FC236}">
              <a16:creationId xmlns:a16="http://schemas.microsoft.com/office/drawing/2014/main" id="{00000000-0008-0000-0600-0000CA010000}"/>
            </a:ext>
          </a:extLst>
        </xdr:cNvPr>
        <xdr:cNvSpPr txBox="1"/>
      </xdr:nvSpPr>
      <xdr:spPr>
        <a:xfrm>
          <a:off x="10528300" y="16831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25081</xdr:rowOff>
    </xdr:from>
    <xdr:to>
      <xdr:col>55</xdr:col>
      <xdr:colOff>88900</xdr:colOff>
      <xdr:row>98</xdr:row>
      <xdr:rowOff>25081</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6827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95818</xdr:rowOff>
    </xdr:from>
    <xdr:ext cx="534377" cy="259045"/>
    <xdr:sp macro="" textlink="">
      <xdr:nvSpPr>
        <xdr:cNvPr id="460" name="普通建設事業費 （ うち更新整備　）最大値テキスト">
          <a:extLst>
            <a:ext uri="{FF2B5EF4-FFF2-40B4-BE49-F238E27FC236}">
              <a16:creationId xmlns:a16="http://schemas.microsoft.com/office/drawing/2014/main" id="{00000000-0008-0000-0600-0000CC010000}"/>
            </a:ext>
          </a:extLst>
        </xdr:cNvPr>
        <xdr:cNvSpPr txBox="1"/>
      </xdr:nvSpPr>
      <xdr:spPr>
        <a:xfrm>
          <a:off x="10528300" y="15354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149141</xdr:rowOff>
    </xdr:from>
    <xdr:to>
      <xdr:col>55</xdr:col>
      <xdr:colOff>88900</xdr:colOff>
      <xdr:row>90</xdr:row>
      <xdr:rowOff>149141</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10388600" y="15579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143380</xdr:rowOff>
    </xdr:from>
    <xdr:to>
      <xdr:col>55</xdr:col>
      <xdr:colOff>0</xdr:colOff>
      <xdr:row>96</xdr:row>
      <xdr:rowOff>154102</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9639300" y="16602580"/>
          <a:ext cx="838200" cy="10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21869</xdr:rowOff>
    </xdr:from>
    <xdr:ext cx="534377" cy="259045"/>
    <xdr:sp macro="" textlink="">
      <xdr:nvSpPr>
        <xdr:cNvPr id="463" name="普通建設事業費 （ うち更新整備　）平均値テキスト">
          <a:extLst>
            <a:ext uri="{FF2B5EF4-FFF2-40B4-BE49-F238E27FC236}">
              <a16:creationId xmlns:a16="http://schemas.microsoft.com/office/drawing/2014/main" id="{00000000-0008-0000-0600-0000CF010000}"/>
            </a:ext>
          </a:extLst>
        </xdr:cNvPr>
        <xdr:cNvSpPr txBox="1"/>
      </xdr:nvSpPr>
      <xdr:spPr>
        <a:xfrm>
          <a:off x="10528300" y="161381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170442</xdr:rowOff>
    </xdr:from>
    <xdr:to>
      <xdr:col>55</xdr:col>
      <xdr:colOff>50800</xdr:colOff>
      <xdr:row>95</xdr:row>
      <xdr:rowOff>100592</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10426700" y="16286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92</xdr:row>
      <xdr:rowOff>25881</xdr:rowOff>
    </xdr:from>
    <xdr:to>
      <xdr:col>50</xdr:col>
      <xdr:colOff>114300</xdr:colOff>
      <xdr:row>96</xdr:row>
      <xdr:rowOff>154102</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8750300" y="15799281"/>
          <a:ext cx="889000" cy="81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16250</xdr:rowOff>
    </xdr:from>
    <xdr:to>
      <xdr:col>50</xdr:col>
      <xdr:colOff>165100</xdr:colOff>
      <xdr:row>95</xdr:row>
      <xdr:rowOff>117850</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9588500" y="163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134377</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9372111" y="16079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92</xdr:row>
      <xdr:rowOff>25881</xdr:rowOff>
    </xdr:from>
    <xdr:to>
      <xdr:col>45</xdr:col>
      <xdr:colOff>177800</xdr:colOff>
      <xdr:row>93</xdr:row>
      <xdr:rowOff>133824</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7861300" y="15799281"/>
          <a:ext cx="889000" cy="279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143810</xdr:rowOff>
    </xdr:from>
    <xdr:to>
      <xdr:col>46</xdr:col>
      <xdr:colOff>38100</xdr:colOff>
      <xdr:row>95</xdr:row>
      <xdr:rowOff>73960</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8699500" y="1626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65087</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8483111" y="16352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133824</xdr:rowOff>
    </xdr:from>
    <xdr:to>
      <xdr:col>41</xdr:col>
      <xdr:colOff>50800</xdr:colOff>
      <xdr:row>95</xdr:row>
      <xdr:rowOff>110210</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flipV="1">
          <a:off x="6972300" y="16078674"/>
          <a:ext cx="889000" cy="319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122710</xdr:rowOff>
    </xdr:from>
    <xdr:to>
      <xdr:col>41</xdr:col>
      <xdr:colOff>101600</xdr:colOff>
      <xdr:row>95</xdr:row>
      <xdr:rowOff>52860</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7810500" y="16239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43987</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7594111" y="16331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9347</xdr:rowOff>
    </xdr:from>
    <xdr:to>
      <xdr:col>36</xdr:col>
      <xdr:colOff>165100</xdr:colOff>
      <xdr:row>95</xdr:row>
      <xdr:rowOff>110947</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6921500" y="1629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127474</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05111" y="1607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92580</xdr:rowOff>
    </xdr:from>
    <xdr:to>
      <xdr:col>55</xdr:col>
      <xdr:colOff>50800</xdr:colOff>
      <xdr:row>97</xdr:row>
      <xdr:rowOff>22730</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10426700" y="1655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71007</xdr:rowOff>
    </xdr:from>
    <xdr:ext cx="534377" cy="259045"/>
    <xdr:sp macro="" textlink="">
      <xdr:nvSpPr>
        <xdr:cNvPr id="482" name="普通建設事業費 （ うち更新整備　）該当値テキスト">
          <a:extLst>
            <a:ext uri="{FF2B5EF4-FFF2-40B4-BE49-F238E27FC236}">
              <a16:creationId xmlns:a16="http://schemas.microsoft.com/office/drawing/2014/main" id="{00000000-0008-0000-0600-0000E2010000}"/>
            </a:ext>
          </a:extLst>
        </xdr:cNvPr>
        <xdr:cNvSpPr txBox="1"/>
      </xdr:nvSpPr>
      <xdr:spPr>
        <a:xfrm>
          <a:off x="10528300" y="16530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103302</xdr:rowOff>
    </xdr:from>
    <xdr:to>
      <xdr:col>50</xdr:col>
      <xdr:colOff>165100</xdr:colOff>
      <xdr:row>97</xdr:row>
      <xdr:rowOff>33452</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9588500" y="16562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24579</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9372111" y="16655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91</xdr:row>
      <xdr:rowOff>146531</xdr:rowOff>
    </xdr:from>
    <xdr:to>
      <xdr:col>46</xdr:col>
      <xdr:colOff>38100</xdr:colOff>
      <xdr:row>92</xdr:row>
      <xdr:rowOff>76681</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8699500" y="1574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90</xdr:row>
      <xdr:rowOff>93208</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8483111" y="15523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83024</xdr:rowOff>
    </xdr:from>
    <xdr:to>
      <xdr:col>41</xdr:col>
      <xdr:colOff>101600</xdr:colOff>
      <xdr:row>94</xdr:row>
      <xdr:rowOff>13174</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7810500" y="16027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29701</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7594111" y="15803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59410</xdr:rowOff>
    </xdr:from>
    <xdr:to>
      <xdr:col>36</xdr:col>
      <xdr:colOff>165100</xdr:colOff>
      <xdr:row>95</xdr:row>
      <xdr:rowOff>161010</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6921500" y="1634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152137</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6705111" y="16439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168927</xdr:rowOff>
    </xdr:from>
    <xdr:ext cx="46717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130827</xdr:rowOff>
    </xdr:from>
    <xdr:ext cx="46717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a:extLst>
            <a:ext uri="{FF2B5EF4-FFF2-40B4-BE49-F238E27FC236}">
              <a16:creationId xmlns:a16="http://schemas.microsoft.com/office/drawing/2014/main" id="{00000000-0008-0000-06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57785</xdr:rowOff>
    </xdr:from>
    <xdr:to>
      <xdr:col>85</xdr:col>
      <xdr:colOff>126364</xdr:colOff>
      <xdr:row>39</xdr:row>
      <xdr:rowOff>44450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6317595" y="5201285"/>
          <a:ext cx="1269" cy="1529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5" name="災害復旧事業費最小値テキスト">
          <a:extLst>
            <a:ext uri="{FF2B5EF4-FFF2-40B4-BE49-F238E27FC236}">
              <a16:creationId xmlns:a16="http://schemas.microsoft.com/office/drawing/2014/main" id="{00000000-0008-0000-0600-000003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4462</xdr:rowOff>
    </xdr:from>
    <xdr:ext cx="534377" cy="259045"/>
    <xdr:sp macro="" textlink="">
      <xdr:nvSpPr>
        <xdr:cNvPr id="517" name="災害復旧事業費最大値テキスト">
          <a:extLst>
            <a:ext uri="{FF2B5EF4-FFF2-40B4-BE49-F238E27FC236}">
              <a16:creationId xmlns:a16="http://schemas.microsoft.com/office/drawing/2014/main" id="{00000000-0008-0000-0600-000005020000}"/>
            </a:ext>
          </a:extLst>
        </xdr:cNvPr>
        <xdr:cNvSpPr txBox="1"/>
      </xdr:nvSpPr>
      <xdr:spPr>
        <a:xfrm>
          <a:off x="16370300" y="4976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57785</xdr:rowOff>
    </xdr:from>
    <xdr:to>
      <xdr:col>86</xdr:col>
      <xdr:colOff>25400</xdr:colOff>
      <xdr:row>30</xdr:row>
      <xdr:rowOff>57785</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6230600" y="5201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89933</xdr:rowOff>
    </xdr:from>
    <xdr:ext cx="378565" cy="259045"/>
    <xdr:sp macro="" textlink="">
      <xdr:nvSpPr>
        <xdr:cNvPr id="520" name="災害復旧事業費平均値テキスト">
          <a:extLst>
            <a:ext uri="{FF2B5EF4-FFF2-40B4-BE49-F238E27FC236}">
              <a16:creationId xmlns:a16="http://schemas.microsoft.com/office/drawing/2014/main" id="{00000000-0008-0000-0600-000008020000}"/>
            </a:ext>
          </a:extLst>
        </xdr:cNvPr>
        <xdr:cNvSpPr txBox="1"/>
      </xdr:nvSpPr>
      <xdr:spPr>
        <a:xfrm>
          <a:off x="16370300" y="643358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67056</xdr:rowOff>
    </xdr:from>
    <xdr:to>
      <xdr:col>85</xdr:col>
      <xdr:colOff>177800</xdr:colOff>
      <xdr:row>38</xdr:row>
      <xdr:rowOff>168656</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6268700" y="6582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100965</xdr:rowOff>
    </xdr:from>
    <xdr:to>
      <xdr:col>81</xdr:col>
      <xdr:colOff>50800</xdr:colOff>
      <xdr:row>39</xdr:row>
      <xdr:rowOff>44450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4592300" y="5758815"/>
          <a:ext cx="889000" cy="972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165608</xdr:rowOff>
    </xdr:from>
    <xdr:to>
      <xdr:col>81</xdr:col>
      <xdr:colOff>101600</xdr:colOff>
      <xdr:row>38</xdr:row>
      <xdr:rowOff>95758</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5430500" y="6509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112285</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5246428" y="6284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33</xdr:row>
      <xdr:rowOff>100965</xdr:rowOff>
    </xdr:from>
    <xdr:to>
      <xdr:col>76</xdr:col>
      <xdr:colOff>114300</xdr:colOff>
      <xdr:row>38</xdr:row>
      <xdr:rowOff>115951</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3703300" y="5758815"/>
          <a:ext cx="889000" cy="872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127254</xdr:rowOff>
    </xdr:from>
    <xdr:to>
      <xdr:col>76</xdr:col>
      <xdr:colOff>165100</xdr:colOff>
      <xdr:row>37</xdr:row>
      <xdr:rowOff>57404</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4541500" y="6299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48531</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4357428" y="6392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115951</xdr:rowOff>
    </xdr:from>
    <xdr:to>
      <xdr:col>71</xdr:col>
      <xdr:colOff>177800</xdr:colOff>
      <xdr:row>38</xdr:row>
      <xdr:rowOff>165481</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flipV="1">
          <a:off x="12814300" y="6631051"/>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9017</xdr:rowOff>
    </xdr:from>
    <xdr:to>
      <xdr:col>72</xdr:col>
      <xdr:colOff>38100</xdr:colOff>
      <xdr:row>37</xdr:row>
      <xdr:rowOff>110617</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3652500" y="6352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35</xdr:row>
      <xdr:rowOff>127144</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468428" y="6127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64262</xdr:rowOff>
    </xdr:from>
    <xdr:to>
      <xdr:col>67</xdr:col>
      <xdr:colOff>101600</xdr:colOff>
      <xdr:row>37</xdr:row>
      <xdr:rowOff>165862</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2763500" y="640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10939</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579428" y="6183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39" name="災害復旧事業費該当値テキスト">
          <a:extLst>
            <a:ext uri="{FF2B5EF4-FFF2-40B4-BE49-F238E27FC236}">
              <a16:creationId xmlns:a16="http://schemas.microsoft.com/office/drawing/2014/main" id="{00000000-0008-0000-0600-00001B020000}"/>
            </a:ext>
          </a:extLst>
        </xdr:cNvPr>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33</xdr:row>
      <xdr:rowOff>50165</xdr:rowOff>
    </xdr:from>
    <xdr:to>
      <xdr:col>76</xdr:col>
      <xdr:colOff>165100</xdr:colOff>
      <xdr:row>33</xdr:row>
      <xdr:rowOff>151765</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4541500" y="5708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31</xdr:row>
      <xdr:rowOff>168292</xdr:rowOff>
    </xdr:from>
    <xdr:ext cx="469744"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4357428" y="5483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65151</xdr:rowOff>
    </xdr:from>
    <xdr:to>
      <xdr:col>72</xdr:col>
      <xdr:colOff>38100</xdr:colOff>
      <xdr:row>38</xdr:row>
      <xdr:rowOff>166751</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3652500" y="6580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157878</xdr:rowOff>
    </xdr:from>
    <xdr:ext cx="378565"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3514017" y="66729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114681</xdr:rowOff>
    </xdr:from>
    <xdr:to>
      <xdr:col>67</xdr:col>
      <xdr:colOff>101600</xdr:colOff>
      <xdr:row>39</xdr:row>
      <xdr:rowOff>44831</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2763500" y="662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35958</xdr:rowOff>
    </xdr:from>
    <xdr:ext cx="378565"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625017" y="67225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a:extLst>
            <a:ext uri="{FF2B5EF4-FFF2-40B4-BE49-F238E27FC236}">
              <a16:creationId xmlns:a16="http://schemas.microsoft.com/office/drawing/2014/main" id="{00000000-0008-0000-0600-00003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a:extLst>
            <a:ext uri="{FF2B5EF4-FFF2-40B4-BE49-F238E27FC236}">
              <a16:creationId xmlns:a16="http://schemas.microsoft.com/office/drawing/2014/main" id="{00000000-0008-0000-0600-000034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a:extLst>
            <a:ext uri="{FF2B5EF4-FFF2-40B4-BE49-F238E27FC236}">
              <a16:creationId xmlns:a16="http://schemas.microsoft.com/office/drawing/2014/main" id="{00000000-0008-0000-0600-000036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a:extLst>
            <a:ext uri="{FF2B5EF4-FFF2-40B4-BE49-F238E27FC236}">
              <a16:creationId xmlns:a16="http://schemas.microsoft.com/office/drawing/2014/main" id="{00000000-0008-0000-0600-000039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a:extLst>
            <a:ext uri="{FF2B5EF4-FFF2-40B4-BE49-F238E27FC236}">
              <a16:creationId xmlns:a16="http://schemas.microsoft.com/office/drawing/2014/main" id="{00000000-0008-0000-0600-00004C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a:extLst>
            <a:ext uri="{FF2B5EF4-FFF2-40B4-BE49-F238E27FC236}">
              <a16:creationId xmlns:a16="http://schemas.microsoft.com/office/drawing/2014/main" id="{00000000-0008-0000-06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108153</xdr:rowOff>
    </xdr:from>
    <xdr:to>
      <xdr:col>85</xdr:col>
      <xdr:colOff>126364</xdr:colOff>
      <xdr:row>78</xdr:row>
      <xdr:rowOff>38398</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6317595" y="11938203"/>
          <a:ext cx="1269" cy="1473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42225</xdr:rowOff>
    </xdr:from>
    <xdr:ext cx="534377" cy="259045"/>
    <xdr:sp macro="" textlink="">
      <xdr:nvSpPr>
        <xdr:cNvPr id="624" name="公債費最小値テキスト">
          <a:extLst>
            <a:ext uri="{FF2B5EF4-FFF2-40B4-BE49-F238E27FC236}">
              <a16:creationId xmlns:a16="http://schemas.microsoft.com/office/drawing/2014/main" id="{00000000-0008-0000-0600-000070020000}"/>
            </a:ext>
          </a:extLst>
        </xdr:cNvPr>
        <xdr:cNvSpPr txBox="1"/>
      </xdr:nvSpPr>
      <xdr:spPr>
        <a:xfrm>
          <a:off x="16370300" y="13415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38398</xdr:rowOff>
    </xdr:from>
    <xdr:to>
      <xdr:col>86</xdr:col>
      <xdr:colOff>25400</xdr:colOff>
      <xdr:row>78</xdr:row>
      <xdr:rowOff>38398</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3411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54830</xdr:rowOff>
    </xdr:from>
    <xdr:ext cx="534377" cy="259045"/>
    <xdr:sp macro="" textlink="">
      <xdr:nvSpPr>
        <xdr:cNvPr id="626" name="公債費最大値テキスト">
          <a:extLst>
            <a:ext uri="{FF2B5EF4-FFF2-40B4-BE49-F238E27FC236}">
              <a16:creationId xmlns:a16="http://schemas.microsoft.com/office/drawing/2014/main" id="{00000000-0008-0000-0600-000072020000}"/>
            </a:ext>
          </a:extLst>
        </xdr:cNvPr>
        <xdr:cNvSpPr txBox="1"/>
      </xdr:nvSpPr>
      <xdr:spPr>
        <a:xfrm>
          <a:off x="16370300" y="11713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108153</xdr:rowOff>
    </xdr:from>
    <xdr:to>
      <xdr:col>86</xdr:col>
      <xdr:colOff>25400</xdr:colOff>
      <xdr:row>69</xdr:row>
      <xdr:rowOff>108153</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1938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112333</xdr:rowOff>
    </xdr:from>
    <xdr:to>
      <xdr:col>85</xdr:col>
      <xdr:colOff>127000</xdr:colOff>
      <xdr:row>75</xdr:row>
      <xdr:rowOff>116970</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5481300" y="12971083"/>
          <a:ext cx="838200" cy="4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26705</xdr:rowOff>
    </xdr:from>
    <xdr:ext cx="534377" cy="259045"/>
    <xdr:sp macro="" textlink="">
      <xdr:nvSpPr>
        <xdr:cNvPr id="629" name="公債費平均値テキスト">
          <a:extLst>
            <a:ext uri="{FF2B5EF4-FFF2-40B4-BE49-F238E27FC236}">
              <a16:creationId xmlns:a16="http://schemas.microsoft.com/office/drawing/2014/main" id="{00000000-0008-0000-0600-000075020000}"/>
            </a:ext>
          </a:extLst>
        </xdr:cNvPr>
        <xdr:cNvSpPr txBox="1"/>
      </xdr:nvSpPr>
      <xdr:spPr>
        <a:xfrm>
          <a:off x="16370300" y="125425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3828</xdr:rowOff>
    </xdr:from>
    <xdr:to>
      <xdr:col>85</xdr:col>
      <xdr:colOff>177800</xdr:colOff>
      <xdr:row>74</xdr:row>
      <xdr:rowOff>105428</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6268700" y="1269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108545</xdr:rowOff>
    </xdr:from>
    <xdr:to>
      <xdr:col>81</xdr:col>
      <xdr:colOff>50800</xdr:colOff>
      <xdr:row>75</xdr:row>
      <xdr:rowOff>116970</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4592300" y="12967295"/>
          <a:ext cx="889000" cy="8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8759</xdr:rowOff>
    </xdr:from>
    <xdr:to>
      <xdr:col>81</xdr:col>
      <xdr:colOff>101600</xdr:colOff>
      <xdr:row>74</xdr:row>
      <xdr:rowOff>110359</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5430500" y="12696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126886</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214111" y="12471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86893</xdr:rowOff>
    </xdr:from>
    <xdr:to>
      <xdr:col>76</xdr:col>
      <xdr:colOff>114300</xdr:colOff>
      <xdr:row>75</xdr:row>
      <xdr:rowOff>108545</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3703300" y="12945643"/>
          <a:ext cx="889000" cy="21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32370</xdr:rowOff>
    </xdr:from>
    <xdr:to>
      <xdr:col>76</xdr:col>
      <xdr:colOff>165100</xdr:colOff>
      <xdr:row>74</xdr:row>
      <xdr:rowOff>133970</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4541500" y="12719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150497</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325111" y="12494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79023</xdr:rowOff>
    </xdr:from>
    <xdr:to>
      <xdr:col>71</xdr:col>
      <xdr:colOff>177800</xdr:colOff>
      <xdr:row>75</xdr:row>
      <xdr:rowOff>86893</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a:off x="12814300" y="12937773"/>
          <a:ext cx="889000" cy="7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10164</xdr:rowOff>
    </xdr:from>
    <xdr:to>
      <xdr:col>72</xdr:col>
      <xdr:colOff>38100</xdr:colOff>
      <xdr:row>74</xdr:row>
      <xdr:rowOff>111764</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3652500" y="12697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128291</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436111" y="12472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162281</xdr:rowOff>
    </xdr:from>
    <xdr:to>
      <xdr:col>67</xdr:col>
      <xdr:colOff>101600</xdr:colOff>
      <xdr:row>74</xdr:row>
      <xdr:rowOff>92431</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2763500" y="12678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108958</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547111" y="12453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61533</xdr:rowOff>
    </xdr:from>
    <xdr:to>
      <xdr:col>85</xdr:col>
      <xdr:colOff>177800</xdr:colOff>
      <xdr:row>75</xdr:row>
      <xdr:rowOff>163134</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6268700" y="1292028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39960</xdr:rowOff>
    </xdr:from>
    <xdr:ext cx="534377" cy="259045"/>
    <xdr:sp macro="" textlink="">
      <xdr:nvSpPr>
        <xdr:cNvPr id="648" name="公債費該当値テキスト">
          <a:extLst>
            <a:ext uri="{FF2B5EF4-FFF2-40B4-BE49-F238E27FC236}">
              <a16:creationId xmlns:a16="http://schemas.microsoft.com/office/drawing/2014/main" id="{00000000-0008-0000-0600-000088020000}"/>
            </a:ext>
          </a:extLst>
        </xdr:cNvPr>
        <xdr:cNvSpPr txBox="1"/>
      </xdr:nvSpPr>
      <xdr:spPr>
        <a:xfrm>
          <a:off x="16370300" y="12898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66170</xdr:rowOff>
    </xdr:from>
    <xdr:to>
      <xdr:col>81</xdr:col>
      <xdr:colOff>101600</xdr:colOff>
      <xdr:row>75</xdr:row>
      <xdr:rowOff>167770</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5430500" y="12924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158898</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5214111" y="13017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57745</xdr:rowOff>
    </xdr:from>
    <xdr:to>
      <xdr:col>76</xdr:col>
      <xdr:colOff>165100</xdr:colOff>
      <xdr:row>75</xdr:row>
      <xdr:rowOff>159345</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4541500" y="12916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150472</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4325111" y="13009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36093</xdr:rowOff>
    </xdr:from>
    <xdr:to>
      <xdr:col>72</xdr:col>
      <xdr:colOff>38100</xdr:colOff>
      <xdr:row>75</xdr:row>
      <xdr:rowOff>137693</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3652500" y="1289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128821</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3436111" y="12987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28223</xdr:rowOff>
    </xdr:from>
    <xdr:to>
      <xdr:col>67</xdr:col>
      <xdr:colOff>101600</xdr:colOff>
      <xdr:row>75</xdr:row>
      <xdr:rowOff>129823</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2763500" y="12886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120950</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547111" y="12979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a:extLst>
            <a:ext uri="{FF2B5EF4-FFF2-40B4-BE49-F238E27FC236}">
              <a16:creationId xmlns:a16="http://schemas.microsoft.com/office/drawing/2014/main" id="{00000000-0008-0000-0600-0000A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86620</xdr:rowOff>
    </xdr:from>
    <xdr:to>
      <xdr:col>85</xdr:col>
      <xdr:colOff>126364</xdr:colOff>
      <xdr:row>98</xdr:row>
      <xdr:rowOff>120543</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6317595" y="15517120"/>
          <a:ext cx="1269" cy="1405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124370</xdr:rowOff>
    </xdr:from>
    <xdr:ext cx="378565" cy="259045"/>
    <xdr:sp macro="" textlink="">
      <xdr:nvSpPr>
        <xdr:cNvPr id="679" name="積立金最小値テキスト">
          <a:extLst>
            <a:ext uri="{FF2B5EF4-FFF2-40B4-BE49-F238E27FC236}">
              <a16:creationId xmlns:a16="http://schemas.microsoft.com/office/drawing/2014/main" id="{00000000-0008-0000-0600-0000A7020000}"/>
            </a:ext>
          </a:extLst>
        </xdr:cNvPr>
        <xdr:cNvSpPr txBox="1"/>
      </xdr:nvSpPr>
      <xdr:spPr>
        <a:xfrm>
          <a:off x="16370300" y="169264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120543</xdr:rowOff>
    </xdr:from>
    <xdr:to>
      <xdr:col>86</xdr:col>
      <xdr:colOff>25400</xdr:colOff>
      <xdr:row>98</xdr:row>
      <xdr:rowOff>120543</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6230600" y="16922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33297</xdr:rowOff>
    </xdr:from>
    <xdr:ext cx="534377" cy="259045"/>
    <xdr:sp macro="" textlink="">
      <xdr:nvSpPr>
        <xdr:cNvPr id="681" name="積立金最大値テキスト">
          <a:extLst>
            <a:ext uri="{FF2B5EF4-FFF2-40B4-BE49-F238E27FC236}">
              <a16:creationId xmlns:a16="http://schemas.microsoft.com/office/drawing/2014/main" id="{00000000-0008-0000-0600-0000A9020000}"/>
            </a:ext>
          </a:extLst>
        </xdr:cNvPr>
        <xdr:cNvSpPr txBox="1"/>
      </xdr:nvSpPr>
      <xdr:spPr>
        <a:xfrm>
          <a:off x="16370300" y="15292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86620</xdr:rowOff>
    </xdr:from>
    <xdr:to>
      <xdr:col>86</xdr:col>
      <xdr:colOff>25400</xdr:colOff>
      <xdr:row>90</xdr:row>
      <xdr:rowOff>86620</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6230600" y="15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148730</xdr:rowOff>
    </xdr:from>
    <xdr:to>
      <xdr:col>85</xdr:col>
      <xdr:colOff>127000</xdr:colOff>
      <xdr:row>97</xdr:row>
      <xdr:rowOff>96083</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5481300" y="16607930"/>
          <a:ext cx="838200" cy="118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168791</xdr:rowOff>
    </xdr:from>
    <xdr:ext cx="534377" cy="259045"/>
    <xdr:sp macro="" textlink="">
      <xdr:nvSpPr>
        <xdr:cNvPr id="684" name="積立金平均値テキスト">
          <a:extLst>
            <a:ext uri="{FF2B5EF4-FFF2-40B4-BE49-F238E27FC236}">
              <a16:creationId xmlns:a16="http://schemas.microsoft.com/office/drawing/2014/main" id="{00000000-0008-0000-0600-0000AC020000}"/>
            </a:ext>
          </a:extLst>
        </xdr:cNvPr>
        <xdr:cNvSpPr txBox="1"/>
      </xdr:nvSpPr>
      <xdr:spPr>
        <a:xfrm>
          <a:off x="16370300" y="164565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145914</xdr:rowOff>
    </xdr:from>
    <xdr:to>
      <xdr:col>85</xdr:col>
      <xdr:colOff>177800</xdr:colOff>
      <xdr:row>97</xdr:row>
      <xdr:rowOff>76064</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6268700" y="16605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148730</xdr:rowOff>
    </xdr:from>
    <xdr:to>
      <xdr:col>81</xdr:col>
      <xdr:colOff>50800</xdr:colOff>
      <xdr:row>98</xdr:row>
      <xdr:rowOff>107925</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4592300" y="16607930"/>
          <a:ext cx="889000" cy="302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141363</xdr:rowOff>
    </xdr:from>
    <xdr:to>
      <xdr:col>81</xdr:col>
      <xdr:colOff>101600</xdr:colOff>
      <xdr:row>97</xdr:row>
      <xdr:rowOff>71513</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5430500" y="16600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62640</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5214111" y="16693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40396</xdr:rowOff>
    </xdr:from>
    <xdr:to>
      <xdr:col>76</xdr:col>
      <xdr:colOff>114300</xdr:colOff>
      <xdr:row>98</xdr:row>
      <xdr:rowOff>107925</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3703300" y="16842496"/>
          <a:ext cx="889000" cy="67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86775</xdr:rowOff>
    </xdr:from>
    <xdr:to>
      <xdr:col>76</xdr:col>
      <xdr:colOff>165100</xdr:colOff>
      <xdr:row>98</xdr:row>
      <xdr:rowOff>16925</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4541500" y="1671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96</xdr:row>
      <xdr:rowOff>33452</xdr:rowOff>
    </xdr:from>
    <xdr:ext cx="469744"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357428" y="16492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29446</xdr:rowOff>
    </xdr:from>
    <xdr:to>
      <xdr:col>71</xdr:col>
      <xdr:colOff>177800</xdr:colOff>
      <xdr:row>98</xdr:row>
      <xdr:rowOff>40396</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a:off x="12814300" y="16831546"/>
          <a:ext cx="889000" cy="10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121636</xdr:rowOff>
    </xdr:from>
    <xdr:to>
      <xdr:col>72</xdr:col>
      <xdr:colOff>38100</xdr:colOff>
      <xdr:row>98</xdr:row>
      <xdr:rowOff>51786</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3652500" y="1675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68313</xdr:rowOff>
    </xdr:from>
    <xdr:ext cx="469744"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468428" y="16527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125157</xdr:rowOff>
    </xdr:from>
    <xdr:to>
      <xdr:col>67</xdr:col>
      <xdr:colOff>101600</xdr:colOff>
      <xdr:row>98</xdr:row>
      <xdr:rowOff>55307</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2763500" y="16755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96</xdr:row>
      <xdr:rowOff>71834</xdr:rowOff>
    </xdr:from>
    <xdr:ext cx="469744"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2579428" y="16531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45283</xdr:rowOff>
    </xdr:from>
    <xdr:to>
      <xdr:col>85</xdr:col>
      <xdr:colOff>177800</xdr:colOff>
      <xdr:row>97</xdr:row>
      <xdr:rowOff>146883</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6268700" y="1667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23710</xdr:rowOff>
    </xdr:from>
    <xdr:ext cx="469744" cy="259045"/>
    <xdr:sp macro="" textlink="">
      <xdr:nvSpPr>
        <xdr:cNvPr id="703" name="積立金該当値テキスト">
          <a:extLst>
            <a:ext uri="{FF2B5EF4-FFF2-40B4-BE49-F238E27FC236}">
              <a16:creationId xmlns:a16="http://schemas.microsoft.com/office/drawing/2014/main" id="{00000000-0008-0000-0600-0000BF020000}"/>
            </a:ext>
          </a:extLst>
        </xdr:cNvPr>
        <xdr:cNvSpPr txBox="1"/>
      </xdr:nvSpPr>
      <xdr:spPr>
        <a:xfrm>
          <a:off x="16370300" y="16654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97930</xdr:rowOff>
    </xdr:from>
    <xdr:to>
      <xdr:col>81</xdr:col>
      <xdr:colOff>101600</xdr:colOff>
      <xdr:row>97</xdr:row>
      <xdr:rowOff>28080</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5430500" y="1655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44607</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5214111" y="16332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57125</xdr:rowOff>
    </xdr:from>
    <xdr:to>
      <xdr:col>76</xdr:col>
      <xdr:colOff>165100</xdr:colOff>
      <xdr:row>98</xdr:row>
      <xdr:rowOff>158725</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4541500" y="16859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149852</xdr:rowOff>
    </xdr:from>
    <xdr:ext cx="469744"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4357428" y="16951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161046</xdr:rowOff>
    </xdr:from>
    <xdr:to>
      <xdr:col>72</xdr:col>
      <xdr:colOff>38100</xdr:colOff>
      <xdr:row>98</xdr:row>
      <xdr:rowOff>91196</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3652500" y="16791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82323</xdr:rowOff>
    </xdr:from>
    <xdr:ext cx="469744"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3468428" y="16884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150096</xdr:rowOff>
    </xdr:from>
    <xdr:to>
      <xdr:col>67</xdr:col>
      <xdr:colOff>101600</xdr:colOff>
      <xdr:row>98</xdr:row>
      <xdr:rowOff>80246</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2763500" y="16780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71373</xdr:rowOff>
    </xdr:from>
    <xdr:ext cx="469744"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2579428" y="16873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投資及び出資金グラフ枠">
          <a:extLst>
            <a:ext uri="{FF2B5EF4-FFF2-40B4-BE49-F238E27FC236}">
              <a16:creationId xmlns:a16="http://schemas.microsoft.com/office/drawing/2014/main" id="{00000000-0008-0000-0600-0000D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121031</xdr:rowOff>
    </xdr:from>
    <xdr:to>
      <xdr:col>116</xdr:col>
      <xdr:colOff>62864</xdr:colOff>
      <xdr:row>39</xdr:row>
      <xdr:rowOff>44450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flipV="1">
          <a:off x="22159595" y="5264531"/>
          <a:ext cx="1269" cy="1466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6" name="投資及び出資金最小値テキスト">
          <a:extLst>
            <a:ext uri="{FF2B5EF4-FFF2-40B4-BE49-F238E27FC236}">
              <a16:creationId xmlns:a16="http://schemas.microsoft.com/office/drawing/2014/main" id="{00000000-0008-0000-0600-0000E0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67708</xdr:rowOff>
    </xdr:from>
    <xdr:ext cx="469744" cy="259045"/>
    <xdr:sp macro="" textlink="">
      <xdr:nvSpPr>
        <xdr:cNvPr id="738" name="投資及び出資金最大値テキスト">
          <a:extLst>
            <a:ext uri="{FF2B5EF4-FFF2-40B4-BE49-F238E27FC236}">
              <a16:creationId xmlns:a16="http://schemas.microsoft.com/office/drawing/2014/main" id="{00000000-0008-0000-0600-0000E2020000}"/>
            </a:ext>
          </a:extLst>
        </xdr:cNvPr>
        <xdr:cNvSpPr txBox="1"/>
      </xdr:nvSpPr>
      <xdr:spPr>
        <a:xfrm>
          <a:off x="22212300" y="5039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121031</xdr:rowOff>
    </xdr:from>
    <xdr:to>
      <xdr:col>116</xdr:col>
      <xdr:colOff>152400</xdr:colOff>
      <xdr:row>30</xdr:row>
      <xdr:rowOff>121031</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2072600" y="5264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156655</xdr:rowOff>
    </xdr:from>
    <xdr:to>
      <xdr:col>116</xdr:col>
      <xdr:colOff>63500</xdr:colOff>
      <xdr:row>38</xdr:row>
      <xdr:rowOff>170370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1323300" y="6671755"/>
          <a:ext cx="8382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162260</xdr:rowOff>
    </xdr:from>
    <xdr:ext cx="469744" cy="259045"/>
    <xdr:sp macro="" textlink="">
      <xdr:nvSpPr>
        <xdr:cNvPr id="741" name="投資及び出資金平均値テキスト">
          <a:extLst>
            <a:ext uri="{FF2B5EF4-FFF2-40B4-BE49-F238E27FC236}">
              <a16:creationId xmlns:a16="http://schemas.microsoft.com/office/drawing/2014/main" id="{00000000-0008-0000-0600-0000E5020000}"/>
            </a:ext>
          </a:extLst>
        </xdr:cNvPr>
        <xdr:cNvSpPr txBox="1"/>
      </xdr:nvSpPr>
      <xdr:spPr>
        <a:xfrm>
          <a:off x="22212300" y="61630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139383</xdr:rowOff>
    </xdr:from>
    <xdr:to>
      <xdr:col>116</xdr:col>
      <xdr:colOff>114300</xdr:colOff>
      <xdr:row>37</xdr:row>
      <xdr:rowOff>69533</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2110700" y="6311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156655</xdr:rowOff>
    </xdr:from>
    <xdr:to>
      <xdr:col>111</xdr:col>
      <xdr:colOff>177800</xdr:colOff>
      <xdr:row>39</xdr:row>
      <xdr:rowOff>14732</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flipV="1">
          <a:off x="20434300" y="6671755"/>
          <a:ext cx="889000" cy="29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141859</xdr:rowOff>
    </xdr:from>
    <xdr:to>
      <xdr:col>112</xdr:col>
      <xdr:colOff>38100</xdr:colOff>
      <xdr:row>37</xdr:row>
      <xdr:rowOff>72009</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1272500" y="6314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88536</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088428" y="6089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14732</xdr:rowOff>
    </xdr:from>
    <xdr:to>
      <xdr:col>107</xdr:col>
      <xdr:colOff>50800</xdr:colOff>
      <xdr:row>39</xdr:row>
      <xdr:rowOff>44450</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flipV="1">
          <a:off x="19545300" y="6701282"/>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142430</xdr:rowOff>
    </xdr:from>
    <xdr:to>
      <xdr:col>107</xdr:col>
      <xdr:colOff>101600</xdr:colOff>
      <xdr:row>37</xdr:row>
      <xdr:rowOff>72580</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0383500" y="6314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89107</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0199428" y="6089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164084</xdr:rowOff>
    </xdr:from>
    <xdr:to>
      <xdr:col>102</xdr:col>
      <xdr:colOff>114300</xdr:colOff>
      <xdr:row>39</xdr:row>
      <xdr:rowOff>44450</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18656300" y="6679184"/>
          <a:ext cx="889000" cy="51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117284</xdr:rowOff>
    </xdr:from>
    <xdr:to>
      <xdr:col>102</xdr:col>
      <xdr:colOff>165100</xdr:colOff>
      <xdr:row>37</xdr:row>
      <xdr:rowOff>47434</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19494500" y="628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63961</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9310428" y="6064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111570</xdr:rowOff>
    </xdr:from>
    <xdr:to>
      <xdr:col>98</xdr:col>
      <xdr:colOff>38100</xdr:colOff>
      <xdr:row>37</xdr:row>
      <xdr:rowOff>41720</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18605500" y="6283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58247</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8421428" y="605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119570</xdr:rowOff>
    </xdr:from>
    <xdr:to>
      <xdr:col>116</xdr:col>
      <xdr:colOff>114300</xdr:colOff>
      <xdr:row>39</xdr:row>
      <xdr:rowOff>49720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2110700" y="6634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34497</xdr:rowOff>
    </xdr:from>
    <xdr:ext cx="378565" cy="259045"/>
    <xdr:sp macro="" textlink="">
      <xdr:nvSpPr>
        <xdr:cNvPr id="760" name="投資及び出資金該当値テキスト">
          <a:extLst>
            <a:ext uri="{FF2B5EF4-FFF2-40B4-BE49-F238E27FC236}">
              <a16:creationId xmlns:a16="http://schemas.microsoft.com/office/drawing/2014/main" id="{00000000-0008-0000-0600-0000F8020000}"/>
            </a:ext>
          </a:extLst>
        </xdr:cNvPr>
        <xdr:cNvSpPr txBox="1"/>
      </xdr:nvSpPr>
      <xdr:spPr>
        <a:xfrm>
          <a:off x="22212300" y="65495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105855</xdr:rowOff>
    </xdr:from>
    <xdr:to>
      <xdr:col>112</xdr:col>
      <xdr:colOff>38100</xdr:colOff>
      <xdr:row>39</xdr:row>
      <xdr:rowOff>36005</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1272500" y="662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27132</xdr:rowOff>
    </xdr:from>
    <xdr:ext cx="378565"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1134017" y="67136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135382</xdr:rowOff>
    </xdr:from>
    <xdr:to>
      <xdr:col>107</xdr:col>
      <xdr:colOff>101600</xdr:colOff>
      <xdr:row>39</xdr:row>
      <xdr:rowOff>65532</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0383500" y="6650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56659</xdr:rowOff>
    </xdr:from>
    <xdr:ext cx="378565"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0245017" y="67432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113284</xdr:rowOff>
    </xdr:from>
    <xdr:to>
      <xdr:col>98</xdr:col>
      <xdr:colOff>38100</xdr:colOff>
      <xdr:row>39</xdr:row>
      <xdr:rowOff>43434</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18605500" y="6628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34561</xdr:rowOff>
    </xdr:from>
    <xdr:ext cx="378565"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467017" y="67211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貸付金グラフ枠">
          <a:extLst>
            <a:ext uri="{FF2B5EF4-FFF2-40B4-BE49-F238E27FC236}">
              <a16:creationId xmlns:a16="http://schemas.microsoft.com/office/drawing/2014/main" id="{00000000-0008-0000-0600-00001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121393</xdr:rowOff>
    </xdr:from>
    <xdr:to>
      <xdr:col>116</xdr:col>
      <xdr:colOff>62864</xdr:colOff>
      <xdr:row>59</xdr:row>
      <xdr:rowOff>43612</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flipV="1">
          <a:off x="22159595" y="8693893"/>
          <a:ext cx="1269" cy="14652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47439</xdr:rowOff>
    </xdr:from>
    <xdr:ext cx="313932" cy="259045"/>
    <xdr:sp macro="" textlink="">
      <xdr:nvSpPr>
        <xdr:cNvPr id="793" name="貸付金最小値テキスト">
          <a:extLst>
            <a:ext uri="{FF2B5EF4-FFF2-40B4-BE49-F238E27FC236}">
              <a16:creationId xmlns:a16="http://schemas.microsoft.com/office/drawing/2014/main" id="{00000000-0008-0000-0600-000019030000}"/>
            </a:ext>
          </a:extLst>
        </xdr:cNvPr>
        <xdr:cNvSpPr txBox="1"/>
      </xdr:nvSpPr>
      <xdr:spPr>
        <a:xfrm>
          <a:off x="22212300" y="101629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43612</xdr:rowOff>
    </xdr:from>
    <xdr:to>
      <xdr:col>116</xdr:col>
      <xdr:colOff>152400</xdr:colOff>
      <xdr:row>59</xdr:row>
      <xdr:rowOff>43612</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10159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68070</xdr:rowOff>
    </xdr:from>
    <xdr:ext cx="534377" cy="259045"/>
    <xdr:sp macro="" textlink="">
      <xdr:nvSpPr>
        <xdr:cNvPr id="795" name="貸付金最大値テキスト">
          <a:extLst>
            <a:ext uri="{FF2B5EF4-FFF2-40B4-BE49-F238E27FC236}">
              <a16:creationId xmlns:a16="http://schemas.microsoft.com/office/drawing/2014/main" id="{00000000-0008-0000-0600-00001B030000}"/>
            </a:ext>
          </a:extLst>
        </xdr:cNvPr>
        <xdr:cNvSpPr txBox="1"/>
      </xdr:nvSpPr>
      <xdr:spPr>
        <a:xfrm>
          <a:off x="22212300" y="8469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121393</xdr:rowOff>
    </xdr:from>
    <xdr:to>
      <xdr:col>116</xdr:col>
      <xdr:colOff>152400</xdr:colOff>
      <xdr:row>50</xdr:row>
      <xdr:rowOff>121393</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22072600" y="8693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53</xdr:row>
      <xdr:rowOff>122669</xdr:rowOff>
    </xdr:from>
    <xdr:to>
      <xdr:col>116</xdr:col>
      <xdr:colOff>63500</xdr:colOff>
      <xdr:row>54</xdr:row>
      <xdr:rowOff>46565</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1323300" y="9209519"/>
          <a:ext cx="838200" cy="95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195</xdr:rowOff>
    </xdr:from>
    <xdr:ext cx="469744" cy="259045"/>
    <xdr:sp macro="" textlink="">
      <xdr:nvSpPr>
        <xdr:cNvPr id="798" name="貸付金平均値テキスト">
          <a:extLst>
            <a:ext uri="{FF2B5EF4-FFF2-40B4-BE49-F238E27FC236}">
              <a16:creationId xmlns:a16="http://schemas.microsoft.com/office/drawing/2014/main" id="{00000000-0008-0000-0600-00001E030000}"/>
            </a:ext>
          </a:extLst>
        </xdr:cNvPr>
        <xdr:cNvSpPr txBox="1"/>
      </xdr:nvSpPr>
      <xdr:spPr>
        <a:xfrm>
          <a:off x="22212300" y="99442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21768</xdr:rowOff>
    </xdr:from>
    <xdr:to>
      <xdr:col>116</xdr:col>
      <xdr:colOff>114300</xdr:colOff>
      <xdr:row>58</xdr:row>
      <xdr:rowOff>123368</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2110700" y="9965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50</xdr:row>
      <xdr:rowOff>129775</xdr:rowOff>
    </xdr:from>
    <xdr:to>
      <xdr:col>111</xdr:col>
      <xdr:colOff>177800</xdr:colOff>
      <xdr:row>53</xdr:row>
      <xdr:rowOff>122669</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0434300" y="8702275"/>
          <a:ext cx="889000" cy="50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9481</xdr:rowOff>
    </xdr:from>
    <xdr:to>
      <xdr:col>112</xdr:col>
      <xdr:colOff>38100</xdr:colOff>
      <xdr:row>58</xdr:row>
      <xdr:rowOff>111081</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21272500" y="9953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102208</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1088428" y="10046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50</xdr:row>
      <xdr:rowOff>129775</xdr:rowOff>
    </xdr:from>
    <xdr:to>
      <xdr:col>107</xdr:col>
      <xdr:colOff>50800</xdr:colOff>
      <xdr:row>56</xdr:row>
      <xdr:rowOff>111144</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flipV="1">
          <a:off x="19545300" y="8702275"/>
          <a:ext cx="889000" cy="1010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160547</xdr:rowOff>
    </xdr:from>
    <xdr:to>
      <xdr:col>107</xdr:col>
      <xdr:colOff>101600</xdr:colOff>
      <xdr:row>58</xdr:row>
      <xdr:rowOff>90697</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20383500" y="9933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81824</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199428" y="10025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111144</xdr:rowOff>
    </xdr:from>
    <xdr:to>
      <xdr:col>102</xdr:col>
      <xdr:colOff>114300</xdr:colOff>
      <xdr:row>56</xdr:row>
      <xdr:rowOff>132423</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flipV="1">
          <a:off x="18656300" y="9712344"/>
          <a:ext cx="889000" cy="21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44285</xdr:rowOff>
    </xdr:from>
    <xdr:to>
      <xdr:col>102</xdr:col>
      <xdr:colOff>165100</xdr:colOff>
      <xdr:row>58</xdr:row>
      <xdr:rowOff>145885</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9494500" y="998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137012</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9310428" y="10081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37560</xdr:rowOff>
    </xdr:from>
    <xdr:to>
      <xdr:col>98</xdr:col>
      <xdr:colOff>38100</xdr:colOff>
      <xdr:row>58</xdr:row>
      <xdr:rowOff>139160</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18605500" y="998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130287</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8421428" y="10074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53</xdr:row>
      <xdr:rowOff>167215</xdr:rowOff>
    </xdr:from>
    <xdr:to>
      <xdr:col>116</xdr:col>
      <xdr:colOff>114300</xdr:colOff>
      <xdr:row>54</xdr:row>
      <xdr:rowOff>97365</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2110700" y="9254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18642</xdr:rowOff>
    </xdr:from>
    <xdr:ext cx="534377" cy="259045"/>
    <xdr:sp macro="" textlink="">
      <xdr:nvSpPr>
        <xdr:cNvPr id="817" name="貸付金該当値テキスト">
          <a:extLst>
            <a:ext uri="{FF2B5EF4-FFF2-40B4-BE49-F238E27FC236}">
              <a16:creationId xmlns:a16="http://schemas.microsoft.com/office/drawing/2014/main" id="{00000000-0008-0000-0600-000031030000}"/>
            </a:ext>
          </a:extLst>
        </xdr:cNvPr>
        <xdr:cNvSpPr txBox="1"/>
      </xdr:nvSpPr>
      <xdr:spPr>
        <a:xfrm>
          <a:off x="22212300" y="9105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53</xdr:row>
      <xdr:rowOff>71869</xdr:rowOff>
    </xdr:from>
    <xdr:to>
      <xdr:col>112</xdr:col>
      <xdr:colOff>38100</xdr:colOff>
      <xdr:row>54</xdr:row>
      <xdr:rowOff>2019</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1272500" y="9158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52</xdr:row>
      <xdr:rowOff>18546</xdr:rowOff>
    </xdr:from>
    <xdr:ext cx="534377"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1056111" y="8933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50</xdr:row>
      <xdr:rowOff>78975</xdr:rowOff>
    </xdr:from>
    <xdr:to>
      <xdr:col>107</xdr:col>
      <xdr:colOff>101600</xdr:colOff>
      <xdr:row>51</xdr:row>
      <xdr:rowOff>9125</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0383500" y="865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49</xdr:row>
      <xdr:rowOff>25652</xdr:rowOff>
    </xdr:from>
    <xdr:ext cx="534377"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20167111" y="8426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60344</xdr:rowOff>
    </xdr:from>
    <xdr:to>
      <xdr:col>102</xdr:col>
      <xdr:colOff>165100</xdr:colOff>
      <xdr:row>56</xdr:row>
      <xdr:rowOff>161944</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9494500" y="9661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55</xdr:row>
      <xdr:rowOff>7021</xdr:rowOff>
    </xdr:from>
    <xdr:ext cx="534377"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9278111" y="9436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81623</xdr:rowOff>
    </xdr:from>
    <xdr:to>
      <xdr:col>98</xdr:col>
      <xdr:colOff>38100</xdr:colOff>
      <xdr:row>57</xdr:row>
      <xdr:rowOff>11773</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18605500" y="9682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55</xdr:row>
      <xdr:rowOff>28300</xdr:rowOff>
    </xdr:from>
    <xdr:ext cx="534377"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8389111" y="9458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9" name="繰出金グラフ枠">
          <a:extLst>
            <a:ext uri="{FF2B5EF4-FFF2-40B4-BE49-F238E27FC236}">
              <a16:creationId xmlns:a16="http://schemas.microsoft.com/office/drawing/2014/main" id="{00000000-0008-0000-0600-000051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70701</xdr:rowOff>
    </xdr:from>
    <xdr:to>
      <xdr:col>116</xdr:col>
      <xdr:colOff>62864</xdr:colOff>
      <xdr:row>78</xdr:row>
      <xdr:rowOff>97561</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flipV="1">
          <a:off x="22159595" y="12243651"/>
          <a:ext cx="1269" cy="1227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101388</xdr:rowOff>
    </xdr:from>
    <xdr:ext cx="534377" cy="259045"/>
    <xdr:sp macro="" textlink="">
      <xdr:nvSpPr>
        <xdr:cNvPr id="851" name="繰出金最小値テキスト">
          <a:extLst>
            <a:ext uri="{FF2B5EF4-FFF2-40B4-BE49-F238E27FC236}">
              <a16:creationId xmlns:a16="http://schemas.microsoft.com/office/drawing/2014/main" id="{00000000-0008-0000-0600-000053030000}"/>
            </a:ext>
          </a:extLst>
        </xdr:cNvPr>
        <xdr:cNvSpPr txBox="1"/>
      </xdr:nvSpPr>
      <xdr:spPr>
        <a:xfrm>
          <a:off x="22212300" y="13474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97561</xdr:rowOff>
    </xdr:from>
    <xdr:to>
      <xdr:col>116</xdr:col>
      <xdr:colOff>152400</xdr:colOff>
      <xdr:row>78</xdr:row>
      <xdr:rowOff>97561</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2072600" y="13470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17378</xdr:rowOff>
    </xdr:from>
    <xdr:ext cx="534377" cy="259045"/>
    <xdr:sp macro="" textlink="">
      <xdr:nvSpPr>
        <xdr:cNvPr id="853" name="繰出金最大値テキスト">
          <a:extLst>
            <a:ext uri="{FF2B5EF4-FFF2-40B4-BE49-F238E27FC236}">
              <a16:creationId xmlns:a16="http://schemas.microsoft.com/office/drawing/2014/main" id="{00000000-0008-0000-0600-000055030000}"/>
            </a:ext>
          </a:extLst>
        </xdr:cNvPr>
        <xdr:cNvSpPr txBox="1"/>
      </xdr:nvSpPr>
      <xdr:spPr>
        <a:xfrm>
          <a:off x="22212300" y="12018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70701</xdr:rowOff>
    </xdr:from>
    <xdr:to>
      <xdr:col>116</xdr:col>
      <xdr:colOff>152400</xdr:colOff>
      <xdr:row>71</xdr:row>
      <xdr:rowOff>70701</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22072600" y="12243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170561</xdr:rowOff>
    </xdr:from>
    <xdr:to>
      <xdr:col>116</xdr:col>
      <xdr:colOff>63500</xdr:colOff>
      <xdr:row>75</xdr:row>
      <xdr:rowOff>20218</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1323300" y="12857861"/>
          <a:ext cx="838200" cy="21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164482</xdr:rowOff>
    </xdr:from>
    <xdr:ext cx="534377" cy="259045"/>
    <xdr:sp macro="" textlink="">
      <xdr:nvSpPr>
        <xdr:cNvPr id="856" name="繰出金平均値テキスト">
          <a:extLst>
            <a:ext uri="{FF2B5EF4-FFF2-40B4-BE49-F238E27FC236}">
              <a16:creationId xmlns:a16="http://schemas.microsoft.com/office/drawing/2014/main" id="{00000000-0008-0000-0600-000058030000}"/>
            </a:ext>
          </a:extLst>
        </xdr:cNvPr>
        <xdr:cNvSpPr txBox="1"/>
      </xdr:nvSpPr>
      <xdr:spPr>
        <a:xfrm>
          <a:off x="22212300" y="128517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14605</xdr:rowOff>
    </xdr:from>
    <xdr:to>
      <xdr:col>116</xdr:col>
      <xdr:colOff>114300</xdr:colOff>
      <xdr:row>75</xdr:row>
      <xdr:rowOff>116205</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2110700" y="1287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20218</xdr:rowOff>
    </xdr:from>
    <xdr:to>
      <xdr:col>111</xdr:col>
      <xdr:colOff>177800</xdr:colOff>
      <xdr:row>75</xdr:row>
      <xdr:rowOff>39992</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20434300" y="12878968"/>
          <a:ext cx="889000" cy="19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47142</xdr:rowOff>
    </xdr:from>
    <xdr:to>
      <xdr:col>112</xdr:col>
      <xdr:colOff>38100</xdr:colOff>
      <xdr:row>75</xdr:row>
      <xdr:rowOff>148741</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1272500" y="1290589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139870</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056111" y="12998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39992</xdr:rowOff>
    </xdr:from>
    <xdr:to>
      <xdr:col>107</xdr:col>
      <xdr:colOff>50800</xdr:colOff>
      <xdr:row>75</xdr:row>
      <xdr:rowOff>70358</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19545300" y="12898742"/>
          <a:ext cx="889000" cy="30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63830</xdr:rowOff>
    </xdr:from>
    <xdr:to>
      <xdr:col>107</xdr:col>
      <xdr:colOff>101600</xdr:colOff>
      <xdr:row>75</xdr:row>
      <xdr:rowOff>165430</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0383500" y="1292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156557</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0167111" y="13015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70358</xdr:rowOff>
    </xdr:from>
    <xdr:to>
      <xdr:col>102</xdr:col>
      <xdr:colOff>114300</xdr:colOff>
      <xdr:row>75</xdr:row>
      <xdr:rowOff>117069</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flipV="1">
          <a:off x="18656300" y="12929108"/>
          <a:ext cx="889000" cy="46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69050</xdr:rowOff>
    </xdr:from>
    <xdr:to>
      <xdr:col>102</xdr:col>
      <xdr:colOff>165100</xdr:colOff>
      <xdr:row>75</xdr:row>
      <xdr:rowOff>170650</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19494500" y="1292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161777</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9278111" y="13020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83223</xdr:rowOff>
    </xdr:from>
    <xdr:to>
      <xdr:col>98</xdr:col>
      <xdr:colOff>38100</xdr:colOff>
      <xdr:row>76</xdr:row>
      <xdr:rowOff>13373</xdr:rowOff>
    </xdr:to>
    <xdr:sp macro="" textlink="">
      <xdr:nvSpPr>
        <xdr:cNvPr id="867" name="フローチャート: 判断 866">
          <a:extLst>
            <a:ext uri="{FF2B5EF4-FFF2-40B4-BE49-F238E27FC236}">
              <a16:creationId xmlns:a16="http://schemas.microsoft.com/office/drawing/2014/main" id="{00000000-0008-0000-0600-000063030000}"/>
            </a:ext>
          </a:extLst>
        </xdr:cNvPr>
        <xdr:cNvSpPr/>
      </xdr:nvSpPr>
      <xdr:spPr>
        <a:xfrm>
          <a:off x="18605500" y="12941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4500</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8389111" y="13034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119761</xdr:rowOff>
    </xdr:from>
    <xdr:to>
      <xdr:col>116</xdr:col>
      <xdr:colOff>114300</xdr:colOff>
      <xdr:row>75</xdr:row>
      <xdr:rowOff>49911</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2110700" y="12807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142638</xdr:rowOff>
    </xdr:from>
    <xdr:ext cx="534377" cy="259045"/>
    <xdr:sp macro="" textlink="">
      <xdr:nvSpPr>
        <xdr:cNvPr id="875" name="繰出金該当値テキスト">
          <a:extLst>
            <a:ext uri="{FF2B5EF4-FFF2-40B4-BE49-F238E27FC236}">
              <a16:creationId xmlns:a16="http://schemas.microsoft.com/office/drawing/2014/main" id="{00000000-0008-0000-0600-00006B030000}"/>
            </a:ext>
          </a:extLst>
        </xdr:cNvPr>
        <xdr:cNvSpPr txBox="1"/>
      </xdr:nvSpPr>
      <xdr:spPr>
        <a:xfrm>
          <a:off x="22212300" y="12658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140868</xdr:rowOff>
    </xdr:from>
    <xdr:to>
      <xdr:col>112</xdr:col>
      <xdr:colOff>38100</xdr:colOff>
      <xdr:row>75</xdr:row>
      <xdr:rowOff>71018</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21272500" y="12828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87545</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1056111" y="12603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160642</xdr:rowOff>
    </xdr:from>
    <xdr:to>
      <xdr:col>107</xdr:col>
      <xdr:colOff>101600</xdr:colOff>
      <xdr:row>75</xdr:row>
      <xdr:rowOff>90792</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20383500" y="12847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107319</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20167111" y="12623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19558</xdr:rowOff>
    </xdr:from>
    <xdr:to>
      <xdr:col>102</xdr:col>
      <xdr:colOff>165100</xdr:colOff>
      <xdr:row>75</xdr:row>
      <xdr:rowOff>121158</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19494500" y="12878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137685</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9278111" y="12653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66269</xdr:rowOff>
    </xdr:from>
    <xdr:to>
      <xdr:col>98</xdr:col>
      <xdr:colOff>38100</xdr:colOff>
      <xdr:row>75</xdr:row>
      <xdr:rowOff>167869</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18605500" y="12925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12946</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389111" y="12700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8" name="前年度繰上充用金グラフ枠">
          <a:extLst>
            <a:ext uri="{FF2B5EF4-FFF2-40B4-BE49-F238E27FC236}">
              <a16:creationId xmlns:a16="http://schemas.microsoft.com/office/drawing/2014/main" id="{00000000-0008-0000-0600-000082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0" name="前年度繰上充用金最小値テキスト">
          <a:extLst>
            <a:ext uri="{FF2B5EF4-FFF2-40B4-BE49-F238E27FC236}">
              <a16:creationId xmlns:a16="http://schemas.microsoft.com/office/drawing/2014/main" id="{00000000-0008-0000-0600-000084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2" name="前年度繰上充用金最大値テキスト">
          <a:extLst>
            <a:ext uri="{FF2B5EF4-FFF2-40B4-BE49-F238E27FC236}">
              <a16:creationId xmlns:a16="http://schemas.microsoft.com/office/drawing/2014/main" id="{00000000-0008-0000-0600-000086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5" name="前年度繰上充用金平均値テキスト">
          <a:extLst>
            <a:ext uri="{FF2B5EF4-FFF2-40B4-BE49-F238E27FC236}">
              <a16:creationId xmlns:a16="http://schemas.microsoft.com/office/drawing/2014/main" id="{00000000-0008-0000-0600-000089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4" name="前年度繰上充用金該当値テキスト">
          <a:extLst>
            <a:ext uri="{FF2B5EF4-FFF2-40B4-BE49-F238E27FC236}">
              <a16:creationId xmlns:a16="http://schemas.microsoft.com/office/drawing/2014/main" id="{00000000-0008-0000-0600-00009C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3" name="正方形/長方形 932">
          <a:extLst>
            <a:ext uri="{FF2B5EF4-FFF2-40B4-BE49-F238E27FC236}">
              <a16:creationId xmlns:a16="http://schemas.microsoft.com/office/drawing/2014/main" id="{00000000-0008-0000-0600-0000A5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4" name="正方形/長方形 933">
          <a:extLst>
            <a:ext uri="{FF2B5EF4-FFF2-40B4-BE49-F238E27FC236}">
              <a16:creationId xmlns:a16="http://schemas.microsoft.com/office/drawing/2014/main" id="{00000000-0008-0000-0600-0000A6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令和</a:t>
          </a:r>
          <a:r>
            <a:rPr kumimoji="1" lang="en-US" altLang="ja-JP" sz="1200">
              <a:latin typeface="ＭＳ Ｐゴシック" panose="020B0600070205080204" pitchFamily="50" charset="-128"/>
              <a:ea typeface="ＭＳ Ｐゴシック" panose="020B0600070205080204" pitchFamily="50" charset="-128"/>
            </a:rPr>
            <a:t>4</a:t>
          </a:r>
          <a:r>
            <a:rPr kumimoji="1" lang="ja-JP" altLang="en-US" sz="1200">
              <a:latin typeface="ＭＳ Ｐゴシック" panose="020B0600070205080204" pitchFamily="50" charset="-128"/>
              <a:ea typeface="ＭＳ Ｐゴシック" panose="020B0600070205080204" pitchFamily="50" charset="-128"/>
            </a:rPr>
            <a:t>年度の歳出決算総額は、住民</a:t>
          </a:r>
          <a:r>
            <a:rPr kumimoji="1" lang="en-US" altLang="ja-JP" sz="1200">
              <a:latin typeface="ＭＳ Ｐゴシック" panose="020B0600070205080204" pitchFamily="50" charset="-128"/>
              <a:ea typeface="ＭＳ Ｐゴシック" panose="020B0600070205080204" pitchFamily="50" charset="-128"/>
            </a:rPr>
            <a:t>1</a:t>
          </a:r>
          <a:r>
            <a:rPr kumimoji="1" lang="ja-JP" altLang="en-US" sz="1200">
              <a:latin typeface="ＭＳ Ｐゴシック" panose="020B0600070205080204" pitchFamily="50" charset="-128"/>
              <a:ea typeface="ＭＳ Ｐゴシック" panose="020B0600070205080204" pitchFamily="50" charset="-128"/>
            </a:rPr>
            <a:t>人あたり</a:t>
          </a:r>
          <a:r>
            <a:rPr kumimoji="1" lang="en-US" altLang="ja-JP" sz="1200">
              <a:latin typeface="ＭＳ Ｐゴシック" panose="020B0600070205080204" pitchFamily="50" charset="-128"/>
              <a:ea typeface="ＭＳ Ｐゴシック" panose="020B0600070205080204" pitchFamily="50" charset="-128"/>
            </a:rPr>
            <a:t>468,421</a:t>
          </a:r>
          <a:r>
            <a:rPr kumimoji="1" lang="ja-JP" altLang="en-US" sz="1200">
              <a:latin typeface="ＭＳ Ｐゴシック" panose="020B0600070205080204" pitchFamily="50" charset="-128"/>
              <a:ea typeface="ＭＳ Ｐゴシック" panose="020B0600070205080204" pitchFamily="50" charset="-128"/>
            </a:rPr>
            <a:t>円となり、前年度</a:t>
          </a:r>
          <a:r>
            <a:rPr kumimoji="1" lang="en-US" altLang="ja-JP" sz="1200">
              <a:latin typeface="ＭＳ Ｐゴシック" panose="020B0600070205080204" pitchFamily="50" charset="-128"/>
              <a:ea typeface="ＭＳ Ｐゴシック" panose="020B0600070205080204" pitchFamily="50" charset="-128"/>
            </a:rPr>
            <a:t>478,618</a:t>
          </a:r>
          <a:r>
            <a:rPr kumimoji="1" lang="ja-JP" altLang="en-US" sz="1200">
              <a:latin typeface="ＭＳ Ｐゴシック" panose="020B0600070205080204" pitchFamily="50" charset="-128"/>
              <a:ea typeface="ＭＳ Ｐゴシック" panose="020B0600070205080204" pitchFamily="50" charset="-128"/>
            </a:rPr>
            <a:t>円より減少した。</a:t>
          </a:r>
        </a:p>
        <a:p>
          <a:r>
            <a:rPr kumimoji="1" lang="ja-JP" altLang="en-US" sz="1200">
              <a:latin typeface="ＭＳ Ｐゴシック" panose="020B0600070205080204" pitchFamily="50" charset="-128"/>
              <a:ea typeface="ＭＳ Ｐゴシック" panose="020B0600070205080204" pitchFamily="50" charset="-128"/>
            </a:rPr>
            <a:t>減となった主な要因は、子育て世帯臨時特別給付金の終了による扶助費の減少である。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一方、物件費は光熱費や新型コロナウイルス感染症対策に係る</a:t>
          </a:r>
          <a:r>
            <a:rPr kumimoji="1" lang="en-US" altLang="ja-JP" sz="1200">
              <a:latin typeface="ＭＳ Ｐゴシック" panose="020B0600070205080204" pitchFamily="50" charset="-128"/>
              <a:ea typeface="ＭＳ Ｐゴシック" panose="020B0600070205080204" pitchFamily="50" charset="-128"/>
            </a:rPr>
            <a:t>PCR</a:t>
          </a:r>
          <a:r>
            <a:rPr kumimoji="1" lang="ja-JP" altLang="en-US" sz="1200">
              <a:latin typeface="ＭＳ Ｐゴシック" panose="020B0600070205080204" pitchFamily="50" charset="-128"/>
              <a:ea typeface="ＭＳ Ｐゴシック" panose="020B0600070205080204" pitchFamily="50" charset="-128"/>
            </a:rPr>
            <a:t>検査業務委託により、普通建設事業費は市街地再開発事業により増加している。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また、類似団体と比較して、貸付金が高い傾向で推移しているが、制度融資による貸付金によるものである。これらについては、年度内に貸付及び償還がなされるため、一般財源に影響を及ぼすものではない。</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岐阜県岐阜市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402,400
392,482
203.60
196,878,547
188,492,600
7,955,344
88,752,918
148,503,913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17018</xdr:rowOff>
    </xdr:from>
    <xdr:to>
      <xdr:col>24</xdr:col>
      <xdr:colOff>62865</xdr:colOff>
      <xdr:row>38</xdr:row>
      <xdr:rowOff>22352</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31968"/>
          <a:ext cx="1270" cy="1205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26179</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41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22352</xdr:rowOff>
    </xdr:from>
    <xdr:to>
      <xdr:col>24</xdr:col>
      <xdr:colOff>152400</xdr:colOff>
      <xdr:row>38</xdr:row>
      <xdr:rowOff>22352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37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135145</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07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17018</xdr:rowOff>
    </xdr:from>
    <xdr:to>
      <xdr:col>24</xdr:col>
      <xdr:colOff>152400</xdr:colOff>
      <xdr:row>31</xdr:row>
      <xdr:rowOff>17018</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31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75692</xdr:rowOff>
    </xdr:from>
    <xdr:to>
      <xdr:col>24</xdr:col>
      <xdr:colOff>63500</xdr:colOff>
      <xdr:row>35</xdr:row>
      <xdr:rowOff>80264</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07644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20845</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215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42418</xdr:rowOff>
    </xdr:from>
    <xdr:to>
      <xdr:col>24</xdr:col>
      <xdr:colOff>114300</xdr:colOff>
      <xdr:row>35</xdr:row>
      <xdr:rowOff>144018</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4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71120</xdr:rowOff>
    </xdr:from>
    <xdr:to>
      <xdr:col>19</xdr:col>
      <xdr:colOff>177800</xdr:colOff>
      <xdr:row>35</xdr:row>
      <xdr:rowOff>80264</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07187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56134</xdr:rowOff>
    </xdr:from>
    <xdr:to>
      <xdr:col>20</xdr:col>
      <xdr:colOff>38100</xdr:colOff>
      <xdr:row>35</xdr:row>
      <xdr:rowOff>157734</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56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148861</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149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31496</xdr:rowOff>
    </xdr:from>
    <xdr:to>
      <xdr:col>15</xdr:col>
      <xdr:colOff>50800</xdr:colOff>
      <xdr:row>35</xdr:row>
      <xdr:rowOff>71120</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032246"/>
          <a:ext cx="889000" cy="39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58420</xdr:rowOff>
    </xdr:from>
    <xdr:to>
      <xdr:col>15</xdr:col>
      <xdr:colOff>101600</xdr:colOff>
      <xdr:row>35</xdr:row>
      <xdr:rowOff>160020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59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151147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151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31496</xdr:rowOff>
    </xdr:from>
    <xdr:to>
      <xdr:col>10</xdr:col>
      <xdr:colOff>114300</xdr:colOff>
      <xdr:row>35</xdr:row>
      <xdr:rowOff>37592</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032246"/>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21082</xdr:rowOff>
    </xdr:from>
    <xdr:to>
      <xdr:col>10</xdr:col>
      <xdr:colOff>165100</xdr:colOff>
      <xdr:row>35</xdr:row>
      <xdr:rowOff>122682</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2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113809</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114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29464</xdr:rowOff>
    </xdr:from>
    <xdr:to>
      <xdr:col>6</xdr:col>
      <xdr:colOff>38100</xdr:colOff>
      <xdr:row>35</xdr:row>
      <xdr:rowOff>131064</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3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122191</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122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24892</xdr:rowOff>
    </xdr:from>
    <xdr:to>
      <xdr:col>24</xdr:col>
      <xdr:colOff>114300</xdr:colOff>
      <xdr:row>35</xdr:row>
      <xdr:rowOff>126492</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025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47769</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877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29464</xdr:rowOff>
    </xdr:from>
    <xdr:to>
      <xdr:col>20</xdr:col>
      <xdr:colOff>38100</xdr:colOff>
      <xdr:row>35</xdr:row>
      <xdr:rowOff>131064</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030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147591</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805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20320</xdr:rowOff>
    </xdr:from>
    <xdr:to>
      <xdr:col>15</xdr:col>
      <xdr:colOff>101600</xdr:colOff>
      <xdr:row>35</xdr:row>
      <xdr:rowOff>121920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021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138447</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796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152146</xdr:rowOff>
    </xdr:from>
    <xdr:to>
      <xdr:col>10</xdr:col>
      <xdr:colOff>165100</xdr:colOff>
      <xdr:row>35</xdr:row>
      <xdr:rowOff>82296</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981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98823</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756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158242</xdr:rowOff>
    </xdr:from>
    <xdr:to>
      <xdr:col>6</xdr:col>
      <xdr:colOff>38100</xdr:colOff>
      <xdr:row>35</xdr:row>
      <xdr:rowOff>88392</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987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104919</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762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139700</xdr:rowOff>
    </xdr:from>
    <xdr:to>
      <xdr:col>28</xdr:col>
      <xdr:colOff>114300</xdr:colOff>
      <xdr:row>59</xdr:row>
      <xdr:rowOff>139700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113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25400</xdr:rowOff>
    </xdr:from>
    <xdr:to>
      <xdr:col>28</xdr:col>
      <xdr:colOff>114300</xdr:colOff>
      <xdr:row>58</xdr:row>
      <xdr:rowOff>25400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54627</xdr:rowOff>
    </xdr:from>
    <xdr:ext cx="53129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230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82550</xdr:rowOff>
    </xdr:from>
    <xdr:to>
      <xdr:col>28</xdr:col>
      <xdr:colOff>114300</xdr:colOff>
      <xdr:row>56</xdr:row>
      <xdr:rowOff>82550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111777</xdr:rowOff>
    </xdr:from>
    <xdr:ext cx="53129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230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25400</xdr:rowOff>
    </xdr:from>
    <xdr:to>
      <xdr:col>28</xdr:col>
      <xdr:colOff>114300</xdr:colOff>
      <xdr:row>53</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82550</xdr:rowOff>
    </xdr:from>
    <xdr:to>
      <xdr:col>28</xdr:col>
      <xdr:colOff>114300</xdr:colOff>
      <xdr:row>51</xdr:row>
      <xdr:rowOff>82550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50</xdr:row>
      <xdr:rowOff>111777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49</xdr:row>
      <xdr:rowOff>139700</xdr:rowOff>
    </xdr:from>
    <xdr:to>
      <xdr:col>28</xdr:col>
      <xdr:colOff>114300</xdr:colOff>
      <xdr:row>49</xdr:row>
      <xdr:rowOff>139700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48</xdr:row>
      <xdr:rowOff>168927</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a:extLst>
            <a:ext uri="{FF2B5EF4-FFF2-40B4-BE49-F238E27FC236}">
              <a16:creationId xmlns:a16="http://schemas.microsoft.com/office/drawing/2014/main" id="{00000000-0008-0000-0700-000073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a:extLst>
            <a:ext uri="{FF2B5EF4-FFF2-40B4-BE49-F238E27FC236}">
              <a16:creationId xmlns:a16="http://schemas.microsoft.com/office/drawing/2014/main" id="{00000000-0008-0000-0700-000074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54</xdr:row>
      <xdr:rowOff>21942</xdr:rowOff>
    </xdr:from>
    <xdr:to>
      <xdr:col>24</xdr:col>
      <xdr:colOff>62865</xdr:colOff>
      <xdr:row>58</xdr:row>
      <xdr:rowOff>99543</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4633595" y="9280242"/>
          <a:ext cx="1270" cy="7634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103370</xdr:rowOff>
    </xdr:from>
    <xdr:ext cx="534377" cy="259045"/>
    <xdr:sp macro="" textlink="">
      <xdr:nvSpPr>
        <xdr:cNvPr id="118" name="総務費最小値テキスト">
          <a:extLst>
            <a:ext uri="{FF2B5EF4-FFF2-40B4-BE49-F238E27FC236}">
              <a16:creationId xmlns:a16="http://schemas.microsoft.com/office/drawing/2014/main" id="{00000000-0008-0000-0700-000076000000}"/>
            </a:ext>
          </a:extLst>
        </xdr:cNvPr>
        <xdr:cNvSpPr txBox="1"/>
      </xdr:nvSpPr>
      <xdr:spPr>
        <a:xfrm>
          <a:off x="4686300" y="10047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99543</xdr:rowOff>
    </xdr:from>
    <xdr:to>
      <xdr:col>24</xdr:col>
      <xdr:colOff>152400</xdr:colOff>
      <xdr:row>58</xdr:row>
      <xdr:rowOff>99543</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10043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140069</xdr:rowOff>
    </xdr:from>
    <xdr:ext cx="599010" cy="259045"/>
    <xdr:sp macro="" textlink="">
      <xdr:nvSpPr>
        <xdr:cNvPr id="120" name="総務費最大値テキスト">
          <a:extLst>
            <a:ext uri="{FF2B5EF4-FFF2-40B4-BE49-F238E27FC236}">
              <a16:creationId xmlns:a16="http://schemas.microsoft.com/office/drawing/2014/main" id="{00000000-0008-0000-0700-000078000000}"/>
            </a:ext>
          </a:extLst>
        </xdr:cNvPr>
        <xdr:cNvSpPr txBox="1"/>
      </xdr:nvSpPr>
      <xdr:spPr>
        <a:xfrm>
          <a:off x="4686300" y="9055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102,363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54</xdr:row>
      <xdr:rowOff>21942</xdr:rowOff>
    </xdr:from>
    <xdr:to>
      <xdr:col>24</xdr:col>
      <xdr:colOff>152400</xdr:colOff>
      <xdr:row>54</xdr:row>
      <xdr:rowOff>21942</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4546600" y="92802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62100</xdr:rowOff>
    </xdr:from>
    <xdr:to>
      <xdr:col>24</xdr:col>
      <xdr:colOff>63500</xdr:colOff>
      <xdr:row>57</xdr:row>
      <xdr:rowOff>85674</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3797300" y="9834750"/>
          <a:ext cx="838200" cy="23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25919</xdr:rowOff>
    </xdr:from>
    <xdr:ext cx="534377" cy="259045"/>
    <xdr:sp macro="" textlink="">
      <xdr:nvSpPr>
        <xdr:cNvPr id="123" name="総務費平均値テキスト">
          <a:extLst>
            <a:ext uri="{FF2B5EF4-FFF2-40B4-BE49-F238E27FC236}">
              <a16:creationId xmlns:a16="http://schemas.microsoft.com/office/drawing/2014/main" id="{00000000-0008-0000-0700-00007B000000}"/>
            </a:ext>
          </a:extLst>
        </xdr:cNvPr>
        <xdr:cNvSpPr txBox="1"/>
      </xdr:nvSpPr>
      <xdr:spPr>
        <a:xfrm>
          <a:off x="4686300" y="96271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3042</xdr:rowOff>
    </xdr:from>
    <xdr:to>
      <xdr:col>24</xdr:col>
      <xdr:colOff>114300</xdr:colOff>
      <xdr:row>57</xdr:row>
      <xdr:rowOff>104642</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4584700" y="9775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50</xdr:row>
      <xdr:rowOff>72710</xdr:rowOff>
    </xdr:from>
    <xdr:to>
      <xdr:col>19</xdr:col>
      <xdr:colOff>177800</xdr:colOff>
      <xdr:row>57</xdr:row>
      <xdr:rowOff>62100</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2908300" y="8645210"/>
          <a:ext cx="889000" cy="118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3728</xdr:rowOff>
    </xdr:from>
    <xdr:to>
      <xdr:col>20</xdr:col>
      <xdr:colOff>38100</xdr:colOff>
      <xdr:row>57</xdr:row>
      <xdr:rowOff>105328</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3746500" y="977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121855</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3530111" y="9551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50</xdr:row>
      <xdr:rowOff>72710</xdr:rowOff>
    </xdr:from>
    <xdr:to>
      <xdr:col>15</xdr:col>
      <xdr:colOff>50800</xdr:colOff>
      <xdr:row>57</xdr:row>
      <xdr:rowOff>7636</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flipV="1">
          <a:off x="2019300" y="8645210"/>
          <a:ext cx="889000" cy="1135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51</xdr:row>
      <xdr:rowOff>115618</xdr:rowOff>
    </xdr:from>
    <xdr:to>
      <xdr:col>15</xdr:col>
      <xdr:colOff>101600</xdr:colOff>
      <xdr:row>52</xdr:row>
      <xdr:rowOff>45768</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2857500" y="8859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36895</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2608795" y="8952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7636</xdr:rowOff>
    </xdr:from>
    <xdr:to>
      <xdr:col>10</xdr:col>
      <xdr:colOff>114300</xdr:colOff>
      <xdr:row>58</xdr:row>
      <xdr:rowOff>4997</xdr:rowOff>
    </xdr:to>
    <xdr:cxnSp macro="">
      <xdr:nvCxnSpPr>
        <xdr:cNvPr id="131" name="直線コネクタ 130">
          <a:extLst>
            <a:ext uri="{FF2B5EF4-FFF2-40B4-BE49-F238E27FC236}">
              <a16:creationId xmlns:a16="http://schemas.microsoft.com/office/drawing/2014/main" id="{00000000-0008-0000-0700-000083000000}"/>
            </a:ext>
          </a:extLst>
        </xdr:cNvPr>
        <xdr:cNvCxnSpPr/>
      </xdr:nvCxnSpPr>
      <xdr:spPr>
        <a:xfrm flipV="1">
          <a:off x="1130300" y="9780286"/>
          <a:ext cx="889000" cy="168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69288</xdr:rowOff>
    </xdr:from>
    <xdr:to>
      <xdr:col>10</xdr:col>
      <xdr:colOff>165100</xdr:colOff>
      <xdr:row>57</xdr:row>
      <xdr:rowOff>170888</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968500" y="9841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162015</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752111" y="9934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91443</xdr:rowOff>
    </xdr:from>
    <xdr:to>
      <xdr:col>6</xdr:col>
      <xdr:colOff>38100</xdr:colOff>
      <xdr:row>58</xdr:row>
      <xdr:rowOff>21593</xdr:rowOff>
    </xdr:to>
    <xdr:sp macro="" textlink="">
      <xdr:nvSpPr>
        <xdr:cNvPr id="134" name="フローチャート: 判断 133">
          <a:extLst>
            <a:ext uri="{FF2B5EF4-FFF2-40B4-BE49-F238E27FC236}">
              <a16:creationId xmlns:a16="http://schemas.microsoft.com/office/drawing/2014/main" id="{00000000-0008-0000-0700-000086000000}"/>
            </a:ext>
          </a:extLst>
        </xdr:cNvPr>
        <xdr:cNvSpPr/>
      </xdr:nvSpPr>
      <xdr:spPr>
        <a:xfrm>
          <a:off x="1079500" y="9864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38120</xdr:rowOff>
    </xdr:from>
    <xdr:ext cx="534377"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863111" y="9639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34874</xdr:rowOff>
    </xdr:from>
    <xdr:to>
      <xdr:col>24</xdr:col>
      <xdr:colOff>114300</xdr:colOff>
      <xdr:row>57</xdr:row>
      <xdr:rowOff>136474</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4584700" y="980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13301</xdr:rowOff>
    </xdr:from>
    <xdr:ext cx="534377" cy="259045"/>
    <xdr:sp macro="" textlink="">
      <xdr:nvSpPr>
        <xdr:cNvPr id="142" name="総務費該当値テキスト">
          <a:extLst>
            <a:ext uri="{FF2B5EF4-FFF2-40B4-BE49-F238E27FC236}">
              <a16:creationId xmlns:a16="http://schemas.microsoft.com/office/drawing/2014/main" id="{00000000-0008-0000-0700-00008E000000}"/>
            </a:ext>
          </a:extLst>
        </xdr:cNvPr>
        <xdr:cNvSpPr txBox="1"/>
      </xdr:nvSpPr>
      <xdr:spPr>
        <a:xfrm>
          <a:off x="4686300" y="9785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11300</xdr:rowOff>
    </xdr:from>
    <xdr:to>
      <xdr:col>20</xdr:col>
      <xdr:colOff>38100</xdr:colOff>
      <xdr:row>57</xdr:row>
      <xdr:rowOff>112900</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3746500" y="9783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104027</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3530111" y="9876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50</xdr:row>
      <xdr:rowOff>21910</xdr:rowOff>
    </xdr:from>
    <xdr:to>
      <xdr:col>15</xdr:col>
      <xdr:colOff>101600</xdr:colOff>
      <xdr:row>50</xdr:row>
      <xdr:rowOff>123510</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2857500" y="859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48</xdr:row>
      <xdr:rowOff>140037</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2608795" y="8369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128286</xdr:rowOff>
    </xdr:from>
    <xdr:to>
      <xdr:col>10</xdr:col>
      <xdr:colOff>165100</xdr:colOff>
      <xdr:row>57</xdr:row>
      <xdr:rowOff>58436</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968500" y="972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74963</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1752111" y="9504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125647</xdr:rowOff>
    </xdr:from>
    <xdr:to>
      <xdr:col>6</xdr:col>
      <xdr:colOff>38100</xdr:colOff>
      <xdr:row>58</xdr:row>
      <xdr:rowOff>55797</xdr:rowOff>
    </xdr:to>
    <xdr:sp macro="" textlink="">
      <xdr:nvSpPr>
        <xdr:cNvPr id="149" name="楕円 148">
          <a:extLst>
            <a:ext uri="{FF2B5EF4-FFF2-40B4-BE49-F238E27FC236}">
              <a16:creationId xmlns:a16="http://schemas.microsoft.com/office/drawing/2014/main" id="{00000000-0008-0000-0700-000095000000}"/>
            </a:ext>
          </a:extLst>
        </xdr:cNvPr>
        <xdr:cNvSpPr/>
      </xdr:nvSpPr>
      <xdr:spPr>
        <a:xfrm>
          <a:off x="1079500" y="9898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46924</xdr:rowOff>
    </xdr:from>
    <xdr:ext cx="534377" cy="259045"/>
    <xdr:sp macro="" textlink="">
      <xdr:nvSpPr>
        <xdr:cNvPr id="150" name="テキスト ボックス 149">
          <a:extLst>
            <a:ext uri="{FF2B5EF4-FFF2-40B4-BE49-F238E27FC236}">
              <a16:creationId xmlns:a16="http://schemas.microsoft.com/office/drawing/2014/main" id="{00000000-0008-0000-0700-000096000000}"/>
            </a:ext>
          </a:extLst>
        </xdr:cNvPr>
        <xdr:cNvSpPr txBox="1"/>
      </xdr:nvSpPr>
      <xdr:spPr>
        <a:xfrm>
          <a:off x="863111" y="9991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a:extLst>
            <a:ext uri="{FF2B5EF4-FFF2-40B4-BE49-F238E27FC236}">
              <a16:creationId xmlns:a16="http://schemas.microsoft.com/office/drawing/2014/main" id="{00000000-0008-0000-0700-00009E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132805</xdr:rowOff>
    </xdr:from>
    <xdr:to>
      <xdr:col>24</xdr:col>
      <xdr:colOff>62865</xdr:colOff>
      <xdr:row>79</xdr:row>
      <xdr:rowOff>44712</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134305"/>
          <a:ext cx="1270" cy="1454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48539</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593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44712</xdr:rowOff>
    </xdr:from>
    <xdr:to>
      <xdr:col>24</xdr:col>
      <xdr:colOff>152400</xdr:colOff>
      <xdr:row>79</xdr:row>
      <xdr:rowOff>44712</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589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79482</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909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300,754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132805</xdr:rowOff>
    </xdr:from>
    <xdr:to>
      <xdr:col>24</xdr:col>
      <xdr:colOff>152400</xdr:colOff>
      <xdr:row>70</xdr:row>
      <xdr:rowOff>132805</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134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24997</xdr:rowOff>
    </xdr:from>
    <xdr:to>
      <xdr:col>24</xdr:col>
      <xdr:colOff>63500</xdr:colOff>
      <xdr:row>77</xdr:row>
      <xdr:rowOff>96659</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3797300" y="13226647"/>
          <a:ext cx="838200" cy="71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55212</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9139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32334</xdr:rowOff>
    </xdr:from>
    <xdr:to>
      <xdr:col>24</xdr:col>
      <xdr:colOff>114300</xdr:colOff>
      <xdr:row>76</xdr:row>
      <xdr:rowOff>133934</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3062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24997</xdr:rowOff>
    </xdr:from>
    <xdr:to>
      <xdr:col>19</xdr:col>
      <xdr:colOff>177800</xdr:colOff>
      <xdr:row>78</xdr:row>
      <xdr:rowOff>89974</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3226647"/>
          <a:ext cx="889000" cy="236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142018</xdr:rowOff>
    </xdr:from>
    <xdr:to>
      <xdr:col>20</xdr:col>
      <xdr:colOff>38100</xdr:colOff>
      <xdr:row>76</xdr:row>
      <xdr:rowOff>72168</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3000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88695</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775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89974</xdr:rowOff>
    </xdr:from>
    <xdr:to>
      <xdr:col>15</xdr:col>
      <xdr:colOff>50800</xdr:colOff>
      <xdr:row>78</xdr:row>
      <xdr:rowOff>140807</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3463074"/>
          <a:ext cx="889000" cy="50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33176</xdr:rowOff>
    </xdr:from>
    <xdr:to>
      <xdr:col>15</xdr:col>
      <xdr:colOff>101600</xdr:colOff>
      <xdr:row>77</xdr:row>
      <xdr:rowOff>134776</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23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151303</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3010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140807</xdr:rowOff>
    </xdr:from>
    <xdr:to>
      <xdr:col>10</xdr:col>
      <xdr:colOff>114300</xdr:colOff>
      <xdr:row>79</xdr:row>
      <xdr:rowOff>12114</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3513907"/>
          <a:ext cx="889000" cy="42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90171</xdr:rowOff>
    </xdr:from>
    <xdr:to>
      <xdr:col>10</xdr:col>
      <xdr:colOff>165100</xdr:colOff>
      <xdr:row>78</xdr:row>
      <xdr:rowOff>20321</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291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36848</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3067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138525</xdr:rowOff>
    </xdr:from>
    <xdr:to>
      <xdr:col>6</xdr:col>
      <xdr:colOff>38100</xdr:colOff>
      <xdr:row>78</xdr:row>
      <xdr:rowOff>68675</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34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85202</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3115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45859</xdr:rowOff>
    </xdr:from>
    <xdr:to>
      <xdr:col>24</xdr:col>
      <xdr:colOff>114300</xdr:colOff>
      <xdr:row>77</xdr:row>
      <xdr:rowOff>147459</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3247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24286</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32259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145647</xdr:rowOff>
    </xdr:from>
    <xdr:to>
      <xdr:col>20</xdr:col>
      <xdr:colOff>38100</xdr:colOff>
      <xdr:row>77</xdr:row>
      <xdr:rowOff>75797</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3175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66924</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3268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39174</xdr:rowOff>
    </xdr:from>
    <xdr:to>
      <xdr:col>15</xdr:col>
      <xdr:colOff>101600</xdr:colOff>
      <xdr:row>78</xdr:row>
      <xdr:rowOff>140774</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412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131901</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3505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90007</xdr:rowOff>
    </xdr:from>
    <xdr:to>
      <xdr:col>10</xdr:col>
      <xdr:colOff>165100</xdr:colOff>
      <xdr:row>79</xdr:row>
      <xdr:rowOff>20157</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463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11284</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3555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132764</xdr:rowOff>
    </xdr:from>
    <xdr:to>
      <xdr:col>6</xdr:col>
      <xdr:colOff>38100</xdr:colOff>
      <xdr:row>79</xdr:row>
      <xdr:rowOff>62914</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505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54041</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3598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1" name="テキスト ボックス 230">
          <a:extLst>
            <a:ext uri="{FF2B5EF4-FFF2-40B4-BE49-F238E27FC236}">
              <a16:creationId xmlns:a16="http://schemas.microsoft.com/office/drawing/2014/main" id="{00000000-0008-0000-0700-0000E7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衛生費グラフ枠">
          <a:extLst>
            <a:ext uri="{FF2B5EF4-FFF2-40B4-BE49-F238E27FC236}">
              <a16:creationId xmlns:a16="http://schemas.microsoft.com/office/drawing/2014/main" id="{00000000-0008-0000-07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57404</xdr:rowOff>
    </xdr:from>
    <xdr:to>
      <xdr:col>24</xdr:col>
      <xdr:colOff>62865</xdr:colOff>
      <xdr:row>99</xdr:row>
      <xdr:rowOff>17627</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4633595" y="15487904"/>
          <a:ext cx="1270" cy="1503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21454</xdr:rowOff>
    </xdr:from>
    <xdr:ext cx="534377" cy="259045"/>
    <xdr:sp macro="" textlink="">
      <xdr:nvSpPr>
        <xdr:cNvPr id="234" name="衛生費最小値テキスト">
          <a:extLst>
            <a:ext uri="{FF2B5EF4-FFF2-40B4-BE49-F238E27FC236}">
              <a16:creationId xmlns:a16="http://schemas.microsoft.com/office/drawing/2014/main" id="{00000000-0008-0000-0700-0000EA000000}"/>
            </a:ext>
          </a:extLst>
        </xdr:cNvPr>
        <xdr:cNvSpPr txBox="1"/>
      </xdr:nvSpPr>
      <xdr:spPr>
        <a:xfrm>
          <a:off x="4686300" y="16995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17627</xdr:rowOff>
    </xdr:from>
    <xdr:to>
      <xdr:col>24</xdr:col>
      <xdr:colOff>152400</xdr:colOff>
      <xdr:row>99</xdr:row>
      <xdr:rowOff>17627</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6991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4081</xdr:rowOff>
    </xdr:from>
    <xdr:ext cx="534377" cy="259045"/>
    <xdr:sp macro="" textlink="">
      <xdr:nvSpPr>
        <xdr:cNvPr id="236" name="衛生費最大値テキスト">
          <a:extLst>
            <a:ext uri="{FF2B5EF4-FFF2-40B4-BE49-F238E27FC236}">
              <a16:creationId xmlns:a16="http://schemas.microsoft.com/office/drawing/2014/main" id="{00000000-0008-0000-0700-0000EC000000}"/>
            </a:ext>
          </a:extLst>
        </xdr:cNvPr>
        <xdr:cNvSpPr txBox="1"/>
      </xdr:nvSpPr>
      <xdr:spPr>
        <a:xfrm>
          <a:off x="4686300" y="15263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78,520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57404</xdr:rowOff>
    </xdr:from>
    <xdr:to>
      <xdr:col>24</xdr:col>
      <xdr:colOff>152400</xdr:colOff>
      <xdr:row>90</xdr:row>
      <xdr:rowOff>57404</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4546600" y="15487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102994</xdr:rowOff>
    </xdr:from>
    <xdr:to>
      <xdr:col>24</xdr:col>
      <xdr:colOff>63500</xdr:colOff>
      <xdr:row>96</xdr:row>
      <xdr:rowOff>75921</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3797300" y="16390744"/>
          <a:ext cx="838200" cy="144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146883</xdr:rowOff>
    </xdr:from>
    <xdr:ext cx="534377" cy="259045"/>
    <xdr:sp macro="" textlink="">
      <xdr:nvSpPr>
        <xdr:cNvPr id="239" name="衛生費平均値テキスト">
          <a:extLst>
            <a:ext uri="{FF2B5EF4-FFF2-40B4-BE49-F238E27FC236}">
              <a16:creationId xmlns:a16="http://schemas.microsoft.com/office/drawing/2014/main" id="{00000000-0008-0000-0700-0000EF000000}"/>
            </a:ext>
          </a:extLst>
        </xdr:cNvPr>
        <xdr:cNvSpPr txBox="1"/>
      </xdr:nvSpPr>
      <xdr:spPr>
        <a:xfrm>
          <a:off x="4686300" y="162631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124006</xdr:rowOff>
    </xdr:from>
    <xdr:to>
      <xdr:col>24</xdr:col>
      <xdr:colOff>114300</xdr:colOff>
      <xdr:row>96</xdr:row>
      <xdr:rowOff>54156</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4584700" y="16411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102994</xdr:rowOff>
    </xdr:from>
    <xdr:to>
      <xdr:col>19</xdr:col>
      <xdr:colOff>177800</xdr:colOff>
      <xdr:row>98</xdr:row>
      <xdr:rowOff>99107</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908300" y="16390744"/>
          <a:ext cx="889000" cy="510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19895</xdr:rowOff>
    </xdr:from>
    <xdr:to>
      <xdr:col>20</xdr:col>
      <xdr:colOff>38100</xdr:colOff>
      <xdr:row>96</xdr:row>
      <xdr:rowOff>121495</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3746500" y="1647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112622</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3530111" y="16571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99107</xdr:rowOff>
    </xdr:from>
    <xdr:to>
      <xdr:col>15</xdr:col>
      <xdr:colOff>50800</xdr:colOff>
      <xdr:row>99</xdr:row>
      <xdr:rowOff>72557</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2019300" y="16901207"/>
          <a:ext cx="889000" cy="144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34950</xdr:rowOff>
    </xdr:from>
    <xdr:to>
      <xdr:col>15</xdr:col>
      <xdr:colOff>101600</xdr:colOff>
      <xdr:row>98</xdr:row>
      <xdr:rowOff>136550</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2857500" y="16837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153077</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2641111" y="16612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72557</xdr:rowOff>
    </xdr:from>
    <xdr:to>
      <xdr:col>10</xdr:col>
      <xdr:colOff>114300</xdr:colOff>
      <xdr:row>99</xdr:row>
      <xdr:rowOff>84542</xdr:rowOff>
    </xdr:to>
    <xdr:cxnSp macro="">
      <xdr:nvCxnSpPr>
        <xdr:cNvPr id="247" name="直線コネクタ 246">
          <a:extLst>
            <a:ext uri="{FF2B5EF4-FFF2-40B4-BE49-F238E27FC236}">
              <a16:creationId xmlns:a16="http://schemas.microsoft.com/office/drawing/2014/main" id="{00000000-0008-0000-0700-0000F7000000}"/>
            </a:ext>
          </a:extLst>
        </xdr:cNvPr>
        <xdr:cNvCxnSpPr/>
      </xdr:nvCxnSpPr>
      <xdr:spPr>
        <a:xfrm flipV="1">
          <a:off x="1130300" y="17046107"/>
          <a:ext cx="889000" cy="11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57713</xdr:rowOff>
    </xdr:from>
    <xdr:to>
      <xdr:col>10</xdr:col>
      <xdr:colOff>165100</xdr:colOff>
      <xdr:row>98</xdr:row>
      <xdr:rowOff>159313</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968500" y="16859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4390</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752111" y="16635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79527</xdr:rowOff>
    </xdr:from>
    <xdr:to>
      <xdr:col>6</xdr:col>
      <xdr:colOff>38100</xdr:colOff>
      <xdr:row>99</xdr:row>
      <xdr:rowOff>9677</xdr:rowOff>
    </xdr:to>
    <xdr:sp macro="" textlink="">
      <xdr:nvSpPr>
        <xdr:cNvPr id="250" name="フローチャート: 判断 249">
          <a:extLst>
            <a:ext uri="{FF2B5EF4-FFF2-40B4-BE49-F238E27FC236}">
              <a16:creationId xmlns:a16="http://schemas.microsoft.com/office/drawing/2014/main" id="{00000000-0008-0000-0700-0000FA000000}"/>
            </a:ext>
          </a:extLst>
        </xdr:cNvPr>
        <xdr:cNvSpPr/>
      </xdr:nvSpPr>
      <xdr:spPr>
        <a:xfrm>
          <a:off x="1079500" y="16881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26204</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863111" y="16656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25121</xdr:rowOff>
    </xdr:from>
    <xdr:to>
      <xdr:col>24</xdr:col>
      <xdr:colOff>114300</xdr:colOff>
      <xdr:row>96</xdr:row>
      <xdr:rowOff>126721</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4584700" y="16484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3548</xdr:rowOff>
    </xdr:from>
    <xdr:ext cx="534377" cy="259045"/>
    <xdr:sp macro="" textlink="">
      <xdr:nvSpPr>
        <xdr:cNvPr id="258" name="衛生費該当値テキスト">
          <a:extLst>
            <a:ext uri="{FF2B5EF4-FFF2-40B4-BE49-F238E27FC236}">
              <a16:creationId xmlns:a16="http://schemas.microsoft.com/office/drawing/2014/main" id="{00000000-0008-0000-0700-000002010000}"/>
            </a:ext>
          </a:extLst>
        </xdr:cNvPr>
        <xdr:cNvSpPr txBox="1"/>
      </xdr:nvSpPr>
      <xdr:spPr>
        <a:xfrm>
          <a:off x="4686300" y="16462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52194</xdr:rowOff>
    </xdr:from>
    <xdr:to>
      <xdr:col>20</xdr:col>
      <xdr:colOff>38100</xdr:colOff>
      <xdr:row>95</xdr:row>
      <xdr:rowOff>153794</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3746500" y="16339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170321</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3530111" y="16115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48307</xdr:rowOff>
    </xdr:from>
    <xdr:to>
      <xdr:col>15</xdr:col>
      <xdr:colOff>101600</xdr:colOff>
      <xdr:row>98</xdr:row>
      <xdr:rowOff>149907</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2857500" y="16850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141034</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2641111" y="16943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21757</xdr:rowOff>
    </xdr:from>
    <xdr:to>
      <xdr:col>10</xdr:col>
      <xdr:colOff>165100</xdr:colOff>
      <xdr:row>99</xdr:row>
      <xdr:rowOff>123357</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968500" y="16995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114484</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1752111" y="17088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33742</xdr:rowOff>
    </xdr:from>
    <xdr:to>
      <xdr:col>6</xdr:col>
      <xdr:colOff>38100</xdr:colOff>
      <xdr:row>99</xdr:row>
      <xdr:rowOff>135342</xdr:rowOff>
    </xdr:to>
    <xdr:sp macro="" textlink="">
      <xdr:nvSpPr>
        <xdr:cNvPr id="265" name="楕円 264">
          <a:extLst>
            <a:ext uri="{FF2B5EF4-FFF2-40B4-BE49-F238E27FC236}">
              <a16:creationId xmlns:a16="http://schemas.microsoft.com/office/drawing/2014/main" id="{00000000-0008-0000-0700-000009010000}"/>
            </a:ext>
          </a:extLst>
        </xdr:cNvPr>
        <xdr:cNvSpPr/>
      </xdr:nvSpPr>
      <xdr:spPr>
        <a:xfrm>
          <a:off x="1079500" y="17007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126469</xdr:rowOff>
    </xdr:from>
    <xdr:ext cx="534377" cy="259045"/>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863111" y="17100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a:extLst>
            <a:ext uri="{FF2B5EF4-FFF2-40B4-BE49-F238E27FC236}">
              <a16:creationId xmlns:a16="http://schemas.microsoft.com/office/drawing/2014/main" id="{00000000-0008-0000-07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51003</xdr:rowOff>
    </xdr:from>
    <xdr:to>
      <xdr:col>54</xdr:col>
      <xdr:colOff>189865</xdr:colOff>
      <xdr:row>38</xdr:row>
      <xdr:rowOff>139700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flipV="1">
          <a:off x="10475595" y="5365953"/>
          <a:ext cx="1270" cy="12888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9" name="労働費最小値テキスト">
          <a:extLst>
            <a:ext uri="{FF2B5EF4-FFF2-40B4-BE49-F238E27FC236}">
              <a16:creationId xmlns:a16="http://schemas.microsoft.com/office/drawing/2014/main" id="{00000000-0008-0000-0700-000021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169130</xdr:rowOff>
    </xdr:from>
    <xdr:ext cx="469744" cy="259045"/>
    <xdr:sp macro="" textlink="">
      <xdr:nvSpPr>
        <xdr:cNvPr id="291" name="労働費最大値テキスト">
          <a:extLst>
            <a:ext uri="{FF2B5EF4-FFF2-40B4-BE49-F238E27FC236}">
              <a16:creationId xmlns:a16="http://schemas.microsoft.com/office/drawing/2014/main" id="{00000000-0008-0000-0700-000023010000}"/>
            </a:ext>
          </a:extLst>
        </xdr:cNvPr>
        <xdr:cNvSpPr txBox="1"/>
      </xdr:nvSpPr>
      <xdr:spPr>
        <a:xfrm>
          <a:off x="10528300" y="5141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2,819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51003</xdr:rowOff>
    </xdr:from>
    <xdr:to>
      <xdr:col>55</xdr:col>
      <xdr:colOff>88900</xdr:colOff>
      <xdr:row>31</xdr:row>
      <xdr:rowOff>51003</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5365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1625</xdr:rowOff>
    </xdr:from>
    <xdr:to>
      <xdr:col>55</xdr:col>
      <xdr:colOff>0</xdr:colOff>
      <xdr:row>38</xdr:row>
      <xdr:rowOff>33172</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9639300" y="6516725"/>
          <a:ext cx="838200" cy="31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137837</xdr:rowOff>
    </xdr:from>
    <xdr:ext cx="378565" cy="259045"/>
    <xdr:sp macro="" textlink="">
      <xdr:nvSpPr>
        <xdr:cNvPr id="294" name="労働費平均値テキスト">
          <a:extLst>
            <a:ext uri="{FF2B5EF4-FFF2-40B4-BE49-F238E27FC236}">
              <a16:creationId xmlns:a16="http://schemas.microsoft.com/office/drawing/2014/main" id="{00000000-0008-0000-0700-000026010000}"/>
            </a:ext>
          </a:extLst>
        </xdr:cNvPr>
        <xdr:cNvSpPr txBox="1"/>
      </xdr:nvSpPr>
      <xdr:spPr>
        <a:xfrm>
          <a:off x="10528300" y="613858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114960</xdr:rowOff>
    </xdr:from>
    <xdr:to>
      <xdr:col>55</xdr:col>
      <xdr:colOff>50800</xdr:colOff>
      <xdr:row>37</xdr:row>
      <xdr:rowOff>45110</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10426700" y="628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144729</xdr:rowOff>
    </xdr:from>
    <xdr:to>
      <xdr:col>50</xdr:col>
      <xdr:colOff>114300</xdr:colOff>
      <xdr:row>38</xdr:row>
      <xdr:rowOff>33172</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8750300" y="6488379"/>
          <a:ext cx="889000" cy="59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99873</xdr:rowOff>
    </xdr:from>
    <xdr:to>
      <xdr:col>50</xdr:col>
      <xdr:colOff>165100</xdr:colOff>
      <xdr:row>37</xdr:row>
      <xdr:rowOff>30023</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9588500" y="6272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46550</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9450017" y="60473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144729</xdr:rowOff>
    </xdr:from>
    <xdr:to>
      <xdr:col>45</xdr:col>
      <xdr:colOff>177800</xdr:colOff>
      <xdr:row>38</xdr:row>
      <xdr:rowOff>44603</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flipV="1">
          <a:off x="7861300" y="6488379"/>
          <a:ext cx="889000" cy="71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96672</xdr:rowOff>
    </xdr:from>
    <xdr:to>
      <xdr:col>46</xdr:col>
      <xdr:colOff>38100</xdr:colOff>
      <xdr:row>37</xdr:row>
      <xdr:rowOff>26822</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8699500" y="6268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43349</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8561017" y="60440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44603</xdr:rowOff>
    </xdr:from>
    <xdr:to>
      <xdr:col>41</xdr:col>
      <xdr:colOff>50800</xdr:colOff>
      <xdr:row>38</xdr:row>
      <xdr:rowOff>47803</xdr:rowOff>
    </xdr:to>
    <xdr:cxnSp macro="">
      <xdr:nvCxnSpPr>
        <xdr:cNvPr id="302" name="直線コネクタ 301">
          <a:extLst>
            <a:ext uri="{FF2B5EF4-FFF2-40B4-BE49-F238E27FC236}">
              <a16:creationId xmlns:a16="http://schemas.microsoft.com/office/drawing/2014/main" id="{00000000-0008-0000-0700-00002E010000}"/>
            </a:ext>
          </a:extLst>
        </xdr:cNvPr>
        <xdr:cNvCxnSpPr/>
      </xdr:nvCxnSpPr>
      <xdr:spPr>
        <a:xfrm flipV="1">
          <a:off x="6972300" y="6559703"/>
          <a:ext cx="8890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110846</xdr:rowOff>
    </xdr:from>
    <xdr:to>
      <xdr:col>41</xdr:col>
      <xdr:colOff>101600</xdr:colOff>
      <xdr:row>37</xdr:row>
      <xdr:rowOff>40996</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7810500" y="6283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57523</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7672017" y="60582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134620</xdr:rowOff>
    </xdr:from>
    <xdr:to>
      <xdr:col>36</xdr:col>
      <xdr:colOff>165100</xdr:colOff>
      <xdr:row>37</xdr:row>
      <xdr:rowOff>64770</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6921500" y="630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81297</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83017" y="60820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122275</xdr:rowOff>
    </xdr:from>
    <xdr:to>
      <xdr:col>55</xdr:col>
      <xdr:colOff>50800</xdr:colOff>
      <xdr:row>38</xdr:row>
      <xdr:rowOff>52425</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10426700" y="6465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100702</xdr:rowOff>
    </xdr:from>
    <xdr:ext cx="378565" cy="259045"/>
    <xdr:sp macro="" textlink="">
      <xdr:nvSpPr>
        <xdr:cNvPr id="313" name="労働費該当値テキスト">
          <a:extLst>
            <a:ext uri="{FF2B5EF4-FFF2-40B4-BE49-F238E27FC236}">
              <a16:creationId xmlns:a16="http://schemas.microsoft.com/office/drawing/2014/main" id="{00000000-0008-0000-0700-000039010000}"/>
            </a:ext>
          </a:extLst>
        </xdr:cNvPr>
        <xdr:cNvSpPr txBox="1"/>
      </xdr:nvSpPr>
      <xdr:spPr>
        <a:xfrm>
          <a:off x="10528300" y="64443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153822</xdr:rowOff>
    </xdr:from>
    <xdr:to>
      <xdr:col>50</xdr:col>
      <xdr:colOff>165100</xdr:colOff>
      <xdr:row>38</xdr:row>
      <xdr:rowOff>83972</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9588500" y="6497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75099</xdr:rowOff>
    </xdr:from>
    <xdr:ext cx="378565"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9450017" y="65901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93929</xdr:rowOff>
    </xdr:from>
    <xdr:to>
      <xdr:col>46</xdr:col>
      <xdr:colOff>38100</xdr:colOff>
      <xdr:row>38</xdr:row>
      <xdr:rowOff>24079</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8699500" y="6437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15206</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8561017" y="65303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165253</xdr:rowOff>
    </xdr:from>
    <xdr:to>
      <xdr:col>41</xdr:col>
      <xdr:colOff>101600</xdr:colOff>
      <xdr:row>38</xdr:row>
      <xdr:rowOff>95403</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7810500" y="6508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86530</xdr:rowOff>
    </xdr:from>
    <xdr:ext cx="378565"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7672017" y="66016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168453</xdr:rowOff>
    </xdr:from>
    <xdr:to>
      <xdr:col>36</xdr:col>
      <xdr:colOff>165100</xdr:colOff>
      <xdr:row>38</xdr:row>
      <xdr:rowOff>98603</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6921500" y="6512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89730</xdr:rowOff>
    </xdr:from>
    <xdr:ext cx="378565"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783017" y="66048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50</xdr:row>
      <xdr:rowOff>111777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a16="http://schemas.microsoft.com/office/drawing/2014/main" id="{00000000-0008-0000-07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54946</xdr:rowOff>
    </xdr:from>
    <xdr:to>
      <xdr:col>54</xdr:col>
      <xdr:colOff>189865</xdr:colOff>
      <xdr:row>58</xdr:row>
      <xdr:rowOff>18999</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10475595" y="8798896"/>
          <a:ext cx="1270" cy="11642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22826</xdr:rowOff>
    </xdr:from>
    <xdr:ext cx="378565" cy="259045"/>
    <xdr:sp macro="" textlink="">
      <xdr:nvSpPr>
        <xdr:cNvPr id="342" name="農林水産業費最小値テキスト">
          <a:extLst>
            <a:ext uri="{FF2B5EF4-FFF2-40B4-BE49-F238E27FC236}">
              <a16:creationId xmlns:a16="http://schemas.microsoft.com/office/drawing/2014/main" id="{00000000-0008-0000-0700-000056010000}"/>
            </a:ext>
          </a:extLst>
        </xdr:cNvPr>
        <xdr:cNvSpPr txBox="1"/>
      </xdr:nvSpPr>
      <xdr:spPr>
        <a:xfrm>
          <a:off x="10528300" y="99669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18999</xdr:rowOff>
    </xdr:from>
    <xdr:to>
      <xdr:col>55</xdr:col>
      <xdr:colOff>88900</xdr:colOff>
      <xdr:row>58</xdr:row>
      <xdr:rowOff>18999</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9963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1623</xdr:rowOff>
    </xdr:from>
    <xdr:ext cx="534377" cy="259045"/>
    <xdr:sp macro="" textlink="">
      <xdr:nvSpPr>
        <xdr:cNvPr id="344" name="農林水産業費最大値テキスト">
          <a:extLst>
            <a:ext uri="{FF2B5EF4-FFF2-40B4-BE49-F238E27FC236}">
              <a16:creationId xmlns:a16="http://schemas.microsoft.com/office/drawing/2014/main" id="{00000000-0008-0000-0700-000058010000}"/>
            </a:ext>
          </a:extLst>
        </xdr:cNvPr>
        <xdr:cNvSpPr txBox="1"/>
      </xdr:nvSpPr>
      <xdr:spPr>
        <a:xfrm>
          <a:off x="10528300" y="8574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20,483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54946</xdr:rowOff>
    </xdr:from>
    <xdr:to>
      <xdr:col>55</xdr:col>
      <xdr:colOff>88900</xdr:colOff>
      <xdr:row>51</xdr:row>
      <xdr:rowOff>54946</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8798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16828</xdr:rowOff>
    </xdr:from>
    <xdr:to>
      <xdr:col>55</xdr:col>
      <xdr:colOff>0</xdr:colOff>
      <xdr:row>57</xdr:row>
      <xdr:rowOff>31115</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9639300" y="9789478"/>
          <a:ext cx="838200" cy="1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34682</xdr:rowOff>
    </xdr:from>
    <xdr:ext cx="469744" cy="259045"/>
    <xdr:sp macro="" textlink="">
      <xdr:nvSpPr>
        <xdr:cNvPr id="347" name="農林水産業費平均値テキスト">
          <a:extLst>
            <a:ext uri="{FF2B5EF4-FFF2-40B4-BE49-F238E27FC236}">
              <a16:creationId xmlns:a16="http://schemas.microsoft.com/office/drawing/2014/main" id="{00000000-0008-0000-0700-00005B010000}"/>
            </a:ext>
          </a:extLst>
        </xdr:cNvPr>
        <xdr:cNvSpPr txBox="1"/>
      </xdr:nvSpPr>
      <xdr:spPr>
        <a:xfrm>
          <a:off x="10528300" y="94644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11805</xdr:rowOff>
    </xdr:from>
    <xdr:to>
      <xdr:col>55</xdr:col>
      <xdr:colOff>50800</xdr:colOff>
      <xdr:row>56</xdr:row>
      <xdr:rowOff>113405</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10426700" y="9613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18314</xdr:rowOff>
    </xdr:from>
    <xdr:to>
      <xdr:col>50</xdr:col>
      <xdr:colOff>114300</xdr:colOff>
      <xdr:row>57</xdr:row>
      <xdr:rowOff>31115</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8750300" y="9790964"/>
          <a:ext cx="889000" cy="12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17463</xdr:rowOff>
    </xdr:from>
    <xdr:to>
      <xdr:col>50</xdr:col>
      <xdr:colOff>165100</xdr:colOff>
      <xdr:row>56</xdr:row>
      <xdr:rowOff>119063</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9588500" y="9618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54</xdr:row>
      <xdr:rowOff>135590</xdr:rowOff>
    </xdr:from>
    <xdr:ext cx="469744"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9404428" y="9393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18314</xdr:rowOff>
    </xdr:from>
    <xdr:to>
      <xdr:col>45</xdr:col>
      <xdr:colOff>177800</xdr:colOff>
      <xdr:row>57</xdr:row>
      <xdr:rowOff>26200</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7861300" y="9790964"/>
          <a:ext cx="889000" cy="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165424</xdr:rowOff>
    </xdr:from>
    <xdr:to>
      <xdr:col>46</xdr:col>
      <xdr:colOff>38100</xdr:colOff>
      <xdr:row>56</xdr:row>
      <xdr:rowOff>95574</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8699500" y="9595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54</xdr:row>
      <xdr:rowOff>112101</xdr:rowOff>
    </xdr:from>
    <xdr:ext cx="469744"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515428" y="9370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25114</xdr:rowOff>
    </xdr:from>
    <xdr:to>
      <xdr:col>41</xdr:col>
      <xdr:colOff>50800</xdr:colOff>
      <xdr:row>57</xdr:row>
      <xdr:rowOff>26200</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6972300" y="9797764"/>
          <a:ext cx="889000" cy="1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11119</xdr:rowOff>
    </xdr:from>
    <xdr:to>
      <xdr:col>41</xdr:col>
      <xdr:colOff>101600</xdr:colOff>
      <xdr:row>56</xdr:row>
      <xdr:rowOff>112719</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7810500" y="9612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54</xdr:row>
      <xdr:rowOff>129246</xdr:rowOff>
    </xdr:from>
    <xdr:ext cx="469744"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626428" y="9387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14548</xdr:rowOff>
    </xdr:from>
    <xdr:to>
      <xdr:col>36</xdr:col>
      <xdr:colOff>165100</xdr:colOff>
      <xdr:row>56</xdr:row>
      <xdr:rowOff>116148</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6921500" y="9615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54</xdr:row>
      <xdr:rowOff>132675</xdr:rowOff>
    </xdr:from>
    <xdr:ext cx="469744"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37428" y="9390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137478</xdr:rowOff>
    </xdr:from>
    <xdr:to>
      <xdr:col>55</xdr:col>
      <xdr:colOff>50800</xdr:colOff>
      <xdr:row>57</xdr:row>
      <xdr:rowOff>67628</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10426700" y="9738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115905</xdr:rowOff>
    </xdr:from>
    <xdr:ext cx="469744" cy="259045"/>
    <xdr:sp macro="" textlink="">
      <xdr:nvSpPr>
        <xdr:cNvPr id="366" name="農林水産業費該当値テキスト">
          <a:extLst>
            <a:ext uri="{FF2B5EF4-FFF2-40B4-BE49-F238E27FC236}">
              <a16:creationId xmlns:a16="http://schemas.microsoft.com/office/drawing/2014/main" id="{00000000-0008-0000-0700-00006E010000}"/>
            </a:ext>
          </a:extLst>
        </xdr:cNvPr>
        <xdr:cNvSpPr txBox="1"/>
      </xdr:nvSpPr>
      <xdr:spPr>
        <a:xfrm>
          <a:off x="10528300" y="9717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151765</xdr:rowOff>
    </xdr:from>
    <xdr:to>
      <xdr:col>50</xdr:col>
      <xdr:colOff>165100</xdr:colOff>
      <xdr:row>57</xdr:row>
      <xdr:rowOff>81915</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9588500" y="9752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73042</xdr:rowOff>
    </xdr:from>
    <xdr:ext cx="469744"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404428" y="9845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138964</xdr:rowOff>
    </xdr:from>
    <xdr:to>
      <xdr:col>46</xdr:col>
      <xdr:colOff>38100</xdr:colOff>
      <xdr:row>57</xdr:row>
      <xdr:rowOff>69114</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8699500" y="9740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60241</xdr:rowOff>
    </xdr:from>
    <xdr:ext cx="469744"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515428" y="9832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146850</xdr:rowOff>
    </xdr:from>
    <xdr:to>
      <xdr:col>41</xdr:col>
      <xdr:colOff>101600</xdr:colOff>
      <xdr:row>57</xdr:row>
      <xdr:rowOff>77000</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7810500" y="9748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68127</xdr:rowOff>
    </xdr:from>
    <xdr:ext cx="469744"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626428" y="9840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145764</xdr:rowOff>
    </xdr:from>
    <xdr:to>
      <xdr:col>36</xdr:col>
      <xdr:colOff>165100</xdr:colOff>
      <xdr:row>57</xdr:row>
      <xdr:rowOff>75914</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6921500" y="9746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67041</xdr:rowOff>
    </xdr:from>
    <xdr:ext cx="469744"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737428" y="9839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a:extLst>
            <a:ext uri="{FF2B5EF4-FFF2-40B4-BE49-F238E27FC236}">
              <a16:creationId xmlns:a16="http://schemas.microsoft.com/office/drawing/2014/main" id="{00000000-0008-0000-07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143358</xdr:rowOff>
    </xdr:from>
    <xdr:to>
      <xdr:col>54</xdr:col>
      <xdr:colOff>189865</xdr:colOff>
      <xdr:row>79</xdr:row>
      <xdr:rowOff>82533</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10475595" y="12144858"/>
          <a:ext cx="1270" cy="1482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86360</xdr:rowOff>
    </xdr:from>
    <xdr:ext cx="469744" cy="259045"/>
    <xdr:sp macro="" textlink="">
      <xdr:nvSpPr>
        <xdr:cNvPr id="401" name="商工費最小値テキスト">
          <a:extLst>
            <a:ext uri="{FF2B5EF4-FFF2-40B4-BE49-F238E27FC236}">
              <a16:creationId xmlns:a16="http://schemas.microsoft.com/office/drawing/2014/main" id="{00000000-0008-0000-0700-000091010000}"/>
            </a:ext>
          </a:extLst>
        </xdr:cNvPr>
        <xdr:cNvSpPr txBox="1"/>
      </xdr:nvSpPr>
      <xdr:spPr>
        <a:xfrm>
          <a:off x="10528300" y="13630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82533</xdr:rowOff>
    </xdr:from>
    <xdr:to>
      <xdr:col>55</xdr:col>
      <xdr:colOff>88900</xdr:colOff>
      <xdr:row>79</xdr:row>
      <xdr:rowOff>82533</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3627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90035</xdr:rowOff>
    </xdr:from>
    <xdr:ext cx="534377" cy="259045"/>
    <xdr:sp macro="" textlink="">
      <xdr:nvSpPr>
        <xdr:cNvPr id="403" name="商工費最大値テキスト">
          <a:extLst>
            <a:ext uri="{FF2B5EF4-FFF2-40B4-BE49-F238E27FC236}">
              <a16:creationId xmlns:a16="http://schemas.microsoft.com/office/drawing/2014/main" id="{00000000-0008-0000-0700-000093010000}"/>
            </a:ext>
          </a:extLst>
        </xdr:cNvPr>
        <xdr:cNvSpPr txBox="1"/>
      </xdr:nvSpPr>
      <xdr:spPr>
        <a:xfrm>
          <a:off x="10528300" y="11920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91,776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143358</xdr:rowOff>
    </xdr:from>
    <xdr:to>
      <xdr:col>55</xdr:col>
      <xdr:colOff>88900</xdr:colOff>
      <xdr:row>70</xdr:row>
      <xdr:rowOff>143358</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2144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95596</xdr:rowOff>
    </xdr:from>
    <xdr:to>
      <xdr:col>55</xdr:col>
      <xdr:colOff>0</xdr:colOff>
      <xdr:row>74</xdr:row>
      <xdr:rowOff>51248</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9639300" y="12611446"/>
          <a:ext cx="838200" cy="127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100931</xdr:rowOff>
    </xdr:from>
    <xdr:ext cx="534377" cy="259045"/>
    <xdr:sp macro="" textlink="">
      <xdr:nvSpPr>
        <xdr:cNvPr id="406" name="商工費平均値テキスト">
          <a:extLst>
            <a:ext uri="{FF2B5EF4-FFF2-40B4-BE49-F238E27FC236}">
              <a16:creationId xmlns:a16="http://schemas.microsoft.com/office/drawing/2014/main" id="{00000000-0008-0000-0700-000096010000}"/>
            </a:ext>
          </a:extLst>
        </xdr:cNvPr>
        <xdr:cNvSpPr txBox="1"/>
      </xdr:nvSpPr>
      <xdr:spPr>
        <a:xfrm>
          <a:off x="10528300" y="133025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122504</xdr:rowOff>
    </xdr:from>
    <xdr:to>
      <xdr:col>55</xdr:col>
      <xdr:colOff>50800</xdr:colOff>
      <xdr:row>78</xdr:row>
      <xdr:rowOff>52654</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10426700" y="1332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71</xdr:row>
      <xdr:rowOff>5152</xdr:rowOff>
    </xdr:from>
    <xdr:to>
      <xdr:col>50</xdr:col>
      <xdr:colOff>114300</xdr:colOff>
      <xdr:row>73</xdr:row>
      <xdr:rowOff>95596</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8750300" y="12178102"/>
          <a:ext cx="889000" cy="433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95431</xdr:rowOff>
    </xdr:from>
    <xdr:to>
      <xdr:col>50</xdr:col>
      <xdr:colOff>165100</xdr:colOff>
      <xdr:row>78</xdr:row>
      <xdr:rowOff>25581</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9588500" y="13297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16708</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9372111" y="13389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71</xdr:row>
      <xdr:rowOff>5152</xdr:rowOff>
    </xdr:from>
    <xdr:to>
      <xdr:col>45</xdr:col>
      <xdr:colOff>177800</xdr:colOff>
      <xdr:row>76</xdr:row>
      <xdr:rowOff>122865</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7861300" y="12178102"/>
          <a:ext cx="889000" cy="974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68914</xdr:rowOff>
    </xdr:from>
    <xdr:to>
      <xdr:col>46</xdr:col>
      <xdr:colOff>38100</xdr:colOff>
      <xdr:row>77</xdr:row>
      <xdr:rowOff>170514</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8699500" y="13270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161641</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483111" y="13363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122865</xdr:rowOff>
    </xdr:from>
    <xdr:to>
      <xdr:col>41</xdr:col>
      <xdr:colOff>50800</xdr:colOff>
      <xdr:row>76</xdr:row>
      <xdr:rowOff>164863</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6972300" y="13153065"/>
          <a:ext cx="889000" cy="41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38134</xdr:rowOff>
    </xdr:from>
    <xdr:to>
      <xdr:col>41</xdr:col>
      <xdr:colOff>101600</xdr:colOff>
      <xdr:row>78</xdr:row>
      <xdr:rowOff>139734</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7810500" y="13411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130861</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594111" y="13503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49467</xdr:rowOff>
    </xdr:from>
    <xdr:to>
      <xdr:col>36</xdr:col>
      <xdr:colOff>165100</xdr:colOff>
      <xdr:row>78</xdr:row>
      <xdr:rowOff>151067</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6921500" y="13422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142194</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05111" y="13515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448</xdr:rowOff>
    </xdr:from>
    <xdr:to>
      <xdr:col>55</xdr:col>
      <xdr:colOff>50800</xdr:colOff>
      <xdr:row>74</xdr:row>
      <xdr:rowOff>102048</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10426700" y="12687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23325</xdr:rowOff>
    </xdr:from>
    <xdr:ext cx="534377" cy="259045"/>
    <xdr:sp macro="" textlink="">
      <xdr:nvSpPr>
        <xdr:cNvPr id="425" name="商工費該当値テキスト">
          <a:extLst>
            <a:ext uri="{FF2B5EF4-FFF2-40B4-BE49-F238E27FC236}">
              <a16:creationId xmlns:a16="http://schemas.microsoft.com/office/drawing/2014/main" id="{00000000-0008-0000-0700-0000A9010000}"/>
            </a:ext>
          </a:extLst>
        </xdr:cNvPr>
        <xdr:cNvSpPr txBox="1"/>
      </xdr:nvSpPr>
      <xdr:spPr>
        <a:xfrm>
          <a:off x="10528300" y="12539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73</xdr:row>
      <xdr:rowOff>44796</xdr:rowOff>
    </xdr:from>
    <xdr:to>
      <xdr:col>50</xdr:col>
      <xdr:colOff>165100</xdr:colOff>
      <xdr:row>73</xdr:row>
      <xdr:rowOff>146396</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9588500" y="12560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71</xdr:row>
      <xdr:rowOff>162923</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372111" y="12335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70</xdr:row>
      <xdr:rowOff>125802</xdr:rowOff>
    </xdr:from>
    <xdr:to>
      <xdr:col>46</xdr:col>
      <xdr:colOff>38100</xdr:colOff>
      <xdr:row>71</xdr:row>
      <xdr:rowOff>55952</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8699500" y="12127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69</xdr:row>
      <xdr:rowOff>72479</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8483111" y="11902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72065</xdr:rowOff>
    </xdr:from>
    <xdr:to>
      <xdr:col>41</xdr:col>
      <xdr:colOff>101600</xdr:colOff>
      <xdr:row>77</xdr:row>
      <xdr:rowOff>2215</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7810500" y="13102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18742</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7594111" y="12877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114063</xdr:rowOff>
    </xdr:from>
    <xdr:to>
      <xdr:col>36</xdr:col>
      <xdr:colOff>165100</xdr:colOff>
      <xdr:row>77</xdr:row>
      <xdr:rowOff>44213</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6921500" y="13144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60739</xdr:rowOff>
    </xdr:from>
    <xdr:ext cx="534377"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705111" y="12919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a:extLst>
            <a:ext uri="{FF2B5EF4-FFF2-40B4-BE49-F238E27FC236}">
              <a16:creationId xmlns:a16="http://schemas.microsoft.com/office/drawing/2014/main" id="{00000000-0008-0000-07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44227</xdr:rowOff>
    </xdr:from>
    <xdr:to>
      <xdr:col>54</xdr:col>
      <xdr:colOff>189865</xdr:colOff>
      <xdr:row>99</xdr:row>
      <xdr:rowOff>38773</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10475595" y="15474727"/>
          <a:ext cx="1270" cy="1537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42600</xdr:rowOff>
    </xdr:from>
    <xdr:ext cx="534377" cy="259045"/>
    <xdr:sp macro="" textlink="">
      <xdr:nvSpPr>
        <xdr:cNvPr id="461" name="土木費最小値テキスト">
          <a:extLst>
            <a:ext uri="{FF2B5EF4-FFF2-40B4-BE49-F238E27FC236}">
              <a16:creationId xmlns:a16="http://schemas.microsoft.com/office/drawing/2014/main" id="{00000000-0008-0000-0700-0000CD010000}"/>
            </a:ext>
          </a:extLst>
        </xdr:cNvPr>
        <xdr:cNvSpPr txBox="1"/>
      </xdr:nvSpPr>
      <xdr:spPr>
        <a:xfrm>
          <a:off x="10528300" y="17016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38773</xdr:rowOff>
    </xdr:from>
    <xdr:to>
      <xdr:col>55</xdr:col>
      <xdr:colOff>88900</xdr:colOff>
      <xdr:row>99</xdr:row>
      <xdr:rowOff>38773</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7012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162354</xdr:rowOff>
    </xdr:from>
    <xdr:ext cx="599010" cy="259045"/>
    <xdr:sp macro="" textlink="">
      <xdr:nvSpPr>
        <xdr:cNvPr id="463" name="土木費最大値テキスト">
          <a:extLst>
            <a:ext uri="{FF2B5EF4-FFF2-40B4-BE49-F238E27FC236}">
              <a16:creationId xmlns:a16="http://schemas.microsoft.com/office/drawing/2014/main" id="{00000000-0008-0000-0700-0000CF010000}"/>
            </a:ext>
          </a:extLst>
        </xdr:cNvPr>
        <xdr:cNvSpPr txBox="1"/>
      </xdr:nvSpPr>
      <xdr:spPr>
        <a:xfrm>
          <a:off x="10528300" y="15249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117,847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44227</xdr:rowOff>
    </xdr:from>
    <xdr:to>
      <xdr:col>55</xdr:col>
      <xdr:colOff>88900</xdr:colOff>
      <xdr:row>90</xdr:row>
      <xdr:rowOff>44227</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5474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133266</xdr:rowOff>
    </xdr:from>
    <xdr:to>
      <xdr:col>55</xdr:col>
      <xdr:colOff>0</xdr:colOff>
      <xdr:row>97</xdr:row>
      <xdr:rowOff>91956</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9639300" y="16592466"/>
          <a:ext cx="838200" cy="130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143434</xdr:rowOff>
    </xdr:from>
    <xdr:ext cx="534377" cy="259045"/>
    <xdr:sp macro="" textlink="">
      <xdr:nvSpPr>
        <xdr:cNvPr id="466" name="土木費平均値テキスト">
          <a:extLst>
            <a:ext uri="{FF2B5EF4-FFF2-40B4-BE49-F238E27FC236}">
              <a16:creationId xmlns:a16="http://schemas.microsoft.com/office/drawing/2014/main" id="{00000000-0008-0000-0700-0000D2010000}"/>
            </a:ext>
          </a:extLst>
        </xdr:cNvPr>
        <xdr:cNvSpPr txBox="1"/>
      </xdr:nvSpPr>
      <xdr:spPr>
        <a:xfrm>
          <a:off x="10528300" y="166026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165007</xdr:rowOff>
    </xdr:from>
    <xdr:to>
      <xdr:col>55</xdr:col>
      <xdr:colOff>50800</xdr:colOff>
      <xdr:row>97</xdr:row>
      <xdr:rowOff>95157</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10426700" y="16624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91956</xdr:rowOff>
    </xdr:from>
    <xdr:to>
      <xdr:col>50</xdr:col>
      <xdr:colOff>114300</xdr:colOff>
      <xdr:row>97</xdr:row>
      <xdr:rowOff>123682</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8750300" y="16722606"/>
          <a:ext cx="889000" cy="31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14980</xdr:rowOff>
    </xdr:from>
    <xdr:to>
      <xdr:col>50</xdr:col>
      <xdr:colOff>165100</xdr:colOff>
      <xdr:row>97</xdr:row>
      <xdr:rowOff>116580</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9588500" y="1664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133107</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372111" y="16420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123682</xdr:rowOff>
    </xdr:from>
    <xdr:to>
      <xdr:col>45</xdr:col>
      <xdr:colOff>177800</xdr:colOff>
      <xdr:row>97</xdr:row>
      <xdr:rowOff>127862</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flipV="1">
          <a:off x="7861300" y="16754332"/>
          <a:ext cx="889000" cy="4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154181</xdr:rowOff>
    </xdr:from>
    <xdr:to>
      <xdr:col>46</xdr:col>
      <xdr:colOff>38100</xdr:colOff>
      <xdr:row>97</xdr:row>
      <xdr:rowOff>84331</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8699500" y="16613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100858</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483111" y="16388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29449</xdr:rowOff>
    </xdr:from>
    <xdr:to>
      <xdr:col>41</xdr:col>
      <xdr:colOff>50800</xdr:colOff>
      <xdr:row>97</xdr:row>
      <xdr:rowOff>127862</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a:off x="6972300" y="16660099"/>
          <a:ext cx="889000" cy="98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5102</xdr:rowOff>
    </xdr:from>
    <xdr:to>
      <xdr:col>41</xdr:col>
      <xdr:colOff>101600</xdr:colOff>
      <xdr:row>97</xdr:row>
      <xdr:rowOff>106702</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7810500" y="16635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123229</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594111" y="16410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10164</xdr:rowOff>
    </xdr:from>
    <xdr:to>
      <xdr:col>36</xdr:col>
      <xdr:colOff>165100</xdr:colOff>
      <xdr:row>97</xdr:row>
      <xdr:rowOff>111764</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6921500" y="16640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102891</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05111" y="16733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82466</xdr:rowOff>
    </xdr:from>
    <xdr:to>
      <xdr:col>55</xdr:col>
      <xdr:colOff>50800</xdr:colOff>
      <xdr:row>97</xdr:row>
      <xdr:rowOff>12616</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10426700" y="16541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105343</xdr:rowOff>
    </xdr:from>
    <xdr:ext cx="534377" cy="259045"/>
    <xdr:sp macro="" textlink="">
      <xdr:nvSpPr>
        <xdr:cNvPr id="485" name="土木費該当値テキスト">
          <a:extLst>
            <a:ext uri="{FF2B5EF4-FFF2-40B4-BE49-F238E27FC236}">
              <a16:creationId xmlns:a16="http://schemas.microsoft.com/office/drawing/2014/main" id="{00000000-0008-0000-0700-0000E5010000}"/>
            </a:ext>
          </a:extLst>
        </xdr:cNvPr>
        <xdr:cNvSpPr txBox="1"/>
      </xdr:nvSpPr>
      <xdr:spPr>
        <a:xfrm>
          <a:off x="10528300" y="16393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41156</xdr:rowOff>
    </xdr:from>
    <xdr:to>
      <xdr:col>50</xdr:col>
      <xdr:colOff>165100</xdr:colOff>
      <xdr:row>97</xdr:row>
      <xdr:rowOff>142756</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9588500" y="16671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133883</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9372111" y="16764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72882</xdr:rowOff>
    </xdr:from>
    <xdr:to>
      <xdr:col>46</xdr:col>
      <xdr:colOff>38100</xdr:colOff>
      <xdr:row>98</xdr:row>
      <xdr:rowOff>3032</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8699500" y="16703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165609</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8483111" y="16796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77062</xdr:rowOff>
    </xdr:from>
    <xdr:to>
      <xdr:col>41</xdr:col>
      <xdr:colOff>101600</xdr:colOff>
      <xdr:row>98</xdr:row>
      <xdr:rowOff>7212</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7810500" y="16707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169789</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7594111" y="16800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150099</xdr:rowOff>
    </xdr:from>
    <xdr:to>
      <xdr:col>36</xdr:col>
      <xdr:colOff>165100</xdr:colOff>
      <xdr:row>97</xdr:row>
      <xdr:rowOff>80249</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6921500" y="16609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96776</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6705111" y="16384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消防費グラフ枠">
          <a:extLst>
            <a:ext uri="{FF2B5EF4-FFF2-40B4-BE49-F238E27FC236}">
              <a16:creationId xmlns:a16="http://schemas.microsoft.com/office/drawing/2014/main" id="{00000000-0008-0000-0700-000007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70793</xdr:rowOff>
    </xdr:from>
    <xdr:to>
      <xdr:col>85</xdr:col>
      <xdr:colOff>126364</xdr:colOff>
      <xdr:row>38</xdr:row>
      <xdr:rowOff>157498</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6317595" y="5214293"/>
          <a:ext cx="1269" cy="1458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161325</xdr:rowOff>
    </xdr:from>
    <xdr:ext cx="469744" cy="259045"/>
    <xdr:sp macro="" textlink="">
      <xdr:nvSpPr>
        <xdr:cNvPr id="521" name="消防費最小値テキスト">
          <a:extLst>
            <a:ext uri="{FF2B5EF4-FFF2-40B4-BE49-F238E27FC236}">
              <a16:creationId xmlns:a16="http://schemas.microsoft.com/office/drawing/2014/main" id="{00000000-0008-0000-0700-000009020000}"/>
            </a:ext>
          </a:extLst>
        </xdr:cNvPr>
        <xdr:cNvSpPr txBox="1"/>
      </xdr:nvSpPr>
      <xdr:spPr>
        <a:xfrm>
          <a:off x="16370300" y="6676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157498</xdr:rowOff>
    </xdr:from>
    <xdr:to>
      <xdr:col>86</xdr:col>
      <xdr:colOff>25400</xdr:colOff>
      <xdr:row>38</xdr:row>
      <xdr:rowOff>157498</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6230600" y="6672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17470</xdr:rowOff>
    </xdr:from>
    <xdr:ext cx="534377" cy="259045"/>
    <xdr:sp macro="" textlink="">
      <xdr:nvSpPr>
        <xdr:cNvPr id="523" name="消防費最大値テキスト">
          <a:extLst>
            <a:ext uri="{FF2B5EF4-FFF2-40B4-BE49-F238E27FC236}">
              <a16:creationId xmlns:a16="http://schemas.microsoft.com/office/drawing/2014/main" id="{00000000-0008-0000-0700-00000B020000}"/>
            </a:ext>
          </a:extLst>
        </xdr:cNvPr>
        <xdr:cNvSpPr txBox="1"/>
      </xdr:nvSpPr>
      <xdr:spPr>
        <a:xfrm>
          <a:off x="16370300" y="4989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17,622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70793</xdr:rowOff>
    </xdr:from>
    <xdr:to>
      <xdr:col>86</xdr:col>
      <xdr:colOff>25400</xdr:colOff>
      <xdr:row>30</xdr:row>
      <xdr:rowOff>70793</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6230600" y="5214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30</xdr:row>
      <xdr:rowOff>80754</xdr:rowOff>
    </xdr:from>
    <xdr:to>
      <xdr:col>85</xdr:col>
      <xdr:colOff>127000</xdr:colOff>
      <xdr:row>31</xdr:row>
      <xdr:rowOff>31278</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5481300" y="5224254"/>
          <a:ext cx="838200" cy="121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543</xdr:rowOff>
    </xdr:from>
    <xdr:ext cx="534377" cy="259045"/>
    <xdr:sp macro="" textlink="">
      <xdr:nvSpPr>
        <xdr:cNvPr id="526" name="消防費平均値テキスト">
          <a:extLst>
            <a:ext uri="{FF2B5EF4-FFF2-40B4-BE49-F238E27FC236}">
              <a16:creationId xmlns:a16="http://schemas.microsoft.com/office/drawing/2014/main" id="{00000000-0008-0000-0700-00000E020000}"/>
            </a:ext>
          </a:extLst>
        </xdr:cNvPr>
        <xdr:cNvSpPr txBox="1"/>
      </xdr:nvSpPr>
      <xdr:spPr>
        <a:xfrm>
          <a:off x="16370300" y="60012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22116</xdr:rowOff>
    </xdr:from>
    <xdr:to>
      <xdr:col>85</xdr:col>
      <xdr:colOff>177800</xdr:colOff>
      <xdr:row>35</xdr:row>
      <xdr:rowOff>123716</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6268700" y="602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30</xdr:row>
      <xdr:rowOff>161580</xdr:rowOff>
    </xdr:from>
    <xdr:to>
      <xdr:col>81</xdr:col>
      <xdr:colOff>50800</xdr:colOff>
      <xdr:row>31</xdr:row>
      <xdr:rowOff>31278</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4592300" y="530508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76490</xdr:rowOff>
    </xdr:from>
    <xdr:to>
      <xdr:col>81</xdr:col>
      <xdr:colOff>101600</xdr:colOff>
      <xdr:row>36</xdr:row>
      <xdr:rowOff>6640</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5430500" y="607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169217</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5214111" y="6169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30</xdr:row>
      <xdr:rowOff>141170</xdr:rowOff>
    </xdr:from>
    <xdr:to>
      <xdr:col>76</xdr:col>
      <xdr:colOff>114300</xdr:colOff>
      <xdr:row>30</xdr:row>
      <xdr:rowOff>161580</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a:off x="13703300" y="5284670"/>
          <a:ext cx="889000" cy="20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8727</xdr:rowOff>
    </xdr:from>
    <xdr:to>
      <xdr:col>76</xdr:col>
      <xdr:colOff>165100</xdr:colOff>
      <xdr:row>35</xdr:row>
      <xdr:rowOff>110327</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4541500" y="6009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101454</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4325111" y="6102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30</xdr:row>
      <xdr:rowOff>141170</xdr:rowOff>
    </xdr:from>
    <xdr:to>
      <xdr:col>71</xdr:col>
      <xdr:colOff>177800</xdr:colOff>
      <xdr:row>31</xdr:row>
      <xdr:rowOff>57241</xdr:rowOff>
    </xdr:to>
    <xdr:cxnSp macro="">
      <xdr:nvCxnSpPr>
        <xdr:cNvPr id="534" name="直線コネクタ 533">
          <a:extLst>
            <a:ext uri="{FF2B5EF4-FFF2-40B4-BE49-F238E27FC236}">
              <a16:creationId xmlns:a16="http://schemas.microsoft.com/office/drawing/2014/main" id="{00000000-0008-0000-0700-000016020000}"/>
            </a:ext>
          </a:extLst>
        </xdr:cNvPr>
        <xdr:cNvCxnSpPr/>
      </xdr:nvCxnSpPr>
      <xdr:spPr>
        <a:xfrm flipV="1">
          <a:off x="12814300" y="5284670"/>
          <a:ext cx="889000" cy="87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33220</xdr:rowOff>
    </xdr:from>
    <xdr:to>
      <xdr:col>72</xdr:col>
      <xdr:colOff>38100</xdr:colOff>
      <xdr:row>35</xdr:row>
      <xdr:rowOff>134820</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3652500" y="603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125947</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436111" y="6126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84981</xdr:rowOff>
    </xdr:from>
    <xdr:to>
      <xdr:col>67</xdr:col>
      <xdr:colOff>101600</xdr:colOff>
      <xdr:row>36</xdr:row>
      <xdr:rowOff>15131</xdr:rowOff>
    </xdr:to>
    <xdr:sp macro="" textlink="">
      <xdr:nvSpPr>
        <xdr:cNvPr id="537" name="フローチャート: 判断 536">
          <a:extLst>
            <a:ext uri="{FF2B5EF4-FFF2-40B4-BE49-F238E27FC236}">
              <a16:creationId xmlns:a16="http://schemas.microsoft.com/office/drawing/2014/main" id="{00000000-0008-0000-0700-000019020000}"/>
            </a:ext>
          </a:extLst>
        </xdr:cNvPr>
        <xdr:cNvSpPr/>
      </xdr:nvSpPr>
      <xdr:spPr>
        <a:xfrm>
          <a:off x="12763500" y="6085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6258</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547111" y="6178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30</xdr:row>
      <xdr:rowOff>29954</xdr:rowOff>
    </xdr:from>
    <xdr:to>
      <xdr:col>85</xdr:col>
      <xdr:colOff>177800</xdr:colOff>
      <xdr:row>30</xdr:row>
      <xdr:rowOff>131554</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6268700" y="5173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29</xdr:row>
      <xdr:rowOff>144471</xdr:rowOff>
    </xdr:from>
    <xdr:ext cx="534377" cy="259045"/>
    <xdr:sp macro="" textlink="">
      <xdr:nvSpPr>
        <xdr:cNvPr id="545" name="消防費該当値テキスト">
          <a:extLst>
            <a:ext uri="{FF2B5EF4-FFF2-40B4-BE49-F238E27FC236}">
              <a16:creationId xmlns:a16="http://schemas.microsoft.com/office/drawing/2014/main" id="{00000000-0008-0000-0700-000021020000}"/>
            </a:ext>
          </a:extLst>
        </xdr:cNvPr>
        <xdr:cNvSpPr txBox="1"/>
      </xdr:nvSpPr>
      <xdr:spPr>
        <a:xfrm>
          <a:off x="16370300" y="5116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30</xdr:row>
      <xdr:rowOff>151928</xdr:rowOff>
    </xdr:from>
    <xdr:to>
      <xdr:col>81</xdr:col>
      <xdr:colOff>101600</xdr:colOff>
      <xdr:row>31</xdr:row>
      <xdr:rowOff>82078</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5430500" y="529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29</xdr:row>
      <xdr:rowOff>98605</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5214111" y="5070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30</xdr:row>
      <xdr:rowOff>110780</xdr:rowOff>
    </xdr:from>
    <xdr:to>
      <xdr:col>76</xdr:col>
      <xdr:colOff>165100</xdr:colOff>
      <xdr:row>31</xdr:row>
      <xdr:rowOff>40930</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4541500" y="525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29</xdr:row>
      <xdr:rowOff>57457</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4325111" y="5029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30</xdr:row>
      <xdr:rowOff>90370</xdr:rowOff>
    </xdr:from>
    <xdr:to>
      <xdr:col>72</xdr:col>
      <xdr:colOff>38100</xdr:colOff>
      <xdr:row>31</xdr:row>
      <xdr:rowOff>20520</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3652500" y="523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29</xdr:row>
      <xdr:rowOff>37047</xdr:rowOff>
    </xdr:from>
    <xdr:ext cx="534377"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3436111" y="5009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31</xdr:row>
      <xdr:rowOff>6441</xdr:rowOff>
    </xdr:from>
    <xdr:to>
      <xdr:col>67</xdr:col>
      <xdr:colOff>101600</xdr:colOff>
      <xdr:row>31</xdr:row>
      <xdr:rowOff>108041</xdr:rowOff>
    </xdr:to>
    <xdr:sp macro="" textlink="">
      <xdr:nvSpPr>
        <xdr:cNvPr id="552" name="楕円 551">
          <a:extLst>
            <a:ext uri="{FF2B5EF4-FFF2-40B4-BE49-F238E27FC236}">
              <a16:creationId xmlns:a16="http://schemas.microsoft.com/office/drawing/2014/main" id="{00000000-0008-0000-0700-000028020000}"/>
            </a:ext>
          </a:extLst>
        </xdr:cNvPr>
        <xdr:cNvSpPr/>
      </xdr:nvSpPr>
      <xdr:spPr>
        <a:xfrm>
          <a:off x="12763500" y="5321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29</xdr:row>
      <xdr:rowOff>124568</xdr:rowOff>
    </xdr:from>
    <xdr:ext cx="534377"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547111" y="5096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7" name="教育費グラフ枠">
          <a:extLst>
            <a:ext uri="{FF2B5EF4-FFF2-40B4-BE49-F238E27FC236}">
              <a16:creationId xmlns:a16="http://schemas.microsoft.com/office/drawing/2014/main" id="{00000000-0008-0000-0700-000041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151568</xdr:rowOff>
    </xdr:from>
    <xdr:to>
      <xdr:col>85</xdr:col>
      <xdr:colOff>126364</xdr:colOff>
      <xdr:row>58</xdr:row>
      <xdr:rowOff>16199</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6317595" y="8895518"/>
          <a:ext cx="1269" cy="10647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20026</xdr:rowOff>
    </xdr:from>
    <xdr:ext cx="534377" cy="259045"/>
    <xdr:sp macro="" textlink="">
      <xdr:nvSpPr>
        <xdr:cNvPr id="579" name="教育費最小値テキスト">
          <a:extLst>
            <a:ext uri="{FF2B5EF4-FFF2-40B4-BE49-F238E27FC236}">
              <a16:creationId xmlns:a16="http://schemas.microsoft.com/office/drawing/2014/main" id="{00000000-0008-0000-0700-000043020000}"/>
            </a:ext>
          </a:extLst>
        </xdr:cNvPr>
        <xdr:cNvSpPr txBox="1"/>
      </xdr:nvSpPr>
      <xdr:spPr>
        <a:xfrm>
          <a:off x="16370300" y="9964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16199</xdr:rowOff>
    </xdr:from>
    <xdr:to>
      <xdr:col>86</xdr:col>
      <xdr:colOff>25400</xdr:colOff>
      <xdr:row>58</xdr:row>
      <xdr:rowOff>16199</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6230600" y="9960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98245</xdr:rowOff>
    </xdr:from>
    <xdr:ext cx="534377" cy="259045"/>
    <xdr:sp macro="" textlink="">
      <xdr:nvSpPr>
        <xdr:cNvPr id="581" name="教育費最大値テキスト">
          <a:extLst>
            <a:ext uri="{FF2B5EF4-FFF2-40B4-BE49-F238E27FC236}">
              <a16:creationId xmlns:a16="http://schemas.microsoft.com/office/drawing/2014/main" id="{00000000-0008-0000-0700-000045020000}"/>
            </a:ext>
          </a:extLst>
        </xdr:cNvPr>
        <xdr:cNvSpPr txBox="1"/>
      </xdr:nvSpPr>
      <xdr:spPr>
        <a:xfrm>
          <a:off x="16370300" y="8670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86,377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151568</xdr:rowOff>
    </xdr:from>
    <xdr:to>
      <xdr:col>86</xdr:col>
      <xdr:colOff>25400</xdr:colOff>
      <xdr:row>51</xdr:row>
      <xdr:rowOff>151568</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6230600" y="8895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14580</xdr:rowOff>
    </xdr:from>
    <xdr:to>
      <xdr:col>85</xdr:col>
      <xdr:colOff>127000</xdr:colOff>
      <xdr:row>56</xdr:row>
      <xdr:rowOff>74320</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5481300" y="9615780"/>
          <a:ext cx="838200" cy="59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124115</xdr:rowOff>
    </xdr:from>
    <xdr:ext cx="534377" cy="259045"/>
    <xdr:sp macro="" textlink="">
      <xdr:nvSpPr>
        <xdr:cNvPr id="584" name="教育費平均値テキスト">
          <a:extLst>
            <a:ext uri="{FF2B5EF4-FFF2-40B4-BE49-F238E27FC236}">
              <a16:creationId xmlns:a16="http://schemas.microsoft.com/office/drawing/2014/main" id="{00000000-0008-0000-0700-000048020000}"/>
            </a:ext>
          </a:extLst>
        </xdr:cNvPr>
        <xdr:cNvSpPr txBox="1"/>
      </xdr:nvSpPr>
      <xdr:spPr>
        <a:xfrm>
          <a:off x="16370300" y="95538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145688</xdr:rowOff>
    </xdr:from>
    <xdr:to>
      <xdr:col>85</xdr:col>
      <xdr:colOff>177800</xdr:colOff>
      <xdr:row>56</xdr:row>
      <xdr:rowOff>75838</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6268700" y="9575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74320</xdr:rowOff>
    </xdr:from>
    <xdr:to>
      <xdr:col>81</xdr:col>
      <xdr:colOff>50800</xdr:colOff>
      <xdr:row>56</xdr:row>
      <xdr:rowOff>100514</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flipV="1">
          <a:off x="14592300" y="9675520"/>
          <a:ext cx="889000" cy="2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3766</xdr:rowOff>
    </xdr:from>
    <xdr:to>
      <xdr:col>81</xdr:col>
      <xdr:colOff>101600</xdr:colOff>
      <xdr:row>56</xdr:row>
      <xdr:rowOff>105366</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5430500" y="9604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121893</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5214111" y="9380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87370</xdr:rowOff>
    </xdr:from>
    <xdr:to>
      <xdr:col>76</xdr:col>
      <xdr:colOff>114300</xdr:colOff>
      <xdr:row>56</xdr:row>
      <xdr:rowOff>100514</xdr:rowOff>
    </xdr:to>
    <xdr:cxnSp macro="">
      <xdr:nvCxnSpPr>
        <xdr:cNvPr id="589" name="直線コネクタ 588">
          <a:extLst>
            <a:ext uri="{FF2B5EF4-FFF2-40B4-BE49-F238E27FC236}">
              <a16:creationId xmlns:a16="http://schemas.microsoft.com/office/drawing/2014/main" id="{00000000-0008-0000-0700-00004D020000}"/>
            </a:ext>
          </a:extLst>
        </xdr:cNvPr>
        <xdr:cNvCxnSpPr/>
      </xdr:nvCxnSpPr>
      <xdr:spPr>
        <a:xfrm>
          <a:off x="13703300" y="9688570"/>
          <a:ext cx="889000" cy="13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138525</xdr:rowOff>
    </xdr:from>
    <xdr:to>
      <xdr:col>76</xdr:col>
      <xdr:colOff>165100</xdr:colOff>
      <xdr:row>56</xdr:row>
      <xdr:rowOff>68675</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4541500" y="956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85202</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4325111" y="9343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87370</xdr:rowOff>
    </xdr:from>
    <xdr:to>
      <xdr:col>71</xdr:col>
      <xdr:colOff>177800</xdr:colOff>
      <xdr:row>56</xdr:row>
      <xdr:rowOff>146615</xdr:rowOff>
    </xdr:to>
    <xdr:cxnSp macro="">
      <xdr:nvCxnSpPr>
        <xdr:cNvPr id="592" name="直線コネクタ 591">
          <a:extLst>
            <a:ext uri="{FF2B5EF4-FFF2-40B4-BE49-F238E27FC236}">
              <a16:creationId xmlns:a16="http://schemas.microsoft.com/office/drawing/2014/main" id="{00000000-0008-0000-0700-000050020000}"/>
            </a:ext>
          </a:extLst>
        </xdr:cNvPr>
        <xdr:cNvCxnSpPr/>
      </xdr:nvCxnSpPr>
      <xdr:spPr>
        <a:xfrm flipV="1">
          <a:off x="12814300" y="9688570"/>
          <a:ext cx="889000" cy="59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38856</xdr:rowOff>
    </xdr:from>
    <xdr:to>
      <xdr:col>72</xdr:col>
      <xdr:colOff>38100</xdr:colOff>
      <xdr:row>56</xdr:row>
      <xdr:rowOff>140456</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3652500" y="9640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131583</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436111" y="9732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127305</xdr:rowOff>
    </xdr:from>
    <xdr:to>
      <xdr:col>67</xdr:col>
      <xdr:colOff>101600</xdr:colOff>
      <xdr:row>57</xdr:row>
      <xdr:rowOff>57455</xdr:rowOff>
    </xdr:to>
    <xdr:sp macro="" textlink="">
      <xdr:nvSpPr>
        <xdr:cNvPr id="595" name="フローチャート: 判断 594">
          <a:extLst>
            <a:ext uri="{FF2B5EF4-FFF2-40B4-BE49-F238E27FC236}">
              <a16:creationId xmlns:a16="http://schemas.microsoft.com/office/drawing/2014/main" id="{00000000-0008-0000-0700-000053020000}"/>
            </a:ext>
          </a:extLst>
        </xdr:cNvPr>
        <xdr:cNvSpPr/>
      </xdr:nvSpPr>
      <xdr:spPr>
        <a:xfrm>
          <a:off x="12763500" y="972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48582</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2547111" y="9821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135230</xdr:rowOff>
    </xdr:from>
    <xdr:to>
      <xdr:col>85</xdr:col>
      <xdr:colOff>177800</xdr:colOff>
      <xdr:row>56</xdr:row>
      <xdr:rowOff>65380</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6268700" y="956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158107</xdr:rowOff>
    </xdr:from>
    <xdr:ext cx="534377" cy="259045"/>
    <xdr:sp macro="" textlink="">
      <xdr:nvSpPr>
        <xdr:cNvPr id="603" name="教育費該当値テキスト">
          <a:extLst>
            <a:ext uri="{FF2B5EF4-FFF2-40B4-BE49-F238E27FC236}">
              <a16:creationId xmlns:a16="http://schemas.microsoft.com/office/drawing/2014/main" id="{00000000-0008-0000-0700-00005B020000}"/>
            </a:ext>
          </a:extLst>
        </xdr:cNvPr>
        <xdr:cNvSpPr txBox="1"/>
      </xdr:nvSpPr>
      <xdr:spPr>
        <a:xfrm>
          <a:off x="16370300" y="9416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23520</xdr:rowOff>
    </xdr:from>
    <xdr:to>
      <xdr:col>81</xdr:col>
      <xdr:colOff>101600</xdr:colOff>
      <xdr:row>56</xdr:row>
      <xdr:rowOff>125120</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5430500" y="962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116247</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5214111" y="9717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49714</xdr:rowOff>
    </xdr:from>
    <xdr:to>
      <xdr:col>76</xdr:col>
      <xdr:colOff>165100</xdr:colOff>
      <xdr:row>56</xdr:row>
      <xdr:rowOff>151314</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4541500" y="9650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142441</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4325111" y="9743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36570</xdr:rowOff>
    </xdr:from>
    <xdr:to>
      <xdr:col>72</xdr:col>
      <xdr:colOff>38100</xdr:colOff>
      <xdr:row>56</xdr:row>
      <xdr:rowOff>138170</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3652500" y="9637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154697</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3436111" y="9412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95815</xdr:rowOff>
    </xdr:from>
    <xdr:to>
      <xdr:col>67</xdr:col>
      <xdr:colOff>101600</xdr:colOff>
      <xdr:row>57</xdr:row>
      <xdr:rowOff>25965</xdr:rowOff>
    </xdr:to>
    <xdr:sp macro="" textlink="">
      <xdr:nvSpPr>
        <xdr:cNvPr id="610" name="楕円 609">
          <a:extLst>
            <a:ext uri="{FF2B5EF4-FFF2-40B4-BE49-F238E27FC236}">
              <a16:creationId xmlns:a16="http://schemas.microsoft.com/office/drawing/2014/main" id="{00000000-0008-0000-0700-000062020000}"/>
            </a:ext>
          </a:extLst>
        </xdr:cNvPr>
        <xdr:cNvSpPr/>
      </xdr:nvSpPr>
      <xdr:spPr>
        <a:xfrm>
          <a:off x="12763500" y="969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42492</xdr:rowOff>
    </xdr:from>
    <xdr:ext cx="534377"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547111" y="9472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168927</xdr:rowOff>
    </xdr:from>
    <xdr:ext cx="46717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130827</xdr:rowOff>
    </xdr:from>
    <xdr:ext cx="46717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4" name="災害復旧費グラフ枠">
          <a:extLst>
            <a:ext uri="{FF2B5EF4-FFF2-40B4-BE49-F238E27FC236}">
              <a16:creationId xmlns:a16="http://schemas.microsoft.com/office/drawing/2014/main" id="{00000000-0008-0000-0700-00007A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57785</xdr:rowOff>
    </xdr:from>
    <xdr:to>
      <xdr:col>85</xdr:col>
      <xdr:colOff>126364</xdr:colOff>
      <xdr:row>79</xdr:row>
      <xdr:rowOff>44450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flipV="1">
          <a:off x="16317595" y="12059285"/>
          <a:ext cx="1269" cy="1529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6" name="災害復旧費最小値テキスト">
          <a:extLst>
            <a:ext uri="{FF2B5EF4-FFF2-40B4-BE49-F238E27FC236}">
              <a16:creationId xmlns:a16="http://schemas.microsoft.com/office/drawing/2014/main" id="{00000000-0008-0000-0700-00007C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4462</xdr:rowOff>
    </xdr:from>
    <xdr:ext cx="534377" cy="259045"/>
    <xdr:sp macro="" textlink="">
      <xdr:nvSpPr>
        <xdr:cNvPr id="638" name="災害復旧費最大値テキスト">
          <a:extLst>
            <a:ext uri="{FF2B5EF4-FFF2-40B4-BE49-F238E27FC236}">
              <a16:creationId xmlns:a16="http://schemas.microsoft.com/office/drawing/2014/main" id="{00000000-0008-0000-0700-00007E020000}"/>
            </a:ext>
          </a:extLst>
        </xdr:cNvPr>
        <xdr:cNvSpPr txBox="1"/>
      </xdr:nvSpPr>
      <xdr:spPr>
        <a:xfrm>
          <a:off x="16370300" y="11834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12,045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57785</xdr:rowOff>
    </xdr:from>
    <xdr:to>
      <xdr:col>86</xdr:col>
      <xdr:colOff>25400</xdr:colOff>
      <xdr:row>70</xdr:row>
      <xdr:rowOff>57785</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6230600" y="12059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89933</xdr:rowOff>
    </xdr:from>
    <xdr:ext cx="378565" cy="259045"/>
    <xdr:sp macro="" textlink="">
      <xdr:nvSpPr>
        <xdr:cNvPr id="641" name="災害復旧費平均値テキスト">
          <a:extLst>
            <a:ext uri="{FF2B5EF4-FFF2-40B4-BE49-F238E27FC236}">
              <a16:creationId xmlns:a16="http://schemas.microsoft.com/office/drawing/2014/main" id="{00000000-0008-0000-0700-000081020000}"/>
            </a:ext>
          </a:extLst>
        </xdr:cNvPr>
        <xdr:cNvSpPr txBox="1"/>
      </xdr:nvSpPr>
      <xdr:spPr>
        <a:xfrm>
          <a:off x="16370300" y="1329158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67056</xdr:rowOff>
    </xdr:from>
    <xdr:to>
      <xdr:col>85</xdr:col>
      <xdr:colOff>177800</xdr:colOff>
      <xdr:row>78</xdr:row>
      <xdr:rowOff>168656</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6268700" y="13440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100965</xdr:rowOff>
    </xdr:from>
    <xdr:to>
      <xdr:col>81</xdr:col>
      <xdr:colOff>50800</xdr:colOff>
      <xdr:row>79</xdr:row>
      <xdr:rowOff>44450</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4592300" y="12616815"/>
          <a:ext cx="889000" cy="972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165608</xdr:rowOff>
    </xdr:from>
    <xdr:to>
      <xdr:col>81</xdr:col>
      <xdr:colOff>101600</xdr:colOff>
      <xdr:row>78</xdr:row>
      <xdr:rowOff>95758</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5430500" y="13367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112285</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5246428" y="13142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100965</xdr:rowOff>
    </xdr:from>
    <xdr:to>
      <xdr:col>76</xdr:col>
      <xdr:colOff>114300</xdr:colOff>
      <xdr:row>78</xdr:row>
      <xdr:rowOff>115951</xdr:rowOff>
    </xdr:to>
    <xdr:cxnSp macro="">
      <xdr:nvCxnSpPr>
        <xdr:cNvPr id="646" name="直線コネクタ 645">
          <a:extLst>
            <a:ext uri="{FF2B5EF4-FFF2-40B4-BE49-F238E27FC236}">
              <a16:creationId xmlns:a16="http://schemas.microsoft.com/office/drawing/2014/main" id="{00000000-0008-0000-0700-000086020000}"/>
            </a:ext>
          </a:extLst>
        </xdr:cNvPr>
        <xdr:cNvCxnSpPr/>
      </xdr:nvCxnSpPr>
      <xdr:spPr>
        <a:xfrm flipV="1">
          <a:off x="13703300" y="12616815"/>
          <a:ext cx="889000" cy="872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127254</xdr:rowOff>
    </xdr:from>
    <xdr:to>
      <xdr:col>76</xdr:col>
      <xdr:colOff>165100</xdr:colOff>
      <xdr:row>77</xdr:row>
      <xdr:rowOff>57404</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4541500" y="13157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48531</xdr:rowOff>
    </xdr:from>
    <xdr:ext cx="469744"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4357428" y="13250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115951</xdr:rowOff>
    </xdr:from>
    <xdr:to>
      <xdr:col>71</xdr:col>
      <xdr:colOff>177800</xdr:colOff>
      <xdr:row>78</xdr:row>
      <xdr:rowOff>165481</xdr:rowOff>
    </xdr:to>
    <xdr:cxnSp macro="">
      <xdr:nvCxnSpPr>
        <xdr:cNvPr id="649" name="直線コネクタ 648">
          <a:extLst>
            <a:ext uri="{FF2B5EF4-FFF2-40B4-BE49-F238E27FC236}">
              <a16:creationId xmlns:a16="http://schemas.microsoft.com/office/drawing/2014/main" id="{00000000-0008-0000-0700-000089020000}"/>
            </a:ext>
          </a:extLst>
        </xdr:cNvPr>
        <xdr:cNvCxnSpPr/>
      </xdr:nvCxnSpPr>
      <xdr:spPr>
        <a:xfrm flipV="1">
          <a:off x="12814300" y="13489051"/>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9017</xdr:rowOff>
    </xdr:from>
    <xdr:to>
      <xdr:col>72</xdr:col>
      <xdr:colOff>38100</xdr:colOff>
      <xdr:row>77</xdr:row>
      <xdr:rowOff>110617</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3652500" y="13210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75</xdr:row>
      <xdr:rowOff>127144</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468428" y="12985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64263</xdr:rowOff>
    </xdr:from>
    <xdr:to>
      <xdr:col>67</xdr:col>
      <xdr:colOff>101600</xdr:colOff>
      <xdr:row>77</xdr:row>
      <xdr:rowOff>165863</xdr:rowOff>
    </xdr:to>
    <xdr:sp macro="" textlink="">
      <xdr:nvSpPr>
        <xdr:cNvPr id="652" name="フローチャート: 判断 651">
          <a:extLst>
            <a:ext uri="{FF2B5EF4-FFF2-40B4-BE49-F238E27FC236}">
              <a16:creationId xmlns:a16="http://schemas.microsoft.com/office/drawing/2014/main" id="{00000000-0008-0000-0700-00008C020000}"/>
            </a:ext>
          </a:extLst>
        </xdr:cNvPr>
        <xdr:cNvSpPr/>
      </xdr:nvSpPr>
      <xdr:spPr>
        <a:xfrm>
          <a:off x="12763500" y="1326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10940</xdr:rowOff>
    </xdr:from>
    <xdr:ext cx="469744"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579428" y="13041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60" name="災害復旧費該当値テキスト">
          <a:extLst>
            <a:ext uri="{FF2B5EF4-FFF2-40B4-BE49-F238E27FC236}">
              <a16:creationId xmlns:a16="http://schemas.microsoft.com/office/drawing/2014/main" id="{00000000-0008-0000-0700-000094020000}"/>
            </a:ext>
          </a:extLst>
        </xdr:cNvPr>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50165</xdr:rowOff>
    </xdr:from>
    <xdr:to>
      <xdr:col>76</xdr:col>
      <xdr:colOff>165100</xdr:colOff>
      <xdr:row>73</xdr:row>
      <xdr:rowOff>151765</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4541500" y="1256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71</xdr:row>
      <xdr:rowOff>168292</xdr:rowOff>
    </xdr:from>
    <xdr:ext cx="469744"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4357428" y="12341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65151</xdr:rowOff>
    </xdr:from>
    <xdr:to>
      <xdr:col>72</xdr:col>
      <xdr:colOff>38100</xdr:colOff>
      <xdr:row>78</xdr:row>
      <xdr:rowOff>166751</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3652500" y="13438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157878</xdr:rowOff>
    </xdr:from>
    <xdr:ext cx="378565"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3514017" y="135309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114681</xdr:rowOff>
    </xdr:from>
    <xdr:to>
      <xdr:col>67</xdr:col>
      <xdr:colOff>101600</xdr:colOff>
      <xdr:row>79</xdr:row>
      <xdr:rowOff>44831</xdr:rowOff>
    </xdr:to>
    <xdr:sp macro="" textlink="">
      <xdr:nvSpPr>
        <xdr:cNvPr id="667" name="楕円 666">
          <a:extLst>
            <a:ext uri="{FF2B5EF4-FFF2-40B4-BE49-F238E27FC236}">
              <a16:creationId xmlns:a16="http://schemas.microsoft.com/office/drawing/2014/main" id="{00000000-0008-0000-0700-00009B020000}"/>
            </a:ext>
          </a:extLst>
        </xdr:cNvPr>
        <xdr:cNvSpPr/>
      </xdr:nvSpPr>
      <xdr:spPr>
        <a:xfrm>
          <a:off x="12763500" y="13487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35958</xdr:rowOff>
    </xdr:from>
    <xdr:ext cx="378565"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625017" y="135805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4" name="公債費グラフ枠">
          <a:extLst>
            <a:ext uri="{FF2B5EF4-FFF2-40B4-BE49-F238E27FC236}">
              <a16:creationId xmlns:a16="http://schemas.microsoft.com/office/drawing/2014/main" id="{00000000-0008-0000-0700-0000B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108153</xdr:rowOff>
    </xdr:from>
    <xdr:to>
      <xdr:col>85</xdr:col>
      <xdr:colOff>126364</xdr:colOff>
      <xdr:row>98</xdr:row>
      <xdr:rowOff>38398</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6317595" y="15367203"/>
          <a:ext cx="1269" cy="1473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42225</xdr:rowOff>
    </xdr:from>
    <xdr:ext cx="534377" cy="259045"/>
    <xdr:sp macro="" textlink="">
      <xdr:nvSpPr>
        <xdr:cNvPr id="696" name="公債費最小値テキスト">
          <a:extLst>
            <a:ext uri="{FF2B5EF4-FFF2-40B4-BE49-F238E27FC236}">
              <a16:creationId xmlns:a16="http://schemas.microsoft.com/office/drawing/2014/main" id="{00000000-0008-0000-0700-0000B8020000}"/>
            </a:ext>
          </a:extLst>
        </xdr:cNvPr>
        <xdr:cNvSpPr txBox="1"/>
      </xdr:nvSpPr>
      <xdr:spPr>
        <a:xfrm>
          <a:off x="16370300" y="1684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38398</xdr:rowOff>
    </xdr:from>
    <xdr:to>
      <xdr:col>86</xdr:col>
      <xdr:colOff>25400</xdr:colOff>
      <xdr:row>98</xdr:row>
      <xdr:rowOff>38398</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6230600" y="16840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54830</xdr:rowOff>
    </xdr:from>
    <xdr:ext cx="534377" cy="259045"/>
    <xdr:sp macro="" textlink="">
      <xdr:nvSpPr>
        <xdr:cNvPr id="698" name="公債費最大値テキスト">
          <a:extLst>
            <a:ext uri="{FF2B5EF4-FFF2-40B4-BE49-F238E27FC236}">
              <a16:creationId xmlns:a16="http://schemas.microsoft.com/office/drawing/2014/main" id="{00000000-0008-0000-0700-0000BA020000}"/>
            </a:ext>
          </a:extLst>
        </xdr:cNvPr>
        <xdr:cNvSpPr txBox="1"/>
      </xdr:nvSpPr>
      <xdr:spPr>
        <a:xfrm>
          <a:off x="16370300" y="15142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62,216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108153</xdr:rowOff>
    </xdr:from>
    <xdr:to>
      <xdr:col>86</xdr:col>
      <xdr:colOff>25400</xdr:colOff>
      <xdr:row>89</xdr:row>
      <xdr:rowOff>108153</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6230600" y="15367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112333</xdr:rowOff>
    </xdr:from>
    <xdr:to>
      <xdr:col>85</xdr:col>
      <xdr:colOff>127000</xdr:colOff>
      <xdr:row>95</xdr:row>
      <xdr:rowOff>116971</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flipV="1">
          <a:off x="15481300" y="16400083"/>
          <a:ext cx="838200" cy="4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26607</xdr:rowOff>
    </xdr:from>
    <xdr:ext cx="534377" cy="259045"/>
    <xdr:sp macro="" textlink="">
      <xdr:nvSpPr>
        <xdr:cNvPr id="701" name="公債費平均値テキスト">
          <a:extLst>
            <a:ext uri="{FF2B5EF4-FFF2-40B4-BE49-F238E27FC236}">
              <a16:creationId xmlns:a16="http://schemas.microsoft.com/office/drawing/2014/main" id="{00000000-0008-0000-0700-0000BD020000}"/>
            </a:ext>
          </a:extLst>
        </xdr:cNvPr>
        <xdr:cNvSpPr txBox="1"/>
      </xdr:nvSpPr>
      <xdr:spPr>
        <a:xfrm>
          <a:off x="16370300" y="159714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3730</xdr:rowOff>
    </xdr:from>
    <xdr:to>
      <xdr:col>85</xdr:col>
      <xdr:colOff>177800</xdr:colOff>
      <xdr:row>94</xdr:row>
      <xdr:rowOff>105330</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6268700" y="1612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108545</xdr:rowOff>
    </xdr:from>
    <xdr:to>
      <xdr:col>81</xdr:col>
      <xdr:colOff>50800</xdr:colOff>
      <xdr:row>95</xdr:row>
      <xdr:rowOff>116971</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a:off x="14592300" y="16396295"/>
          <a:ext cx="889000" cy="8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8727</xdr:rowOff>
    </xdr:from>
    <xdr:to>
      <xdr:col>81</xdr:col>
      <xdr:colOff>101600</xdr:colOff>
      <xdr:row>94</xdr:row>
      <xdr:rowOff>110327</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5430500" y="16125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126854</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14111" y="15900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86894</xdr:rowOff>
    </xdr:from>
    <xdr:to>
      <xdr:col>76</xdr:col>
      <xdr:colOff>114300</xdr:colOff>
      <xdr:row>95</xdr:row>
      <xdr:rowOff>108545</xdr:rowOff>
    </xdr:to>
    <xdr:cxnSp macro="">
      <xdr:nvCxnSpPr>
        <xdr:cNvPr id="706" name="直線コネクタ 705">
          <a:extLst>
            <a:ext uri="{FF2B5EF4-FFF2-40B4-BE49-F238E27FC236}">
              <a16:creationId xmlns:a16="http://schemas.microsoft.com/office/drawing/2014/main" id="{00000000-0008-0000-0700-0000C2020000}"/>
            </a:ext>
          </a:extLst>
        </xdr:cNvPr>
        <xdr:cNvCxnSpPr/>
      </xdr:nvCxnSpPr>
      <xdr:spPr>
        <a:xfrm>
          <a:off x="13703300" y="16374644"/>
          <a:ext cx="889000" cy="21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32338</xdr:rowOff>
    </xdr:from>
    <xdr:to>
      <xdr:col>76</xdr:col>
      <xdr:colOff>165100</xdr:colOff>
      <xdr:row>94</xdr:row>
      <xdr:rowOff>133938</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4541500" y="16148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150465</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4325111" y="15923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79023</xdr:rowOff>
    </xdr:from>
    <xdr:to>
      <xdr:col>71</xdr:col>
      <xdr:colOff>177800</xdr:colOff>
      <xdr:row>95</xdr:row>
      <xdr:rowOff>86894</xdr:rowOff>
    </xdr:to>
    <xdr:cxnSp macro="">
      <xdr:nvCxnSpPr>
        <xdr:cNvPr id="709" name="直線コネクタ 708">
          <a:extLst>
            <a:ext uri="{FF2B5EF4-FFF2-40B4-BE49-F238E27FC236}">
              <a16:creationId xmlns:a16="http://schemas.microsoft.com/office/drawing/2014/main" id="{00000000-0008-0000-0700-0000C5020000}"/>
            </a:ext>
          </a:extLst>
        </xdr:cNvPr>
        <xdr:cNvCxnSpPr/>
      </xdr:nvCxnSpPr>
      <xdr:spPr>
        <a:xfrm>
          <a:off x="12814300" y="16366773"/>
          <a:ext cx="889000" cy="7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10131</xdr:rowOff>
    </xdr:from>
    <xdr:to>
      <xdr:col>72</xdr:col>
      <xdr:colOff>38100</xdr:colOff>
      <xdr:row>94</xdr:row>
      <xdr:rowOff>111731</xdr:rowOff>
    </xdr:to>
    <xdr:sp macro="" textlink="">
      <xdr:nvSpPr>
        <xdr:cNvPr id="710" name="フローチャート: 判断 709">
          <a:extLst>
            <a:ext uri="{FF2B5EF4-FFF2-40B4-BE49-F238E27FC236}">
              <a16:creationId xmlns:a16="http://schemas.microsoft.com/office/drawing/2014/main" id="{00000000-0008-0000-0700-0000C6020000}"/>
            </a:ext>
          </a:extLst>
        </xdr:cNvPr>
        <xdr:cNvSpPr/>
      </xdr:nvSpPr>
      <xdr:spPr>
        <a:xfrm>
          <a:off x="13652500" y="16126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128258</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3436111" y="15901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162085</xdr:rowOff>
    </xdr:from>
    <xdr:to>
      <xdr:col>67</xdr:col>
      <xdr:colOff>101600</xdr:colOff>
      <xdr:row>94</xdr:row>
      <xdr:rowOff>92235</xdr:rowOff>
    </xdr:to>
    <xdr:sp macro="" textlink="">
      <xdr:nvSpPr>
        <xdr:cNvPr id="712" name="フローチャート: 判断 711">
          <a:extLst>
            <a:ext uri="{FF2B5EF4-FFF2-40B4-BE49-F238E27FC236}">
              <a16:creationId xmlns:a16="http://schemas.microsoft.com/office/drawing/2014/main" id="{00000000-0008-0000-0700-0000C8020000}"/>
            </a:ext>
          </a:extLst>
        </xdr:cNvPr>
        <xdr:cNvSpPr/>
      </xdr:nvSpPr>
      <xdr:spPr>
        <a:xfrm>
          <a:off x="12763500" y="16106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108762</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2547111" y="15882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61533</xdr:rowOff>
    </xdr:from>
    <xdr:to>
      <xdr:col>85</xdr:col>
      <xdr:colOff>177800</xdr:colOff>
      <xdr:row>95</xdr:row>
      <xdr:rowOff>163133</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6268700" y="16349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39960</xdr:rowOff>
    </xdr:from>
    <xdr:ext cx="534377" cy="259045"/>
    <xdr:sp macro="" textlink="">
      <xdr:nvSpPr>
        <xdr:cNvPr id="720" name="公債費該当値テキスト">
          <a:extLst>
            <a:ext uri="{FF2B5EF4-FFF2-40B4-BE49-F238E27FC236}">
              <a16:creationId xmlns:a16="http://schemas.microsoft.com/office/drawing/2014/main" id="{00000000-0008-0000-0700-0000D0020000}"/>
            </a:ext>
          </a:extLst>
        </xdr:cNvPr>
        <xdr:cNvSpPr txBox="1"/>
      </xdr:nvSpPr>
      <xdr:spPr>
        <a:xfrm>
          <a:off x="16370300" y="16327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66171</xdr:rowOff>
    </xdr:from>
    <xdr:to>
      <xdr:col>81</xdr:col>
      <xdr:colOff>101600</xdr:colOff>
      <xdr:row>95</xdr:row>
      <xdr:rowOff>167771</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5430500" y="16353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158898</xdr:rowOff>
    </xdr:from>
    <xdr:ext cx="534377"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5214111" y="16446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57745</xdr:rowOff>
    </xdr:from>
    <xdr:to>
      <xdr:col>76</xdr:col>
      <xdr:colOff>165100</xdr:colOff>
      <xdr:row>95</xdr:row>
      <xdr:rowOff>159345</xdr:rowOff>
    </xdr:to>
    <xdr:sp macro="" textlink="">
      <xdr:nvSpPr>
        <xdr:cNvPr id="723" name="楕円 722">
          <a:extLst>
            <a:ext uri="{FF2B5EF4-FFF2-40B4-BE49-F238E27FC236}">
              <a16:creationId xmlns:a16="http://schemas.microsoft.com/office/drawing/2014/main" id="{00000000-0008-0000-0700-0000D3020000}"/>
            </a:ext>
          </a:extLst>
        </xdr:cNvPr>
        <xdr:cNvSpPr/>
      </xdr:nvSpPr>
      <xdr:spPr>
        <a:xfrm>
          <a:off x="14541500" y="16345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150472</xdr:rowOff>
    </xdr:from>
    <xdr:ext cx="534377"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4325111" y="16438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36094</xdr:rowOff>
    </xdr:from>
    <xdr:to>
      <xdr:col>72</xdr:col>
      <xdr:colOff>38100</xdr:colOff>
      <xdr:row>95</xdr:row>
      <xdr:rowOff>137694</xdr:rowOff>
    </xdr:to>
    <xdr:sp macro="" textlink="">
      <xdr:nvSpPr>
        <xdr:cNvPr id="725" name="楕円 724">
          <a:extLst>
            <a:ext uri="{FF2B5EF4-FFF2-40B4-BE49-F238E27FC236}">
              <a16:creationId xmlns:a16="http://schemas.microsoft.com/office/drawing/2014/main" id="{00000000-0008-0000-0700-0000D5020000}"/>
            </a:ext>
          </a:extLst>
        </xdr:cNvPr>
        <xdr:cNvSpPr/>
      </xdr:nvSpPr>
      <xdr:spPr>
        <a:xfrm>
          <a:off x="13652500" y="16323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128821</xdr:rowOff>
    </xdr:from>
    <xdr:ext cx="534377"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3436111" y="16416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28223</xdr:rowOff>
    </xdr:from>
    <xdr:to>
      <xdr:col>67</xdr:col>
      <xdr:colOff>101600</xdr:colOff>
      <xdr:row>95</xdr:row>
      <xdr:rowOff>129823</xdr:rowOff>
    </xdr:to>
    <xdr:sp macro="" textlink="">
      <xdr:nvSpPr>
        <xdr:cNvPr id="727" name="楕円 726">
          <a:extLst>
            <a:ext uri="{FF2B5EF4-FFF2-40B4-BE49-F238E27FC236}">
              <a16:creationId xmlns:a16="http://schemas.microsoft.com/office/drawing/2014/main" id="{00000000-0008-0000-0700-0000D7020000}"/>
            </a:ext>
          </a:extLst>
        </xdr:cNvPr>
        <xdr:cNvSpPr/>
      </xdr:nvSpPr>
      <xdr:spPr>
        <a:xfrm>
          <a:off x="12763500" y="16315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120950</xdr:rowOff>
    </xdr:from>
    <xdr:ext cx="534377"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2547111" y="16408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6" name="正方形/長方形 735">
          <a:extLst>
            <a:ext uri="{FF2B5EF4-FFF2-40B4-BE49-F238E27FC236}">
              <a16:creationId xmlns:a16="http://schemas.microsoft.com/office/drawing/2014/main" id="{00000000-0008-0000-0700-0000E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1" name="諸支出金グラフ枠">
          <a:extLst>
            <a:ext uri="{FF2B5EF4-FFF2-40B4-BE49-F238E27FC236}">
              <a16:creationId xmlns:a16="http://schemas.microsoft.com/office/drawing/2014/main" id="{00000000-0008-0000-0700-0000E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52756</xdr:rowOff>
    </xdr:from>
    <xdr:to>
      <xdr:col>116</xdr:col>
      <xdr:colOff>62864</xdr:colOff>
      <xdr:row>39</xdr:row>
      <xdr:rowOff>44450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flipV="1">
          <a:off x="22159595" y="5367706"/>
          <a:ext cx="1269" cy="1363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60482</xdr:rowOff>
    </xdr:from>
    <xdr:ext cx="249299" cy="259045"/>
    <xdr:sp macro="" textlink="">
      <xdr:nvSpPr>
        <xdr:cNvPr id="753" name="諸支出金最小値テキスト">
          <a:extLst>
            <a:ext uri="{FF2B5EF4-FFF2-40B4-BE49-F238E27FC236}">
              <a16:creationId xmlns:a16="http://schemas.microsoft.com/office/drawing/2014/main" id="{00000000-0008-0000-0700-0000F1020000}"/>
            </a:ext>
          </a:extLst>
        </xdr:cNvPr>
        <xdr:cNvSpPr txBox="1"/>
      </xdr:nvSpPr>
      <xdr:spPr>
        <a:xfrm>
          <a:off x="22212300" y="674703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170883</xdr:rowOff>
    </xdr:from>
    <xdr:ext cx="534377" cy="259045"/>
    <xdr:sp macro="" textlink="">
      <xdr:nvSpPr>
        <xdr:cNvPr id="755" name="諸支出金最大値テキスト">
          <a:extLst>
            <a:ext uri="{FF2B5EF4-FFF2-40B4-BE49-F238E27FC236}">
              <a16:creationId xmlns:a16="http://schemas.microsoft.com/office/drawing/2014/main" id="{00000000-0008-0000-0700-0000F3020000}"/>
            </a:ext>
          </a:extLst>
        </xdr:cNvPr>
        <xdr:cNvSpPr txBox="1"/>
      </xdr:nvSpPr>
      <xdr:spPr>
        <a:xfrm>
          <a:off x="22212300" y="5142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35,782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52756</xdr:rowOff>
    </xdr:from>
    <xdr:to>
      <xdr:col>116</xdr:col>
      <xdr:colOff>152400</xdr:colOff>
      <xdr:row>31</xdr:row>
      <xdr:rowOff>52756</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22072600" y="5367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149382</xdr:rowOff>
    </xdr:from>
    <xdr:ext cx="469744" cy="259045"/>
    <xdr:sp macro="" textlink="">
      <xdr:nvSpPr>
        <xdr:cNvPr id="758" name="諸支出金平均値テキスト">
          <a:extLst>
            <a:ext uri="{FF2B5EF4-FFF2-40B4-BE49-F238E27FC236}">
              <a16:creationId xmlns:a16="http://schemas.microsoft.com/office/drawing/2014/main" id="{00000000-0008-0000-0700-0000F6020000}"/>
            </a:ext>
          </a:extLst>
        </xdr:cNvPr>
        <xdr:cNvSpPr txBox="1"/>
      </xdr:nvSpPr>
      <xdr:spPr>
        <a:xfrm>
          <a:off x="22212300" y="64930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126505</xdr:rowOff>
    </xdr:from>
    <xdr:to>
      <xdr:col>116</xdr:col>
      <xdr:colOff>114300</xdr:colOff>
      <xdr:row>39</xdr:row>
      <xdr:rowOff>56655</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22110700" y="6641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154089</xdr:rowOff>
    </xdr:from>
    <xdr:to>
      <xdr:col>112</xdr:col>
      <xdr:colOff>38100</xdr:colOff>
      <xdr:row>39</xdr:row>
      <xdr:rowOff>84239</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21272500" y="6669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100766</xdr:rowOff>
    </xdr:from>
    <xdr:ext cx="378565"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134017" y="64444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3" name="直線コネクタ 762">
          <a:extLst>
            <a:ext uri="{FF2B5EF4-FFF2-40B4-BE49-F238E27FC236}">
              <a16:creationId xmlns:a16="http://schemas.microsoft.com/office/drawing/2014/main" id="{00000000-0008-0000-0700-0000FB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154356</xdr:rowOff>
    </xdr:from>
    <xdr:to>
      <xdr:col>107</xdr:col>
      <xdr:colOff>101600</xdr:colOff>
      <xdr:row>39</xdr:row>
      <xdr:rowOff>84506</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20383500" y="666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101033</xdr:rowOff>
    </xdr:from>
    <xdr:ext cx="378565"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245017" y="64446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6" name="直線コネクタ 765">
          <a:extLst>
            <a:ext uri="{FF2B5EF4-FFF2-40B4-BE49-F238E27FC236}">
              <a16:creationId xmlns:a16="http://schemas.microsoft.com/office/drawing/2014/main" id="{00000000-0008-0000-0700-0000FE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156756</xdr:rowOff>
    </xdr:from>
    <xdr:to>
      <xdr:col>102</xdr:col>
      <xdr:colOff>165100</xdr:colOff>
      <xdr:row>39</xdr:row>
      <xdr:rowOff>86906</xdr:rowOff>
    </xdr:to>
    <xdr:sp macro="" textlink="">
      <xdr:nvSpPr>
        <xdr:cNvPr id="767" name="フローチャート: 判断 766">
          <a:extLst>
            <a:ext uri="{FF2B5EF4-FFF2-40B4-BE49-F238E27FC236}">
              <a16:creationId xmlns:a16="http://schemas.microsoft.com/office/drawing/2014/main" id="{00000000-0008-0000-0700-0000FF020000}"/>
            </a:ext>
          </a:extLst>
        </xdr:cNvPr>
        <xdr:cNvSpPr/>
      </xdr:nvSpPr>
      <xdr:spPr>
        <a:xfrm>
          <a:off x="19494500" y="6671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103433</xdr:rowOff>
    </xdr:from>
    <xdr:ext cx="378565"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9356017" y="64470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153975</xdr:rowOff>
    </xdr:from>
    <xdr:to>
      <xdr:col>98</xdr:col>
      <xdr:colOff>38100</xdr:colOff>
      <xdr:row>39</xdr:row>
      <xdr:rowOff>84125</xdr:rowOff>
    </xdr:to>
    <xdr:sp macro="" textlink="">
      <xdr:nvSpPr>
        <xdr:cNvPr id="769" name="フローチャート: 判断 768">
          <a:extLst>
            <a:ext uri="{FF2B5EF4-FFF2-40B4-BE49-F238E27FC236}">
              <a16:creationId xmlns:a16="http://schemas.microsoft.com/office/drawing/2014/main" id="{00000000-0008-0000-0700-000001030000}"/>
            </a:ext>
          </a:extLst>
        </xdr:cNvPr>
        <xdr:cNvSpPr/>
      </xdr:nvSpPr>
      <xdr:spPr>
        <a:xfrm>
          <a:off x="18605500" y="666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100652</xdr:rowOff>
    </xdr:from>
    <xdr:ext cx="378565"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8467017" y="64443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104932</xdr:rowOff>
    </xdr:from>
    <xdr:ext cx="249299" cy="259045"/>
    <xdr:sp macro="" textlink="">
      <xdr:nvSpPr>
        <xdr:cNvPr id="777" name="諸支出金該当値テキスト">
          <a:extLst>
            <a:ext uri="{FF2B5EF4-FFF2-40B4-BE49-F238E27FC236}">
              <a16:creationId xmlns:a16="http://schemas.microsoft.com/office/drawing/2014/main" id="{00000000-0008-0000-0700-000009030000}"/>
            </a:ext>
          </a:extLst>
        </xdr:cNvPr>
        <xdr:cNvSpPr txBox="1"/>
      </xdr:nvSpPr>
      <xdr:spPr>
        <a:xfrm>
          <a:off x="22212300" y="662003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80" name="楕円 779">
          <a:extLst>
            <a:ext uri="{FF2B5EF4-FFF2-40B4-BE49-F238E27FC236}">
              <a16:creationId xmlns:a16="http://schemas.microsoft.com/office/drawing/2014/main" id="{00000000-0008-0000-0700-00000C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2" name="楕円 781">
          <a:extLst>
            <a:ext uri="{FF2B5EF4-FFF2-40B4-BE49-F238E27FC236}">
              <a16:creationId xmlns:a16="http://schemas.microsoft.com/office/drawing/2014/main" id="{00000000-0008-0000-0700-00000E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4" name="楕円 783">
          <a:extLst>
            <a:ext uri="{FF2B5EF4-FFF2-40B4-BE49-F238E27FC236}">
              <a16:creationId xmlns:a16="http://schemas.microsoft.com/office/drawing/2014/main" id="{00000000-0008-0000-0700-000010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2" name="正方形/長方形 791">
          <a:extLst>
            <a:ext uri="{FF2B5EF4-FFF2-40B4-BE49-F238E27FC236}">
              <a16:creationId xmlns:a16="http://schemas.microsoft.com/office/drawing/2014/main" id="{00000000-0008-0000-0700-00001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3" name="正方形/長方形 792">
          <a:extLst>
            <a:ext uri="{FF2B5EF4-FFF2-40B4-BE49-F238E27FC236}">
              <a16:creationId xmlns:a16="http://schemas.microsoft.com/office/drawing/2014/main" id="{00000000-0008-0000-0700-00001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0" name="前年度繰上充用金グラフ枠">
          <a:extLst>
            <a:ext uri="{FF2B5EF4-FFF2-40B4-BE49-F238E27FC236}">
              <a16:creationId xmlns:a16="http://schemas.microsoft.com/office/drawing/2014/main" id="{00000000-0008-0000-0700-00002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2" name="前年度繰上充用金最小値テキスト">
          <a:extLst>
            <a:ext uri="{FF2B5EF4-FFF2-40B4-BE49-F238E27FC236}">
              <a16:creationId xmlns:a16="http://schemas.microsoft.com/office/drawing/2014/main" id="{00000000-0008-0000-0700-000022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4" name="前年度繰上充用金最大値テキスト">
          <a:extLst>
            <a:ext uri="{FF2B5EF4-FFF2-40B4-BE49-F238E27FC236}">
              <a16:creationId xmlns:a16="http://schemas.microsoft.com/office/drawing/2014/main" id="{00000000-0008-0000-0700-000024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7" name="前年度繰上充用金平均値テキスト">
          <a:extLst>
            <a:ext uri="{FF2B5EF4-FFF2-40B4-BE49-F238E27FC236}">
              <a16:creationId xmlns:a16="http://schemas.microsoft.com/office/drawing/2014/main" id="{00000000-0008-0000-0700-000027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2" name="直線コネクタ 811">
          <a:extLst>
            <a:ext uri="{FF2B5EF4-FFF2-40B4-BE49-F238E27FC236}">
              <a16:creationId xmlns:a16="http://schemas.microsoft.com/office/drawing/2014/main" id="{00000000-0008-0000-0700-00002C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5" name="直線コネクタ 814">
          <a:extLst>
            <a:ext uri="{FF2B5EF4-FFF2-40B4-BE49-F238E27FC236}">
              <a16:creationId xmlns:a16="http://schemas.microsoft.com/office/drawing/2014/main" id="{00000000-0008-0000-0700-00002F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6" name="フローチャート: 判断 815">
          <a:extLst>
            <a:ext uri="{FF2B5EF4-FFF2-40B4-BE49-F238E27FC236}">
              <a16:creationId xmlns:a16="http://schemas.microsoft.com/office/drawing/2014/main" id="{00000000-0008-0000-0700-000030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8" name="フローチャート: 判断 817">
          <a:extLst>
            <a:ext uri="{FF2B5EF4-FFF2-40B4-BE49-F238E27FC236}">
              <a16:creationId xmlns:a16="http://schemas.microsoft.com/office/drawing/2014/main" id="{00000000-0008-0000-0700-000032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6" name="前年度繰上充用金該当値テキスト">
          <a:extLst>
            <a:ext uri="{FF2B5EF4-FFF2-40B4-BE49-F238E27FC236}">
              <a16:creationId xmlns:a16="http://schemas.microsoft.com/office/drawing/2014/main" id="{00000000-0008-0000-0700-00003A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9" name="楕円 828">
          <a:extLst>
            <a:ext uri="{FF2B5EF4-FFF2-40B4-BE49-F238E27FC236}">
              <a16:creationId xmlns:a16="http://schemas.microsoft.com/office/drawing/2014/main" id="{00000000-0008-0000-0700-00003D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1" name="楕円 830">
          <a:extLst>
            <a:ext uri="{FF2B5EF4-FFF2-40B4-BE49-F238E27FC236}">
              <a16:creationId xmlns:a16="http://schemas.microsoft.com/office/drawing/2014/main" id="{00000000-0008-0000-0700-00003F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3" name="楕円 832">
          <a:extLst>
            <a:ext uri="{FF2B5EF4-FFF2-40B4-BE49-F238E27FC236}">
              <a16:creationId xmlns:a16="http://schemas.microsoft.com/office/drawing/2014/main" id="{00000000-0008-0000-0700-000041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4" name="テキスト ボックス 833">
          <a:extLst>
            <a:ext uri="{FF2B5EF4-FFF2-40B4-BE49-F238E27FC236}">
              <a16:creationId xmlns:a16="http://schemas.microsoft.com/office/drawing/2014/main" id="{00000000-0008-0000-0700-000042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5" name="正方形/長方形 834">
          <a:extLst>
            <a:ext uri="{FF2B5EF4-FFF2-40B4-BE49-F238E27FC236}">
              <a16:creationId xmlns:a16="http://schemas.microsoft.com/office/drawing/2014/main" id="{00000000-0008-0000-0700-00004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6" name="正方形/長方形 835">
          <a:extLst>
            <a:ext uri="{FF2B5EF4-FFF2-40B4-BE49-F238E27FC236}">
              <a16:creationId xmlns:a16="http://schemas.microsoft.com/office/drawing/2014/main" id="{00000000-0008-0000-0700-00004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7" name="テキスト ボックス 836">
          <a:extLst>
            <a:ext uri="{FF2B5EF4-FFF2-40B4-BE49-F238E27FC236}">
              <a16:creationId xmlns:a16="http://schemas.microsoft.com/office/drawing/2014/main" id="{00000000-0008-0000-0700-00004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目的別歳出の前年度からの特徴的な増減としては、民生費で子育て世帯臨時特別給付金の終了による減の一方、土木費では市街地再開発事業により増加している。</a:t>
          </a:r>
        </a:p>
        <a:p>
          <a:r>
            <a:rPr kumimoji="1" lang="ja-JP" altLang="en-US" sz="1200">
              <a:latin typeface="ＭＳ Ｐゴシック" panose="020B0600070205080204" pitchFamily="50" charset="-128"/>
              <a:ea typeface="ＭＳ Ｐゴシック" panose="020B0600070205080204" pitchFamily="50" charset="-128"/>
            </a:rPr>
            <a:t>類似団体平均との比較においては、商工費は制度融資にかかる貸付金により決算額を押し上げる要因となっている。また、消防費については、４市１町消防広域化に伴い一時的に費用を負担しているため、類似団体平均を上回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一方、公債費については、市債残高の抑制に継続的に取り組んできたことと、利率の高い地方債の償還が終了してきていることから、類似団体平均を下回って推移している。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岐阜県岐阜市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令和</a:t>
          </a:r>
          <a:r>
            <a:rPr kumimoji="1" lang="en-US" altLang="ja-JP" sz="1200">
              <a:latin typeface="ＭＳ ゴシック" pitchFamily="49" charset="-128"/>
              <a:ea typeface="ＭＳ ゴシック" pitchFamily="49" charset="-128"/>
            </a:rPr>
            <a:t>4</a:t>
          </a:r>
          <a:r>
            <a:rPr kumimoji="1" lang="ja-JP" altLang="en-US" sz="1200">
              <a:latin typeface="ＭＳ ゴシック" pitchFamily="49" charset="-128"/>
              <a:ea typeface="ＭＳ ゴシック" pitchFamily="49" charset="-128"/>
            </a:rPr>
            <a:t>年度は、実質収支が対前年度比</a:t>
          </a:r>
          <a:r>
            <a:rPr kumimoji="1" lang="en-US" altLang="ja-JP" sz="1200">
              <a:latin typeface="ＭＳ ゴシック" pitchFamily="49" charset="-128"/>
              <a:ea typeface="ＭＳ ゴシック" pitchFamily="49" charset="-128"/>
            </a:rPr>
            <a:t>9</a:t>
          </a:r>
          <a:r>
            <a:rPr kumimoji="1" lang="ja-JP" altLang="en-US" sz="1200">
              <a:latin typeface="ＭＳ ゴシック" pitchFamily="49" charset="-128"/>
              <a:ea typeface="ＭＳ ゴシック" pitchFamily="49" charset="-128"/>
            </a:rPr>
            <a:t>億円減の</a:t>
          </a:r>
          <a:r>
            <a:rPr kumimoji="1" lang="en-US" altLang="ja-JP" sz="1200">
              <a:latin typeface="ＭＳ ゴシック" pitchFamily="49" charset="-128"/>
              <a:ea typeface="ＭＳ ゴシック" pitchFamily="49" charset="-128"/>
            </a:rPr>
            <a:t>80</a:t>
          </a:r>
          <a:r>
            <a:rPr kumimoji="1" lang="ja-JP" altLang="en-US" sz="1200">
              <a:latin typeface="ＭＳ ゴシック" pitchFamily="49" charset="-128"/>
              <a:ea typeface="ＭＳ ゴシック" pitchFamily="49" charset="-128"/>
            </a:rPr>
            <a:t>億円となった。</a:t>
          </a:r>
        </a:p>
        <a:p>
          <a:r>
            <a:rPr kumimoji="1" lang="ja-JP" altLang="en-US" sz="1200">
              <a:latin typeface="ＭＳ ゴシック" pitchFamily="49" charset="-128"/>
              <a:ea typeface="ＭＳ ゴシック" pitchFamily="49" charset="-128"/>
            </a:rPr>
            <a:t>また、財政調整基金について、取崩しをせず、</a:t>
          </a:r>
          <a:r>
            <a:rPr kumimoji="1" lang="en-US" altLang="ja-JP" sz="1200">
              <a:latin typeface="ＭＳ ゴシック" pitchFamily="49" charset="-128"/>
              <a:ea typeface="ＭＳ ゴシック" pitchFamily="49" charset="-128"/>
            </a:rPr>
            <a:t>10</a:t>
          </a:r>
          <a:r>
            <a:rPr kumimoji="1" lang="ja-JP" altLang="en-US" sz="1200">
              <a:latin typeface="ＭＳ ゴシック" pitchFamily="49" charset="-128"/>
              <a:ea typeface="ＭＳ ゴシック" pitchFamily="49" charset="-128"/>
            </a:rPr>
            <a:t>億円の積立を行ったため、標準財政規模比における実質単年度収支は前年度比</a:t>
          </a:r>
          <a:r>
            <a:rPr kumimoji="1" lang="en-US" altLang="ja-JP" sz="1200">
              <a:latin typeface="ＭＳ ゴシック" pitchFamily="49" charset="-128"/>
              <a:ea typeface="ＭＳ ゴシック" pitchFamily="49" charset="-128"/>
            </a:rPr>
            <a:t>3.4</a:t>
          </a:r>
          <a:r>
            <a:rPr kumimoji="1" lang="ja-JP" altLang="en-US" sz="1200">
              <a:latin typeface="ＭＳ ゴシック" pitchFamily="49" charset="-128"/>
              <a:ea typeface="ＭＳ ゴシック" pitchFamily="49" charset="-128"/>
            </a:rPr>
            <a:t>ポイントマイナスとなったものの、昨年に引き続きプラスとなった。</a:t>
          </a:r>
        </a:p>
        <a:p>
          <a:r>
            <a:rPr kumimoji="1" lang="ja-JP" altLang="en-US" sz="1200">
              <a:solidFill>
                <a:schemeClr val="tx1"/>
              </a:solidFill>
              <a:latin typeface="ＭＳ ゴシック" pitchFamily="49" charset="-128"/>
              <a:ea typeface="ＭＳ ゴシック" pitchFamily="49" charset="-128"/>
            </a:rPr>
            <a:t>財政調整基金残高は、</a:t>
          </a:r>
          <a:r>
            <a:rPr kumimoji="1" lang="en-US" altLang="ja-JP" sz="1200">
              <a:solidFill>
                <a:schemeClr val="tx1"/>
              </a:solidFill>
              <a:latin typeface="ＭＳ ゴシック" pitchFamily="49" charset="-128"/>
              <a:ea typeface="ＭＳ ゴシック" pitchFamily="49" charset="-128"/>
            </a:rPr>
            <a:t>97</a:t>
          </a:r>
          <a:r>
            <a:rPr kumimoji="1" lang="ja-JP" altLang="en-US" sz="1200">
              <a:solidFill>
                <a:schemeClr val="tx1"/>
              </a:solidFill>
              <a:latin typeface="ＭＳ ゴシック" pitchFamily="49" charset="-128"/>
              <a:ea typeface="ＭＳ ゴシック" pitchFamily="49" charset="-128"/>
            </a:rPr>
            <a:t>億円となり、類似団体（中核市</a:t>
          </a:r>
          <a:r>
            <a:rPr kumimoji="1" lang="en-US" altLang="ja-JP" sz="1200">
              <a:solidFill>
                <a:schemeClr val="tx1"/>
              </a:solidFill>
              <a:latin typeface="ＭＳ ゴシック" pitchFamily="49" charset="-128"/>
              <a:ea typeface="ＭＳ ゴシック" pitchFamily="49" charset="-128"/>
            </a:rPr>
            <a:t>62</a:t>
          </a:r>
          <a:r>
            <a:rPr kumimoji="1" lang="ja-JP" altLang="en-US" sz="1200">
              <a:solidFill>
                <a:schemeClr val="tx1"/>
              </a:solidFill>
              <a:latin typeface="ＭＳ ゴシック" pitchFamily="49" charset="-128"/>
              <a:ea typeface="ＭＳ ゴシック" pitchFamily="49" charset="-128"/>
            </a:rPr>
            <a:t>市）中</a:t>
          </a:r>
          <a:r>
            <a:rPr kumimoji="1" lang="en-US" altLang="ja-JP" sz="1200">
              <a:solidFill>
                <a:schemeClr val="tx1"/>
              </a:solidFill>
              <a:latin typeface="ＭＳ ゴシック" pitchFamily="49" charset="-128"/>
              <a:ea typeface="ＭＳ ゴシック" pitchFamily="49" charset="-128"/>
            </a:rPr>
            <a:t>33</a:t>
          </a:r>
          <a:r>
            <a:rPr kumimoji="1" lang="ja-JP" altLang="en-US" sz="1200">
              <a:solidFill>
                <a:schemeClr val="tx1"/>
              </a:solidFill>
              <a:latin typeface="ＭＳ ゴシック" pitchFamily="49" charset="-128"/>
              <a:ea typeface="ＭＳ ゴシック" pitchFamily="49" charset="-128"/>
            </a:rPr>
            <a:t>位の水準となっている。</a:t>
          </a:r>
        </a:p>
        <a:p>
          <a:r>
            <a:rPr kumimoji="1" lang="ja-JP" altLang="en-US" sz="1200">
              <a:latin typeface="ＭＳ ゴシック" pitchFamily="49" charset="-128"/>
              <a:ea typeface="ＭＳ ゴシック" pitchFamily="49" charset="-128"/>
            </a:rPr>
            <a:t>今後も財政調整基金残高及び実質収支額の維持に努めていく。</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岐阜県岐阜市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令和</a:t>
          </a:r>
          <a:r>
            <a:rPr kumimoji="1" lang="en-US" altLang="ja-JP" sz="1200">
              <a:latin typeface="ＭＳ ゴシック" pitchFamily="49" charset="-128"/>
              <a:ea typeface="ＭＳ ゴシック" pitchFamily="49" charset="-128"/>
            </a:rPr>
            <a:t>4</a:t>
          </a:r>
          <a:r>
            <a:rPr kumimoji="1" lang="ja-JP" altLang="en-US" sz="1200">
              <a:latin typeface="ＭＳ ゴシック" pitchFamily="49" charset="-128"/>
              <a:ea typeface="ＭＳ ゴシック" pitchFamily="49" charset="-128"/>
            </a:rPr>
            <a:t>年度も赤字となった会計はなく、各会計とも黒字を確保したところである。</a:t>
          </a:r>
        </a:p>
        <a:p>
          <a:r>
            <a:rPr kumimoji="1" lang="ja-JP" altLang="en-US" sz="1200">
              <a:latin typeface="ＭＳ ゴシック" pitchFamily="49" charset="-128"/>
              <a:ea typeface="ＭＳ ゴシック" pitchFamily="49" charset="-128"/>
            </a:rPr>
            <a:t>一般会計は、歳入において、臨時財政対策債の減などにより、令和</a:t>
          </a:r>
          <a:r>
            <a:rPr kumimoji="1" lang="en-US" altLang="ja-JP" sz="1200">
              <a:latin typeface="ＭＳ ゴシック" pitchFamily="49" charset="-128"/>
              <a:ea typeface="ＭＳ ゴシック" pitchFamily="49" charset="-128"/>
            </a:rPr>
            <a:t>3</a:t>
          </a:r>
          <a:r>
            <a:rPr kumimoji="1" lang="ja-JP" altLang="en-US" sz="1200">
              <a:latin typeface="ＭＳ ゴシック" pitchFamily="49" charset="-128"/>
              <a:ea typeface="ＭＳ ゴシック" pitchFamily="49" charset="-128"/>
            </a:rPr>
            <a:t>年度と比べ黒字額が減少した。また、他会計においては、ほぼ前年度並みの黒字を維持している。</a:t>
          </a:r>
        </a:p>
        <a:p>
          <a:r>
            <a:rPr kumimoji="1" lang="ja-JP" altLang="en-US" sz="1200">
              <a:latin typeface="ＭＳ ゴシック" pitchFamily="49" charset="-128"/>
              <a:ea typeface="ＭＳ ゴシック" pitchFamily="49" charset="-128"/>
            </a:rPr>
            <a:t>今後も健全で将来にわたって持続可能な運営に努めていく。</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78" customWidth="1"/>
    <col min="12" max="12" width="2.25" style="178" customWidth="1"/>
    <col min="13" max="17" width="2.375" style="178" customWidth="1"/>
    <col min="18" max="119" width="2.125" style="178" customWidth="1"/>
    <col min="120" max="16384" width="0" style="178" hidden="1"/>
  </cols>
  <sheetData>
    <row r="1" spans="1:119" ht="33" customHeight="1" x14ac:dyDescent="0.15">
      <c r="B1" s="591" t="s">
        <v>82</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79"/>
      <c r="DK1" s="179"/>
      <c r="DL1" s="179"/>
      <c r="DM1" s="179"/>
      <c r="DN1" s="179"/>
      <c r="DO1" s="179"/>
    </row>
    <row r="2" spans="1:119" ht="24.75" thickBot="1" x14ac:dyDescent="0.2">
      <c r="B2" s="180" t="s">
        <v>83</v>
      </c>
      <c r="C2" s="180"/>
      <c r="D2" s="181"/>
    </row>
    <row r="3" spans="1:119" ht="18.75" customHeight="1" thickBot="1" x14ac:dyDescent="0.2">
      <c r="A3" s="179"/>
      <c r="B3" s="592" t="s">
        <v>84</v>
      </c>
      <c r="C3" s="593"/>
      <c r="D3" s="593"/>
      <c r="E3" s="594"/>
      <c r="F3" s="594"/>
      <c r="G3" s="594"/>
      <c r="H3" s="594"/>
      <c r="I3" s="594"/>
      <c r="J3" s="594"/>
      <c r="K3" s="594"/>
      <c r="L3" s="594" t="s">
        <v>85</v>
      </c>
      <c r="M3" s="594"/>
      <c r="N3" s="594"/>
      <c r="O3" s="594"/>
      <c r="P3" s="594"/>
      <c r="Q3" s="594"/>
      <c r="R3" s="597"/>
      <c r="S3" s="597"/>
      <c r="T3" s="597"/>
      <c r="U3" s="597"/>
      <c r="V3" s="598"/>
      <c r="W3" s="488" t="s">
        <v>86</v>
      </c>
      <c r="X3" s="489"/>
      <c r="Y3" s="489"/>
      <c r="Z3" s="489"/>
      <c r="AA3" s="489"/>
      <c r="AB3" s="593"/>
      <c r="AC3" s="597" t="s">
        <v>87</v>
      </c>
      <c r="AD3" s="489"/>
      <c r="AE3" s="489"/>
      <c r="AF3" s="489"/>
      <c r="AG3" s="489"/>
      <c r="AH3" s="489"/>
      <c r="AI3" s="489"/>
      <c r="AJ3" s="489"/>
      <c r="AK3" s="489"/>
      <c r="AL3" s="559"/>
      <c r="AM3" s="488" t="s">
        <v>88</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89</v>
      </c>
      <c r="BO3" s="489"/>
      <c r="BP3" s="489"/>
      <c r="BQ3" s="489"/>
      <c r="BR3" s="489"/>
      <c r="BS3" s="489"/>
      <c r="BT3" s="489"/>
      <c r="BU3" s="559"/>
      <c r="BV3" s="488" t="s">
        <v>90</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91</v>
      </c>
      <c r="CU3" s="489"/>
      <c r="CV3" s="489"/>
      <c r="CW3" s="489"/>
      <c r="CX3" s="489"/>
      <c r="CY3" s="489"/>
      <c r="CZ3" s="489"/>
      <c r="DA3" s="559"/>
      <c r="DB3" s="488" t="s">
        <v>92</v>
      </c>
      <c r="DC3" s="489"/>
      <c r="DD3" s="489"/>
      <c r="DE3" s="489"/>
      <c r="DF3" s="489"/>
      <c r="DG3" s="489"/>
      <c r="DH3" s="489"/>
      <c r="DI3" s="559"/>
    </row>
    <row r="4" spans="1:119" ht="18.75" customHeight="1" x14ac:dyDescent="0.15">
      <c r="A4" s="179"/>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0"/>
      <c r="AN4" s="408"/>
      <c r="AO4" s="408"/>
      <c r="AP4" s="408"/>
      <c r="AQ4" s="408"/>
      <c r="AR4" s="408"/>
      <c r="AS4" s="408"/>
      <c r="AT4" s="408"/>
      <c r="AU4" s="408"/>
      <c r="AV4" s="408"/>
      <c r="AW4" s="408"/>
      <c r="AX4" s="600"/>
      <c r="AY4" s="445" t="s">
        <v>93</v>
      </c>
      <c r="AZ4" s="446"/>
      <c r="BA4" s="446"/>
      <c r="BB4" s="446"/>
      <c r="BC4" s="446"/>
      <c r="BD4" s="446"/>
      <c r="BE4" s="446"/>
      <c r="BF4" s="446"/>
      <c r="BG4" s="446"/>
      <c r="BH4" s="446"/>
      <c r="BI4" s="446"/>
      <c r="BJ4" s="446"/>
      <c r="BK4" s="446"/>
      <c r="BL4" s="446"/>
      <c r="BM4" s="447"/>
      <c r="BN4" s="448">
        <v>196878547</v>
      </c>
      <c r="BO4" s="449"/>
      <c r="BP4" s="449"/>
      <c r="BQ4" s="449"/>
      <c r="BR4" s="449"/>
      <c r="BS4" s="449"/>
      <c r="BT4" s="449"/>
      <c r="BU4" s="450"/>
      <c r="BV4" s="448">
        <v>202888103</v>
      </c>
      <c r="BW4" s="449"/>
      <c r="BX4" s="449"/>
      <c r="BY4" s="449"/>
      <c r="BZ4" s="449"/>
      <c r="CA4" s="449"/>
      <c r="CB4" s="449"/>
      <c r="CC4" s="450"/>
      <c r="CD4" s="585" t="s">
        <v>94</v>
      </c>
      <c r="CE4" s="586"/>
      <c r="CF4" s="586"/>
      <c r="CG4" s="586"/>
      <c r="CH4" s="586"/>
      <c r="CI4" s="586"/>
      <c r="CJ4" s="586"/>
      <c r="CK4" s="586"/>
      <c r="CL4" s="586"/>
      <c r="CM4" s="586"/>
      <c r="CN4" s="586"/>
      <c r="CO4" s="586"/>
      <c r="CP4" s="586"/>
      <c r="CQ4" s="586"/>
      <c r="CR4" s="586"/>
      <c r="CS4" s="587"/>
      <c r="CT4" s="588">
        <v>9</v>
      </c>
      <c r="CU4" s="589"/>
      <c r="CV4" s="589"/>
      <c r="CW4" s="589"/>
      <c r="CX4" s="589"/>
      <c r="CY4" s="589"/>
      <c r="CZ4" s="589"/>
      <c r="DA4" s="590"/>
      <c r="DB4" s="588">
        <v>9.8000000000000007</v>
      </c>
      <c r="DC4" s="589"/>
      <c r="DD4" s="589"/>
      <c r="DE4" s="589"/>
      <c r="DF4" s="589"/>
      <c r="DG4" s="589"/>
      <c r="DH4" s="589"/>
      <c r="DI4" s="590"/>
    </row>
    <row r="5" spans="1:119" ht="18.75" customHeight="1" x14ac:dyDescent="0.15">
      <c r="A5" s="179"/>
      <c r="B5" s="595"/>
      <c r="C5" s="409"/>
      <c r="D5" s="409"/>
      <c r="E5" s="596"/>
      <c r="F5" s="596"/>
      <c r="G5" s="596"/>
      <c r="H5" s="596"/>
      <c r="I5" s="596"/>
      <c r="J5" s="596"/>
      <c r="K5" s="596"/>
      <c r="L5" s="596"/>
      <c r="M5" s="596"/>
      <c r="N5" s="596"/>
      <c r="O5" s="596"/>
      <c r="P5" s="596"/>
      <c r="Q5" s="596"/>
      <c r="R5" s="407"/>
      <c r="S5" s="407"/>
      <c r="T5" s="407"/>
      <c r="U5" s="407"/>
      <c r="V5" s="599"/>
      <c r="W5" s="510"/>
      <c r="X5" s="408"/>
      <c r="Y5" s="408"/>
      <c r="Z5" s="408"/>
      <c r="AA5" s="408"/>
      <c r="AB5" s="409"/>
      <c r="AC5" s="407"/>
      <c r="AD5" s="408"/>
      <c r="AE5" s="408"/>
      <c r="AF5" s="408"/>
      <c r="AG5" s="408"/>
      <c r="AH5" s="408"/>
      <c r="AI5" s="408"/>
      <c r="AJ5" s="408"/>
      <c r="AK5" s="408"/>
      <c r="AL5" s="600"/>
      <c r="AM5" s="476" t="s">
        <v>95</v>
      </c>
      <c r="AN5" s="376"/>
      <c r="AO5" s="376"/>
      <c r="AP5" s="376"/>
      <c r="AQ5" s="376"/>
      <c r="AR5" s="376"/>
      <c r="AS5" s="376"/>
      <c r="AT5" s="377"/>
      <c r="AU5" s="477" t="s">
        <v>96</v>
      </c>
      <c r="AV5" s="478"/>
      <c r="AW5" s="478"/>
      <c r="AX5" s="478"/>
      <c r="AY5" s="433" t="s">
        <v>97</v>
      </c>
      <c r="AZ5" s="434"/>
      <c r="BA5" s="434"/>
      <c r="BB5" s="434"/>
      <c r="BC5" s="434"/>
      <c r="BD5" s="434"/>
      <c r="BE5" s="434"/>
      <c r="BF5" s="434"/>
      <c r="BG5" s="434"/>
      <c r="BH5" s="434"/>
      <c r="BI5" s="434"/>
      <c r="BJ5" s="434"/>
      <c r="BK5" s="434"/>
      <c r="BL5" s="434"/>
      <c r="BM5" s="435"/>
      <c r="BN5" s="419">
        <v>188492600</v>
      </c>
      <c r="BO5" s="420"/>
      <c r="BP5" s="420"/>
      <c r="BQ5" s="420"/>
      <c r="BR5" s="420"/>
      <c r="BS5" s="420"/>
      <c r="BT5" s="420"/>
      <c r="BU5" s="421"/>
      <c r="BV5" s="419">
        <v>193507023</v>
      </c>
      <c r="BW5" s="420"/>
      <c r="BX5" s="420"/>
      <c r="BY5" s="420"/>
      <c r="BZ5" s="420"/>
      <c r="CA5" s="420"/>
      <c r="CB5" s="420"/>
      <c r="CC5" s="421"/>
      <c r="CD5" s="459" t="s">
        <v>98</v>
      </c>
      <c r="CE5" s="379"/>
      <c r="CF5" s="379"/>
      <c r="CG5" s="379"/>
      <c r="CH5" s="379"/>
      <c r="CI5" s="379"/>
      <c r="CJ5" s="379"/>
      <c r="CK5" s="379"/>
      <c r="CL5" s="379"/>
      <c r="CM5" s="379"/>
      <c r="CN5" s="379"/>
      <c r="CO5" s="379"/>
      <c r="CP5" s="379"/>
      <c r="CQ5" s="379"/>
      <c r="CR5" s="379"/>
      <c r="CS5" s="460"/>
      <c r="CT5" s="416">
        <v>94.3</v>
      </c>
      <c r="CU5" s="417"/>
      <c r="CV5" s="417"/>
      <c r="CW5" s="417"/>
      <c r="CX5" s="417"/>
      <c r="CY5" s="417"/>
      <c r="CZ5" s="417"/>
      <c r="DA5" s="418"/>
      <c r="DB5" s="416">
        <v>89.3</v>
      </c>
      <c r="DC5" s="417"/>
      <c r="DD5" s="417"/>
      <c r="DE5" s="417"/>
      <c r="DF5" s="417"/>
      <c r="DG5" s="417"/>
      <c r="DH5" s="417"/>
      <c r="DI5" s="418"/>
    </row>
    <row r="6" spans="1:119" ht="18.75" customHeight="1" x14ac:dyDescent="0.15">
      <c r="A6" s="179"/>
      <c r="B6" s="565" t="s">
        <v>99</v>
      </c>
      <c r="C6" s="406"/>
      <c r="D6" s="406"/>
      <c r="E6" s="566"/>
      <c r="F6" s="566"/>
      <c r="G6" s="566"/>
      <c r="H6" s="566"/>
      <c r="I6" s="566"/>
      <c r="J6" s="566"/>
      <c r="K6" s="566"/>
      <c r="L6" s="566" t="s">
        <v>100</v>
      </c>
      <c r="M6" s="566"/>
      <c r="N6" s="566"/>
      <c r="O6" s="566"/>
      <c r="P6" s="566"/>
      <c r="Q6" s="566"/>
      <c r="R6" s="404"/>
      <c r="S6" s="404"/>
      <c r="T6" s="404"/>
      <c r="U6" s="404"/>
      <c r="V6" s="572"/>
      <c r="W6" s="509" t="s">
        <v>101</v>
      </c>
      <c r="X6" s="405"/>
      <c r="Y6" s="405"/>
      <c r="Z6" s="405"/>
      <c r="AA6" s="405"/>
      <c r="AB6" s="406"/>
      <c r="AC6" s="577" t="s">
        <v>102</v>
      </c>
      <c r="AD6" s="578"/>
      <c r="AE6" s="578"/>
      <c r="AF6" s="578"/>
      <c r="AG6" s="578"/>
      <c r="AH6" s="578"/>
      <c r="AI6" s="578"/>
      <c r="AJ6" s="578"/>
      <c r="AK6" s="578"/>
      <c r="AL6" s="579"/>
      <c r="AM6" s="476" t="s">
        <v>103</v>
      </c>
      <c r="AN6" s="376"/>
      <c r="AO6" s="376"/>
      <c r="AP6" s="376"/>
      <c r="AQ6" s="376"/>
      <c r="AR6" s="376"/>
      <c r="AS6" s="376"/>
      <c r="AT6" s="377"/>
      <c r="AU6" s="477" t="s">
        <v>96</v>
      </c>
      <c r="AV6" s="478"/>
      <c r="AW6" s="478"/>
      <c r="AX6" s="478"/>
      <c r="AY6" s="433" t="s">
        <v>104</v>
      </c>
      <c r="AZ6" s="434"/>
      <c r="BA6" s="434"/>
      <c r="BB6" s="434"/>
      <c r="BC6" s="434"/>
      <c r="BD6" s="434"/>
      <c r="BE6" s="434"/>
      <c r="BF6" s="434"/>
      <c r="BG6" s="434"/>
      <c r="BH6" s="434"/>
      <c r="BI6" s="434"/>
      <c r="BJ6" s="434"/>
      <c r="BK6" s="434"/>
      <c r="BL6" s="434"/>
      <c r="BM6" s="435"/>
      <c r="BN6" s="419">
        <v>8385947</v>
      </c>
      <c r="BO6" s="420"/>
      <c r="BP6" s="420"/>
      <c r="BQ6" s="420"/>
      <c r="BR6" s="420"/>
      <c r="BS6" s="420"/>
      <c r="BT6" s="420"/>
      <c r="BU6" s="421"/>
      <c r="BV6" s="419">
        <v>9381080</v>
      </c>
      <c r="BW6" s="420"/>
      <c r="BX6" s="420"/>
      <c r="BY6" s="420"/>
      <c r="BZ6" s="420"/>
      <c r="CA6" s="420"/>
      <c r="CB6" s="420"/>
      <c r="CC6" s="421"/>
      <c r="CD6" s="459" t="s">
        <v>105</v>
      </c>
      <c r="CE6" s="379"/>
      <c r="CF6" s="379"/>
      <c r="CG6" s="379"/>
      <c r="CH6" s="379"/>
      <c r="CI6" s="379"/>
      <c r="CJ6" s="379"/>
      <c r="CK6" s="379"/>
      <c r="CL6" s="379"/>
      <c r="CM6" s="379"/>
      <c r="CN6" s="379"/>
      <c r="CO6" s="379"/>
      <c r="CP6" s="379"/>
      <c r="CQ6" s="379"/>
      <c r="CR6" s="379"/>
      <c r="CS6" s="460"/>
      <c r="CT6" s="562">
        <v>98</v>
      </c>
      <c r="CU6" s="563"/>
      <c r="CV6" s="563"/>
      <c r="CW6" s="563"/>
      <c r="CX6" s="563"/>
      <c r="CY6" s="563"/>
      <c r="CZ6" s="563"/>
      <c r="DA6" s="564"/>
      <c r="DB6" s="562">
        <v>95.9</v>
      </c>
      <c r="DC6" s="563"/>
      <c r="DD6" s="563"/>
      <c r="DE6" s="563"/>
      <c r="DF6" s="563"/>
      <c r="DG6" s="563"/>
      <c r="DH6" s="563"/>
      <c r="DI6" s="564"/>
    </row>
    <row r="7" spans="1:119" ht="18.75" customHeight="1" x14ac:dyDescent="0.15">
      <c r="A7" s="179"/>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6" t="s">
        <v>106</v>
      </c>
      <c r="AN7" s="376"/>
      <c r="AO7" s="376"/>
      <c r="AP7" s="376"/>
      <c r="AQ7" s="376"/>
      <c r="AR7" s="376"/>
      <c r="AS7" s="376"/>
      <c r="AT7" s="377"/>
      <c r="AU7" s="477" t="s">
        <v>96</v>
      </c>
      <c r="AV7" s="478"/>
      <c r="AW7" s="478"/>
      <c r="AX7" s="478"/>
      <c r="AY7" s="433" t="s">
        <v>107</v>
      </c>
      <c r="AZ7" s="434"/>
      <c r="BA7" s="434"/>
      <c r="BB7" s="434"/>
      <c r="BC7" s="434"/>
      <c r="BD7" s="434"/>
      <c r="BE7" s="434"/>
      <c r="BF7" s="434"/>
      <c r="BG7" s="434"/>
      <c r="BH7" s="434"/>
      <c r="BI7" s="434"/>
      <c r="BJ7" s="434"/>
      <c r="BK7" s="434"/>
      <c r="BL7" s="434"/>
      <c r="BM7" s="435"/>
      <c r="BN7" s="419">
        <v>430603</v>
      </c>
      <c r="BO7" s="420"/>
      <c r="BP7" s="420"/>
      <c r="BQ7" s="420"/>
      <c r="BR7" s="420"/>
      <c r="BS7" s="420"/>
      <c r="BT7" s="420"/>
      <c r="BU7" s="421"/>
      <c r="BV7" s="419">
        <v>499693</v>
      </c>
      <c r="BW7" s="420"/>
      <c r="BX7" s="420"/>
      <c r="BY7" s="420"/>
      <c r="BZ7" s="420"/>
      <c r="CA7" s="420"/>
      <c r="CB7" s="420"/>
      <c r="CC7" s="421"/>
      <c r="CD7" s="459" t="s">
        <v>108</v>
      </c>
      <c r="CE7" s="379"/>
      <c r="CF7" s="379"/>
      <c r="CG7" s="379"/>
      <c r="CH7" s="379"/>
      <c r="CI7" s="379"/>
      <c r="CJ7" s="379"/>
      <c r="CK7" s="379"/>
      <c r="CL7" s="379"/>
      <c r="CM7" s="379"/>
      <c r="CN7" s="379"/>
      <c r="CO7" s="379"/>
      <c r="CP7" s="379"/>
      <c r="CQ7" s="379"/>
      <c r="CR7" s="379"/>
      <c r="CS7" s="460"/>
      <c r="CT7" s="419">
        <v>88752918</v>
      </c>
      <c r="CU7" s="420"/>
      <c r="CV7" s="420"/>
      <c r="CW7" s="420"/>
      <c r="CX7" s="420"/>
      <c r="CY7" s="420"/>
      <c r="CZ7" s="420"/>
      <c r="DA7" s="421"/>
      <c r="DB7" s="419">
        <v>91049608</v>
      </c>
      <c r="DC7" s="420"/>
      <c r="DD7" s="420"/>
      <c r="DE7" s="420"/>
      <c r="DF7" s="420"/>
      <c r="DG7" s="420"/>
      <c r="DH7" s="420"/>
      <c r="DI7" s="421"/>
    </row>
    <row r="8" spans="1:119" ht="18.75" customHeight="1" thickBot="1" x14ac:dyDescent="0.2">
      <c r="A8" s="179"/>
      <c r="B8" s="570"/>
      <c r="C8" s="515"/>
      <c r="D8" s="515"/>
      <c r="E8" s="571"/>
      <c r="F8" s="571"/>
      <c r="G8" s="571"/>
      <c r="H8" s="571"/>
      <c r="I8" s="571"/>
      <c r="J8" s="571"/>
      <c r="K8" s="571"/>
      <c r="L8" s="571"/>
      <c r="M8" s="571"/>
      <c r="N8" s="571"/>
      <c r="O8" s="571"/>
      <c r="P8" s="571"/>
      <c r="Q8" s="571"/>
      <c r="R8" s="575"/>
      <c r="S8" s="575"/>
      <c r="T8" s="575"/>
      <c r="U8" s="575"/>
      <c r="V8" s="576"/>
      <c r="W8" s="490"/>
      <c r="X8" s="491"/>
      <c r="Y8" s="491"/>
      <c r="Z8" s="491"/>
      <c r="AA8" s="491"/>
      <c r="AB8" s="515"/>
      <c r="AC8" s="582"/>
      <c r="AD8" s="583"/>
      <c r="AE8" s="583"/>
      <c r="AF8" s="583"/>
      <c r="AG8" s="583"/>
      <c r="AH8" s="583"/>
      <c r="AI8" s="583"/>
      <c r="AJ8" s="583"/>
      <c r="AK8" s="583"/>
      <c r="AL8" s="584"/>
      <c r="AM8" s="476" t="s">
        <v>109</v>
      </c>
      <c r="AN8" s="376"/>
      <c r="AO8" s="376"/>
      <c r="AP8" s="376"/>
      <c r="AQ8" s="376"/>
      <c r="AR8" s="376"/>
      <c r="AS8" s="376"/>
      <c r="AT8" s="377"/>
      <c r="AU8" s="477" t="s">
        <v>96</v>
      </c>
      <c r="AV8" s="478"/>
      <c r="AW8" s="478"/>
      <c r="AX8" s="478"/>
      <c r="AY8" s="433" t="s">
        <v>110</v>
      </c>
      <c r="AZ8" s="434"/>
      <c r="BA8" s="434"/>
      <c r="BB8" s="434"/>
      <c r="BC8" s="434"/>
      <c r="BD8" s="434"/>
      <c r="BE8" s="434"/>
      <c r="BF8" s="434"/>
      <c r="BG8" s="434"/>
      <c r="BH8" s="434"/>
      <c r="BI8" s="434"/>
      <c r="BJ8" s="434"/>
      <c r="BK8" s="434"/>
      <c r="BL8" s="434"/>
      <c r="BM8" s="435"/>
      <c r="BN8" s="419">
        <v>7955344</v>
      </c>
      <c r="BO8" s="420"/>
      <c r="BP8" s="420"/>
      <c r="BQ8" s="420"/>
      <c r="BR8" s="420"/>
      <c r="BS8" s="420"/>
      <c r="BT8" s="420"/>
      <c r="BU8" s="421"/>
      <c r="BV8" s="419">
        <v>8881387</v>
      </c>
      <c r="BW8" s="420"/>
      <c r="BX8" s="420"/>
      <c r="BY8" s="420"/>
      <c r="BZ8" s="420"/>
      <c r="CA8" s="420"/>
      <c r="CB8" s="420"/>
      <c r="CC8" s="421"/>
      <c r="CD8" s="459" t="s">
        <v>111</v>
      </c>
      <c r="CE8" s="379"/>
      <c r="CF8" s="379"/>
      <c r="CG8" s="379"/>
      <c r="CH8" s="379"/>
      <c r="CI8" s="379"/>
      <c r="CJ8" s="379"/>
      <c r="CK8" s="379"/>
      <c r="CL8" s="379"/>
      <c r="CM8" s="379"/>
      <c r="CN8" s="379"/>
      <c r="CO8" s="379"/>
      <c r="CP8" s="379"/>
      <c r="CQ8" s="379"/>
      <c r="CR8" s="379"/>
      <c r="CS8" s="460"/>
      <c r="CT8" s="522">
        <v>0.84</v>
      </c>
      <c r="CU8" s="523"/>
      <c r="CV8" s="523"/>
      <c r="CW8" s="523"/>
      <c r="CX8" s="523"/>
      <c r="CY8" s="523"/>
      <c r="CZ8" s="523"/>
      <c r="DA8" s="524"/>
      <c r="DB8" s="522">
        <v>0.85</v>
      </c>
      <c r="DC8" s="523"/>
      <c r="DD8" s="523"/>
      <c r="DE8" s="523"/>
      <c r="DF8" s="523"/>
      <c r="DG8" s="523"/>
      <c r="DH8" s="523"/>
      <c r="DI8" s="524"/>
    </row>
    <row r="9" spans="1:119" ht="18.75" customHeight="1" thickBot="1" x14ac:dyDescent="0.2">
      <c r="A9" s="179"/>
      <c r="B9" s="551" t="s">
        <v>112</v>
      </c>
      <c r="C9" s="552"/>
      <c r="D9" s="552"/>
      <c r="E9" s="552"/>
      <c r="F9" s="552"/>
      <c r="G9" s="552"/>
      <c r="H9" s="552"/>
      <c r="I9" s="552"/>
      <c r="J9" s="552"/>
      <c r="K9" s="470"/>
      <c r="L9" s="553" t="s">
        <v>113</v>
      </c>
      <c r="M9" s="554"/>
      <c r="N9" s="554"/>
      <c r="O9" s="554"/>
      <c r="P9" s="554"/>
      <c r="Q9" s="555"/>
      <c r="R9" s="556">
        <v>402557</v>
      </c>
      <c r="S9" s="557"/>
      <c r="T9" s="557"/>
      <c r="U9" s="557"/>
      <c r="V9" s="558"/>
      <c r="W9" s="488" t="s">
        <v>114</v>
      </c>
      <c r="X9" s="489"/>
      <c r="Y9" s="489"/>
      <c r="Z9" s="489"/>
      <c r="AA9" s="489"/>
      <c r="AB9" s="489"/>
      <c r="AC9" s="489"/>
      <c r="AD9" s="489"/>
      <c r="AE9" s="489"/>
      <c r="AF9" s="489"/>
      <c r="AG9" s="489"/>
      <c r="AH9" s="489"/>
      <c r="AI9" s="489"/>
      <c r="AJ9" s="489"/>
      <c r="AK9" s="489"/>
      <c r="AL9" s="559"/>
      <c r="AM9" s="476" t="s">
        <v>115</v>
      </c>
      <c r="AN9" s="376"/>
      <c r="AO9" s="376"/>
      <c r="AP9" s="376"/>
      <c r="AQ9" s="376"/>
      <c r="AR9" s="376"/>
      <c r="AS9" s="376"/>
      <c r="AT9" s="377"/>
      <c r="AU9" s="477" t="s">
        <v>116</v>
      </c>
      <c r="AV9" s="478"/>
      <c r="AW9" s="478"/>
      <c r="AX9" s="478"/>
      <c r="AY9" s="433" t="s">
        <v>117</v>
      </c>
      <c r="AZ9" s="434"/>
      <c r="BA9" s="434"/>
      <c r="BB9" s="434"/>
      <c r="BC9" s="434"/>
      <c r="BD9" s="434"/>
      <c r="BE9" s="434"/>
      <c r="BF9" s="434"/>
      <c r="BG9" s="434"/>
      <c r="BH9" s="434"/>
      <c r="BI9" s="434"/>
      <c r="BJ9" s="434"/>
      <c r="BK9" s="434"/>
      <c r="BL9" s="434"/>
      <c r="BM9" s="435"/>
      <c r="BN9" s="419">
        <v>-926043</v>
      </c>
      <c r="BO9" s="420"/>
      <c r="BP9" s="420"/>
      <c r="BQ9" s="420"/>
      <c r="BR9" s="420"/>
      <c r="BS9" s="420"/>
      <c r="BT9" s="420"/>
      <c r="BU9" s="421"/>
      <c r="BV9" s="419">
        <v>1208003</v>
      </c>
      <c r="BW9" s="420"/>
      <c r="BX9" s="420"/>
      <c r="BY9" s="420"/>
      <c r="BZ9" s="420"/>
      <c r="CA9" s="420"/>
      <c r="CB9" s="420"/>
      <c r="CC9" s="421"/>
      <c r="CD9" s="459" t="s">
        <v>118</v>
      </c>
      <c r="CE9" s="379"/>
      <c r="CF9" s="379"/>
      <c r="CG9" s="379"/>
      <c r="CH9" s="379"/>
      <c r="CI9" s="379"/>
      <c r="CJ9" s="379"/>
      <c r="CK9" s="379"/>
      <c r="CL9" s="379"/>
      <c r="CM9" s="379"/>
      <c r="CN9" s="379"/>
      <c r="CO9" s="379"/>
      <c r="CP9" s="379"/>
      <c r="CQ9" s="379"/>
      <c r="CR9" s="379"/>
      <c r="CS9" s="460"/>
      <c r="CT9" s="416">
        <v>11</v>
      </c>
      <c r="CU9" s="417"/>
      <c r="CV9" s="417"/>
      <c r="CW9" s="417"/>
      <c r="CX9" s="417"/>
      <c r="CY9" s="417"/>
      <c r="CZ9" s="417"/>
      <c r="DA9" s="418"/>
      <c r="DB9" s="416">
        <v>10.9</v>
      </c>
      <c r="DC9" s="417"/>
      <c r="DD9" s="417"/>
      <c r="DE9" s="417"/>
      <c r="DF9" s="417"/>
      <c r="DG9" s="417"/>
      <c r="DH9" s="417"/>
      <c r="DI9" s="418"/>
    </row>
    <row r="10" spans="1:119" ht="18.75" customHeight="1" thickBot="1" x14ac:dyDescent="0.2">
      <c r="A10" s="179"/>
      <c r="B10" s="551"/>
      <c r="C10" s="552"/>
      <c r="D10" s="552"/>
      <c r="E10" s="552"/>
      <c r="F10" s="552"/>
      <c r="G10" s="552"/>
      <c r="H10" s="552"/>
      <c r="I10" s="552"/>
      <c r="J10" s="552"/>
      <c r="K10" s="470"/>
      <c r="L10" s="375" t="s">
        <v>119</v>
      </c>
      <c r="M10" s="376"/>
      <c r="N10" s="376"/>
      <c r="O10" s="376"/>
      <c r="P10" s="376"/>
      <c r="Q10" s="377"/>
      <c r="R10" s="372">
        <v>406735</v>
      </c>
      <c r="S10" s="373"/>
      <c r="T10" s="373"/>
      <c r="U10" s="373"/>
      <c r="V10" s="432"/>
      <c r="W10" s="560"/>
      <c r="X10" s="370"/>
      <c r="Y10" s="370"/>
      <c r="Z10" s="370"/>
      <c r="AA10" s="370"/>
      <c r="AB10" s="370"/>
      <c r="AC10" s="370"/>
      <c r="AD10" s="370"/>
      <c r="AE10" s="370"/>
      <c r="AF10" s="370"/>
      <c r="AG10" s="370"/>
      <c r="AH10" s="370"/>
      <c r="AI10" s="370"/>
      <c r="AJ10" s="370"/>
      <c r="AK10" s="370"/>
      <c r="AL10" s="561"/>
      <c r="AM10" s="476" t="s">
        <v>120</v>
      </c>
      <c r="AN10" s="376"/>
      <c r="AO10" s="376"/>
      <c r="AP10" s="376"/>
      <c r="AQ10" s="376"/>
      <c r="AR10" s="376"/>
      <c r="AS10" s="376"/>
      <c r="AT10" s="377"/>
      <c r="AU10" s="477" t="s">
        <v>121</v>
      </c>
      <c r="AV10" s="478"/>
      <c r="AW10" s="478"/>
      <c r="AX10" s="478"/>
      <c r="AY10" s="433" t="s">
        <v>122</v>
      </c>
      <c r="AZ10" s="434"/>
      <c r="BA10" s="434"/>
      <c r="BB10" s="434"/>
      <c r="BC10" s="434"/>
      <c r="BD10" s="434"/>
      <c r="BE10" s="434"/>
      <c r="BF10" s="434"/>
      <c r="BG10" s="434"/>
      <c r="BH10" s="434"/>
      <c r="BI10" s="434"/>
      <c r="BJ10" s="434"/>
      <c r="BK10" s="434"/>
      <c r="BL10" s="434"/>
      <c r="BM10" s="435"/>
      <c r="BN10" s="419">
        <v>1000966</v>
      </c>
      <c r="BO10" s="420"/>
      <c r="BP10" s="420"/>
      <c r="BQ10" s="420"/>
      <c r="BR10" s="420"/>
      <c r="BS10" s="420"/>
      <c r="BT10" s="420"/>
      <c r="BU10" s="421"/>
      <c r="BV10" s="419">
        <v>2001207</v>
      </c>
      <c r="BW10" s="420"/>
      <c r="BX10" s="420"/>
      <c r="BY10" s="420"/>
      <c r="BZ10" s="420"/>
      <c r="CA10" s="420"/>
      <c r="CB10" s="420"/>
      <c r="CC10" s="421"/>
      <c r="CD10" s="182" t="s">
        <v>123</v>
      </c>
      <c r="CE10" s="183"/>
      <c r="CF10" s="183"/>
      <c r="CG10" s="183"/>
      <c r="CH10" s="183"/>
      <c r="CI10" s="183"/>
      <c r="CJ10" s="183"/>
      <c r="CK10" s="183"/>
      <c r="CL10" s="183"/>
      <c r="CM10" s="183"/>
      <c r="CN10" s="183"/>
      <c r="CO10" s="183"/>
      <c r="CP10" s="183"/>
      <c r="CQ10" s="183"/>
      <c r="CR10" s="183"/>
      <c r="CS10" s="184"/>
      <c r="CT10" s="185"/>
      <c r="CU10" s="186"/>
      <c r="CV10" s="186"/>
      <c r="CW10" s="186"/>
      <c r="CX10" s="186"/>
      <c r="CY10" s="186"/>
      <c r="CZ10" s="186"/>
      <c r="DA10" s="187"/>
      <c r="DB10" s="185"/>
      <c r="DC10" s="186"/>
      <c r="DD10" s="186"/>
      <c r="DE10" s="186"/>
      <c r="DF10" s="186"/>
      <c r="DG10" s="186"/>
      <c r="DH10" s="186"/>
      <c r="DI10" s="187"/>
    </row>
    <row r="11" spans="1:119" ht="18.75" customHeight="1" thickBot="1" x14ac:dyDescent="0.2">
      <c r="A11" s="179"/>
      <c r="B11" s="551"/>
      <c r="C11" s="552"/>
      <c r="D11" s="552"/>
      <c r="E11" s="552"/>
      <c r="F11" s="552"/>
      <c r="G11" s="552"/>
      <c r="H11" s="552"/>
      <c r="I11" s="552"/>
      <c r="J11" s="552"/>
      <c r="K11" s="470"/>
      <c r="L11" s="380" t="s">
        <v>124</v>
      </c>
      <c r="M11" s="381"/>
      <c r="N11" s="381"/>
      <c r="O11" s="381"/>
      <c r="P11" s="381"/>
      <c r="Q11" s="382"/>
      <c r="R11" s="548" t="s">
        <v>125</v>
      </c>
      <c r="S11" s="549"/>
      <c r="T11" s="549"/>
      <c r="U11" s="549"/>
      <c r="V11" s="550"/>
      <c r="W11" s="560"/>
      <c r="X11" s="370"/>
      <c r="Y11" s="370"/>
      <c r="Z11" s="370"/>
      <c r="AA11" s="370"/>
      <c r="AB11" s="370"/>
      <c r="AC11" s="370"/>
      <c r="AD11" s="370"/>
      <c r="AE11" s="370"/>
      <c r="AF11" s="370"/>
      <c r="AG11" s="370"/>
      <c r="AH11" s="370"/>
      <c r="AI11" s="370"/>
      <c r="AJ11" s="370"/>
      <c r="AK11" s="370"/>
      <c r="AL11" s="561"/>
      <c r="AM11" s="476" t="s">
        <v>126</v>
      </c>
      <c r="AN11" s="376"/>
      <c r="AO11" s="376"/>
      <c r="AP11" s="376"/>
      <c r="AQ11" s="376"/>
      <c r="AR11" s="376"/>
      <c r="AS11" s="376"/>
      <c r="AT11" s="377"/>
      <c r="AU11" s="477" t="s">
        <v>127</v>
      </c>
      <c r="AV11" s="478"/>
      <c r="AW11" s="478"/>
      <c r="AX11" s="478"/>
      <c r="AY11" s="433" t="s">
        <v>128</v>
      </c>
      <c r="AZ11" s="434"/>
      <c r="BA11" s="434"/>
      <c r="BB11" s="434"/>
      <c r="BC11" s="434"/>
      <c r="BD11" s="434"/>
      <c r="BE11" s="434"/>
      <c r="BF11" s="434"/>
      <c r="BG11" s="434"/>
      <c r="BH11" s="434"/>
      <c r="BI11" s="434"/>
      <c r="BJ11" s="434"/>
      <c r="BK11" s="434"/>
      <c r="BL11" s="434"/>
      <c r="BM11" s="435"/>
      <c r="BN11" s="419">
        <v>0</v>
      </c>
      <c r="BO11" s="420"/>
      <c r="BP11" s="420"/>
      <c r="BQ11" s="420"/>
      <c r="BR11" s="420"/>
      <c r="BS11" s="420"/>
      <c r="BT11" s="420"/>
      <c r="BU11" s="421"/>
      <c r="BV11" s="419">
        <v>0</v>
      </c>
      <c r="BW11" s="420"/>
      <c r="BX11" s="420"/>
      <c r="BY11" s="420"/>
      <c r="BZ11" s="420"/>
      <c r="CA11" s="420"/>
      <c r="CB11" s="420"/>
      <c r="CC11" s="421"/>
      <c r="CD11" s="459" t="s">
        <v>129</v>
      </c>
      <c r="CE11" s="379"/>
      <c r="CF11" s="379"/>
      <c r="CG11" s="379"/>
      <c r="CH11" s="379"/>
      <c r="CI11" s="379"/>
      <c r="CJ11" s="379"/>
      <c r="CK11" s="379"/>
      <c r="CL11" s="379"/>
      <c r="CM11" s="379"/>
      <c r="CN11" s="379"/>
      <c r="CO11" s="379"/>
      <c r="CP11" s="379"/>
      <c r="CQ11" s="379"/>
      <c r="CR11" s="379"/>
      <c r="CS11" s="460"/>
      <c r="CT11" s="522" t="s">
        <v>130</v>
      </c>
      <c r="CU11" s="523"/>
      <c r="CV11" s="523"/>
      <c r="CW11" s="523"/>
      <c r="CX11" s="523"/>
      <c r="CY11" s="523"/>
      <c r="CZ11" s="523"/>
      <c r="DA11" s="524"/>
      <c r="DB11" s="522" t="s">
        <v>131</v>
      </c>
      <c r="DC11" s="523"/>
      <c r="DD11" s="523"/>
      <c r="DE11" s="523"/>
      <c r="DF11" s="523"/>
      <c r="DG11" s="523"/>
      <c r="DH11" s="523"/>
      <c r="DI11" s="524"/>
    </row>
    <row r="12" spans="1:119" ht="18.75" customHeight="1" x14ac:dyDescent="0.15">
      <c r="A12" s="179"/>
      <c r="B12" s="525" t="s">
        <v>132</v>
      </c>
      <c r="C12" s="526"/>
      <c r="D12" s="526"/>
      <c r="E12" s="526"/>
      <c r="F12" s="526"/>
      <c r="G12" s="526"/>
      <c r="H12" s="526"/>
      <c r="I12" s="526"/>
      <c r="J12" s="526"/>
      <c r="K12" s="527"/>
      <c r="L12" s="534" t="s">
        <v>133</v>
      </c>
      <c r="M12" s="535"/>
      <c r="N12" s="535"/>
      <c r="O12" s="535"/>
      <c r="P12" s="535"/>
      <c r="Q12" s="536"/>
      <c r="R12" s="537">
        <v>402400</v>
      </c>
      <c r="S12" s="538"/>
      <c r="T12" s="538"/>
      <c r="U12" s="538"/>
      <c r="V12" s="539"/>
      <c r="W12" s="540" t="s">
        <v>1</v>
      </c>
      <c r="X12" s="478"/>
      <c r="Y12" s="478"/>
      <c r="Z12" s="478"/>
      <c r="AA12" s="478"/>
      <c r="AB12" s="541"/>
      <c r="AC12" s="542" t="s">
        <v>134</v>
      </c>
      <c r="AD12" s="543"/>
      <c r="AE12" s="543"/>
      <c r="AF12" s="543"/>
      <c r="AG12" s="544"/>
      <c r="AH12" s="542" t="s">
        <v>135</v>
      </c>
      <c r="AI12" s="543"/>
      <c r="AJ12" s="543"/>
      <c r="AK12" s="543"/>
      <c r="AL12" s="545"/>
      <c r="AM12" s="476" t="s">
        <v>136</v>
      </c>
      <c r="AN12" s="376"/>
      <c r="AO12" s="376"/>
      <c r="AP12" s="376"/>
      <c r="AQ12" s="376"/>
      <c r="AR12" s="376"/>
      <c r="AS12" s="376"/>
      <c r="AT12" s="377"/>
      <c r="AU12" s="477" t="s">
        <v>96</v>
      </c>
      <c r="AV12" s="478"/>
      <c r="AW12" s="478"/>
      <c r="AX12" s="478"/>
      <c r="AY12" s="433" t="s">
        <v>137</v>
      </c>
      <c r="AZ12" s="434"/>
      <c r="BA12" s="434"/>
      <c r="BB12" s="434"/>
      <c r="BC12" s="434"/>
      <c r="BD12" s="434"/>
      <c r="BE12" s="434"/>
      <c r="BF12" s="434"/>
      <c r="BG12" s="434"/>
      <c r="BH12" s="434"/>
      <c r="BI12" s="434"/>
      <c r="BJ12" s="434"/>
      <c r="BK12" s="434"/>
      <c r="BL12" s="434"/>
      <c r="BM12" s="435"/>
      <c r="BN12" s="419">
        <v>0</v>
      </c>
      <c r="BO12" s="420"/>
      <c r="BP12" s="420"/>
      <c r="BQ12" s="420"/>
      <c r="BR12" s="420"/>
      <c r="BS12" s="420"/>
      <c r="BT12" s="420"/>
      <c r="BU12" s="421"/>
      <c r="BV12" s="419">
        <v>0</v>
      </c>
      <c r="BW12" s="420"/>
      <c r="BX12" s="420"/>
      <c r="BY12" s="420"/>
      <c r="BZ12" s="420"/>
      <c r="CA12" s="420"/>
      <c r="CB12" s="420"/>
      <c r="CC12" s="421"/>
      <c r="CD12" s="459" t="s">
        <v>138</v>
      </c>
      <c r="CE12" s="379"/>
      <c r="CF12" s="379"/>
      <c r="CG12" s="379"/>
      <c r="CH12" s="379"/>
      <c r="CI12" s="379"/>
      <c r="CJ12" s="379"/>
      <c r="CK12" s="379"/>
      <c r="CL12" s="379"/>
      <c r="CM12" s="379"/>
      <c r="CN12" s="379"/>
      <c r="CO12" s="379"/>
      <c r="CP12" s="379"/>
      <c r="CQ12" s="379"/>
      <c r="CR12" s="379"/>
      <c r="CS12" s="460"/>
      <c r="CT12" s="522" t="s">
        <v>139</v>
      </c>
      <c r="CU12" s="523"/>
      <c r="CV12" s="523"/>
      <c r="CW12" s="523"/>
      <c r="CX12" s="523"/>
      <c r="CY12" s="523"/>
      <c r="CZ12" s="523"/>
      <c r="DA12" s="524"/>
      <c r="DB12" s="522" t="s">
        <v>139</v>
      </c>
      <c r="DC12" s="523"/>
      <c r="DD12" s="523"/>
      <c r="DE12" s="523"/>
      <c r="DF12" s="523"/>
      <c r="DG12" s="523"/>
      <c r="DH12" s="523"/>
      <c r="DI12" s="524"/>
    </row>
    <row r="13" spans="1:119" ht="18.75" customHeight="1" x14ac:dyDescent="0.15">
      <c r="A13" s="179"/>
      <c r="B13" s="528"/>
      <c r="C13" s="529"/>
      <c r="D13" s="529"/>
      <c r="E13" s="529"/>
      <c r="F13" s="529"/>
      <c r="G13" s="529"/>
      <c r="H13" s="529"/>
      <c r="I13" s="529"/>
      <c r="J13" s="529"/>
      <c r="K13" s="530"/>
      <c r="L13" s="188"/>
      <c r="M13" s="503" t="s">
        <v>140</v>
      </c>
      <c r="N13" s="504"/>
      <c r="O13" s="504"/>
      <c r="P13" s="504"/>
      <c r="Q13" s="505"/>
      <c r="R13" s="506">
        <v>392482</v>
      </c>
      <c r="S13" s="507"/>
      <c r="T13" s="507"/>
      <c r="U13" s="507"/>
      <c r="V13" s="508"/>
      <c r="W13" s="509" t="s">
        <v>141</v>
      </c>
      <c r="X13" s="405"/>
      <c r="Y13" s="405"/>
      <c r="Z13" s="405"/>
      <c r="AA13" s="405"/>
      <c r="AB13" s="406"/>
      <c r="AC13" s="372">
        <v>2854</v>
      </c>
      <c r="AD13" s="373"/>
      <c r="AE13" s="373"/>
      <c r="AF13" s="373"/>
      <c r="AG13" s="374"/>
      <c r="AH13" s="372">
        <v>3187</v>
      </c>
      <c r="AI13" s="373"/>
      <c r="AJ13" s="373"/>
      <c r="AK13" s="373"/>
      <c r="AL13" s="432"/>
      <c r="AM13" s="476" t="s">
        <v>142</v>
      </c>
      <c r="AN13" s="376"/>
      <c r="AO13" s="376"/>
      <c r="AP13" s="376"/>
      <c r="AQ13" s="376"/>
      <c r="AR13" s="376"/>
      <c r="AS13" s="376"/>
      <c r="AT13" s="377"/>
      <c r="AU13" s="477" t="s">
        <v>143</v>
      </c>
      <c r="AV13" s="478"/>
      <c r="AW13" s="478"/>
      <c r="AX13" s="478"/>
      <c r="AY13" s="433" t="s">
        <v>144</v>
      </c>
      <c r="AZ13" s="434"/>
      <c r="BA13" s="434"/>
      <c r="BB13" s="434"/>
      <c r="BC13" s="434"/>
      <c r="BD13" s="434"/>
      <c r="BE13" s="434"/>
      <c r="BF13" s="434"/>
      <c r="BG13" s="434"/>
      <c r="BH13" s="434"/>
      <c r="BI13" s="434"/>
      <c r="BJ13" s="434"/>
      <c r="BK13" s="434"/>
      <c r="BL13" s="434"/>
      <c r="BM13" s="435"/>
      <c r="BN13" s="419">
        <v>74923</v>
      </c>
      <c r="BO13" s="420"/>
      <c r="BP13" s="420"/>
      <c r="BQ13" s="420"/>
      <c r="BR13" s="420"/>
      <c r="BS13" s="420"/>
      <c r="BT13" s="420"/>
      <c r="BU13" s="421"/>
      <c r="BV13" s="419">
        <v>3209210</v>
      </c>
      <c r="BW13" s="420"/>
      <c r="BX13" s="420"/>
      <c r="BY13" s="420"/>
      <c r="BZ13" s="420"/>
      <c r="CA13" s="420"/>
      <c r="CB13" s="420"/>
      <c r="CC13" s="421"/>
      <c r="CD13" s="459" t="s">
        <v>145</v>
      </c>
      <c r="CE13" s="379"/>
      <c r="CF13" s="379"/>
      <c r="CG13" s="379"/>
      <c r="CH13" s="379"/>
      <c r="CI13" s="379"/>
      <c r="CJ13" s="379"/>
      <c r="CK13" s="379"/>
      <c r="CL13" s="379"/>
      <c r="CM13" s="379"/>
      <c r="CN13" s="379"/>
      <c r="CO13" s="379"/>
      <c r="CP13" s="379"/>
      <c r="CQ13" s="379"/>
      <c r="CR13" s="379"/>
      <c r="CS13" s="460"/>
      <c r="CT13" s="416">
        <v>2.9</v>
      </c>
      <c r="CU13" s="417"/>
      <c r="CV13" s="417"/>
      <c r="CW13" s="417"/>
      <c r="CX13" s="417"/>
      <c r="CY13" s="417"/>
      <c r="CZ13" s="417"/>
      <c r="DA13" s="418"/>
      <c r="DB13" s="416">
        <v>3.5</v>
      </c>
      <c r="DC13" s="417"/>
      <c r="DD13" s="417"/>
      <c r="DE13" s="417"/>
      <c r="DF13" s="417"/>
      <c r="DG13" s="417"/>
      <c r="DH13" s="417"/>
      <c r="DI13" s="418"/>
    </row>
    <row r="14" spans="1:119" ht="18.75" customHeight="1" thickBot="1" x14ac:dyDescent="0.2">
      <c r="A14" s="179"/>
      <c r="B14" s="528"/>
      <c r="C14" s="529"/>
      <c r="D14" s="529"/>
      <c r="E14" s="529"/>
      <c r="F14" s="529"/>
      <c r="G14" s="529"/>
      <c r="H14" s="529"/>
      <c r="I14" s="529"/>
      <c r="J14" s="529"/>
      <c r="K14" s="530"/>
      <c r="L14" s="493" t="s">
        <v>146</v>
      </c>
      <c r="M14" s="546"/>
      <c r="N14" s="546"/>
      <c r="O14" s="546"/>
      <c r="P14" s="546"/>
      <c r="Q14" s="547"/>
      <c r="R14" s="506">
        <v>404304</v>
      </c>
      <c r="S14" s="507"/>
      <c r="T14" s="507"/>
      <c r="U14" s="507"/>
      <c r="V14" s="508"/>
      <c r="W14" s="510"/>
      <c r="X14" s="408"/>
      <c r="Y14" s="408"/>
      <c r="Z14" s="408"/>
      <c r="AA14" s="408"/>
      <c r="AB14" s="409"/>
      <c r="AC14" s="499">
        <v>1.5</v>
      </c>
      <c r="AD14" s="500"/>
      <c r="AE14" s="500"/>
      <c r="AF14" s="500"/>
      <c r="AG14" s="501"/>
      <c r="AH14" s="499">
        <v>1.7</v>
      </c>
      <c r="AI14" s="500"/>
      <c r="AJ14" s="500"/>
      <c r="AK14" s="500"/>
      <c r="AL14" s="502"/>
      <c r="AM14" s="476"/>
      <c r="AN14" s="376"/>
      <c r="AO14" s="376"/>
      <c r="AP14" s="376"/>
      <c r="AQ14" s="376"/>
      <c r="AR14" s="376"/>
      <c r="AS14" s="376"/>
      <c r="AT14" s="377"/>
      <c r="AU14" s="477"/>
      <c r="AV14" s="478"/>
      <c r="AW14" s="478"/>
      <c r="AX14" s="478"/>
      <c r="AY14" s="433"/>
      <c r="AZ14" s="434"/>
      <c r="BA14" s="434"/>
      <c r="BB14" s="434"/>
      <c r="BC14" s="434"/>
      <c r="BD14" s="434"/>
      <c r="BE14" s="434"/>
      <c r="BF14" s="434"/>
      <c r="BG14" s="434"/>
      <c r="BH14" s="434"/>
      <c r="BI14" s="434"/>
      <c r="BJ14" s="434"/>
      <c r="BK14" s="434"/>
      <c r="BL14" s="434"/>
      <c r="BM14" s="435"/>
      <c r="BN14" s="419"/>
      <c r="BO14" s="420"/>
      <c r="BP14" s="420"/>
      <c r="BQ14" s="420"/>
      <c r="BR14" s="420"/>
      <c r="BS14" s="420"/>
      <c r="BT14" s="420"/>
      <c r="BU14" s="421"/>
      <c r="BV14" s="419"/>
      <c r="BW14" s="420"/>
      <c r="BX14" s="420"/>
      <c r="BY14" s="420"/>
      <c r="BZ14" s="420"/>
      <c r="CA14" s="420"/>
      <c r="CB14" s="420"/>
      <c r="CC14" s="421"/>
      <c r="CD14" s="456" t="s">
        <v>147</v>
      </c>
      <c r="CE14" s="457"/>
      <c r="CF14" s="457"/>
      <c r="CG14" s="457"/>
      <c r="CH14" s="457"/>
      <c r="CI14" s="457"/>
      <c r="CJ14" s="457"/>
      <c r="CK14" s="457"/>
      <c r="CL14" s="457"/>
      <c r="CM14" s="457"/>
      <c r="CN14" s="457"/>
      <c r="CO14" s="457"/>
      <c r="CP14" s="457"/>
      <c r="CQ14" s="457"/>
      <c r="CR14" s="457"/>
      <c r="CS14" s="458"/>
      <c r="CT14" s="516" t="s">
        <v>139</v>
      </c>
      <c r="CU14" s="517"/>
      <c r="CV14" s="517"/>
      <c r="CW14" s="517"/>
      <c r="CX14" s="517"/>
      <c r="CY14" s="517"/>
      <c r="CZ14" s="517"/>
      <c r="DA14" s="518"/>
      <c r="DB14" s="516" t="s">
        <v>130</v>
      </c>
      <c r="DC14" s="517"/>
      <c r="DD14" s="517"/>
      <c r="DE14" s="517"/>
      <c r="DF14" s="517"/>
      <c r="DG14" s="517"/>
      <c r="DH14" s="517"/>
      <c r="DI14" s="518"/>
    </row>
    <row r="15" spans="1:119" ht="18.75" customHeight="1" x14ac:dyDescent="0.15">
      <c r="A15" s="179"/>
      <c r="B15" s="528"/>
      <c r="C15" s="529"/>
      <c r="D15" s="529"/>
      <c r="E15" s="529"/>
      <c r="F15" s="529"/>
      <c r="G15" s="529"/>
      <c r="H15" s="529"/>
      <c r="I15" s="529"/>
      <c r="J15" s="529"/>
      <c r="K15" s="530"/>
      <c r="L15" s="188"/>
      <c r="M15" s="503" t="s">
        <v>148</v>
      </c>
      <c r="N15" s="504"/>
      <c r="O15" s="504"/>
      <c r="P15" s="504"/>
      <c r="Q15" s="505"/>
      <c r="R15" s="506">
        <v>395443</v>
      </c>
      <c r="S15" s="507"/>
      <c r="T15" s="507"/>
      <c r="U15" s="507"/>
      <c r="V15" s="508"/>
      <c r="W15" s="509" t="s">
        <v>149</v>
      </c>
      <c r="X15" s="405"/>
      <c r="Y15" s="405"/>
      <c r="Z15" s="405"/>
      <c r="AA15" s="405"/>
      <c r="AB15" s="406"/>
      <c r="AC15" s="372">
        <v>44827</v>
      </c>
      <c r="AD15" s="373"/>
      <c r="AE15" s="373"/>
      <c r="AF15" s="373"/>
      <c r="AG15" s="374"/>
      <c r="AH15" s="372">
        <v>47019</v>
      </c>
      <c r="AI15" s="373"/>
      <c r="AJ15" s="373"/>
      <c r="AK15" s="373"/>
      <c r="AL15" s="432"/>
      <c r="AM15" s="476"/>
      <c r="AN15" s="376"/>
      <c r="AO15" s="376"/>
      <c r="AP15" s="376"/>
      <c r="AQ15" s="376"/>
      <c r="AR15" s="376"/>
      <c r="AS15" s="376"/>
      <c r="AT15" s="377"/>
      <c r="AU15" s="477"/>
      <c r="AV15" s="478"/>
      <c r="AW15" s="478"/>
      <c r="AX15" s="478"/>
      <c r="AY15" s="445" t="s">
        <v>150</v>
      </c>
      <c r="AZ15" s="446"/>
      <c r="BA15" s="446"/>
      <c r="BB15" s="446"/>
      <c r="BC15" s="446"/>
      <c r="BD15" s="446"/>
      <c r="BE15" s="446"/>
      <c r="BF15" s="446"/>
      <c r="BG15" s="446"/>
      <c r="BH15" s="446"/>
      <c r="BI15" s="446"/>
      <c r="BJ15" s="446"/>
      <c r="BK15" s="446"/>
      <c r="BL15" s="446"/>
      <c r="BM15" s="447"/>
      <c r="BN15" s="448">
        <v>57395551</v>
      </c>
      <c r="BO15" s="449"/>
      <c r="BP15" s="449"/>
      <c r="BQ15" s="449"/>
      <c r="BR15" s="449"/>
      <c r="BS15" s="449"/>
      <c r="BT15" s="449"/>
      <c r="BU15" s="450"/>
      <c r="BV15" s="448">
        <v>54640327</v>
      </c>
      <c r="BW15" s="449"/>
      <c r="BX15" s="449"/>
      <c r="BY15" s="449"/>
      <c r="BZ15" s="449"/>
      <c r="CA15" s="449"/>
      <c r="CB15" s="449"/>
      <c r="CC15" s="450"/>
      <c r="CD15" s="519" t="s">
        <v>151</v>
      </c>
      <c r="CE15" s="520"/>
      <c r="CF15" s="520"/>
      <c r="CG15" s="520"/>
      <c r="CH15" s="520"/>
      <c r="CI15" s="520"/>
      <c r="CJ15" s="520"/>
      <c r="CK15" s="520"/>
      <c r="CL15" s="520"/>
      <c r="CM15" s="520"/>
      <c r="CN15" s="520"/>
      <c r="CO15" s="520"/>
      <c r="CP15" s="520"/>
      <c r="CQ15" s="520"/>
      <c r="CR15" s="520"/>
      <c r="CS15" s="521"/>
      <c r="CT15" s="189"/>
      <c r="CU15" s="190"/>
      <c r="CV15" s="190"/>
      <c r="CW15" s="190"/>
      <c r="CX15" s="190"/>
      <c r="CY15" s="190"/>
      <c r="CZ15" s="190"/>
      <c r="DA15" s="191"/>
      <c r="DB15" s="189"/>
      <c r="DC15" s="190"/>
      <c r="DD15" s="190"/>
      <c r="DE15" s="190"/>
      <c r="DF15" s="190"/>
      <c r="DG15" s="190"/>
      <c r="DH15" s="190"/>
      <c r="DI15" s="191"/>
    </row>
    <row r="16" spans="1:119" ht="18.75" customHeight="1" x14ac:dyDescent="0.15">
      <c r="A16" s="179"/>
      <c r="B16" s="528"/>
      <c r="C16" s="529"/>
      <c r="D16" s="529"/>
      <c r="E16" s="529"/>
      <c r="F16" s="529"/>
      <c r="G16" s="529"/>
      <c r="H16" s="529"/>
      <c r="I16" s="529"/>
      <c r="J16" s="529"/>
      <c r="K16" s="530"/>
      <c r="L16" s="493" t="s">
        <v>152</v>
      </c>
      <c r="M16" s="494"/>
      <c r="N16" s="494"/>
      <c r="O16" s="494"/>
      <c r="P16" s="494"/>
      <c r="Q16" s="495"/>
      <c r="R16" s="496" t="s">
        <v>153</v>
      </c>
      <c r="S16" s="497"/>
      <c r="T16" s="497"/>
      <c r="U16" s="497"/>
      <c r="V16" s="498"/>
      <c r="W16" s="510"/>
      <c r="X16" s="408"/>
      <c r="Y16" s="408"/>
      <c r="Z16" s="408"/>
      <c r="AA16" s="408"/>
      <c r="AB16" s="409"/>
      <c r="AC16" s="499">
        <v>23.8</v>
      </c>
      <c r="AD16" s="500"/>
      <c r="AE16" s="500"/>
      <c r="AF16" s="500"/>
      <c r="AG16" s="501"/>
      <c r="AH16" s="499">
        <v>25</v>
      </c>
      <c r="AI16" s="500"/>
      <c r="AJ16" s="500"/>
      <c r="AK16" s="500"/>
      <c r="AL16" s="502"/>
      <c r="AM16" s="476"/>
      <c r="AN16" s="376"/>
      <c r="AO16" s="376"/>
      <c r="AP16" s="376"/>
      <c r="AQ16" s="376"/>
      <c r="AR16" s="376"/>
      <c r="AS16" s="376"/>
      <c r="AT16" s="377"/>
      <c r="AU16" s="477"/>
      <c r="AV16" s="478"/>
      <c r="AW16" s="478"/>
      <c r="AX16" s="478"/>
      <c r="AY16" s="433" t="s">
        <v>154</v>
      </c>
      <c r="AZ16" s="434"/>
      <c r="BA16" s="434"/>
      <c r="BB16" s="434"/>
      <c r="BC16" s="434"/>
      <c r="BD16" s="434"/>
      <c r="BE16" s="434"/>
      <c r="BF16" s="434"/>
      <c r="BG16" s="434"/>
      <c r="BH16" s="434"/>
      <c r="BI16" s="434"/>
      <c r="BJ16" s="434"/>
      <c r="BK16" s="434"/>
      <c r="BL16" s="434"/>
      <c r="BM16" s="435"/>
      <c r="BN16" s="419">
        <v>69204882</v>
      </c>
      <c r="BO16" s="420"/>
      <c r="BP16" s="420"/>
      <c r="BQ16" s="420"/>
      <c r="BR16" s="420"/>
      <c r="BS16" s="420"/>
      <c r="BT16" s="420"/>
      <c r="BU16" s="421"/>
      <c r="BV16" s="419">
        <v>66902896</v>
      </c>
      <c r="BW16" s="420"/>
      <c r="BX16" s="420"/>
      <c r="BY16" s="420"/>
      <c r="BZ16" s="420"/>
      <c r="CA16" s="420"/>
      <c r="CB16" s="420"/>
      <c r="CC16" s="421"/>
      <c r="CD16" s="192"/>
      <c r="CE16" s="451"/>
      <c r="CF16" s="451"/>
      <c r="CG16" s="451"/>
      <c r="CH16" s="451"/>
      <c r="CI16" s="451"/>
      <c r="CJ16" s="451"/>
      <c r="CK16" s="451"/>
      <c r="CL16" s="451"/>
      <c r="CM16" s="451"/>
      <c r="CN16" s="451"/>
      <c r="CO16" s="451"/>
      <c r="CP16" s="451"/>
      <c r="CQ16" s="451"/>
      <c r="CR16" s="451"/>
      <c r="CS16" s="452"/>
      <c r="CT16" s="416"/>
      <c r="CU16" s="417"/>
      <c r="CV16" s="417"/>
      <c r="CW16" s="417"/>
      <c r="CX16" s="417"/>
      <c r="CY16" s="417"/>
      <c r="CZ16" s="417"/>
      <c r="DA16" s="418"/>
      <c r="DB16" s="416"/>
      <c r="DC16" s="417"/>
      <c r="DD16" s="417"/>
      <c r="DE16" s="417"/>
      <c r="DF16" s="417"/>
      <c r="DG16" s="417"/>
      <c r="DH16" s="417"/>
      <c r="DI16" s="418"/>
    </row>
    <row r="17" spans="1:113" ht="18.75" customHeight="1" thickBot="1" x14ac:dyDescent="0.2">
      <c r="A17" s="179"/>
      <c r="B17" s="531"/>
      <c r="C17" s="532"/>
      <c r="D17" s="532"/>
      <c r="E17" s="532"/>
      <c r="F17" s="532"/>
      <c r="G17" s="532"/>
      <c r="H17" s="532"/>
      <c r="I17" s="532"/>
      <c r="J17" s="532"/>
      <c r="K17" s="533"/>
      <c r="L17" s="193"/>
      <c r="M17" s="512" t="s">
        <v>155</v>
      </c>
      <c r="N17" s="513"/>
      <c r="O17" s="513"/>
      <c r="P17" s="513"/>
      <c r="Q17" s="514"/>
      <c r="R17" s="496" t="s">
        <v>156</v>
      </c>
      <c r="S17" s="497"/>
      <c r="T17" s="497"/>
      <c r="U17" s="497"/>
      <c r="V17" s="498"/>
      <c r="W17" s="509" t="s">
        <v>157</v>
      </c>
      <c r="X17" s="405"/>
      <c r="Y17" s="405"/>
      <c r="Z17" s="405"/>
      <c r="AA17" s="405"/>
      <c r="AB17" s="406"/>
      <c r="AC17" s="372">
        <v>140487</v>
      </c>
      <c r="AD17" s="373"/>
      <c r="AE17" s="373"/>
      <c r="AF17" s="373"/>
      <c r="AG17" s="374"/>
      <c r="AH17" s="372">
        <v>138142</v>
      </c>
      <c r="AI17" s="373"/>
      <c r="AJ17" s="373"/>
      <c r="AK17" s="373"/>
      <c r="AL17" s="432"/>
      <c r="AM17" s="476"/>
      <c r="AN17" s="376"/>
      <c r="AO17" s="376"/>
      <c r="AP17" s="376"/>
      <c r="AQ17" s="376"/>
      <c r="AR17" s="376"/>
      <c r="AS17" s="376"/>
      <c r="AT17" s="377"/>
      <c r="AU17" s="477"/>
      <c r="AV17" s="478"/>
      <c r="AW17" s="478"/>
      <c r="AX17" s="478"/>
      <c r="AY17" s="433" t="s">
        <v>158</v>
      </c>
      <c r="AZ17" s="434"/>
      <c r="BA17" s="434"/>
      <c r="BB17" s="434"/>
      <c r="BC17" s="434"/>
      <c r="BD17" s="434"/>
      <c r="BE17" s="434"/>
      <c r="BF17" s="434"/>
      <c r="BG17" s="434"/>
      <c r="BH17" s="434"/>
      <c r="BI17" s="434"/>
      <c r="BJ17" s="434"/>
      <c r="BK17" s="434"/>
      <c r="BL17" s="434"/>
      <c r="BM17" s="435"/>
      <c r="BN17" s="419">
        <v>73438347</v>
      </c>
      <c r="BO17" s="420"/>
      <c r="BP17" s="420"/>
      <c r="BQ17" s="420"/>
      <c r="BR17" s="420"/>
      <c r="BS17" s="420"/>
      <c r="BT17" s="420"/>
      <c r="BU17" s="421"/>
      <c r="BV17" s="419">
        <v>69993803</v>
      </c>
      <c r="BW17" s="420"/>
      <c r="BX17" s="420"/>
      <c r="BY17" s="420"/>
      <c r="BZ17" s="420"/>
      <c r="CA17" s="420"/>
      <c r="CB17" s="420"/>
      <c r="CC17" s="421"/>
      <c r="CD17" s="192"/>
      <c r="CE17" s="451"/>
      <c r="CF17" s="451"/>
      <c r="CG17" s="451"/>
      <c r="CH17" s="451"/>
      <c r="CI17" s="451"/>
      <c r="CJ17" s="451"/>
      <c r="CK17" s="451"/>
      <c r="CL17" s="451"/>
      <c r="CM17" s="451"/>
      <c r="CN17" s="451"/>
      <c r="CO17" s="451"/>
      <c r="CP17" s="451"/>
      <c r="CQ17" s="451"/>
      <c r="CR17" s="451"/>
      <c r="CS17" s="452"/>
      <c r="CT17" s="416"/>
      <c r="CU17" s="417"/>
      <c r="CV17" s="417"/>
      <c r="CW17" s="417"/>
      <c r="CX17" s="417"/>
      <c r="CY17" s="417"/>
      <c r="CZ17" s="417"/>
      <c r="DA17" s="418"/>
      <c r="DB17" s="416"/>
      <c r="DC17" s="417"/>
      <c r="DD17" s="417"/>
      <c r="DE17" s="417"/>
      <c r="DF17" s="417"/>
      <c r="DG17" s="417"/>
      <c r="DH17" s="417"/>
      <c r="DI17" s="418"/>
    </row>
    <row r="18" spans="1:113" ht="18.75" customHeight="1" thickBot="1" x14ac:dyDescent="0.2">
      <c r="A18" s="179"/>
      <c r="B18" s="469" t="s">
        <v>159</v>
      </c>
      <c r="C18" s="470"/>
      <c r="D18" s="470"/>
      <c r="E18" s="471"/>
      <c r="F18" s="471"/>
      <c r="G18" s="471"/>
      <c r="H18" s="471"/>
      <c r="I18" s="471"/>
      <c r="J18" s="471"/>
      <c r="K18" s="471"/>
      <c r="L18" s="472">
        <v>203.6</v>
      </c>
      <c r="M18" s="472"/>
      <c r="N18" s="472"/>
      <c r="O18" s="472"/>
      <c r="P18" s="472"/>
      <c r="Q18" s="472"/>
      <c r="R18" s="473"/>
      <c r="S18" s="473"/>
      <c r="T18" s="473"/>
      <c r="U18" s="473"/>
      <c r="V18" s="474"/>
      <c r="W18" s="490"/>
      <c r="X18" s="491"/>
      <c r="Y18" s="491"/>
      <c r="Z18" s="491"/>
      <c r="AA18" s="491"/>
      <c r="AB18" s="515"/>
      <c r="AC18" s="389">
        <v>74.7</v>
      </c>
      <c r="AD18" s="390"/>
      <c r="AE18" s="390"/>
      <c r="AF18" s="390"/>
      <c r="AG18" s="475"/>
      <c r="AH18" s="389">
        <v>73.3</v>
      </c>
      <c r="AI18" s="390"/>
      <c r="AJ18" s="390"/>
      <c r="AK18" s="390"/>
      <c r="AL18" s="391"/>
      <c r="AM18" s="476"/>
      <c r="AN18" s="376"/>
      <c r="AO18" s="376"/>
      <c r="AP18" s="376"/>
      <c r="AQ18" s="376"/>
      <c r="AR18" s="376"/>
      <c r="AS18" s="376"/>
      <c r="AT18" s="377"/>
      <c r="AU18" s="477"/>
      <c r="AV18" s="478"/>
      <c r="AW18" s="478"/>
      <c r="AX18" s="478"/>
      <c r="AY18" s="433" t="s">
        <v>160</v>
      </c>
      <c r="AZ18" s="434"/>
      <c r="BA18" s="434"/>
      <c r="BB18" s="434"/>
      <c r="BC18" s="434"/>
      <c r="BD18" s="434"/>
      <c r="BE18" s="434"/>
      <c r="BF18" s="434"/>
      <c r="BG18" s="434"/>
      <c r="BH18" s="434"/>
      <c r="BI18" s="434"/>
      <c r="BJ18" s="434"/>
      <c r="BK18" s="434"/>
      <c r="BL18" s="434"/>
      <c r="BM18" s="435"/>
      <c r="BN18" s="419">
        <v>86048295</v>
      </c>
      <c r="BO18" s="420"/>
      <c r="BP18" s="420"/>
      <c r="BQ18" s="420"/>
      <c r="BR18" s="420"/>
      <c r="BS18" s="420"/>
      <c r="BT18" s="420"/>
      <c r="BU18" s="421"/>
      <c r="BV18" s="419">
        <v>83383765</v>
      </c>
      <c r="BW18" s="420"/>
      <c r="BX18" s="420"/>
      <c r="BY18" s="420"/>
      <c r="BZ18" s="420"/>
      <c r="CA18" s="420"/>
      <c r="CB18" s="420"/>
      <c r="CC18" s="421"/>
      <c r="CD18" s="192"/>
      <c r="CE18" s="451"/>
      <c r="CF18" s="451"/>
      <c r="CG18" s="451"/>
      <c r="CH18" s="451"/>
      <c r="CI18" s="451"/>
      <c r="CJ18" s="451"/>
      <c r="CK18" s="451"/>
      <c r="CL18" s="451"/>
      <c r="CM18" s="451"/>
      <c r="CN18" s="451"/>
      <c r="CO18" s="451"/>
      <c r="CP18" s="451"/>
      <c r="CQ18" s="451"/>
      <c r="CR18" s="451"/>
      <c r="CS18" s="452"/>
      <c r="CT18" s="416"/>
      <c r="CU18" s="417"/>
      <c r="CV18" s="417"/>
      <c r="CW18" s="417"/>
      <c r="CX18" s="417"/>
      <c r="CY18" s="417"/>
      <c r="CZ18" s="417"/>
      <c r="DA18" s="418"/>
      <c r="DB18" s="416"/>
      <c r="DC18" s="417"/>
      <c r="DD18" s="417"/>
      <c r="DE18" s="417"/>
      <c r="DF18" s="417"/>
      <c r="DG18" s="417"/>
      <c r="DH18" s="417"/>
      <c r="DI18" s="418"/>
    </row>
    <row r="19" spans="1:113" ht="18.75" customHeight="1" thickBot="1" x14ac:dyDescent="0.2">
      <c r="A19" s="179"/>
      <c r="B19" s="469" t="s">
        <v>161</v>
      </c>
      <c r="C19" s="470"/>
      <c r="D19" s="470"/>
      <c r="E19" s="471"/>
      <c r="F19" s="471"/>
      <c r="G19" s="471"/>
      <c r="H19" s="471"/>
      <c r="I19" s="471"/>
      <c r="J19" s="471"/>
      <c r="K19" s="471"/>
      <c r="L19" s="479">
        <v>1977</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511"/>
      <c r="AM19" s="476"/>
      <c r="AN19" s="376"/>
      <c r="AO19" s="376"/>
      <c r="AP19" s="376"/>
      <c r="AQ19" s="376"/>
      <c r="AR19" s="376"/>
      <c r="AS19" s="376"/>
      <c r="AT19" s="377"/>
      <c r="AU19" s="477"/>
      <c r="AV19" s="478"/>
      <c r="AW19" s="478"/>
      <c r="AX19" s="478"/>
      <c r="AY19" s="433" t="s">
        <v>162</v>
      </c>
      <c r="AZ19" s="434"/>
      <c r="BA19" s="434"/>
      <c r="BB19" s="434"/>
      <c r="BC19" s="434"/>
      <c r="BD19" s="434"/>
      <c r="BE19" s="434"/>
      <c r="BF19" s="434"/>
      <c r="BG19" s="434"/>
      <c r="BH19" s="434"/>
      <c r="BI19" s="434"/>
      <c r="BJ19" s="434"/>
      <c r="BK19" s="434"/>
      <c r="BL19" s="434"/>
      <c r="BM19" s="435"/>
      <c r="BN19" s="419">
        <v>111211474</v>
      </c>
      <c r="BO19" s="420"/>
      <c r="BP19" s="420"/>
      <c r="BQ19" s="420"/>
      <c r="BR19" s="420"/>
      <c r="BS19" s="420"/>
      <c r="BT19" s="420"/>
      <c r="BU19" s="421"/>
      <c r="BV19" s="419">
        <v>112184043</v>
      </c>
      <c r="BW19" s="420"/>
      <c r="BX19" s="420"/>
      <c r="BY19" s="420"/>
      <c r="BZ19" s="420"/>
      <c r="CA19" s="420"/>
      <c r="CB19" s="420"/>
      <c r="CC19" s="421"/>
      <c r="CD19" s="192"/>
      <c r="CE19" s="451"/>
      <c r="CF19" s="451"/>
      <c r="CG19" s="451"/>
      <c r="CH19" s="451"/>
      <c r="CI19" s="451"/>
      <c r="CJ19" s="451"/>
      <c r="CK19" s="451"/>
      <c r="CL19" s="451"/>
      <c r="CM19" s="451"/>
      <c r="CN19" s="451"/>
      <c r="CO19" s="451"/>
      <c r="CP19" s="451"/>
      <c r="CQ19" s="451"/>
      <c r="CR19" s="451"/>
      <c r="CS19" s="452"/>
      <c r="CT19" s="416"/>
      <c r="CU19" s="417"/>
      <c r="CV19" s="417"/>
      <c r="CW19" s="417"/>
      <c r="CX19" s="417"/>
      <c r="CY19" s="417"/>
      <c r="CZ19" s="417"/>
      <c r="DA19" s="418"/>
      <c r="DB19" s="416"/>
      <c r="DC19" s="417"/>
      <c r="DD19" s="417"/>
      <c r="DE19" s="417"/>
      <c r="DF19" s="417"/>
      <c r="DG19" s="417"/>
      <c r="DH19" s="417"/>
      <c r="DI19" s="418"/>
    </row>
    <row r="20" spans="1:113" ht="18.75" customHeight="1" thickBot="1" x14ac:dyDescent="0.2">
      <c r="A20" s="179"/>
      <c r="B20" s="469" t="s">
        <v>163</v>
      </c>
      <c r="C20" s="470"/>
      <c r="D20" s="470"/>
      <c r="E20" s="471"/>
      <c r="F20" s="471"/>
      <c r="G20" s="471"/>
      <c r="H20" s="471"/>
      <c r="I20" s="471"/>
      <c r="J20" s="471"/>
      <c r="K20" s="471"/>
      <c r="L20" s="479">
        <v>173386</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81"/>
      <c r="AO20" s="381"/>
      <c r="AP20" s="381"/>
      <c r="AQ20" s="381"/>
      <c r="AR20" s="381"/>
      <c r="AS20" s="381"/>
      <c r="AT20" s="382"/>
      <c r="AU20" s="485"/>
      <c r="AV20" s="486"/>
      <c r="AW20" s="486"/>
      <c r="AX20" s="487"/>
      <c r="AY20" s="433"/>
      <c r="AZ20" s="434"/>
      <c r="BA20" s="434"/>
      <c r="BB20" s="434"/>
      <c r="BC20" s="434"/>
      <c r="BD20" s="434"/>
      <c r="BE20" s="434"/>
      <c r="BF20" s="434"/>
      <c r="BG20" s="434"/>
      <c r="BH20" s="434"/>
      <c r="BI20" s="434"/>
      <c r="BJ20" s="434"/>
      <c r="BK20" s="434"/>
      <c r="BL20" s="434"/>
      <c r="BM20" s="435"/>
      <c r="BN20" s="419"/>
      <c r="BO20" s="420"/>
      <c r="BP20" s="420"/>
      <c r="BQ20" s="420"/>
      <c r="BR20" s="420"/>
      <c r="BS20" s="420"/>
      <c r="BT20" s="420"/>
      <c r="BU20" s="421"/>
      <c r="BV20" s="419"/>
      <c r="BW20" s="420"/>
      <c r="BX20" s="420"/>
      <c r="BY20" s="420"/>
      <c r="BZ20" s="420"/>
      <c r="CA20" s="420"/>
      <c r="CB20" s="420"/>
      <c r="CC20" s="421"/>
      <c r="CD20" s="192"/>
      <c r="CE20" s="451"/>
      <c r="CF20" s="451"/>
      <c r="CG20" s="451"/>
      <c r="CH20" s="451"/>
      <c r="CI20" s="451"/>
      <c r="CJ20" s="451"/>
      <c r="CK20" s="451"/>
      <c r="CL20" s="451"/>
      <c r="CM20" s="451"/>
      <c r="CN20" s="451"/>
      <c r="CO20" s="451"/>
      <c r="CP20" s="451"/>
      <c r="CQ20" s="451"/>
      <c r="CR20" s="451"/>
      <c r="CS20" s="452"/>
      <c r="CT20" s="416"/>
      <c r="CU20" s="417"/>
      <c r="CV20" s="417"/>
      <c r="CW20" s="417"/>
      <c r="CX20" s="417"/>
      <c r="CY20" s="417"/>
      <c r="CZ20" s="417"/>
      <c r="DA20" s="418"/>
      <c r="DB20" s="416"/>
      <c r="DC20" s="417"/>
      <c r="DD20" s="417"/>
      <c r="DE20" s="417"/>
      <c r="DF20" s="417"/>
      <c r="DG20" s="417"/>
      <c r="DH20" s="417"/>
      <c r="DI20" s="418"/>
    </row>
    <row r="21" spans="1:113" ht="18.75" customHeight="1" thickBot="1" x14ac:dyDescent="0.2">
      <c r="A21" s="179"/>
      <c r="B21" s="466" t="s">
        <v>164</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92"/>
      <c r="AZ21" s="393"/>
      <c r="BA21" s="393"/>
      <c r="BB21" s="393"/>
      <c r="BC21" s="393"/>
      <c r="BD21" s="393"/>
      <c r="BE21" s="393"/>
      <c r="BF21" s="393"/>
      <c r="BG21" s="393"/>
      <c r="BH21" s="393"/>
      <c r="BI21" s="393"/>
      <c r="BJ21" s="393"/>
      <c r="BK21" s="393"/>
      <c r="BL21" s="393"/>
      <c r="BM21" s="394"/>
      <c r="BN21" s="453"/>
      <c r="BO21" s="454"/>
      <c r="BP21" s="454"/>
      <c r="BQ21" s="454"/>
      <c r="BR21" s="454"/>
      <c r="BS21" s="454"/>
      <c r="BT21" s="454"/>
      <c r="BU21" s="455"/>
      <c r="BV21" s="453"/>
      <c r="BW21" s="454"/>
      <c r="BX21" s="454"/>
      <c r="BY21" s="454"/>
      <c r="BZ21" s="454"/>
      <c r="CA21" s="454"/>
      <c r="CB21" s="454"/>
      <c r="CC21" s="455"/>
      <c r="CD21" s="192"/>
      <c r="CE21" s="451"/>
      <c r="CF21" s="451"/>
      <c r="CG21" s="451"/>
      <c r="CH21" s="451"/>
      <c r="CI21" s="451"/>
      <c r="CJ21" s="451"/>
      <c r="CK21" s="451"/>
      <c r="CL21" s="451"/>
      <c r="CM21" s="451"/>
      <c r="CN21" s="451"/>
      <c r="CO21" s="451"/>
      <c r="CP21" s="451"/>
      <c r="CQ21" s="451"/>
      <c r="CR21" s="451"/>
      <c r="CS21" s="452"/>
      <c r="CT21" s="416"/>
      <c r="CU21" s="417"/>
      <c r="CV21" s="417"/>
      <c r="CW21" s="417"/>
      <c r="CX21" s="417"/>
      <c r="CY21" s="417"/>
      <c r="CZ21" s="417"/>
      <c r="DA21" s="418"/>
      <c r="DB21" s="416"/>
      <c r="DC21" s="417"/>
      <c r="DD21" s="417"/>
      <c r="DE21" s="417"/>
      <c r="DF21" s="417"/>
      <c r="DG21" s="417"/>
      <c r="DH21" s="417"/>
      <c r="DI21" s="418"/>
    </row>
    <row r="22" spans="1:113" ht="18.75" customHeight="1" x14ac:dyDescent="0.15">
      <c r="A22" s="179"/>
      <c r="B22" s="395" t="s">
        <v>165</v>
      </c>
      <c r="C22" s="396"/>
      <c r="D22" s="397"/>
      <c r="E22" s="404" t="s">
        <v>1</v>
      </c>
      <c r="F22" s="405"/>
      <c r="G22" s="405"/>
      <c r="H22" s="405"/>
      <c r="I22" s="405"/>
      <c r="J22" s="405"/>
      <c r="K22" s="406"/>
      <c r="L22" s="404" t="s">
        <v>166</v>
      </c>
      <c r="M22" s="405"/>
      <c r="N22" s="405"/>
      <c r="O22" s="405"/>
      <c r="P22" s="406"/>
      <c r="Q22" s="410" t="s">
        <v>167</v>
      </c>
      <c r="R22" s="411"/>
      <c r="S22" s="411"/>
      <c r="T22" s="411"/>
      <c r="U22" s="411"/>
      <c r="V22" s="412"/>
      <c r="W22" s="461" t="s">
        <v>168</v>
      </c>
      <c r="X22" s="396"/>
      <c r="Y22" s="397"/>
      <c r="Z22" s="404" t="s">
        <v>1</v>
      </c>
      <c r="AA22" s="405"/>
      <c r="AB22" s="405"/>
      <c r="AC22" s="405"/>
      <c r="AD22" s="405"/>
      <c r="AE22" s="405"/>
      <c r="AF22" s="405"/>
      <c r="AG22" s="406"/>
      <c r="AH22" s="422" t="s">
        <v>169</v>
      </c>
      <c r="AI22" s="405"/>
      <c r="AJ22" s="405"/>
      <c r="AK22" s="405"/>
      <c r="AL22" s="406"/>
      <c r="AM22" s="422" t="s">
        <v>170</v>
      </c>
      <c r="AN22" s="423"/>
      <c r="AO22" s="423"/>
      <c r="AP22" s="423"/>
      <c r="AQ22" s="423"/>
      <c r="AR22" s="424"/>
      <c r="AS22" s="410" t="s">
        <v>167</v>
      </c>
      <c r="AT22" s="411"/>
      <c r="AU22" s="411"/>
      <c r="AV22" s="411"/>
      <c r="AW22" s="411"/>
      <c r="AX22" s="428"/>
      <c r="AY22" s="445" t="s">
        <v>171</v>
      </c>
      <c r="AZ22" s="446"/>
      <c r="BA22" s="446"/>
      <c r="BB22" s="446"/>
      <c r="BC22" s="446"/>
      <c r="BD22" s="446"/>
      <c r="BE22" s="446"/>
      <c r="BF22" s="446"/>
      <c r="BG22" s="446"/>
      <c r="BH22" s="446"/>
      <c r="BI22" s="446"/>
      <c r="BJ22" s="446"/>
      <c r="BK22" s="446"/>
      <c r="BL22" s="446"/>
      <c r="BM22" s="447"/>
      <c r="BN22" s="448">
        <v>148503913</v>
      </c>
      <c r="BO22" s="449"/>
      <c r="BP22" s="449"/>
      <c r="BQ22" s="449"/>
      <c r="BR22" s="449"/>
      <c r="BS22" s="449"/>
      <c r="BT22" s="449"/>
      <c r="BU22" s="450"/>
      <c r="BV22" s="448">
        <v>147589045</v>
      </c>
      <c r="BW22" s="449"/>
      <c r="BX22" s="449"/>
      <c r="BY22" s="449"/>
      <c r="BZ22" s="449"/>
      <c r="CA22" s="449"/>
      <c r="CB22" s="449"/>
      <c r="CC22" s="450"/>
      <c r="CD22" s="192"/>
      <c r="CE22" s="451"/>
      <c r="CF22" s="451"/>
      <c r="CG22" s="451"/>
      <c r="CH22" s="451"/>
      <c r="CI22" s="451"/>
      <c r="CJ22" s="451"/>
      <c r="CK22" s="451"/>
      <c r="CL22" s="451"/>
      <c r="CM22" s="451"/>
      <c r="CN22" s="451"/>
      <c r="CO22" s="451"/>
      <c r="CP22" s="451"/>
      <c r="CQ22" s="451"/>
      <c r="CR22" s="451"/>
      <c r="CS22" s="452"/>
      <c r="CT22" s="416"/>
      <c r="CU22" s="417"/>
      <c r="CV22" s="417"/>
      <c r="CW22" s="417"/>
      <c r="CX22" s="417"/>
      <c r="CY22" s="417"/>
      <c r="CZ22" s="417"/>
      <c r="DA22" s="418"/>
      <c r="DB22" s="416"/>
      <c r="DC22" s="417"/>
      <c r="DD22" s="417"/>
      <c r="DE22" s="417"/>
      <c r="DF22" s="417"/>
      <c r="DG22" s="417"/>
      <c r="DH22" s="417"/>
      <c r="DI22" s="418"/>
    </row>
    <row r="23" spans="1:113" ht="18.75" customHeight="1" x14ac:dyDescent="0.15">
      <c r="A23" s="179"/>
      <c r="B23" s="398"/>
      <c r="C23" s="399"/>
      <c r="D23" s="400"/>
      <c r="E23" s="407"/>
      <c r="F23" s="408"/>
      <c r="G23" s="408"/>
      <c r="H23" s="408"/>
      <c r="I23" s="408"/>
      <c r="J23" s="408"/>
      <c r="K23" s="409"/>
      <c r="L23" s="407"/>
      <c r="M23" s="408"/>
      <c r="N23" s="408"/>
      <c r="O23" s="408"/>
      <c r="P23" s="409"/>
      <c r="Q23" s="413"/>
      <c r="R23" s="414"/>
      <c r="S23" s="414"/>
      <c r="T23" s="414"/>
      <c r="U23" s="414"/>
      <c r="V23" s="415"/>
      <c r="W23" s="462"/>
      <c r="X23" s="399"/>
      <c r="Y23" s="400"/>
      <c r="Z23" s="407"/>
      <c r="AA23" s="408"/>
      <c r="AB23" s="408"/>
      <c r="AC23" s="408"/>
      <c r="AD23" s="408"/>
      <c r="AE23" s="408"/>
      <c r="AF23" s="408"/>
      <c r="AG23" s="409"/>
      <c r="AH23" s="407"/>
      <c r="AI23" s="408"/>
      <c r="AJ23" s="408"/>
      <c r="AK23" s="408"/>
      <c r="AL23" s="409"/>
      <c r="AM23" s="425"/>
      <c r="AN23" s="426"/>
      <c r="AO23" s="426"/>
      <c r="AP23" s="426"/>
      <c r="AQ23" s="426"/>
      <c r="AR23" s="427"/>
      <c r="AS23" s="413"/>
      <c r="AT23" s="414"/>
      <c r="AU23" s="414"/>
      <c r="AV23" s="414"/>
      <c r="AW23" s="414"/>
      <c r="AX23" s="429"/>
      <c r="AY23" s="433" t="s">
        <v>172</v>
      </c>
      <c r="AZ23" s="434"/>
      <c r="BA23" s="434"/>
      <c r="BB23" s="434"/>
      <c r="BC23" s="434"/>
      <c r="BD23" s="434"/>
      <c r="BE23" s="434"/>
      <c r="BF23" s="434"/>
      <c r="BG23" s="434"/>
      <c r="BH23" s="434"/>
      <c r="BI23" s="434"/>
      <c r="BJ23" s="434"/>
      <c r="BK23" s="434"/>
      <c r="BL23" s="434"/>
      <c r="BM23" s="435"/>
      <c r="BN23" s="419">
        <v>111008275</v>
      </c>
      <c r="BO23" s="420"/>
      <c r="BP23" s="420"/>
      <c r="BQ23" s="420"/>
      <c r="BR23" s="420"/>
      <c r="BS23" s="420"/>
      <c r="BT23" s="420"/>
      <c r="BU23" s="421"/>
      <c r="BV23" s="419">
        <v>106556196</v>
      </c>
      <c r="BW23" s="420"/>
      <c r="BX23" s="420"/>
      <c r="BY23" s="420"/>
      <c r="BZ23" s="420"/>
      <c r="CA23" s="420"/>
      <c r="CB23" s="420"/>
      <c r="CC23" s="421"/>
      <c r="CD23" s="192"/>
      <c r="CE23" s="451"/>
      <c r="CF23" s="451"/>
      <c r="CG23" s="451"/>
      <c r="CH23" s="451"/>
      <c r="CI23" s="451"/>
      <c r="CJ23" s="451"/>
      <c r="CK23" s="451"/>
      <c r="CL23" s="451"/>
      <c r="CM23" s="451"/>
      <c r="CN23" s="451"/>
      <c r="CO23" s="451"/>
      <c r="CP23" s="451"/>
      <c r="CQ23" s="451"/>
      <c r="CR23" s="451"/>
      <c r="CS23" s="452"/>
      <c r="CT23" s="416"/>
      <c r="CU23" s="417"/>
      <c r="CV23" s="417"/>
      <c r="CW23" s="417"/>
      <c r="CX23" s="417"/>
      <c r="CY23" s="417"/>
      <c r="CZ23" s="417"/>
      <c r="DA23" s="418"/>
      <c r="DB23" s="416"/>
      <c r="DC23" s="417"/>
      <c r="DD23" s="417"/>
      <c r="DE23" s="417"/>
      <c r="DF23" s="417"/>
      <c r="DG23" s="417"/>
      <c r="DH23" s="417"/>
      <c r="DI23" s="418"/>
    </row>
    <row r="24" spans="1:113" ht="18.75" customHeight="1" thickBot="1" x14ac:dyDescent="0.2">
      <c r="A24" s="179"/>
      <c r="B24" s="398"/>
      <c r="C24" s="399"/>
      <c r="D24" s="400"/>
      <c r="E24" s="375" t="s">
        <v>173</v>
      </c>
      <c r="F24" s="376"/>
      <c r="G24" s="376"/>
      <c r="H24" s="376"/>
      <c r="I24" s="376"/>
      <c r="J24" s="376"/>
      <c r="K24" s="377"/>
      <c r="L24" s="372">
        <v>1</v>
      </c>
      <c r="M24" s="373"/>
      <c r="N24" s="373"/>
      <c r="O24" s="373"/>
      <c r="P24" s="374"/>
      <c r="Q24" s="372">
        <v>10900</v>
      </c>
      <c r="R24" s="373"/>
      <c r="S24" s="373"/>
      <c r="T24" s="373"/>
      <c r="U24" s="373"/>
      <c r="V24" s="374"/>
      <c r="W24" s="462"/>
      <c r="X24" s="399"/>
      <c r="Y24" s="400"/>
      <c r="Z24" s="375" t="s">
        <v>174</v>
      </c>
      <c r="AA24" s="376"/>
      <c r="AB24" s="376"/>
      <c r="AC24" s="376"/>
      <c r="AD24" s="376"/>
      <c r="AE24" s="376"/>
      <c r="AF24" s="376"/>
      <c r="AG24" s="377"/>
      <c r="AH24" s="372">
        <v>2701</v>
      </c>
      <c r="AI24" s="373"/>
      <c r="AJ24" s="373"/>
      <c r="AK24" s="373"/>
      <c r="AL24" s="374"/>
      <c r="AM24" s="372">
        <v>8256957</v>
      </c>
      <c r="AN24" s="373"/>
      <c r="AO24" s="373"/>
      <c r="AP24" s="373"/>
      <c r="AQ24" s="373"/>
      <c r="AR24" s="374"/>
      <c r="AS24" s="372">
        <v>3057</v>
      </c>
      <c r="AT24" s="373"/>
      <c r="AU24" s="373"/>
      <c r="AV24" s="373"/>
      <c r="AW24" s="373"/>
      <c r="AX24" s="432"/>
      <c r="AY24" s="392" t="s">
        <v>175</v>
      </c>
      <c r="AZ24" s="393"/>
      <c r="BA24" s="393"/>
      <c r="BB24" s="393"/>
      <c r="BC24" s="393"/>
      <c r="BD24" s="393"/>
      <c r="BE24" s="393"/>
      <c r="BF24" s="393"/>
      <c r="BG24" s="393"/>
      <c r="BH24" s="393"/>
      <c r="BI24" s="393"/>
      <c r="BJ24" s="393"/>
      <c r="BK24" s="393"/>
      <c r="BL24" s="393"/>
      <c r="BM24" s="394"/>
      <c r="BN24" s="419">
        <v>80735929</v>
      </c>
      <c r="BO24" s="420"/>
      <c r="BP24" s="420"/>
      <c r="BQ24" s="420"/>
      <c r="BR24" s="420"/>
      <c r="BS24" s="420"/>
      <c r="BT24" s="420"/>
      <c r="BU24" s="421"/>
      <c r="BV24" s="419">
        <v>78568267</v>
      </c>
      <c r="BW24" s="420"/>
      <c r="BX24" s="420"/>
      <c r="BY24" s="420"/>
      <c r="BZ24" s="420"/>
      <c r="CA24" s="420"/>
      <c r="CB24" s="420"/>
      <c r="CC24" s="421"/>
      <c r="CD24" s="192"/>
      <c r="CE24" s="451"/>
      <c r="CF24" s="451"/>
      <c r="CG24" s="451"/>
      <c r="CH24" s="451"/>
      <c r="CI24" s="451"/>
      <c r="CJ24" s="451"/>
      <c r="CK24" s="451"/>
      <c r="CL24" s="451"/>
      <c r="CM24" s="451"/>
      <c r="CN24" s="451"/>
      <c r="CO24" s="451"/>
      <c r="CP24" s="451"/>
      <c r="CQ24" s="451"/>
      <c r="CR24" s="451"/>
      <c r="CS24" s="452"/>
      <c r="CT24" s="416"/>
      <c r="CU24" s="417"/>
      <c r="CV24" s="417"/>
      <c r="CW24" s="417"/>
      <c r="CX24" s="417"/>
      <c r="CY24" s="417"/>
      <c r="CZ24" s="417"/>
      <c r="DA24" s="418"/>
      <c r="DB24" s="416"/>
      <c r="DC24" s="417"/>
      <c r="DD24" s="417"/>
      <c r="DE24" s="417"/>
      <c r="DF24" s="417"/>
      <c r="DG24" s="417"/>
      <c r="DH24" s="417"/>
      <c r="DI24" s="418"/>
    </row>
    <row r="25" spans="1:113" ht="18.75" customHeight="1" x14ac:dyDescent="0.15">
      <c r="A25" s="179"/>
      <c r="B25" s="398"/>
      <c r="C25" s="399"/>
      <c r="D25" s="400"/>
      <c r="E25" s="375" t="s">
        <v>176</v>
      </c>
      <c r="F25" s="376"/>
      <c r="G25" s="376"/>
      <c r="H25" s="376"/>
      <c r="I25" s="376"/>
      <c r="J25" s="376"/>
      <c r="K25" s="377"/>
      <c r="L25" s="372">
        <v>2</v>
      </c>
      <c r="M25" s="373"/>
      <c r="N25" s="373"/>
      <c r="O25" s="373"/>
      <c r="P25" s="374"/>
      <c r="Q25" s="372">
        <v>8900</v>
      </c>
      <c r="R25" s="373"/>
      <c r="S25" s="373"/>
      <c r="T25" s="373"/>
      <c r="U25" s="373"/>
      <c r="V25" s="374"/>
      <c r="W25" s="462"/>
      <c r="X25" s="399"/>
      <c r="Y25" s="400"/>
      <c r="Z25" s="375" t="s">
        <v>177</v>
      </c>
      <c r="AA25" s="376"/>
      <c r="AB25" s="376"/>
      <c r="AC25" s="376"/>
      <c r="AD25" s="376"/>
      <c r="AE25" s="376"/>
      <c r="AF25" s="376"/>
      <c r="AG25" s="377"/>
      <c r="AH25" s="372">
        <v>652</v>
      </c>
      <c r="AI25" s="373"/>
      <c r="AJ25" s="373"/>
      <c r="AK25" s="373"/>
      <c r="AL25" s="374"/>
      <c r="AM25" s="372">
        <v>1882976</v>
      </c>
      <c r="AN25" s="373"/>
      <c r="AO25" s="373"/>
      <c r="AP25" s="373"/>
      <c r="AQ25" s="373"/>
      <c r="AR25" s="374"/>
      <c r="AS25" s="372">
        <v>2888</v>
      </c>
      <c r="AT25" s="373"/>
      <c r="AU25" s="373"/>
      <c r="AV25" s="373"/>
      <c r="AW25" s="373"/>
      <c r="AX25" s="432"/>
      <c r="AY25" s="445" t="s">
        <v>178</v>
      </c>
      <c r="AZ25" s="446"/>
      <c r="BA25" s="446"/>
      <c r="BB25" s="446"/>
      <c r="BC25" s="446"/>
      <c r="BD25" s="446"/>
      <c r="BE25" s="446"/>
      <c r="BF25" s="446"/>
      <c r="BG25" s="446"/>
      <c r="BH25" s="446"/>
      <c r="BI25" s="446"/>
      <c r="BJ25" s="446"/>
      <c r="BK25" s="446"/>
      <c r="BL25" s="446"/>
      <c r="BM25" s="447"/>
      <c r="BN25" s="448">
        <v>8202955</v>
      </c>
      <c r="BO25" s="449"/>
      <c r="BP25" s="449"/>
      <c r="BQ25" s="449"/>
      <c r="BR25" s="449"/>
      <c r="BS25" s="449"/>
      <c r="BT25" s="449"/>
      <c r="BU25" s="450"/>
      <c r="BV25" s="448">
        <v>11136382</v>
      </c>
      <c r="BW25" s="449"/>
      <c r="BX25" s="449"/>
      <c r="BY25" s="449"/>
      <c r="BZ25" s="449"/>
      <c r="CA25" s="449"/>
      <c r="CB25" s="449"/>
      <c r="CC25" s="450"/>
      <c r="CD25" s="192"/>
      <c r="CE25" s="451"/>
      <c r="CF25" s="451"/>
      <c r="CG25" s="451"/>
      <c r="CH25" s="451"/>
      <c r="CI25" s="451"/>
      <c r="CJ25" s="451"/>
      <c r="CK25" s="451"/>
      <c r="CL25" s="451"/>
      <c r="CM25" s="451"/>
      <c r="CN25" s="451"/>
      <c r="CO25" s="451"/>
      <c r="CP25" s="451"/>
      <c r="CQ25" s="451"/>
      <c r="CR25" s="451"/>
      <c r="CS25" s="452"/>
      <c r="CT25" s="416"/>
      <c r="CU25" s="417"/>
      <c r="CV25" s="417"/>
      <c r="CW25" s="417"/>
      <c r="CX25" s="417"/>
      <c r="CY25" s="417"/>
      <c r="CZ25" s="417"/>
      <c r="DA25" s="418"/>
      <c r="DB25" s="416"/>
      <c r="DC25" s="417"/>
      <c r="DD25" s="417"/>
      <c r="DE25" s="417"/>
      <c r="DF25" s="417"/>
      <c r="DG25" s="417"/>
      <c r="DH25" s="417"/>
      <c r="DI25" s="418"/>
    </row>
    <row r="26" spans="1:113" ht="18.75" customHeight="1" x14ac:dyDescent="0.15">
      <c r="A26" s="179"/>
      <c r="B26" s="398"/>
      <c r="C26" s="399"/>
      <c r="D26" s="400"/>
      <c r="E26" s="375" t="s">
        <v>179</v>
      </c>
      <c r="F26" s="376"/>
      <c r="G26" s="376"/>
      <c r="H26" s="376"/>
      <c r="I26" s="376"/>
      <c r="J26" s="376"/>
      <c r="K26" s="377"/>
      <c r="L26" s="372">
        <v>1</v>
      </c>
      <c r="M26" s="373"/>
      <c r="N26" s="373"/>
      <c r="O26" s="373"/>
      <c r="P26" s="374"/>
      <c r="Q26" s="372">
        <v>7800</v>
      </c>
      <c r="R26" s="373"/>
      <c r="S26" s="373"/>
      <c r="T26" s="373"/>
      <c r="U26" s="373"/>
      <c r="V26" s="374"/>
      <c r="W26" s="462"/>
      <c r="X26" s="399"/>
      <c r="Y26" s="400"/>
      <c r="Z26" s="375" t="s">
        <v>180</v>
      </c>
      <c r="AA26" s="430"/>
      <c r="AB26" s="430"/>
      <c r="AC26" s="430"/>
      <c r="AD26" s="430"/>
      <c r="AE26" s="430"/>
      <c r="AF26" s="430"/>
      <c r="AG26" s="431"/>
      <c r="AH26" s="372">
        <v>124</v>
      </c>
      <c r="AI26" s="373"/>
      <c r="AJ26" s="373"/>
      <c r="AK26" s="373"/>
      <c r="AL26" s="374"/>
      <c r="AM26" s="372">
        <v>359848</v>
      </c>
      <c r="AN26" s="373"/>
      <c r="AO26" s="373"/>
      <c r="AP26" s="373"/>
      <c r="AQ26" s="373"/>
      <c r="AR26" s="374"/>
      <c r="AS26" s="372">
        <v>2902</v>
      </c>
      <c r="AT26" s="373"/>
      <c r="AU26" s="373"/>
      <c r="AV26" s="373"/>
      <c r="AW26" s="373"/>
      <c r="AX26" s="432"/>
      <c r="AY26" s="459" t="s">
        <v>181</v>
      </c>
      <c r="AZ26" s="379"/>
      <c r="BA26" s="379"/>
      <c r="BB26" s="379"/>
      <c r="BC26" s="379"/>
      <c r="BD26" s="379"/>
      <c r="BE26" s="379"/>
      <c r="BF26" s="379"/>
      <c r="BG26" s="379"/>
      <c r="BH26" s="379"/>
      <c r="BI26" s="379"/>
      <c r="BJ26" s="379"/>
      <c r="BK26" s="379"/>
      <c r="BL26" s="379"/>
      <c r="BM26" s="460"/>
      <c r="BN26" s="419">
        <v>100000</v>
      </c>
      <c r="BO26" s="420"/>
      <c r="BP26" s="420"/>
      <c r="BQ26" s="420"/>
      <c r="BR26" s="420"/>
      <c r="BS26" s="420"/>
      <c r="BT26" s="420"/>
      <c r="BU26" s="421"/>
      <c r="BV26" s="419">
        <v>200000</v>
      </c>
      <c r="BW26" s="420"/>
      <c r="BX26" s="420"/>
      <c r="BY26" s="420"/>
      <c r="BZ26" s="420"/>
      <c r="CA26" s="420"/>
      <c r="CB26" s="420"/>
      <c r="CC26" s="421"/>
      <c r="CD26" s="192"/>
      <c r="CE26" s="451"/>
      <c r="CF26" s="451"/>
      <c r="CG26" s="451"/>
      <c r="CH26" s="451"/>
      <c r="CI26" s="451"/>
      <c r="CJ26" s="451"/>
      <c r="CK26" s="451"/>
      <c r="CL26" s="451"/>
      <c r="CM26" s="451"/>
      <c r="CN26" s="451"/>
      <c r="CO26" s="451"/>
      <c r="CP26" s="451"/>
      <c r="CQ26" s="451"/>
      <c r="CR26" s="451"/>
      <c r="CS26" s="452"/>
      <c r="CT26" s="416"/>
      <c r="CU26" s="417"/>
      <c r="CV26" s="417"/>
      <c r="CW26" s="417"/>
      <c r="CX26" s="417"/>
      <c r="CY26" s="417"/>
      <c r="CZ26" s="417"/>
      <c r="DA26" s="418"/>
      <c r="DB26" s="416"/>
      <c r="DC26" s="417"/>
      <c r="DD26" s="417"/>
      <c r="DE26" s="417"/>
      <c r="DF26" s="417"/>
      <c r="DG26" s="417"/>
      <c r="DH26" s="417"/>
      <c r="DI26" s="418"/>
    </row>
    <row r="27" spans="1:113" ht="18.75" customHeight="1" thickBot="1" x14ac:dyDescent="0.2">
      <c r="A27" s="179"/>
      <c r="B27" s="398"/>
      <c r="C27" s="399"/>
      <c r="D27" s="400"/>
      <c r="E27" s="375" t="s">
        <v>182</v>
      </c>
      <c r="F27" s="376"/>
      <c r="G27" s="376"/>
      <c r="H27" s="376"/>
      <c r="I27" s="376"/>
      <c r="J27" s="376"/>
      <c r="K27" s="377"/>
      <c r="L27" s="372">
        <v>1</v>
      </c>
      <c r="M27" s="373"/>
      <c r="N27" s="373"/>
      <c r="O27" s="373"/>
      <c r="P27" s="374"/>
      <c r="Q27" s="372">
        <v>7700</v>
      </c>
      <c r="R27" s="373"/>
      <c r="S27" s="373"/>
      <c r="T27" s="373"/>
      <c r="U27" s="373"/>
      <c r="V27" s="374"/>
      <c r="W27" s="462"/>
      <c r="X27" s="399"/>
      <c r="Y27" s="400"/>
      <c r="Z27" s="375" t="s">
        <v>183</v>
      </c>
      <c r="AA27" s="376"/>
      <c r="AB27" s="376"/>
      <c r="AC27" s="376"/>
      <c r="AD27" s="376"/>
      <c r="AE27" s="376"/>
      <c r="AF27" s="376"/>
      <c r="AG27" s="377"/>
      <c r="AH27" s="372">
        <v>186</v>
      </c>
      <c r="AI27" s="373"/>
      <c r="AJ27" s="373"/>
      <c r="AK27" s="373"/>
      <c r="AL27" s="374"/>
      <c r="AM27" s="372">
        <v>741385</v>
      </c>
      <c r="AN27" s="373"/>
      <c r="AO27" s="373"/>
      <c r="AP27" s="373"/>
      <c r="AQ27" s="373"/>
      <c r="AR27" s="374"/>
      <c r="AS27" s="372">
        <v>3986</v>
      </c>
      <c r="AT27" s="373"/>
      <c r="AU27" s="373"/>
      <c r="AV27" s="373"/>
      <c r="AW27" s="373"/>
      <c r="AX27" s="432"/>
      <c r="AY27" s="456" t="s">
        <v>184</v>
      </c>
      <c r="AZ27" s="457"/>
      <c r="BA27" s="457"/>
      <c r="BB27" s="457"/>
      <c r="BC27" s="457"/>
      <c r="BD27" s="457"/>
      <c r="BE27" s="457"/>
      <c r="BF27" s="457"/>
      <c r="BG27" s="457"/>
      <c r="BH27" s="457"/>
      <c r="BI27" s="457"/>
      <c r="BJ27" s="457"/>
      <c r="BK27" s="457"/>
      <c r="BL27" s="457"/>
      <c r="BM27" s="458"/>
      <c r="BN27" s="453">
        <v>2229528</v>
      </c>
      <c r="BO27" s="454"/>
      <c r="BP27" s="454"/>
      <c r="BQ27" s="454"/>
      <c r="BR27" s="454"/>
      <c r="BS27" s="454"/>
      <c r="BT27" s="454"/>
      <c r="BU27" s="455"/>
      <c r="BV27" s="453">
        <v>2229477</v>
      </c>
      <c r="BW27" s="454"/>
      <c r="BX27" s="454"/>
      <c r="BY27" s="454"/>
      <c r="BZ27" s="454"/>
      <c r="CA27" s="454"/>
      <c r="CB27" s="454"/>
      <c r="CC27" s="455"/>
      <c r="CD27" s="194"/>
      <c r="CE27" s="451"/>
      <c r="CF27" s="451"/>
      <c r="CG27" s="451"/>
      <c r="CH27" s="451"/>
      <c r="CI27" s="451"/>
      <c r="CJ27" s="451"/>
      <c r="CK27" s="451"/>
      <c r="CL27" s="451"/>
      <c r="CM27" s="451"/>
      <c r="CN27" s="451"/>
      <c r="CO27" s="451"/>
      <c r="CP27" s="451"/>
      <c r="CQ27" s="451"/>
      <c r="CR27" s="451"/>
      <c r="CS27" s="452"/>
      <c r="CT27" s="416"/>
      <c r="CU27" s="417"/>
      <c r="CV27" s="417"/>
      <c r="CW27" s="417"/>
      <c r="CX27" s="417"/>
      <c r="CY27" s="417"/>
      <c r="CZ27" s="417"/>
      <c r="DA27" s="418"/>
      <c r="DB27" s="416"/>
      <c r="DC27" s="417"/>
      <c r="DD27" s="417"/>
      <c r="DE27" s="417"/>
      <c r="DF27" s="417"/>
      <c r="DG27" s="417"/>
      <c r="DH27" s="417"/>
      <c r="DI27" s="418"/>
    </row>
    <row r="28" spans="1:113" ht="18.75" customHeight="1" x14ac:dyDescent="0.15">
      <c r="A28" s="179"/>
      <c r="B28" s="398"/>
      <c r="C28" s="399"/>
      <c r="D28" s="400"/>
      <c r="E28" s="375" t="s">
        <v>185</v>
      </c>
      <c r="F28" s="376"/>
      <c r="G28" s="376"/>
      <c r="H28" s="376"/>
      <c r="I28" s="376"/>
      <c r="J28" s="376"/>
      <c r="K28" s="377"/>
      <c r="L28" s="372">
        <v>1</v>
      </c>
      <c r="M28" s="373"/>
      <c r="N28" s="373"/>
      <c r="O28" s="373"/>
      <c r="P28" s="374"/>
      <c r="Q28" s="372">
        <v>7000</v>
      </c>
      <c r="R28" s="373"/>
      <c r="S28" s="373"/>
      <c r="T28" s="373"/>
      <c r="U28" s="373"/>
      <c r="V28" s="374"/>
      <c r="W28" s="462"/>
      <c r="X28" s="399"/>
      <c r="Y28" s="400"/>
      <c r="Z28" s="375" t="s">
        <v>186</v>
      </c>
      <c r="AA28" s="376"/>
      <c r="AB28" s="376"/>
      <c r="AC28" s="376"/>
      <c r="AD28" s="376"/>
      <c r="AE28" s="376"/>
      <c r="AF28" s="376"/>
      <c r="AG28" s="377"/>
      <c r="AH28" s="372" t="s">
        <v>139</v>
      </c>
      <c r="AI28" s="373"/>
      <c r="AJ28" s="373"/>
      <c r="AK28" s="373"/>
      <c r="AL28" s="374"/>
      <c r="AM28" s="372" t="s">
        <v>139</v>
      </c>
      <c r="AN28" s="373"/>
      <c r="AO28" s="373"/>
      <c r="AP28" s="373"/>
      <c r="AQ28" s="373"/>
      <c r="AR28" s="374"/>
      <c r="AS28" s="372" t="s">
        <v>187</v>
      </c>
      <c r="AT28" s="373"/>
      <c r="AU28" s="373"/>
      <c r="AV28" s="373"/>
      <c r="AW28" s="373"/>
      <c r="AX28" s="432"/>
      <c r="AY28" s="436" t="s">
        <v>188</v>
      </c>
      <c r="AZ28" s="437"/>
      <c r="BA28" s="437"/>
      <c r="BB28" s="438"/>
      <c r="BC28" s="445" t="s">
        <v>50</v>
      </c>
      <c r="BD28" s="446"/>
      <c r="BE28" s="446"/>
      <c r="BF28" s="446"/>
      <c r="BG28" s="446"/>
      <c r="BH28" s="446"/>
      <c r="BI28" s="446"/>
      <c r="BJ28" s="446"/>
      <c r="BK28" s="446"/>
      <c r="BL28" s="446"/>
      <c r="BM28" s="447"/>
      <c r="BN28" s="448">
        <v>9690661</v>
      </c>
      <c r="BO28" s="449"/>
      <c r="BP28" s="449"/>
      <c r="BQ28" s="449"/>
      <c r="BR28" s="449"/>
      <c r="BS28" s="449"/>
      <c r="BT28" s="449"/>
      <c r="BU28" s="450"/>
      <c r="BV28" s="448">
        <v>8689695</v>
      </c>
      <c r="BW28" s="449"/>
      <c r="BX28" s="449"/>
      <c r="BY28" s="449"/>
      <c r="BZ28" s="449"/>
      <c r="CA28" s="449"/>
      <c r="CB28" s="449"/>
      <c r="CC28" s="450"/>
      <c r="CD28" s="192"/>
      <c r="CE28" s="451"/>
      <c r="CF28" s="451"/>
      <c r="CG28" s="451"/>
      <c r="CH28" s="451"/>
      <c r="CI28" s="451"/>
      <c r="CJ28" s="451"/>
      <c r="CK28" s="451"/>
      <c r="CL28" s="451"/>
      <c r="CM28" s="451"/>
      <c r="CN28" s="451"/>
      <c r="CO28" s="451"/>
      <c r="CP28" s="451"/>
      <c r="CQ28" s="451"/>
      <c r="CR28" s="451"/>
      <c r="CS28" s="452"/>
      <c r="CT28" s="416"/>
      <c r="CU28" s="417"/>
      <c r="CV28" s="417"/>
      <c r="CW28" s="417"/>
      <c r="CX28" s="417"/>
      <c r="CY28" s="417"/>
      <c r="CZ28" s="417"/>
      <c r="DA28" s="418"/>
      <c r="DB28" s="416"/>
      <c r="DC28" s="417"/>
      <c r="DD28" s="417"/>
      <c r="DE28" s="417"/>
      <c r="DF28" s="417"/>
      <c r="DG28" s="417"/>
      <c r="DH28" s="417"/>
      <c r="DI28" s="418"/>
    </row>
    <row r="29" spans="1:113" ht="18.75" customHeight="1" x14ac:dyDescent="0.15">
      <c r="A29" s="179"/>
      <c r="B29" s="398"/>
      <c r="C29" s="399"/>
      <c r="D29" s="400"/>
      <c r="E29" s="375" t="s">
        <v>189</v>
      </c>
      <c r="F29" s="376"/>
      <c r="G29" s="376"/>
      <c r="H29" s="376"/>
      <c r="I29" s="376"/>
      <c r="J29" s="376"/>
      <c r="K29" s="377"/>
      <c r="L29" s="372">
        <v>36</v>
      </c>
      <c r="M29" s="373"/>
      <c r="N29" s="373"/>
      <c r="O29" s="373"/>
      <c r="P29" s="374"/>
      <c r="Q29" s="372">
        <v>6500</v>
      </c>
      <c r="R29" s="373"/>
      <c r="S29" s="373"/>
      <c r="T29" s="373"/>
      <c r="U29" s="373"/>
      <c r="V29" s="374"/>
      <c r="W29" s="463"/>
      <c r="X29" s="464"/>
      <c r="Y29" s="465"/>
      <c r="Z29" s="375" t="s">
        <v>190</v>
      </c>
      <c r="AA29" s="376"/>
      <c r="AB29" s="376"/>
      <c r="AC29" s="376"/>
      <c r="AD29" s="376"/>
      <c r="AE29" s="376"/>
      <c r="AF29" s="376"/>
      <c r="AG29" s="377"/>
      <c r="AH29" s="372">
        <v>2887</v>
      </c>
      <c r="AI29" s="373"/>
      <c r="AJ29" s="373"/>
      <c r="AK29" s="373"/>
      <c r="AL29" s="374"/>
      <c r="AM29" s="372">
        <v>8998342</v>
      </c>
      <c r="AN29" s="373"/>
      <c r="AO29" s="373"/>
      <c r="AP29" s="373"/>
      <c r="AQ29" s="373"/>
      <c r="AR29" s="374"/>
      <c r="AS29" s="372">
        <v>3117</v>
      </c>
      <c r="AT29" s="373"/>
      <c r="AU29" s="373"/>
      <c r="AV29" s="373"/>
      <c r="AW29" s="373"/>
      <c r="AX29" s="432"/>
      <c r="AY29" s="439"/>
      <c r="AZ29" s="440"/>
      <c r="BA29" s="440"/>
      <c r="BB29" s="441"/>
      <c r="BC29" s="433" t="s">
        <v>191</v>
      </c>
      <c r="BD29" s="434"/>
      <c r="BE29" s="434"/>
      <c r="BF29" s="434"/>
      <c r="BG29" s="434"/>
      <c r="BH29" s="434"/>
      <c r="BI29" s="434"/>
      <c r="BJ29" s="434"/>
      <c r="BK29" s="434"/>
      <c r="BL29" s="434"/>
      <c r="BM29" s="435"/>
      <c r="BN29" s="419" t="s">
        <v>139</v>
      </c>
      <c r="BO29" s="420"/>
      <c r="BP29" s="420"/>
      <c r="BQ29" s="420"/>
      <c r="BR29" s="420"/>
      <c r="BS29" s="420"/>
      <c r="BT29" s="420"/>
      <c r="BU29" s="421"/>
      <c r="BV29" s="419" t="s">
        <v>139</v>
      </c>
      <c r="BW29" s="420"/>
      <c r="BX29" s="420"/>
      <c r="BY29" s="420"/>
      <c r="BZ29" s="420"/>
      <c r="CA29" s="420"/>
      <c r="CB29" s="420"/>
      <c r="CC29" s="421"/>
      <c r="CD29" s="194"/>
      <c r="CE29" s="451"/>
      <c r="CF29" s="451"/>
      <c r="CG29" s="451"/>
      <c r="CH29" s="451"/>
      <c r="CI29" s="451"/>
      <c r="CJ29" s="451"/>
      <c r="CK29" s="451"/>
      <c r="CL29" s="451"/>
      <c r="CM29" s="451"/>
      <c r="CN29" s="451"/>
      <c r="CO29" s="451"/>
      <c r="CP29" s="451"/>
      <c r="CQ29" s="451"/>
      <c r="CR29" s="451"/>
      <c r="CS29" s="452"/>
      <c r="CT29" s="416"/>
      <c r="CU29" s="417"/>
      <c r="CV29" s="417"/>
      <c r="CW29" s="417"/>
      <c r="CX29" s="417"/>
      <c r="CY29" s="417"/>
      <c r="CZ29" s="417"/>
      <c r="DA29" s="418"/>
      <c r="DB29" s="416"/>
      <c r="DC29" s="417"/>
      <c r="DD29" s="417"/>
      <c r="DE29" s="417"/>
      <c r="DF29" s="417"/>
      <c r="DG29" s="417"/>
      <c r="DH29" s="417"/>
      <c r="DI29" s="418"/>
    </row>
    <row r="30" spans="1:113" ht="18.75" customHeight="1" thickBot="1" x14ac:dyDescent="0.2">
      <c r="A30" s="179"/>
      <c r="B30" s="401"/>
      <c r="C30" s="402"/>
      <c r="D30" s="403"/>
      <c r="E30" s="380"/>
      <c r="F30" s="381"/>
      <c r="G30" s="381"/>
      <c r="H30" s="381"/>
      <c r="I30" s="381"/>
      <c r="J30" s="381"/>
      <c r="K30" s="382"/>
      <c r="L30" s="383"/>
      <c r="M30" s="384"/>
      <c r="N30" s="384"/>
      <c r="O30" s="384"/>
      <c r="P30" s="385"/>
      <c r="Q30" s="383"/>
      <c r="R30" s="384"/>
      <c r="S30" s="384"/>
      <c r="T30" s="384"/>
      <c r="U30" s="384"/>
      <c r="V30" s="385"/>
      <c r="W30" s="386" t="s">
        <v>192</v>
      </c>
      <c r="X30" s="387"/>
      <c r="Y30" s="387"/>
      <c r="Z30" s="387"/>
      <c r="AA30" s="387"/>
      <c r="AB30" s="387"/>
      <c r="AC30" s="387"/>
      <c r="AD30" s="387"/>
      <c r="AE30" s="387"/>
      <c r="AF30" s="387"/>
      <c r="AG30" s="388"/>
      <c r="AH30" s="389">
        <v>99.8</v>
      </c>
      <c r="AI30" s="390"/>
      <c r="AJ30" s="390"/>
      <c r="AK30" s="390"/>
      <c r="AL30" s="390"/>
      <c r="AM30" s="390"/>
      <c r="AN30" s="390"/>
      <c r="AO30" s="390"/>
      <c r="AP30" s="390"/>
      <c r="AQ30" s="390"/>
      <c r="AR30" s="390"/>
      <c r="AS30" s="390"/>
      <c r="AT30" s="390"/>
      <c r="AU30" s="390"/>
      <c r="AV30" s="390"/>
      <c r="AW30" s="390"/>
      <c r="AX30" s="391"/>
      <c r="AY30" s="442"/>
      <c r="AZ30" s="443"/>
      <c r="BA30" s="443"/>
      <c r="BB30" s="444"/>
      <c r="BC30" s="392" t="s">
        <v>52</v>
      </c>
      <c r="BD30" s="393"/>
      <c r="BE30" s="393"/>
      <c r="BF30" s="393"/>
      <c r="BG30" s="393"/>
      <c r="BH30" s="393"/>
      <c r="BI30" s="393"/>
      <c r="BJ30" s="393"/>
      <c r="BK30" s="393"/>
      <c r="BL30" s="393"/>
      <c r="BM30" s="394"/>
      <c r="BN30" s="453">
        <v>15402599</v>
      </c>
      <c r="BO30" s="454"/>
      <c r="BP30" s="454"/>
      <c r="BQ30" s="454"/>
      <c r="BR30" s="454"/>
      <c r="BS30" s="454"/>
      <c r="BT30" s="454"/>
      <c r="BU30" s="455"/>
      <c r="BV30" s="453">
        <v>14683691</v>
      </c>
      <c r="BW30" s="454"/>
      <c r="BX30" s="454"/>
      <c r="BY30" s="454"/>
      <c r="BZ30" s="454"/>
      <c r="CA30" s="454"/>
      <c r="CB30" s="454"/>
      <c r="CC30" s="455"/>
      <c r="CD30" s="195"/>
      <c r="CE30" s="196"/>
      <c r="CF30" s="196"/>
      <c r="CG30" s="196"/>
      <c r="CH30" s="196"/>
      <c r="CI30" s="196"/>
      <c r="CJ30" s="196"/>
      <c r="CK30" s="196"/>
      <c r="CL30" s="196"/>
      <c r="CM30" s="196"/>
      <c r="CN30" s="196"/>
      <c r="CO30" s="196"/>
      <c r="CP30" s="196"/>
      <c r="CQ30" s="196"/>
      <c r="CR30" s="196"/>
      <c r="CS30" s="197"/>
      <c r="CT30" s="198"/>
      <c r="CU30" s="199"/>
      <c r="CV30" s="199"/>
      <c r="CW30" s="199"/>
      <c r="CX30" s="199"/>
      <c r="CY30" s="199"/>
      <c r="CZ30" s="199"/>
      <c r="DA30" s="200"/>
      <c r="DB30" s="198"/>
      <c r="DC30" s="199"/>
      <c r="DD30" s="199"/>
      <c r="DE30" s="199"/>
      <c r="DF30" s="199"/>
      <c r="DG30" s="199"/>
      <c r="DH30" s="199"/>
      <c r="DI30" s="200"/>
    </row>
    <row r="31" spans="1:113" ht="13.5" customHeight="1" x14ac:dyDescent="0.15">
      <c r="A31" s="179"/>
      <c r="B31" s="201"/>
      <c r="DI31" s="202"/>
    </row>
    <row r="32" spans="1:113" ht="13.5" customHeight="1" x14ac:dyDescent="0.15">
      <c r="A32" s="179"/>
      <c r="B32" s="203"/>
      <c r="C32" s="378" t="s">
        <v>193</v>
      </c>
      <c r="D32" s="378"/>
      <c r="E32" s="378"/>
      <c r="F32" s="378"/>
      <c r="G32" s="378"/>
      <c r="H32" s="378"/>
      <c r="I32" s="378"/>
      <c r="J32" s="378"/>
      <c r="K32" s="378"/>
      <c r="L32" s="378"/>
      <c r="M32" s="378"/>
      <c r="N32" s="378"/>
      <c r="O32" s="378"/>
      <c r="P32" s="378"/>
      <c r="Q32" s="378"/>
      <c r="R32" s="378"/>
      <c r="S32" s="378"/>
      <c r="U32" s="379" t="s">
        <v>194</v>
      </c>
      <c r="V32" s="379"/>
      <c r="W32" s="379"/>
      <c r="X32" s="379"/>
      <c r="Y32" s="379"/>
      <c r="Z32" s="379"/>
      <c r="AA32" s="379"/>
      <c r="AB32" s="379"/>
      <c r="AC32" s="379"/>
      <c r="AD32" s="379"/>
      <c r="AE32" s="379"/>
      <c r="AF32" s="379"/>
      <c r="AG32" s="379"/>
      <c r="AH32" s="379"/>
      <c r="AI32" s="379"/>
      <c r="AJ32" s="379"/>
      <c r="AK32" s="379"/>
      <c r="AM32" s="379" t="s">
        <v>195</v>
      </c>
      <c r="AN32" s="379"/>
      <c r="AO32" s="379"/>
      <c r="AP32" s="379"/>
      <c r="AQ32" s="379"/>
      <c r="AR32" s="379"/>
      <c r="AS32" s="379"/>
      <c r="AT32" s="379"/>
      <c r="AU32" s="379"/>
      <c r="AV32" s="379"/>
      <c r="AW32" s="379"/>
      <c r="AX32" s="379"/>
      <c r="AY32" s="379"/>
      <c r="AZ32" s="379"/>
      <c r="BA32" s="379"/>
      <c r="BB32" s="379"/>
      <c r="BC32" s="379"/>
      <c r="BE32" s="379" t="s">
        <v>196</v>
      </c>
      <c r="BF32" s="379"/>
      <c r="BG32" s="379"/>
      <c r="BH32" s="379"/>
      <c r="BI32" s="379"/>
      <c r="BJ32" s="379"/>
      <c r="BK32" s="379"/>
      <c r="BL32" s="379"/>
      <c r="BM32" s="379"/>
      <c r="BN32" s="379"/>
      <c r="BO32" s="379"/>
      <c r="BP32" s="379"/>
      <c r="BQ32" s="379"/>
      <c r="BR32" s="379"/>
      <c r="BS32" s="379"/>
      <c r="BT32" s="379"/>
      <c r="BU32" s="379"/>
      <c r="BW32" s="379" t="s">
        <v>197</v>
      </c>
      <c r="BX32" s="379"/>
      <c r="BY32" s="379"/>
      <c r="BZ32" s="379"/>
      <c r="CA32" s="379"/>
      <c r="CB32" s="379"/>
      <c r="CC32" s="379"/>
      <c r="CD32" s="379"/>
      <c r="CE32" s="379"/>
      <c r="CF32" s="379"/>
      <c r="CG32" s="379"/>
      <c r="CH32" s="379"/>
      <c r="CI32" s="379"/>
      <c r="CJ32" s="379"/>
      <c r="CK32" s="379"/>
      <c r="CL32" s="379"/>
      <c r="CM32" s="379"/>
      <c r="CO32" s="379" t="s">
        <v>198</v>
      </c>
      <c r="CP32" s="379"/>
      <c r="CQ32" s="379"/>
      <c r="CR32" s="379"/>
      <c r="CS32" s="379"/>
      <c r="CT32" s="379"/>
      <c r="CU32" s="379"/>
      <c r="CV32" s="379"/>
      <c r="CW32" s="379"/>
      <c r="CX32" s="379"/>
      <c r="CY32" s="379"/>
      <c r="CZ32" s="379"/>
      <c r="DA32" s="379"/>
      <c r="DB32" s="379"/>
      <c r="DC32" s="379"/>
      <c r="DD32" s="379"/>
      <c r="DE32" s="379"/>
      <c r="DI32" s="202"/>
    </row>
    <row r="33" spans="1:113" ht="13.5" customHeight="1" x14ac:dyDescent="0.15">
      <c r="A33" s="179"/>
      <c r="B33" s="203"/>
      <c r="C33" s="371" t="s">
        <v>199</v>
      </c>
      <c r="D33" s="371"/>
      <c r="E33" s="370" t="s">
        <v>200</v>
      </c>
      <c r="F33" s="370"/>
      <c r="G33" s="370"/>
      <c r="H33" s="370"/>
      <c r="I33" s="370"/>
      <c r="J33" s="370"/>
      <c r="K33" s="370"/>
      <c r="L33" s="370"/>
      <c r="M33" s="370"/>
      <c r="N33" s="370"/>
      <c r="O33" s="370"/>
      <c r="P33" s="370"/>
      <c r="Q33" s="370"/>
      <c r="R33" s="370"/>
      <c r="S33" s="370"/>
      <c r="T33" s="204"/>
      <c r="U33" s="371" t="s">
        <v>201</v>
      </c>
      <c r="V33" s="371"/>
      <c r="W33" s="370" t="s">
        <v>202</v>
      </c>
      <c r="X33" s="370"/>
      <c r="Y33" s="370"/>
      <c r="Z33" s="370"/>
      <c r="AA33" s="370"/>
      <c r="AB33" s="370"/>
      <c r="AC33" s="370"/>
      <c r="AD33" s="370"/>
      <c r="AE33" s="370"/>
      <c r="AF33" s="370"/>
      <c r="AG33" s="370"/>
      <c r="AH33" s="370"/>
      <c r="AI33" s="370"/>
      <c r="AJ33" s="370"/>
      <c r="AK33" s="370"/>
      <c r="AL33" s="204"/>
      <c r="AM33" s="371" t="s">
        <v>199</v>
      </c>
      <c r="AN33" s="371"/>
      <c r="AO33" s="370" t="s">
        <v>203</v>
      </c>
      <c r="AP33" s="370"/>
      <c r="AQ33" s="370"/>
      <c r="AR33" s="370"/>
      <c r="AS33" s="370"/>
      <c r="AT33" s="370"/>
      <c r="AU33" s="370"/>
      <c r="AV33" s="370"/>
      <c r="AW33" s="370"/>
      <c r="AX33" s="370"/>
      <c r="AY33" s="370"/>
      <c r="AZ33" s="370"/>
      <c r="BA33" s="370"/>
      <c r="BB33" s="370"/>
      <c r="BC33" s="370"/>
      <c r="BD33" s="205"/>
      <c r="BE33" s="370" t="s">
        <v>204</v>
      </c>
      <c r="BF33" s="370"/>
      <c r="BG33" s="370" t="s">
        <v>205</v>
      </c>
      <c r="BH33" s="370"/>
      <c r="BI33" s="370"/>
      <c r="BJ33" s="370"/>
      <c r="BK33" s="370"/>
      <c r="BL33" s="370"/>
      <c r="BM33" s="370"/>
      <c r="BN33" s="370"/>
      <c r="BO33" s="370"/>
      <c r="BP33" s="370"/>
      <c r="BQ33" s="370"/>
      <c r="BR33" s="370"/>
      <c r="BS33" s="370"/>
      <c r="BT33" s="370"/>
      <c r="BU33" s="370"/>
      <c r="BV33" s="205"/>
      <c r="BW33" s="371" t="s">
        <v>204</v>
      </c>
      <c r="BX33" s="371"/>
      <c r="BY33" s="370" t="s">
        <v>206</v>
      </c>
      <c r="BZ33" s="370"/>
      <c r="CA33" s="370"/>
      <c r="CB33" s="370"/>
      <c r="CC33" s="370"/>
      <c r="CD33" s="370"/>
      <c r="CE33" s="370"/>
      <c r="CF33" s="370"/>
      <c r="CG33" s="370"/>
      <c r="CH33" s="370"/>
      <c r="CI33" s="370"/>
      <c r="CJ33" s="370"/>
      <c r="CK33" s="370"/>
      <c r="CL33" s="370"/>
      <c r="CM33" s="370"/>
      <c r="CN33" s="204"/>
      <c r="CO33" s="371" t="s">
        <v>201</v>
      </c>
      <c r="CP33" s="371"/>
      <c r="CQ33" s="370" t="s">
        <v>207</v>
      </c>
      <c r="CR33" s="370"/>
      <c r="CS33" s="370"/>
      <c r="CT33" s="370"/>
      <c r="CU33" s="370"/>
      <c r="CV33" s="370"/>
      <c r="CW33" s="370"/>
      <c r="CX33" s="370"/>
      <c r="CY33" s="370"/>
      <c r="CZ33" s="370"/>
      <c r="DA33" s="370"/>
      <c r="DB33" s="370"/>
      <c r="DC33" s="370"/>
      <c r="DD33" s="370"/>
      <c r="DE33" s="370"/>
      <c r="DF33" s="204"/>
      <c r="DG33" s="369" t="s">
        <v>208</v>
      </c>
      <c r="DH33" s="369"/>
      <c r="DI33" s="206"/>
    </row>
    <row r="34" spans="1:113" ht="32.25" customHeight="1" x14ac:dyDescent="0.15">
      <c r="A34" s="179"/>
      <c r="B34" s="203"/>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79"/>
      <c r="U34" s="367">
        <f>IF(W34="","",MAX(C34:D43)+1)</f>
        <v>6</v>
      </c>
      <c r="V34" s="367"/>
      <c r="W34" s="368" t="str">
        <f>IF('各会計、関係団体の財政状況及び健全化判断比率'!B28="","",'各会計、関係団体の財政状況及び健全化判断比率'!B28)</f>
        <v>競輪事業特別会計</v>
      </c>
      <c r="X34" s="368"/>
      <c r="Y34" s="368"/>
      <c r="Z34" s="368"/>
      <c r="AA34" s="368"/>
      <c r="AB34" s="368"/>
      <c r="AC34" s="368"/>
      <c r="AD34" s="368"/>
      <c r="AE34" s="368"/>
      <c r="AF34" s="368"/>
      <c r="AG34" s="368"/>
      <c r="AH34" s="368"/>
      <c r="AI34" s="368"/>
      <c r="AJ34" s="368"/>
      <c r="AK34" s="368"/>
      <c r="AL34" s="179"/>
      <c r="AM34" s="367">
        <f>IF(AO34="","",MAX(C34:D43,U34:V43)+1)</f>
        <v>10</v>
      </c>
      <c r="AN34" s="367"/>
      <c r="AO34" s="368" t="str">
        <f>IF('各会計、関係団体の財政状況及び健全化判断比率'!B32="","",'各会計、関係団体の財政状況及び健全化判断比率'!B32)</f>
        <v>病院事業会計</v>
      </c>
      <c r="AP34" s="368"/>
      <c r="AQ34" s="368"/>
      <c r="AR34" s="368"/>
      <c r="AS34" s="368"/>
      <c r="AT34" s="368"/>
      <c r="AU34" s="368"/>
      <c r="AV34" s="368"/>
      <c r="AW34" s="368"/>
      <c r="AX34" s="368"/>
      <c r="AY34" s="368"/>
      <c r="AZ34" s="368"/>
      <c r="BA34" s="368"/>
      <c r="BB34" s="368"/>
      <c r="BC34" s="368"/>
      <c r="BD34" s="179"/>
      <c r="BE34" s="367">
        <f>IF(BG34="","",MAX(C34:D43,U34:V43,AM34:AN43)+1)</f>
        <v>14</v>
      </c>
      <c r="BF34" s="367"/>
      <c r="BG34" s="368" t="str">
        <f>IF('各会計、関係団体の財政状況及び健全化判断比率'!B36="","",'各会計、関係団体の財政状況及び健全化判断比率'!B36)</f>
        <v>廃棄物発電事業特別会計</v>
      </c>
      <c r="BH34" s="368"/>
      <c r="BI34" s="368"/>
      <c r="BJ34" s="368"/>
      <c r="BK34" s="368"/>
      <c r="BL34" s="368"/>
      <c r="BM34" s="368"/>
      <c r="BN34" s="368"/>
      <c r="BO34" s="368"/>
      <c r="BP34" s="368"/>
      <c r="BQ34" s="368"/>
      <c r="BR34" s="368"/>
      <c r="BS34" s="368"/>
      <c r="BT34" s="368"/>
      <c r="BU34" s="368"/>
      <c r="BV34" s="179"/>
      <c r="BW34" s="367">
        <f>IF(BY34="","",MAX(C34:D43,U34:V43,AM34:AN43,BE34:BF43)+1)</f>
        <v>17</v>
      </c>
      <c r="BX34" s="367"/>
      <c r="BY34" s="368" t="str">
        <f>IF('各会計、関係団体の財政状況及び健全化判断比率'!B68="","",'各会計、関係団体の財政状況及び健全化判断比率'!B68)</f>
        <v>岐阜県後期高齢者医療広域連合（一般会計）</v>
      </c>
      <c r="BZ34" s="368"/>
      <c r="CA34" s="368"/>
      <c r="CB34" s="368"/>
      <c r="CC34" s="368"/>
      <c r="CD34" s="368"/>
      <c r="CE34" s="368"/>
      <c r="CF34" s="368"/>
      <c r="CG34" s="368"/>
      <c r="CH34" s="368"/>
      <c r="CI34" s="368"/>
      <c r="CJ34" s="368"/>
      <c r="CK34" s="368"/>
      <c r="CL34" s="368"/>
      <c r="CM34" s="368"/>
      <c r="CN34" s="179"/>
      <c r="CO34" s="367">
        <f>IF(CQ34="","",MAX(C34:D43,U34:V43,AM34:AN43,BE34:BF43,BW34:BX43)+1)</f>
        <v>24</v>
      </c>
      <c r="CP34" s="367"/>
      <c r="CQ34" s="368" t="str">
        <f>IF('各会計、関係団体の財政状況及び健全化判断比率'!BS7="","",'各会計、関係団体の財政状況及び健全化判断比率'!BS7)</f>
        <v>岐阜市にぎわいまち公社</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6"/>
    </row>
    <row r="35" spans="1:113" ht="32.25" customHeight="1" x14ac:dyDescent="0.15">
      <c r="A35" s="179"/>
      <c r="B35" s="203"/>
      <c r="C35" s="367">
        <f>IF(E35="","",C34+1)</f>
        <v>2</v>
      </c>
      <c r="D35" s="367"/>
      <c r="E35" s="368" t="str">
        <f>IF('各会計、関係団体の財政状況及び健全化判断比率'!B8="","",'各会計、関係団体の財政状況及び健全化判断比率'!B8)</f>
        <v>育英資金貸付事業特別会計</v>
      </c>
      <c r="F35" s="368"/>
      <c r="G35" s="368"/>
      <c r="H35" s="368"/>
      <c r="I35" s="368"/>
      <c r="J35" s="368"/>
      <c r="K35" s="368"/>
      <c r="L35" s="368"/>
      <c r="M35" s="368"/>
      <c r="N35" s="368"/>
      <c r="O35" s="368"/>
      <c r="P35" s="368"/>
      <c r="Q35" s="368"/>
      <c r="R35" s="368"/>
      <c r="S35" s="368"/>
      <c r="T35" s="179"/>
      <c r="U35" s="367">
        <f>IF(W35="","",U34+1)</f>
        <v>7</v>
      </c>
      <c r="V35" s="367"/>
      <c r="W35" s="368" t="str">
        <f>IF('各会計、関係団体の財政状況及び健全化判断比率'!B29="","",'各会計、関係団体の財政状況及び健全化判断比率'!B29)</f>
        <v>国民健康保険事業特別会計</v>
      </c>
      <c r="X35" s="368"/>
      <c r="Y35" s="368"/>
      <c r="Z35" s="368"/>
      <c r="AA35" s="368"/>
      <c r="AB35" s="368"/>
      <c r="AC35" s="368"/>
      <c r="AD35" s="368"/>
      <c r="AE35" s="368"/>
      <c r="AF35" s="368"/>
      <c r="AG35" s="368"/>
      <c r="AH35" s="368"/>
      <c r="AI35" s="368"/>
      <c r="AJ35" s="368"/>
      <c r="AK35" s="368"/>
      <c r="AL35" s="179"/>
      <c r="AM35" s="367">
        <f t="shared" ref="AM35:AM43" si="0">IF(AO35="","",AM34+1)</f>
        <v>11</v>
      </c>
      <c r="AN35" s="367"/>
      <c r="AO35" s="368" t="str">
        <f>IF('各会計、関係団体の財政状況及び健全化判断比率'!B33="","",'各会計、関係団体の財政状況及び健全化判断比率'!B33)</f>
        <v>中央卸売市場事業会計</v>
      </c>
      <c r="AP35" s="368"/>
      <c r="AQ35" s="368"/>
      <c r="AR35" s="368"/>
      <c r="AS35" s="368"/>
      <c r="AT35" s="368"/>
      <c r="AU35" s="368"/>
      <c r="AV35" s="368"/>
      <c r="AW35" s="368"/>
      <c r="AX35" s="368"/>
      <c r="AY35" s="368"/>
      <c r="AZ35" s="368"/>
      <c r="BA35" s="368"/>
      <c r="BB35" s="368"/>
      <c r="BC35" s="368"/>
      <c r="BD35" s="179"/>
      <c r="BE35" s="367">
        <f t="shared" ref="BE35:BE43" si="1">IF(BG35="","",BE34+1)</f>
        <v>15</v>
      </c>
      <c r="BF35" s="367"/>
      <c r="BG35" s="368" t="str">
        <f>IF('各会計、関係団体の財政状況及び健全化判断比率'!B37="","",'各会計、関係団体の財政状況及び健全化判断比率'!B37)</f>
        <v>食肉地方卸売市場事業特別会計</v>
      </c>
      <c r="BH35" s="368"/>
      <c r="BI35" s="368"/>
      <c r="BJ35" s="368"/>
      <c r="BK35" s="368"/>
      <c r="BL35" s="368"/>
      <c r="BM35" s="368"/>
      <c r="BN35" s="368"/>
      <c r="BO35" s="368"/>
      <c r="BP35" s="368"/>
      <c r="BQ35" s="368"/>
      <c r="BR35" s="368"/>
      <c r="BS35" s="368"/>
      <c r="BT35" s="368"/>
      <c r="BU35" s="368"/>
      <c r="BV35" s="179"/>
      <c r="BW35" s="367">
        <f t="shared" ref="BW35:BW43" si="2">IF(BY35="","",BW34+1)</f>
        <v>18</v>
      </c>
      <c r="BX35" s="367"/>
      <c r="BY35" s="368" t="str">
        <f>IF('各会計、関係団体の財政状況及び健全化判断比率'!B69="","",'各会計、関係団体の財政状況及び健全化判断比率'!B69)</f>
        <v>岐阜県後期高齢者医療広域連合（後期高齢者医療特別会計）</v>
      </c>
      <c r="BZ35" s="368"/>
      <c r="CA35" s="368"/>
      <c r="CB35" s="368"/>
      <c r="CC35" s="368"/>
      <c r="CD35" s="368"/>
      <c r="CE35" s="368"/>
      <c r="CF35" s="368"/>
      <c r="CG35" s="368"/>
      <c r="CH35" s="368"/>
      <c r="CI35" s="368"/>
      <c r="CJ35" s="368"/>
      <c r="CK35" s="368"/>
      <c r="CL35" s="368"/>
      <c r="CM35" s="368"/>
      <c r="CN35" s="179"/>
      <c r="CO35" s="367">
        <f t="shared" ref="CO35:CO43" si="3">IF(CQ35="","",CO34+1)</f>
        <v>25</v>
      </c>
      <c r="CP35" s="367"/>
      <c r="CQ35" s="368" t="str">
        <f>IF('各会計、関係団体の財政状況及び健全化判断比率'!BS8="","",'各会計、関係団体の財政状況及び健全化判断比率'!BS8)</f>
        <v>岐阜市学校給食会</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6"/>
    </row>
    <row r="36" spans="1:113" ht="32.25" customHeight="1" x14ac:dyDescent="0.15">
      <c r="A36" s="179"/>
      <c r="B36" s="203"/>
      <c r="C36" s="367">
        <f>IF(E36="","",C35+1)</f>
        <v>3</v>
      </c>
      <c r="D36" s="367"/>
      <c r="E36" s="368" t="str">
        <f>IF('各会計、関係団体の財政状況及び健全化判断比率'!B9="","",'各会計、関係団体の財政状況及び健全化判断比率'!B9)</f>
        <v>母子父子寡婦福祉資金貸付事業特別会計</v>
      </c>
      <c r="F36" s="368"/>
      <c r="G36" s="368"/>
      <c r="H36" s="368"/>
      <c r="I36" s="368"/>
      <c r="J36" s="368"/>
      <c r="K36" s="368"/>
      <c r="L36" s="368"/>
      <c r="M36" s="368"/>
      <c r="N36" s="368"/>
      <c r="O36" s="368"/>
      <c r="P36" s="368"/>
      <c r="Q36" s="368"/>
      <c r="R36" s="368"/>
      <c r="S36" s="368"/>
      <c r="T36" s="179"/>
      <c r="U36" s="367">
        <f t="shared" ref="U36:U43" si="4">IF(W36="","",U35+1)</f>
        <v>8</v>
      </c>
      <c r="V36" s="367"/>
      <c r="W36" s="368" t="str">
        <f>IF('各会計、関係団体の財政状況及び健全化判断比率'!B30="","",'各会計、関係団体の財政状況及び健全化判断比率'!B30)</f>
        <v>介護保険事業特別会計</v>
      </c>
      <c r="X36" s="368"/>
      <c r="Y36" s="368"/>
      <c r="Z36" s="368"/>
      <c r="AA36" s="368"/>
      <c r="AB36" s="368"/>
      <c r="AC36" s="368"/>
      <c r="AD36" s="368"/>
      <c r="AE36" s="368"/>
      <c r="AF36" s="368"/>
      <c r="AG36" s="368"/>
      <c r="AH36" s="368"/>
      <c r="AI36" s="368"/>
      <c r="AJ36" s="368"/>
      <c r="AK36" s="368"/>
      <c r="AL36" s="179"/>
      <c r="AM36" s="367">
        <f t="shared" si="0"/>
        <v>12</v>
      </c>
      <c r="AN36" s="367"/>
      <c r="AO36" s="368" t="str">
        <f>IF('各会計、関係団体の財政状況及び健全化判断比率'!B34="","",'各会計、関係団体の財政状況及び健全化判断比率'!B34)</f>
        <v>水道事業会計</v>
      </c>
      <c r="AP36" s="368"/>
      <c r="AQ36" s="368"/>
      <c r="AR36" s="368"/>
      <c r="AS36" s="368"/>
      <c r="AT36" s="368"/>
      <c r="AU36" s="368"/>
      <c r="AV36" s="368"/>
      <c r="AW36" s="368"/>
      <c r="AX36" s="368"/>
      <c r="AY36" s="368"/>
      <c r="AZ36" s="368"/>
      <c r="BA36" s="368"/>
      <c r="BB36" s="368"/>
      <c r="BC36" s="368"/>
      <c r="BD36" s="179"/>
      <c r="BE36" s="367">
        <f t="shared" si="1"/>
        <v>16</v>
      </c>
      <c r="BF36" s="367"/>
      <c r="BG36" s="368" t="str">
        <f>IF('各会計、関係団体の財政状況及び健全化判断比率'!B38="","",'各会計、関係団体の財政状況及び健全化判断比率'!B38)</f>
        <v>観光事業特別会計</v>
      </c>
      <c r="BH36" s="368"/>
      <c r="BI36" s="368"/>
      <c r="BJ36" s="368"/>
      <c r="BK36" s="368"/>
      <c r="BL36" s="368"/>
      <c r="BM36" s="368"/>
      <c r="BN36" s="368"/>
      <c r="BO36" s="368"/>
      <c r="BP36" s="368"/>
      <c r="BQ36" s="368"/>
      <c r="BR36" s="368"/>
      <c r="BS36" s="368"/>
      <c r="BT36" s="368"/>
      <c r="BU36" s="368"/>
      <c r="BV36" s="179"/>
      <c r="BW36" s="367">
        <f t="shared" si="2"/>
        <v>19</v>
      </c>
      <c r="BX36" s="367"/>
      <c r="BY36" s="368" t="str">
        <f>IF('各会計、関係団体の財政状況及び健全化判断比率'!B70="","",'各会計、関係団体の財政状況及び健全化判断比率'!B70)</f>
        <v>岐阜県市町村会館組合</v>
      </c>
      <c r="BZ36" s="368"/>
      <c r="CA36" s="368"/>
      <c r="CB36" s="368"/>
      <c r="CC36" s="368"/>
      <c r="CD36" s="368"/>
      <c r="CE36" s="368"/>
      <c r="CF36" s="368"/>
      <c r="CG36" s="368"/>
      <c r="CH36" s="368"/>
      <c r="CI36" s="368"/>
      <c r="CJ36" s="368"/>
      <c r="CK36" s="368"/>
      <c r="CL36" s="368"/>
      <c r="CM36" s="368"/>
      <c r="CN36" s="179"/>
      <c r="CO36" s="367">
        <f t="shared" si="3"/>
        <v>26</v>
      </c>
      <c r="CP36" s="367"/>
      <c r="CQ36" s="368" t="str">
        <f>IF('各会計、関係団体の財政状況及び健全化判断比率'!BS9="","",'各会計、関係団体の財政状況及び健全化判断比率'!BS9)</f>
        <v>岐阜市みどりのまち推進財団</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6"/>
    </row>
    <row r="37" spans="1:113" ht="32.25" customHeight="1" x14ac:dyDescent="0.15">
      <c r="A37" s="179"/>
      <c r="B37" s="203"/>
      <c r="C37" s="367">
        <f>IF(E37="","",C36+1)</f>
        <v>4</v>
      </c>
      <c r="D37" s="367"/>
      <c r="E37" s="368" t="str">
        <f>IF('各会計、関係団体の財政状況及び健全化判断比率'!B10="","",'各会計、関係団体の財政状況及び健全化判断比率'!B10)</f>
        <v>土地区画整理事業特別会計</v>
      </c>
      <c r="F37" s="368"/>
      <c r="G37" s="368"/>
      <c r="H37" s="368"/>
      <c r="I37" s="368"/>
      <c r="J37" s="368"/>
      <c r="K37" s="368"/>
      <c r="L37" s="368"/>
      <c r="M37" s="368"/>
      <c r="N37" s="368"/>
      <c r="O37" s="368"/>
      <c r="P37" s="368"/>
      <c r="Q37" s="368"/>
      <c r="R37" s="368"/>
      <c r="S37" s="368"/>
      <c r="T37" s="179"/>
      <c r="U37" s="367">
        <f t="shared" si="4"/>
        <v>9</v>
      </c>
      <c r="V37" s="367"/>
      <c r="W37" s="368" t="str">
        <f>IF('各会計、関係団体の財政状況及び健全化判断比率'!B31="","",'各会計、関係団体の財政状況及び健全化判断比率'!B31)</f>
        <v>後期高齢者医療事業特別会計</v>
      </c>
      <c r="X37" s="368"/>
      <c r="Y37" s="368"/>
      <c r="Z37" s="368"/>
      <c r="AA37" s="368"/>
      <c r="AB37" s="368"/>
      <c r="AC37" s="368"/>
      <c r="AD37" s="368"/>
      <c r="AE37" s="368"/>
      <c r="AF37" s="368"/>
      <c r="AG37" s="368"/>
      <c r="AH37" s="368"/>
      <c r="AI37" s="368"/>
      <c r="AJ37" s="368"/>
      <c r="AK37" s="368"/>
      <c r="AL37" s="179"/>
      <c r="AM37" s="367">
        <f t="shared" si="0"/>
        <v>13</v>
      </c>
      <c r="AN37" s="367"/>
      <c r="AO37" s="368" t="str">
        <f>IF('各会計、関係団体の財政状況及び健全化判断比率'!B35="","",'各会計、関係団体の財政状況及び健全化判断比率'!B35)</f>
        <v>下水道事業会計</v>
      </c>
      <c r="AP37" s="368"/>
      <c r="AQ37" s="368"/>
      <c r="AR37" s="368"/>
      <c r="AS37" s="368"/>
      <c r="AT37" s="368"/>
      <c r="AU37" s="368"/>
      <c r="AV37" s="368"/>
      <c r="AW37" s="368"/>
      <c r="AX37" s="368"/>
      <c r="AY37" s="368"/>
      <c r="AZ37" s="368"/>
      <c r="BA37" s="368"/>
      <c r="BB37" s="368"/>
      <c r="BC37" s="368"/>
      <c r="BD37" s="179"/>
      <c r="BE37" s="367" t="str">
        <f t="shared" si="1"/>
        <v/>
      </c>
      <c r="BF37" s="367"/>
      <c r="BG37" s="368"/>
      <c r="BH37" s="368"/>
      <c r="BI37" s="368"/>
      <c r="BJ37" s="368"/>
      <c r="BK37" s="368"/>
      <c r="BL37" s="368"/>
      <c r="BM37" s="368"/>
      <c r="BN37" s="368"/>
      <c r="BO37" s="368"/>
      <c r="BP37" s="368"/>
      <c r="BQ37" s="368"/>
      <c r="BR37" s="368"/>
      <c r="BS37" s="368"/>
      <c r="BT37" s="368"/>
      <c r="BU37" s="368"/>
      <c r="BV37" s="179"/>
      <c r="BW37" s="367">
        <f t="shared" si="2"/>
        <v>20</v>
      </c>
      <c r="BX37" s="367"/>
      <c r="BY37" s="368" t="str">
        <f>IF('各会計、関係団体の財政状況及び健全化判断比率'!B71="","",'各会計、関係団体の財政状況及び健全化判断比率'!B71)</f>
        <v>岐阜地域児童発達支援センター組合</v>
      </c>
      <c r="BZ37" s="368"/>
      <c r="CA37" s="368"/>
      <c r="CB37" s="368"/>
      <c r="CC37" s="368"/>
      <c r="CD37" s="368"/>
      <c r="CE37" s="368"/>
      <c r="CF37" s="368"/>
      <c r="CG37" s="368"/>
      <c r="CH37" s="368"/>
      <c r="CI37" s="368"/>
      <c r="CJ37" s="368"/>
      <c r="CK37" s="368"/>
      <c r="CL37" s="368"/>
      <c r="CM37" s="368"/>
      <c r="CN37" s="179"/>
      <c r="CO37" s="367">
        <f t="shared" si="3"/>
        <v>27</v>
      </c>
      <c r="CP37" s="367"/>
      <c r="CQ37" s="368" t="str">
        <f>IF('各会計、関係団体の財政状況及び健全化判断比率'!BS10="","",'各会計、関係団体の財政状況及び健全化判断比率'!BS10)</f>
        <v>岐阜市教育文化振興事業団</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6"/>
    </row>
    <row r="38" spans="1:113" ht="32.25" customHeight="1" x14ac:dyDescent="0.15">
      <c r="A38" s="179"/>
      <c r="B38" s="203"/>
      <c r="C38" s="367">
        <f t="shared" ref="C38:C43" si="5">IF(E38="","",C37+1)</f>
        <v>5</v>
      </c>
      <c r="D38" s="367"/>
      <c r="E38" s="368" t="str">
        <f>IF('各会計、関係団体の財政状況及び健全化判断比率'!B11="","",'各会計、関係団体の財政状況及び健全化判断比率'!B11)</f>
        <v>薬科大学附属薬局事業特別会計</v>
      </c>
      <c r="F38" s="368"/>
      <c r="G38" s="368"/>
      <c r="H38" s="368"/>
      <c r="I38" s="368"/>
      <c r="J38" s="368"/>
      <c r="K38" s="368"/>
      <c r="L38" s="368"/>
      <c r="M38" s="368"/>
      <c r="N38" s="368"/>
      <c r="O38" s="368"/>
      <c r="P38" s="368"/>
      <c r="Q38" s="368"/>
      <c r="R38" s="368"/>
      <c r="S38" s="368"/>
      <c r="T38" s="179"/>
      <c r="U38" s="367" t="str">
        <f t="shared" si="4"/>
        <v/>
      </c>
      <c r="V38" s="367"/>
      <c r="W38" s="368"/>
      <c r="X38" s="368"/>
      <c r="Y38" s="368"/>
      <c r="Z38" s="368"/>
      <c r="AA38" s="368"/>
      <c r="AB38" s="368"/>
      <c r="AC38" s="368"/>
      <c r="AD38" s="368"/>
      <c r="AE38" s="368"/>
      <c r="AF38" s="368"/>
      <c r="AG38" s="368"/>
      <c r="AH38" s="368"/>
      <c r="AI38" s="368"/>
      <c r="AJ38" s="368"/>
      <c r="AK38" s="368"/>
      <c r="AL38" s="179"/>
      <c r="AM38" s="367" t="str">
        <f t="shared" si="0"/>
        <v/>
      </c>
      <c r="AN38" s="367"/>
      <c r="AO38" s="368"/>
      <c r="AP38" s="368"/>
      <c r="AQ38" s="368"/>
      <c r="AR38" s="368"/>
      <c r="AS38" s="368"/>
      <c r="AT38" s="368"/>
      <c r="AU38" s="368"/>
      <c r="AV38" s="368"/>
      <c r="AW38" s="368"/>
      <c r="AX38" s="368"/>
      <c r="AY38" s="368"/>
      <c r="AZ38" s="368"/>
      <c r="BA38" s="368"/>
      <c r="BB38" s="368"/>
      <c r="BC38" s="368"/>
      <c r="BD38" s="179"/>
      <c r="BE38" s="367" t="str">
        <f t="shared" si="1"/>
        <v/>
      </c>
      <c r="BF38" s="367"/>
      <c r="BG38" s="368"/>
      <c r="BH38" s="368"/>
      <c r="BI38" s="368"/>
      <c r="BJ38" s="368"/>
      <c r="BK38" s="368"/>
      <c r="BL38" s="368"/>
      <c r="BM38" s="368"/>
      <c r="BN38" s="368"/>
      <c r="BO38" s="368"/>
      <c r="BP38" s="368"/>
      <c r="BQ38" s="368"/>
      <c r="BR38" s="368"/>
      <c r="BS38" s="368"/>
      <c r="BT38" s="368"/>
      <c r="BU38" s="368"/>
      <c r="BV38" s="179"/>
      <c r="BW38" s="367">
        <f t="shared" si="2"/>
        <v>21</v>
      </c>
      <c r="BX38" s="367"/>
      <c r="BY38" s="368" t="str">
        <f>IF('各会計、関係団体の財政状況及び健全化判断比率'!B72="","",'各会計、関係団体の財政状況及び健全化判断比率'!B72)</f>
        <v>岐阜羽島衛生施設組合（一般会計）</v>
      </c>
      <c r="BZ38" s="368"/>
      <c r="CA38" s="368"/>
      <c r="CB38" s="368"/>
      <c r="CC38" s="368"/>
      <c r="CD38" s="368"/>
      <c r="CE38" s="368"/>
      <c r="CF38" s="368"/>
      <c r="CG38" s="368"/>
      <c r="CH38" s="368"/>
      <c r="CI38" s="368"/>
      <c r="CJ38" s="368"/>
      <c r="CK38" s="368"/>
      <c r="CL38" s="368"/>
      <c r="CM38" s="368"/>
      <c r="CN38" s="179"/>
      <c r="CO38" s="367">
        <f t="shared" si="3"/>
        <v>28</v>
      </c>
      <c r="CP38" s="367"/>
      <c r="CQ38" s="368" t="str">
        <f>IF('各会計、関係団体の財政状況及び健全化判断比率'!BS11="","",'各会計、関係団体の財政状況及び健全化判断比率'!BS11)</f>
        <v>岐阜観光コンベンション協会</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6"/>
    </row>
    <row r="39" spans="1:113" ht="32.25" customHeight="1" x14ac:dyDescent="0.15">
      <c r="A39" s="179"/>
      <c r="B39" s="203"/>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79"/>
      <c r="U39" s="367" t="str">
        <f t="shared" si="4"/>
        <v/>
      </c>
      <c r="V39" s="367"/>
      <c r="W39" s="368"/>
      <c r="X39" s="368"/>
      <c r="Y39" s="368"/>
      <c r="Z39" s="368"/>
      <c r="AA39" s="368"/>
      <c r="AB39" s="368"/>
      <c r="AC39" s="368"/>
      <c r="AD39" s="368"/>
      <c r="AE39" s="368"/>
      <c r="AF39" s="368"/>
      <c r="AG39" s="368"/>
      <c r="AH39" s="368"/>
      <c r="AI39" s="368"/>
      <c r="AJ39" s="368"/>
      <c r="AK39" s="368"/>
      <c r="AL39" s="179"/>
      <c r="AM39" s="367" t="str">
        <f t="shared" si="0"/>
        <v/>
      </c>
      <c r="AN39" s="367"/>
      <c r="AO39" s="368"/>
      <c r="AP39" s="368"/>
      <c r="AQ39" s="368"/>
      <c r="AR39" s="368"/>
      <c r="AS39" s="368"/>
      <c r="AT39" s="368"/>
      <c r="AU39" s="368"/>
      <c r="AV39" s="368"/>
      <c r="AW39" s="368"/>
      <c r="AX39" s="368"/>
      <c r="AY39" s="368"/>
      <c r="AZ39" s="368"/>
      <c r="BA39" s="368"/>
      <c r="BB39" s="368"/>
      <c r="BC39" s="368"/>
      <c r="BD39" s="179"/>
      <c r="BE39" s="367" t="str">
        <f t="shared" si="1"/>
        <v/>
      </c>
      <c r="BF39" s="367"/>
      <c r="BG39" s="368"/>
      <c r="BH39" s="368"/>
      <c r="BI39" s="368"/>
      <c r="BJ39" s="368"/>
      <c r="BK39" s="368"/>
      <c r="BL39" s="368"/>
      <c r="BM39" s="368"/>
      <c r="BN39" s="368"/>
      <c r="BO39" s="368"/>
      <c r="BP39" s="368"/>
      <c r="BQ39" s="368"/>
      <c r="BR39" s="368"/>
      <c r="BS39" s="368"/>
      <c r="BT39" s="368"/>
      <c r="BU39" s="368"/>
      <c r="BV39" s="179"/>
      <c r="BW39" s="367">
        <f t="shared" si="2"/>
        <v>22</v>
      </c>
      <c r="BX39" s="367"/>
      <c r="BY39" s="368" t="str">
        <f>IF('各会計、関係団体の財政状況及び健全化判断比率'!B73="","",'各会計、関係団体の財政状況及び健全化判断比率'!B73)</f>
        <v>岐阜羽島衛生施設組合（公共用地取得事業特別会計）</v>
      </c>
      <c r="BZ39" s="368"/>
      <c r="CA39" s="368"/>
      <c r="CB39" s="368"/>
      <c r="CC39" s="368"/>
      <c r="CD39" s="368"/>
      <c r="CE39" s="368"/>
      <c r="CF39" s="368"/>
      <c r="CG39" s="368"/>
      <c r="CH39" s="368"/>
      <c r="CI39" s="368"/>
      <c r="CJ39" s="368"/>
      <c r="CK39" s="368"/>
      <c r="CL39" s="368"/>
      <c r="CM39" s="368"/>
      <c r="CN39" s="179"/>
      <c r="CO39" s="367">
        <f t="shared" si="3"/>
        <v>29</v>
      </c>
      <c r="CP39" s="367"/>
      <c r="CQ39" s="368" t="str">
        <f>IF('各会計、関係団体の財政状況及び健全化判断比率'!BS12="","",'各会計、関係団体の財政状況及び健全化判断比率'!BS12)</f>
        <v>岐阜市国際交流協会</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6"/>
    </row>
    <row r="40" spans="1:113" ht="32.25" customHeight="1" x14ac:dyDescent="0.15">
      <c r="A40" s="179"/>
      <c r="B40" s="203"/>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79"/>
      <c r="U40" s="367" t="str">
        <f t="shared" si="4"/>
        <v/>
      </c>
      <c r="V40" s="367"/>
      <c r="W40" s="368"/>
      <c r="X40" s="368"/>
      <c r="Y40" s="368"/>
      <c r="Z40" s="368"/>
      <c r="AA40" s="368"/>
      <c r="AB40" s="368"/>
      <c r="AC40" s="368"/>
      <c r="AD40" s="368"/>
      <c r="AE40" s="368"/>
      <c r="AF40" s="368"/>
      <c r="AG40" s="368"/>
      <c r="AH40" s="368"/>
      <c r="AI40" s="368"/>
      <c r="AJ40" s="368"/>
      <c r="AK40" s="368"/>
      <c r="AL40" s="179"/>
      <c r="AM40" s="367" t="str">
        <f t="shared" si="0"/>
        <v/>
      </c>
      <c r="AN40" s="367"/>
      <c r="AO40" s="368"/>
      <c r="AP40" s="368"/>
      <c r="AQ40" s="368"/>
      <c r="AR40" s="368"/>
      <c r="AS40" s="368"/>
      <c r="AT40" s="368"/>
      <c r="AU40" s="368"/>
      <c r="AV40" s="368"/>
      <c r="AW40" s="368"/>
      <c r="AX40" s="368"/>
      <c r="AY40" s="368"/>
      <c r="AZ40" s="368"/>
      <c r="BA40" s="368"/>
      <c r="BB40" s="368"/>
      <c r="BC40" s="368"/>
      <c r="BD40" s="179"/>
      <c r="BE40" s="367" t="str">
        <f t="shared" si="1"/>
        <v/>
      </c>
      <c r="BF40" s="367"/>
      <c r="BG40" s="368"/>
      <c r="BH40" s="368"/>
      <c r="BI40" s="368"/>
      <c r="BJ40" s="368"/>
      <c r="BK40" s="368"/>
      <c r="BL40" s="368"/>
      <c r="BM40" s="368"/>
      <c r="BN40" s="368"/>
      <c r="BO40" s="368"/>
      <c r="BP40" s="368"/>
      <c r="BQ40" s="368"/>
      <c r="BR40" s="368"/>
      <c r="BS40" s="368"/>
      <c r="BT40" s="368"/>
      <c r="BU40" s="368"/>
      <c r="BV40" s="179"/>
      <c r="BW40" s="367">
        <f t="shared" si="2"/>
        <v>23</v>
      </c>
      <c r="BX40" s="367"/>
      <c r="BY40" s="368" t="str">
        <f>IF('各会計、関係団体の財政状況及び健全化判断比率'!B74="","",'各会計、関係団体の財政状況及び健全化判断比率'!B74)</f>
        <v>木曽川右岸地帯水防事務組合</v>
      </c>
      <c r="BZ40" s="368"/>
      <c r="CA40" s="368"/>
      <c r="CB40" s="368"/>
      <c r="CC40" s="368"/>
      <c r="CD40" s="368"/>
      <c r="CE40" s="368"/>
      <c r="CF40" s="368"/>
      <c r="CG40" s="368"/>
      <c r="CH40" s="368"/>
      <c r="CI40" s="368"/>
      <c r="CJ40" s="368"/>
      <c r="CK40" s="368"/>
      <c r="CL40" s="368"/>
      <c r="CM40" s="368"/>
      <c r="CN40" s="179"/>
      <c r="CO40" s="367">
        <f t="shared" si="3"/>
        <v>30</v>
      </c>
      <c r="CP40" s="367"/>
      <c r="CQ40" s="368" t="str">
        <f>IF('各会計、関係団体の財政状況及び健全化判断比率'!BS13="","",'各会計、関係団体の財政状況及び健全化判断比率'!BS13)</f>
        <v>岐阜市土地開発公社</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〇</v>
      </c>
      <c r="DH40" s="365"/>
      <c r="DI40" s="206"/>
    </row>
    <row r="41" spans="1:113" ht="32.25" customHeight="1" x14ac:dyDescent="0.15">
      <c r="A41" s="179"/>
      <c r="B41" s="203"/>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79"/>
      <c r="U41" s="367" t="str">
        <f t="shared" si="4"/>
        <v/>
      </c>
      <c r="V41" s="367"/>
      <c r="W41" s="368"/>
      <c r="X41" s="368"/>
      <c r="Y41" s="368"/>
      <c r="Z41" s="368"/>
      <c r="AA41" s="368"/>
      <c r="AB41" s="368"/>
      <c r="AC41" s="368"/>
      <c r="AD41" s="368"/>
      <c r="AE41" s="368"/>
      <c r="AF41" s="368"/>
      <c r="AG41" s="368"/>
      <c r="AH41" s="368"/>
      <c r="AI41" s="368"/>
      <c r="AJ41" s="368"/>
      <c r="AK41" s="368"/>
      <c r="AL41" s="179"/>
      <c r="AM41" s="367" t="str">
        <f t="shared" si="0"/>
        <v/>
      </c>
      <c r="AN41" s="367"/>
      <c r="AO41" s="368"/>
      <c r="AP41" s="368"/>
      <c r="AQ41" s="368"/>
      <c r="AR41" s="368"/>
      <c r="AS41" s="368"/>
      <c r="AT41" s="368"/>
      <c r="AU41" s="368"/>
      <c r="AV41" s="368"/>
      <c r="AW41" s="368"/>
      <c r="AX41" s="368"/>
      <c r="AY41" s="368"/>
      <c r="AZ41" s="368"/>
      <c r="BA41" s="368"/>
      <c r="BB41" s="368"/>
      <c r="BC41" s="368"/>
      <c r="BD41" s="179"/>
      <c r="BE41" s="367" t="str">
        <f t="shared" si="1"/>
        <v/>
      </c>
      <c r="BF41" s="367"/>
      <c r="BG41" s="368"/>
      <c r="BH41" s="368"/>
      <c r="BI41" s="368"/>
      <c r="BJ41" s="368"/>
      <c r="BK41" s="368"/>
      <c r="BL41" s="368"/>
      <c r="BM41" s="368"/>
      <c r="BN41" s="368"/>
      <c r="BO41" s="368"/>
      <c r="BP41" s="368"/>
      <c r="BQ41" s="368"/>
      <c r="BR41" s="368"/>
      <c r="BS41" s="368"/>
      <c r="BT41" s="368"/>
      <c r="BU41" s="368"/>
      <c r="BV41" s="179"/>
      <c r="BW41" s="367" t="str">
        <f t="shared" si="2"/>
        <v/>
      </c>
      <c r="BX41" s="367"/>
      <c r="BY41" s="368" t="str">
        <f>IF('各会計、関係団体の財政状況及び健全化判断比率'!B75="","",'各会計、関係団体の財政状況及び健全化判断比率'!B75)</f>
        <v/>
      </c>
      <c r="BZ41" s="368"/>
      <c r="CA41" s="368"/>
      <c r="CB41" s="368"/>
      <c r="CC41" s="368"/>
      <c r="CD41" s="368"/>
      <c r="CE41" s="368"/>
      <c r="CF41" s="368"/>
      <c r="CG41" s="368"/>
      <c r="CH41" s="368"/>
      <c r="CI41" s="368"/>
      <c r="CJ41" s="368"/>
      <c r="CK41" s="368"/>
      <c r="CL41" s="368"/>
      <c r="CM41" s="368"/>
      <c r="CN41" s="179"/>
      <c r="CO41" s="367">
        <f t="shared" si="3"/>
        <v>31</v>
      </c>
      <c r="CP41" s="367"/>
      <c r="CQ41" s="368" t="str">
        <f>IF('各会計、関係団体の財政状況及び健全化判断比率'!BS14="","",'各会計、関係団体の財政状況及び健全化判断比率'!BS14)</f>
        <v>岐阜市公共ホール管理財団</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6"/>
    </row>
    <row r="42" spans="1:113" ht="32.25" customHeight="1" x14ac:dyDescent="0.15">
      <c r="B42" s="203"/>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79"/>
      <c r="U42" s="367" t="str">
        <f t="shared" si="4"/>
        <v/>
      </c>
      <c r="V42" s="367"/>
      <c r="W42" s="368"/>
      <c r="X42" s="368"/>
      <c r="Y42" s="368"/>
      <c r="Z42" s="368"/>
      <c r="AA42" s="368"/>
      <c r="AB42" s="368"/>
      <c r="AC42" s="368"/>
      <c r="AD42" s="368"/>
      <c r="AE42" s="368"/>
      <c r="AF42" s="368"/>
      <c r="AG42" s="368"/>
      <c r="AH42" s="368"/>
      <c r="AI42" s="368"/>
      <c r="AJ42" s="368"/>
      <c r="AK42" s="368"/>
      <c r="AL42" s="179"/>
      <c r="AM42" s="367" t="str">
        <f t="shared" si="0"/>
        <v/>
      </c>
      <c r="AN42" s="367"/>
      <c r="AO42" s="368"/>
      <c r="AP42" s="368"/>
      <c r="AQ42" s="368"/>
      <c r="AR42" s="368"/>
      <c r="AS42" s="368"/>
      <c r="AT42" s="368"/>
      <c r="AU42" s="368"/>
      <c r="AV42" s="368"/>
      <c r="AW42" s="368"/>
      <c r="AX42" s="368"/>
      <c r="AY42" s="368"/>
      <c r="AZ42" s="368"/>
      <c r="BA42" s="368"/>
      <c r="BB42" s="368"/>
      <c r="BC42" s="368"/>
      <c r="BD42" s="179"/>
      <c r="BE42" s="367" t="str">
        <f t="shared" si="1"/>
        <v/>
      </c>
      <c r="BF42" s="367"/>
      <c r="BG42" s="368"/>
      <c r="BH42" s="368"/>
      <c r="BI42" s="368"/>
      <c r="BJ42" s="368"/>
      <c r="BK42" s="368"/>
      <c r="BL42" s="368"/>
      <c r="BM42" s="368"/>
      <c r="BN42" s="368"/>
      <c r="BO42" s="368"/>
      <c r="BP42" s="368"/>
      <c r="BQ42" s="368"/>
      <c r="BR42" s="368"/>
      <c r="BS42" s="368"/>
      <c r="BT42" s="368"/>
      <c r="BU42" s="368"/>
      <c r="BV42" s="179"/>
      <c r="BW42" s="367" t="str">
        <f t="shared" si="2"/>
        <v/>
      </c>
      <c r="BX42" s="367"/>
      <c r="BY42" s="368" t="str">
        <f>IF('各会計、関係団体の財政状況及び健全化判断比率'!B76="","",'各会計、関係団体の財政状況及び健全化判断比率'!B76)</f>
        <v/>
      </c>
      <c r="BZ42" s="368"/>
      <c r="CA42" s="368"/>
      <c r="CB42" s="368"/>
      <c r="CC42" s="368"/>
      <c r="CD42" s="368"/>
      <c r="CE42" s="368"/>
      <c r="CF42" s="368"/>
      <c r="CG42" s="368"/>
      <c r="CH42" s="368"/>
      <c r="CI42" s="368"/>
      <c r="CJ42" s="368"/>
      <c r="CK42" s="368"/>
      <c r="CL42" s="368"/>
      <c r="CM42" s="368"/>
      <c r="CN42" s="179"/>
      <c r="CO42" s="367">
        <f t="shared" si="3"/>
        <v>32</v>
      </c>
      <c r="CP42" s="367"/>
      <c r="CQ42" s="368" t="str">
        <f>IF('各会計、関係団体の財政状況及び健全化判断比率'!BS15="","",'各会計、関係団体の財政状況及び健全化判断比率'!BS15)</f>
        <v>岐阜乗合自動車</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6"/>
    </row>
    <row r="43" spans="1:113" ht="32.25" customHeight="1" x14ac:dyDescent="0.15">
      <c r="B43" s="203"/>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79"/>
      <c r="U43" s="367" t="str">
        <f t="shared" si="4"/>
        <v/>
      </c>
      <c r="V43" s="367"/>
      <c r="W43" s="368"/>
      <c r="X43" s="368"/>
      <c r="Y43" s="368"/>
      <c r="Z43" s="368"/>
      <c r="AA43" s="368"/>
      <c r="AB43" s="368"/>
      <c r="AC43" s="368"/>
      <c r="AD43" s="368"/>
      <c r="AE43" s="368"/>
      <c r="AF43" s="368"/>
      <c r="AG43" s="368"/>
      <c r="AH43" s="368"/>
      <c r="AI43" s="368"/>
      <c r="AJ43" s="368"/>
      <c r="AK43" s="368"/>
      <c r="AL43" s="179"/>
      <c r="AM43" s="367" t="str">
        <f t="shared" si="0"/>
        <v/>
      </c>
      <c r="AN43" s="367"/>
      <c r="AO43" s="368"/>
      <c r="AP43" s="368"/>
      <c r="AQ43" s="368"/>
      <c r="AR43" s="368"/>
      <c r="AS43" s="368"/>
      <c r="AT43" s="368"/>
      <c r="AU43" s="368"/>
      <c r="AV43" s="368"/>
      <c r="AW43" s="368"/>
      <c r="AX43" s="368"/>
      <c r="AY43" s="368"/>
      <c r="AZ43" s="368"/>
      <c r="BA43" s="368"/>
      <c r="BB43" s="368"/>
      <c r="BC43" s="368"/>
      <c r="BD43" s="179"/>
      <c r="BE43" s="367" t="str">
        <f t="shared" si="1"/>
        <v/>
      </c>
      <c r="BF43" s="367"/>
      <c r="BG43" s="368"/>
      <c r="BH43" s="368"/>
      <c r="BI43" s="368"/>
      <c r="BJ43" s="368"/>
      <c r="BK43" s="368"/>
      <c r="BL43" s="368"/>
      <c r="BM43" s="368"/>
      <c r="BN43" s="368"/>
      <c r="BO43" s="368"/>
      <c r="BP43" s="368"/>
      <c r="BQ43" s="368"/>
      <c r="BR43" s="368"/>
      <c r="BS43" s="368"/>
      <c r="BT43" s="368"/>
      <c r="BU43" s="368"/>
      <c r="BV43" s="179"/>
      <c r="BW43" s="367" t="str">
        <f t="shared" si="2"/>
        <v/>
      </c>
      <c r="BX43" s="367"/>
      <c r="BY43" s="368" t="str">
        <f>IF('各会計、関係団体の財政状況及び健全化判断比率'!B77="","",'各会計、関係団体の財政状況及び健全化判断比率'!B77)</f>
        <v/>
      </c>
      <c r="BZ43" s="368"/>
      <c r="CA43" s="368"/>
      <c r="CB43" s="368"/>
      <c r="CC43" s="368"/>
      <c r="CD43" s="368"/>
      <c r="CE43" s="368"/>
      <c r="CF43" s="368"/>
      <c r="CG43" s="368"/>
      <c r="CH43" s="368"/>
      <c r="CI43" s="368"/>
      <c r="CJ43" s="368"/>
      <c r="CK43" s="368"/>
      <c r="CL43" s="368"/>
      <c r="CM43" s="368"/>
      <c r="CN43" s="179"/>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6"/>
    </row>
    <row r="44" spans="1:113" ht="13.5" customHeight="1" thickBot="1" x14ac:dyDescent="0.2">
      <c r="B44" s="207"/>
      <c r="C44" s="208"/>
      <c r="D44" s="208"/>
      <c r="E44" s="208"/>
      <c r="F44" s="208"/>
      <c r="G44" s="208"/>
      <c r="H44" s="208"/>
      <c r="I44" s="208"/>
      <c r="J44" s="208"/>
      <c r="K44" s="208"/>
      <c r="L44" s="208"/>
      <c r="M44" s="208"/>
      <c r="N44" s="208"/>
      <c r="O44" s="208"/>
      <c r="P44" s="208"/>
      <c r="Q44" s="208"/>
      <c r="R44" s="208"/>
      <c r="S44" s="208"/>
      <c r="T44" s="208"/>
      <c r="U44" s="208"/>
      <c r="V44" s="208"/>
      <c r="W44" s="208"/>
      <c r="X44" s="208"/>
      <c r="Y44" s="208"/>
      <c r="Z44" s="208"/>
      <c r="AA44" s="208"/>
      <c r="AB44" s="208"/>
      <c r="AC44" s="208"/>
      <c r="AD44" s="208"/>
      <c r="AE44" s="208"/>
      <c r="AF44" s="208"/>
      <c r="AG44" s="208"/>
      <c r="AH44" s="208"/>
      <c r="AI44" s="208"/>
      <c r="AJ44" s="208"/>
      <c r="AK44" s="208"/>
      <c r="AL44" s="208"/>
      <c r="AM44" s="208"/>
      <c r="AN44" s="208"/>
      <c r="AO44" s="208"/>
      <c r="AP44" s="208"/>
      <c r="AQ44" s="208"/>
      <c r="AR44" s="208"/>
      <c r="AS44" s="208"/>
      <c r="AT44" s="208"/>
      <c r="AU44" s="208"/>
      <c r="AV44" s="208"/>
      <c r="AW44" s="208"/>
      <c r="AX44" s="208"/>
      <c r="AY44" s="208"/>
      <c r="AZ44" s="208"/>
      <c r="BA44" s="208"/>
      <c r="BB44" s="208"/>
      <c r="BC44" s="208"/>
      <c r="BD44" s="208"/>
      <c r="BE44" s="208"/>
      <c r="BF44" s="208"/>
      <c r="BG44" s="208"/>
      <c r="BH44" s="208"/>
      <c r="BI44" s="208"/>
      <c r="BJ44" s="208"/>
      <c r="BK44" s="208"/>
      <c r="BL44" s="208"/>
      <c r="BM44" s="208"/>
      <c r="BN44" s="208"/>
      <c r="BO44" s="208"/>
      <c r="BP44" s="208"/>
      <c r="BQ44" s="208"/>
      <c r="BR44" s="208"/>
      <c r="BS44" s="208"/>
      <c r="BT44" s="208"/>
      <c r="BU44" s="208"/>
      <c r="BV44" s="208"/>
      <c r="BW44" s="208"/>
      <c r="BX44" s="208"/>
      <c r="BY44" s="208"/>
      <c r="BZ44" s="208"/>
      <c r="CA44" s="208"/>
      <c r="CB44" s="208"/>
      <c r="CC44" s="208"/>
      <c r="CD44" s="208"/>
      <c r="CE44" s="208"/>
      <c r="CF44" s="208"/>
      <c r="CG44" s="208"/>
      <c r="CH44" s="208"/>
      <c r="CI44" s="208"/>
      <c r="CJ44" s="208"/>
      <c r="CK44" s="208"/>
      <c r="CL44" s="208"/>
      <c r="CM44" s="208"/>
      <c r="CN44" s="208"/>
      <c r="CO44" s="208"/>
      <c r="CP44" s="208"/>
      <c r="CQ44" s="208"/>
      <c r="CR44" s="208"/>
      <c r="CS44" s="208"/>
      <c r="CT44" s="208"/>
      <c r="CU44" s="208"/>
      <c r="CV44" s="208"/>
      <c r="CW44" s="208"/>
      <c r="CX44" s="208"/>
      <c r="CY44" s="208"/>
      <c r="CZ44" s="208"/>
      <c r="DA44" s="208"/>
      <c r="DB44" s="208"/>
      <c r="DC44" s="208"/>
      <c r="DD44" s="208"/>
      <c r="DE44" s="208"/>
      <c r="DF44" s="208"/>
      <c r="DG44" s="208"/>
      <c r="DH44" s="208"/>
      <c r="DI44" s="209"/>
    </row>
    <row r="45" spans="1:113" x14ac:dyDescent="0.15"/>
    <row r="46" spans="1:113" x14ac:dyDescent="0.15">
      <c r="B46" s="178" t="s">
        <v>209</v>
      </c>
      <c r="E46" s="364" t="s">
        <v>210</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15">
      <c r="E47" s="364" t="s">
        <v>211</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15">
      <c r="E48" s="364" t="s">
        <v>212</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15">
      <c r="E49" s="366" t="s">
        <v>213</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15">
      <c r="E50" s="364" t="s">
        <v>214</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15">
      <c r="E51" s="364" t="s">
        <v>215</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15">
      <c r="E52" s="364" t="s">
        <v>216</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15">
      <c r="E53" s="364" t="s">
        <v>217</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15"/>
    <row r="55" spans="5:113" x14ac:dyDescent="0.15"/>
    <row r="56" spans="5:113" x14ac:dyDescent="0.15"/>
  </sheetData>
  <sheetProtection algorithmName="SHA-512" hashValue="yrapyT7I3Su3/5vaQGaOSeaMMWn1taIA8aY3ozxhodj74W+5IdIgYrx6iuQ854socBBLZ97/7iCHIbWp/Ac1Zg==" saltValue="SR3Q+tZ1WZgBJgA3DMn5tQ=="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A23"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574</v>
      </c>
      <c r="G33" s="29" t="s">
        <v>575</v>
      </c>
      <c r="H33" s="29" t="s">
        <v>576</v>
      </c>
      <c r="I33" s="29" t="s">
        <v>577</v>
      </c>
      <c r="J33" s="30" t="s">
        <v>578</v>
      </c>
      <c r="K33" s="22"/>
      <c r="L33" s="22"/>
      <c r="M33" s="22"/>
      <c r="N33" s="22"/>
      <c r="O33" s="22"/>
      <c r="P33" s="22"/>
    </row>
    <row r="34" spans="1:16" ht="39" customHeight="1" x14ac:dyDescent="0.15">
      <c r="A34" s="22"/>
      <c r="B34" s="31"/>
      <c r="C34" s="1151" t="s">
        <v>582</v>
      </c>
      <c r="D34" s="1151"/>
      <c r="E34" s="1152"/>
      <c r="F34" s="32">
        <v>7.74</v>
      </c>
      <c r="G34" s="33">
        <v>7.4</v>
      </c>
      <c r="H34" s="33">
        <v>8.52</v>
      </c>
      <c r="I34" s="33">
        <v>9.36</v>
      </c>
      <c r="J34" s="34">
        <v>8.67</v>
      </c>
      <c r="K34" s="22"/>
      <c r="L34" s="22"/>
      <c r="M34" s="22"/>
      <c r="N34" s="22"/>
      <c r="O34" s="22"/>
      <c r="P34" s="22"/>
    </row>
    <row r="35" spans="1:16" ht="39" customHeight="1" x14ac:dyDescent="0.15">
      <c r="A35" s="22"/>
      <c r="B35" s="35"/>
      <c r="C35" s="1145" t="s">
        <v>583</v>
      </c>
      <c r="D35" s="1146"/>
      <c r="E35" s="1147"/>
      <c r="F35" s="36">
        <v>6.56</v>
      </c>
      <c r="G35" s="37">
        <v>6.55</v>
      </c>
      <c r="H35" s="37">
        <v>7.12</v>
      </c>
      <c r="I35" s="37">
        <v>6.67</v>
      </c>
      <c r="J35" s="38">
        <v>7.73</v>
      </c>
      <c r="K35" s="22"/>
      <c r="L35" s="22"/>
      <c r="M35" s="22"/>
      <c r="N35" s="22"/>
      <c r="O35" s="22"/>
      <c r="P35" s="22"/>
    </row>
    <row r="36" spans="1:16" ht="39" customHeight="1" x14ac:dyDescent="0.15">
      <c r="A36" s="22"/>
      <c r="B36" s="35"/>
      <c r="C36" s="1145" t="s">
        <v>584</v>
      </c>
      <c r="D36" s="1146"/>
      <c r="E36" s="1147"/>
      <c r="F36" s="36">
        <v>3.72</v>
      </c>
      <c r="G36" s="37">
        <v>3.55</v>
      </c>
      <c r="H36" s="37">
        <v>3.77</v>
      </c>
      <c r="I36" s="37">
        <v>3.27</v>
      </c>
      <c r="J36" s="38">
        <v>3.44</v>
      </c>
      <c r="K36" s="22"/>
      <c r="L36" s="22"/>
      <c r="M36" s="22"/>
      <c r="N36" s="22"/>
      <c r="O36" s="22"/>
      <c r="P36" s="22"/>
    </row>
    <row r="37" spans="1:16" ht="39" customHeight="1" x14ac:dyDescent="0.15">
      <c r="A37" s="22"/>
      <c r="B37" s="35"/>
      <c r="C37" s="1145" t="s">
        <v>585</v>
      </c>
      <c r="D37" s="1146"/>
      <c r="E37" s="1147"/>
      <c r="F37" s="36">
        <v>1.66</v>
      </c>
      <c r="G37" s="37">
        <v>1.32</v>
      </c>
      <c r="H37" s="37">
        <v>2.19</v>
      </c>
      <c r="I37" s="37">
        <v>2.87</v>
      </c>
      <c r="J37" s="38">
        <v>2.79</v>
      </c>
      <c r="K37" s="22"/>
      <c r="L37" s="22"/>
      <c r="M37" s="22"/>
      <c r="N37" s="22"/>
      <c r="O37" s="22"/>
      <c r="P37" s="22"/>
    </row>
    <row r="38" spans="1:16" ht="39" customHeight="1" x14ac:dyDescent="0.15">
      <c r="A38" s="22"/>
      <c r="B38" s="35"/>
      <c r="C38" s="1145" t="s">
        <v>586</v>
      </c>
      <c r="D38" s="1146"/>
      <c r="E38" s="1147"/>
      <c r="F38" s="36">
        <v>3.13</v>
      </c>
      <c r="G38" s="37">
        <v>2.86</v>
      </c>
      <c r="H38" s="37">
        <v>2.96</v>
      </c>
      <c r="I38" s="37">
        <v>2.48</v>
      </c>
      <c r="J38" s="38">
        <v>2.04</v>
      </c>
      <c r="K38" s="22"/>
      <c r="L38" s="22"/>
      <c r="M38" s="22"/>
      <c r="N38" s="22"/>
      <c r="O38" s="22"/>
      <c r="P38" s="22"/>
    </row>
    <row r="39" spans="1:16" ht="39" customHeight="1" x14ac:dyDescent="0.15">
      <c r="A39" s="22"/>
      <c r="B39" s="35"/>
      <c r="C39" s="1145" t="s">
        <v>587</v>
      </c>
      <c r="D39" s="1146"/>
      <c r="E39" s="1147"/>
      <c r="F39" s="36">
        <v>1.41</v>
      </c>
      <c r="G39" s="37">
        <v>1.56</v>
      </c>
      <c r="H39" s="37">
        <v>1.6</v>
      </c>
      <c r="I39" s="37">
        <v>1.06</v>
      </c>
      <c r="J39" s="38">
        <v>1.74</v>
      </c>
      <c r="K39" s="22"/>
      <c r="L39" s="22"/>
      <c r="M39" s="22"/>
      <c r="N39" s="22"/>
      <c r="O39" s="22"/>
      <c r="P39" s="22"/>
    </row>
    <row r="40" spans="1:16" ht="39" customHeight="1" x14ac:dyDescent="0.15">
      <c r="A40" s="22"/>
      <c r="B40" s="35"/>
      <c r="C40" s="1145" t="s">
        <v>588</v>
      </c>
      <c r="D40" s="1146"/>
      <c r="E40" s="1147"/>
      <c r="F40" s="36">
        <v>1.4</v>
      </c>
      <c r="G40" s="37">
        <v>1.39</v>
      </c>
      <c r="H40" s="37">
        <v>1.64</v>
      </c>
      <c r="I40" s="37">
        <v>1.6</v>
      </c>
      <c r="J40" s="38">
        <v>1.43</v>
      </c>
      <c r="K40" s="22"/>
      <c r="L40" s="22"/>
      <c r="M40" s="22"/>
      <c r="N40" s="22"/>
      <c r="O40" s="22"/>
      <c r="P40" s="22"/>
    </row>
    <row r="41" spans="1:16" ht="39" customHeight="1" x14ac:dyDescent="0.15">
      <c r="A41" s="22"/>
      <c r="B41" s="35"/>
      <c r="C41" s="1145" t="s">
        <v>589</v>
      </c>
      <c r="D41" s="1146"/>
      <c r="E41" s="1147"/>
      <c r="F41" s="36">
        <v>0.96</v>
      </c>
      <c r="G41" s="37">
        <v>1.03</v>
      </c>
      <c r="H41" s="37">
        <v>1.1499999999999999</v>
      </c>
      <c r="I41" s="37">
        <v>1.1100000000000001</v>
      </c>
      <c r="J41" s="38">
        <v>1.26</v>
      </c>
      <c r="K41" s="22"/>
      <c r="L41" s="22"/>
      <c r="M41" s="22"/>
      <c r="N41" s="22"/>
      <c r="O41" s="22"/>
      <c r="P41" s="22"/>
    </row>
    <row r="42" spans="1:16" ht="39" customHeight="1" x14ac:dyDescent="0.15">
      <c r="A42" s="22"/>
      <c r="B42" s="39"/>
      <c r="C42" s="1145" t="s">
        <v>590</v>
      </c>
      <c r="D42" s="1146"/>
      <c r="E42" s="1147"/>
      <c r="F42" s="36" t="s">
        <v>533</v>
      </c>
      <c r="G42" s="37" t="s">
        <v>533</v>
      </c>
      <c r="H42" s="37" t="s">
        <v>533</v>
      </c>
      <c r="I42" s="37" t="s">
        <v>533</v>
      </c>
      <c r="J42" s="38" t="s">
        <v>533</v>
      </c>
      <c r="K42" s="22"/>
      <c r="L42" s="22"/>
      <c r="M42" s="22"/>
      <c r="N42" s="22"/>
      <c r="O42" s="22"/>
      <c r="P42" s="22"/>
    </row>
    <row r="43" spans="1:16" ht="39" customHeight="1" thickBot="1" x14ac:dyDescent="0.2">
      <c r="A43" s="22"/>
      <c r="B43" s="40"/>
      <c r="C43" s="1148" t="s">
        <v>591</v>
      </c>
      <c r="D43" s="1149"/>
      <c r="E43" s="1150"/>
      <c r="F43" s="41">
        <v>0.63</v>
      </c>
      <c r="G43" s="42">
        <v>0.7</v>
      </c>
      <c r="H43" s="42">
        <v>0.7</v>
      </c>
      <c r="I43" s="42">
        <v>0.66</v>
      </c>
      <c r="J43" s="43">
        <v>0.57999999999999996</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bmsLyvMDUa8Jzq7k5w1pPg7wPYXezzxqeBvsYxdym1wphuWx7BvcwGH0DWT5FoveQkuBaaIcZrH8e79VqpsAw==" saltValue="gbOdyUr4XGcJ8d4iEghyR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topLeftCell="A43" zoomScaleSheetLayoutView="55" workbookViewId="0">
      <selection activeCell="Q54" sqref="Q54"/>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574</v>
      </c>
      <c r="L44" s="56" t="s">
        <v>575</v>
      </c>
      <c r="M44" s="56" t="s">
        <v>576</v>
      </c>
      <c r="N44" s="56" t="s">
        <v>577</v>
      </c>
      <c r="O44" s="57" t="s">
        <v>578</v>
      </c>
      <c r="P44" s="48"/>
      <c r="Q44" s="48"/>
      <c r="R44" s="48"/>
      <c r="S44" s="48"/>
      <c r="T44" s="48"/>
      <c r="U44" s="48"/>
    </row>
    <row r="45" spans="1:21" ht="30.75" customHeight="1" x14ac:dyDescent="0.15">
      <c r="A45" s="48"/>
      <c r="B45" s="1176" t="s">
        <v>11</v>
      </c>
      <c r="C45" s="1177"/>
      <c r="D45" s="58"/>
      <c r="E45" s="1182" t="s">
        <v>12</v>
      </c>
      <c r="F45" s="1182"/>
      <c r="G45" s="1182"/>
      <c r="H45" s="1182"/>
      <c r="I45" s="1182"/>
      <c r="J45" s="1183"/>
      <c r="K45" s="59">
        <v>12955</v>
      </c>
      <c r="L45" s="60">
        <v>12822</v>
      </c>
      <c r="M45" s="60">
        <v>12530</v>
      </c>
      <c r="N45" s="60">
        <v>12372</v>
      </c>
      <c r="O45" s="61">
        <v>12383</v>
      </c>
      <c r="P45" s="48"/>
      <c r="Q45" s="48"/>
      <c r="R45" s="48"/>
      <c r="S45" s="48"/>
      <c r="T45" s="48"/>
      <c r="U45" s="48"/>
    </row>
    <row r="46" spans="1:21" ht="30.75" customHeight="1" x14ac:dyDescent="0.15">
      <c r="A46" s="48"/>
      <c r="B46" s="1178"/>
      <c r="C46" s="1179"/>
      <c r="D46" s="62"/>
      <c r="E46" s="1155" t="s">
        <v>13</v>
      </c>
      <c r="F46" s="1155"/>
      <c r="G46" s="1155"/>
      <c r="H46" s="1155"/>
      <c r="I46" s="1155"/>
      <c r="J46" s="1156"/>
      <c r="K46" s="63" t="s">
        <v>533</v>
      </c>
      <c r="L46" s="64" t="s">
        <v>533</v>
      </c>
      <c r="M46" s="64" t="s">
        <v>533</v>
      </c>
      <c r="N46" s="64" t="s">
        <v>533</v>
      </c>
      <c r="O46" s="65" t="s">
        <v>533</v>
      </c>
      <c r="P46" s="48"/>
      <c r="Q46" s="48"/>
      <c r="R46" s="48"/>
      <c r="S46" s="48"/>
      <c r="T46" s="48"/>
      <c r="U46" s="48"/>
    </row>
    <row r="47" spans="1:21" ht="30.75" customHeight="1" x14ac:dyDescent="0.15">
      <c r="A47" s="48"/>
      <c r="B47" s="1178"/>
      <c r="C47" s="1179"/>
      <c r="D47" s="62"/>
      <c r="E47" s="1155" t="s">
        <v>14</v>
      </c>
      <c r="F47" s="1155"/>
      <c r="G47" s="1155"/>
      <c r="H47" s="1155"/>
      <c r="I47" s="1155"/>
      <c r="J47" s="1156"/>
      <c r="K47" s="63" t="s">
        <v>533</v>
      </c>
      <c r="L47" s="64" t="s">
        <v>533</v>
      </c>
      <c r="M47" s="64" t="s">
        <v>533</v>
      </c>
      <c r="N47" s="64" t="s">
        <v>533</v>
      </c>
      <c r="O47" s="65" t="s">
        <v>533</v>
      </c>
      <c r="P47" s="48"/>
      <c r="Q47" s="48"/>
      <c r="R47" s="48"/>
      <c r="S47" s="48"/>
      <c r="T47" s="48"/>
      <c r="U47" s="48"/>
    </row>
    <row r="48" spans="1:21" ht="30.75" customHeight="1" x14ac:dyDescent="0.15">
      <c r="A48" s="48"/>
      <c r="B48" s="1178"/>
      <c r="C48" s="1179"/>
      <c r="D48" s="62"/>
      <c r="E48" s="1155" t="s">
        <v>15</v>
      </c>
      <c r="F48" s="1155"/>
      <c r="G48" s="1155"/>
      <c r="H48" s="1155"/>
      <c r="I48" s="1155"/>
      <c r="J48" s="1156"/>
      <c r="K48" s="63">
        <v>2812</v>
      </c>
      <c r="L48" s="64">
        <v>2567</v>
      </c>
      <c r="M48" s="64">
        <v>2664</v>
      </c>
      <c r="N48" s="64">
        <v>2411</v>
      </c>
      <c r="O48" s="65">
        <v>1909</v>
      </c>
      <c r="P48" s="48"/>
      <c r="Q48" s="48"/>
      <c r="R48" s="48"/>
      <c r="S48" s="48"/>
      <c r="T48" s="48"/>
      <c r="U48" s="48"/>
    </row>
    <row r="49" spans="1:21" ht="30.75" customHeight="1" x14ac:dyDescent="0.15">
      <c r="A49" s="48"/>
      <c r="B49" s="1178"/>
      <c r="C49" s="1179"/>
      <c r="D49" s="62"/>
      <c r="E49" s="1155" t="s">
        <v>16</v>
      </c>
      <c r="F49" s="1155"/>
      <c r="G49" s="1155"/>
      <c r="H49" s="1155"/>
      <c r="I49" s="1155"/>
      <c r="J49" s="1156"/>
      <c r="K49" s="63">
        <v>13</v>
      </c>
      <c r="L49" s="64">
        <v>16</v>
      </c>
      <c r="M49" s="64">
        <v>30</v>
      </c>
      <c r="N49" s="64">
        <v>38</v>
      </c>
      <c r="O49" s="65">
        <v>50</v>
      </c>
      <c r="P49" s="48"/>
      <c r="Q49" s="48"/>
      <c r="R49" s="48"/>
      <c r="S49" s="48"/>
      <c r="T49" s="48"/>
      <c r="U49" s="48"/>
    </row>
    <row r="50" spans="1:21" ht="30.75" customHeight="1" x14ac:dyDescent="0.15">
      <c r="A50" s="48"/>
      <c r="B50" s="1178"/>
      <c r="C50" s="1179"/>
      <c r="D50" s="62"/>
      <c r="E50" s="1155" t="s">
        <v>17</v>
      </c>
      <c r="F50" s="1155"/>
      <c r="G50" s="1155"/>
      <c r="H50" s="1155"/>
      <c r="I50" s="1155"/>
      <c r="J50" s="1156"/>
      <c r="K50" s="63">
        <v>5</v>
      </c>
      <c r="L50" s="64">
        <v>4</v>
      </c>
      <c r="M50" s="64">
        <v>9</v>
      </c>
      <c r="N50" s="64">
        <v>10</v>
      </c>
      <c r="O50" s="65">
        <v>12</v>
      </c>
      <c r="P50" s="48"/>
      <c r="Q50" s="48"/>
      <c r="R50" s="48"/>
      <c r="S50" s="48"/>
      <c r="T50" s="48"/>
      <c r="U50" s="48"/>
    </row>
    <row r="51" spans="1:21" ht="30.75" customHeight="1" x14ac:dyDescent="0.15">
      <c r="A51" s="48"/>
      <c r="B51" s="1180"/>
      <c r="C51" s="1181"/>
      <c r="D51" s="66"/>
      <c r="E51" s="1155" t="s">
        <v>18</v>
      </c>
      <c r="F51" s="1155"/>
      <c r="G51" s="1155"/>
      <c r="H51" s="1155"/>
      <c r="I51" s="1155"/>
      <c r="J51" s="1156"/>
      <c r="K51" s="63">
        <v>1</v>
      </c>
      <c r="L51" s="64">
        <v>1</v>
      </c>
      <c r="M51" s="64">
        <v>1</v>
      </c>
      <c r="N51" s="64">
        <v>0</v>
      </c>
      <c r="O51" s="65">
        <v>0</v>
      </c>
      <c r="P51" s="48"/>
      <c r="Q51" s="48"/>
      <c r="R51" s="48"/>
      <c r="S51" s="48"/>
      <c r="T51" s="48"/>
      <c r="U51" s="48"/>
    </row>
    <row r="52" spans="1:21" ht="30.75" customHeight="1" x14ac:dyDescent="0.15">
      <c r="A52" s="48"/>
      <c r="B52" s="1153" t="s">
        <v>19</v>
      </c>
      <c r="C52" s="1154"/>
      <c r="D52" s="66"/>
      <c r="E52" s="1155" t="s">
        <v>20</v>
      </c>
      <c r="F52" s="1155"/>
      <c r="G52" s="1155"/>
      <c r="H52" s="1155"/>
      <c r="I52" s="1155"/>
      <c r="J52" s="1156"/>
      <c r="K52" s="63">
        <v>12411</v>
      </c>
      <c r="L52" s="64">
        <v>12273</v>
      </c>
      <c r="M52" s="64">
        <v>12480</v>
      </c>
      <c r="N52" s="64">
        <v>12477</v>
      </c>
      <c r="O52" s="65">
        <v>12618</v>
      </c>
      <c r="P52" s="48"/>
      <c r="Q52" s="48"/>
      <c r="R52" s="48"/>
      <c r="S52" s="48"/>
      <c r="T52" s="48"/>
      <c r="U52" s="48"/>
    </row>
    <row r="53" spans="1:21" ht="30.75" customHeight="1" thickBot="1" x14ac:dyDescent="0.2">
      <c r="A53" s="48"/>
      <c r="B53" s="1157" t="s">
        <v>21</v>
      </c>
      <c r="C53" s="1158"/>
      <c r="D53" s="67"/>
      <c r="E53" s="1159" t="s">
        <v>22</v>
      </c>
      <c r="F53" s="1159"/>
      <c r="G53" s="1159"/>
      <c r="H53" s="1159"/>
      <c r="I53" s="1159"/>
      <c r="J53" s="1160"/>
      <c r="K53" s="68">
        <v>3375</v>
      </c>
      <c r="L53" s="69">
        <v>3137</v>
      </c>
      <c r="M53" s="69">
        <v>2754</v>
      </c>
      <c r="N53" s="69">
        <v>2354</v>
      </c>
      <c r="O53" s="70">
        <v>1736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592</v>
      </c>
      <c r="P56" s="48"/>
      <c r="Q56" s="48"/>
      <c r="R56" s="48"/>
      <c r="S56" s="48"/>
      <c r="T56" s="48"/>
      <c r="U56" s="48"/>
    </row>
    <row r="57" spans="1:21" ht="31.5" customHeight="1" thickBot="1" x14ac:dyDescent="0.2">
      <c r="A57" s="48"/>
      <c r="B57" s="76"/>
      <c r="C57" s="77"/>
      <c r="D57" s="77"/>
      <c r="E57" s="78"/>
      <c r="F57" s="78"/>
      <c r="G57" s="78"/>
      <c r="H57" s="78"/>
      <c r="I57" s="78"/>
      <c r="J57" s="79" t="s">
        <v>2</v>
      </c>
      <c r="K57" s="80" t="s">
        <v>593</v>
      </c>
      <c r="L57" s="81" t="s">
        <v>594</v>
      </c>
      <c r="M57" s="81" t="s">
        <v>595</v>
      </c>
      <c r="N57" s="81" t="s">
        <v>596</v>
      </c>
      <c r="O57" s="82" t="s">
        <v>597</v>
      </c>
      <c r="P57" s="48"/>
      <c r="Q57" s="48"/>
      <c r="R57" s="48"/>
      <c r="S57" s="48"/>
      <c r="T57" s="48"/>
      <c r="U57" s="48"/>
    </row>
    <row r="58" spans="1:21" ht="31.5" customHeight="1" x14ac:dyDescent="0.15">
      <c r="B58" s="1161" t="s">
        <v>26</v>
      </c>
      <c r="C58" s="1162"/>
      <c r="D58" s="1167" t="s">
        <v>27</v>
      </c>
      <c r="E58" s="1168"/>
      <c r="F58" s="1168"/>
      <c r="G58" s="1168"/>
      <c r="H58" s="1168"/>
      <c r="I58" s="1168"/>
      <c r="J58" s="1169"/>
      <c r="K58" s="83" t="s">
        <v>533</v>
      </c>
      <c r="L58" s="84" t="s">
        <v>533</v>
      </c>
      <c r="M58" s="84" t="s">
        <v>533</v>
      </c>
      <c r="N58" s="84" t="s">
        <v>533</v>
      </c>
      <c r="O58" s="85" t="s">
        <v>533</v>
      </c>
    </row>
    <row r="59" spans="1:21" ht="31.5" customHeight="1" x14ac:dyDescent="0.15">
      <c r="B59" s="1163"/>
      <c r="C59" s="1164"/>
      <c r="D59" s="1170" t="s">
        <v>28</v>
      </c>
      <c r="E59" s="1171"/>
      <c r="F59" s="1171"/>
      <c r="G59" s="1171"/>
      <c r="H59" s="1171"/>
      <c r="I59" s="1171"/>
      <c r="J59" s="1172"/>
      <c r="K59" s="86" t="s">
        <v>533</v>
      </c>
      <c r="L59" s="87" t="s">
        <v>533</v>
      </c>
      <c r="M59" s="87" t="s">
        <v>533</v>
      </c>
      <c r="N59" s="87" t="s">
        <v>533</v>
      </c>
      <c r="O59" s="88" t="s">
        <v>533</v>
      </c>
    </row>
    <row r="60" spans="1:21" ht="31.5" customHeight="1" thickBot="1" x14ac:dyDescent="0.2">
      <c r="B60" s="1165"/>
      <c r="C60" s="1166"/>
      <c r="D60" s="1173" t="s">
        <v>29</v>
      </c>
      <c r="E60" s="1174"/>
      <c r="F60" s="1174"/>
      <c r="G60" s="1174"/>
      <c r="H60" s="1174"/>
      <c r="I60" s="1174"/>
      <c r="J60" s="1175"/>
      <c r="K60" s="89" t="s">
        <v>533</v>
      </c>
      <c r="L60" s="90" t="s">
        <v>533</v>
      </c>
      <c r="M60" s="90" t="s">
        <v>533</v>
      </c>
      <c r="N60" s="90" t="s">
        <v>533</v>
      </c>
      <c r="O60" s="91" t="s">
        <v>533</v>
      </c>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xhf0xj8JjWKMSDqS1VmirH2rdQ7AjpMdH3y23gYR7KPgesvFzov5FDCzajuc2m5BEPu16HN38CrTUCenYDm1Kg==" saltValue="vyOJvlbxkfuDMdG8kksjoA=="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1"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topLeftCell="A34" zoomScale="80" zoomScaleNormal="80"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s="96" customFormat="1" ht="15" customHeight="1" x14ac:dyDescent="0.15"/>
    <row r="17" s="96" customFormat="1" ht="15" customHeight="1" x14ac:dyDescent="0.15"/>
    <row r="18" s="96" customFormat="1" ht="15" customHeight="1" x14ac:dyDescent="0.15"/>
    <row r="19" s="96" customFormat="1" ht="15" customHeight="1" x14ac:dyDescent="0.15"/>
    <row r="20" s="96" customFormat="1" ht="15" customHeight="1" x14ac:dyDescent="0.15"/>
    <row r="21" s="96" customFormat="1" ht="15" customHeight="1" x14ac:dyDescent="0.15"/>
    <row r="22" s="96" customFormat="1" ht="15" customHeight="1" x14ac:dyDescent="0.15"/>
    <row r="23" s="96" customFormat="1" ht="15" customHeight="1" x14ac:dyDescent="0.15"/>
    <row r="24" s="96" customFormat="1" ht="15" customHeight="1" x14ac:dyDescent="0.15"/>
    <row r="25" s="96" customFormat="1" ht="15" customHeight="1" x14ac:dyDescent="0.15"/>
    <row r="26" s="96" customFormat="1" ht="15" customHeight="1" x14ac:dyDescent="0.15"/>
    <row r="27" s="96" customFormat="1" ht="15" customHeight="1" x14ac:dyDescent="0.15"/>
    <row r="28" s="96" customFormat="1" ht="15" customHeight="1" x14ac:dyDescent="0.15"/>
    <row r="29" s="96" customFormat="1" ht="15" customHeight="1" x14ac:dyDescent="0.15"/>
    <row r="30" s="96" customFormat="1" ht="15" customHeight="1" x14ac:dyDescent="0.15"/>
    <row r="31" s="96" customFormat="1" ht="15" customHeight="1" x14ac:dyDescent="0.15"/>
    <row r="32" s="96" customFormat="1"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574</v>
      </c>
      <c r="J40" s="103" t="s">
        <v>575</v>
      </c>
      <c r="K40" s="103" t="s">
        <v>576</v>
      </c>
      <c r="L40" s="103" t="s">
        <v>577</v>
      </c>
      <c r="M40" s="104" t="s">
        <v>578</v>
      </c>
    </row>
    <row r="41" spans="2:13" ht="27.75" customHeight="1" x14ac:dyDescent="0.15">
      <c r="B41" s="1196" t="s">
        <v>32</v>
      </c>
      <c r="C41" s="1197"/>
      <c r="D41" s="105"/>
      <c r="E41" s="1198" t="s">
        <v>33</v>
      </c>
      <c r="F41" s="1198"/>
      <c r="G41" s="1198"/>
      <c r="H41" s="1199"/>
      <c r="I41" s="353">
        <v>135427</v>
      </c>
      <c r="J41" s="354">
        <v>138383</v>
      </c>
      <c r="K41" s="354">
        <v>145285</v>
      </c>
      <c r="L41" s="354">
        <v>148023</v>
      </c>
      <c r="M41" s="355">
        <v>148841</v>
      </c>
    </row>
    <row r="42" spans="2:13" ht="27.75" customHeight="1" x14ac:dyDescent="0.15">
      <c r="B42" s="1186"/>
      <c r="C42" s="1187"/>
      <c r="D42" s="106"/>
      <c r="E42" s="1190" t="s">
        <v>34</v>
      </c>
      <c r="F42" s="1190"/>
      <c r="G42" s="1190"/>
      <c r="H42" s="1191"/>
      <c r="I42" s="356">
        <v>1584</v>
      </c>
      <c r="J42" s="357">
        <v>1638</v>
      </c>
      <c r="K42" s="357">
        <v>1626</v>
      </c>
      <c r="L42" s="357">
        <v>1583</v>
      </c>
      <c r="M42" s="358">
        <v>1431</v>
      </c>
    </row>
    <row r="43" spans="2:13" ht="27.75" customHeight="1" x14ac:dyDescent="0.15">
      <c r="B43" s="1186"/>
      <c r="C43" s="1187"/>
      <c r="D43" s="106"/>
      <c r="E43" s="1190" t="s">
        <v>35</v>
      </c>
      <c r="F43" s="1190"/>
      <c r="G43" s="1190"/>
      <c r="H43" s="1191"/>
      <c r="I43" s="356">
        <v>27782</v>
      </c>
      <c r="J43" s="357">
        <v>26040</v>
      </c>
      <c r="K43" s="357">
        <v>24264</v>
      </c>
      <c r="L43" s="357">
        <v>22128</v>
      </c>
      <c r="M43" s="358">
        <v>20799</v>
      </c>
    </row>
    <row r="44" spans="2:13" ht="27.75" customHeight="1" x14ac:dyDescent="0.15">
      <c r="B44" s="1186"/>
      <c r="C44" s="1187"/>
      <c r="D44" s="106"/>
      <c r="E44" s="1190" t="s">
        <v>36</v>
      </c>
      <c r="F44" s="1190"/>
      <c r="G44" s="1190"/>
      <c r="H44" s="1191"/>
      <c r="I44" s="356">
        <v>128</v>
      </c>
      <c r="J44" s="357">
        <v>252</v>
      </c>
      <c r="K44" s="357">
        <v>504</v>
      </c>
      <c r="L44" s="357">
        <v>587</v>
      </c>
      <c r="M44" s="358">
        <v>535</v>
      </c>
    </row>
    <row r="45" spans="2:13" ht="27.75" customHeight="1" x14ac:dyDescent="0.15">
      <c r="B45" s="1186"/>
      <c r="C45" s="1187"/>
      <c r="D45" s="106"/>
      <c r="E45" s="1190" t="s">
        <v>37</v>
      </c>
      <c r="F45" s="1190"/>
      <c r="G45" s="1190"/>
      <c r="H45" s="1191"/>
      <c r="I45" s="356">
        <v>15620</v>
      </c>
      <c r="J45" s="357">
        <v>16285</v>
      </c>
      <c r="K45" s="357">
        <v>16468</v>
      </c>
      <c r="L45" s="357">
        <v>16588</v>
      </c>
      <c r="M45" s="358">
        <v>16729</v>
      </c>
    </row>
    <row r="46" spans="2:13" ht="27.75" customHeight="1" x14ac:dyDescent="0.15">
      <c r="B46" s="1186"/>
      <c r="C46" s="1187"/>
      <c r="D46" s="107"/>
      <c r="E46" s="1190" t="s">
        <v>38</v>
      </c>
      <c r="F46" s="1190"/>
      <c r="G46" s="1190"/>
      <c r="H46" s="1191"/>
      <c r="I46" s="356" t="s">
        <v>533</v>
      </c>
      <c r="J46" s="357" t="s">
        <v>533</v>
      </c>
      <c r="K46" s="357" t="s">
        <v>533</v>
      </c>
      <c r="L46" s="357" t="s">
        <v>533</v>
      </c>
      <c r="M46" s="358" t="s">
        <v>533</v>
      </c>
    </row>
    <row r="47" spans="2:13" ht="27.75" customHeight="1" x14ac:dyDescent="0.15">
      <c r="B47" s="1186"/>
      <c r="C47" s="1187"/>
      <c r="D47" s="108"/>
      <c r="E47" s="1200" t="s">
        <v>39</v>
      </c>
      <c r="F47" s="1201"/>
      <c r="G47" s="1201"/>
      <c r="H47" s="1202"/>
      <c r="I47" s="356" t="s">
        <v>533</v>
      </c>
      <c r="J47" s="357" t="s">
        <v>533</v>
      </c>
      <c r="K47" s="357" t="s">
        <v>533</v>
      </c>
      <c r="L47" s="357" t="s">
        <v>533</v>
      </c>
      <c r="M47" s="358" t="s">
        <v>533</v>
      </c>
    </row>
    <row r="48" spans="2:13" ht="27.75" customHeight="1" x14ac:dyDescent="0.15">
      <c r="B48" s="1186"/>
      <c r="C48" s="1187"/>
      <c r="D48" s="106"/>
      <c r="E48" s="1190" t="s">
        <v>40</v>
      </c>
      <c r="F48" s="1190"/>
      <c r="G48" s="1190"/>
      <c r="H48" s="1191"/>
      <c r="I48" s="356" t="s">
        <v>533</v>
      </c>
      <c r="J48" s="357" t="s">
        <v>533</v>
      </c>
      <c r="K48" s="357" t="s">
        <v>533</v>
      </c>
      <c r="L48" s="357" t="s">
        <v>533</v>
      </c>
      <c r="M48" s="358" t="s">
        <v>533</v>
      </c>
    </row>
    <row r="49" spans="2:13" ht="27.75" customHeight="1" x14ac:dyDescent="0.15">
      <c r="B49" s="1188"/>
      <c r="C49" s="1189"/>
      <c r="D49" s="106"/>
      <c r="E49" s="1190" t="s">
        <v>41</v>
      </c>
      <c r="F49" s="1190"/>
      <c r="G49" s="1190"/>
      <c r="H49" s="1191"/>
      <c r="I49" s="356" t="s">
        <v>533</v>
      </c>
      <c r="J49" s="357" t="s">
        <v>533</v>
      </c>
      <c r="K49" s="357" t="s">
        <v>533</v>
      </c>
      <c r="L49" s="357" t="s">
        <v>533</v>
      </c>
      <c r="M49" s="358" t="s">
        <v>533</v>
      </c>
    </row>
    <row r="50" spans="2:13" ht="27.75" customHeight="1" x14ac:dyDescent="0.15">
      <c r="B50" s="1184" t="s">
        <v>42</v>
      </c>
      <c r="C50" s="1185"/>
      <c r="D50" s="109"/>
      <c r="E50" s="1190" t="s">
        <v>43</v>
      </c>
      <c r="F50" s="1190"/>
      <c r="G50" s="1190"/>
      <c r="H50" s="1191"/>
      <c r="I50" s="356">
        <v>38124</v>
      </c>
      <c r="J50" s="357">
        <v>33318</v>
      </c>
      <c r="K50" s="357">
        <v>23081</v>
      </c>
      <c r="L50" s="357">
        <v>28384</v>
      </c>
      <c r="M50" s="358">
        <v>29724</v>
      </c>
    </row>
    <row r="51" spans="2:13" ht="27.75" customHeight="1" x14ac:dyDescent="0.15">
      <c r="B51" s="1186"/>
      <c r="C51" s="1187"/>
      <c r="D51" s="106"/>
      <c r="E51" s="1190" t="s">
        <v>44</v>
      </c>
      <c r="F51" s="1190"/>
      <c r="G51" s="1190"/>
      <c r="H51" s="1191"/>
      <c r="I51" s="356">
        <v>33061</v>
      </c>
      <c r="J51" s="357">
        <v>32994</v>
      </c>
      <c r="K51" s="357">
        <v>32935</v>
      </c>
      <c r="L51" s="357">
        <v>34170</v>
      </c>
      <c r="M51" s="358">
        <v>35440</v>
      </c>
    </row>
    <row r="52" spans="2:13" ht="27.75" customHeight="1" x14ac:dyDescent="0.15">
      <c r="B52" s="1188"/>
      <c r="C52" s="1189"/>
      <c r="D52" s="106"/>
      <c r="E52" s="1190" t="s">
        <v>45</v>
      </c>
      <c r="F52" s="1190"/>
      <c r="G52" s="1190"/>
      <c r="H52" s="1191"/>
      <c r="I52" s="356">
        <v>131072</v>
      </c>
      <c r="J52" s="357">
        <v>133695</v>
      </c>
      <c r="K52" s="357">
        <v>137035</v>
      </c>
      <c r="L52" s="357">
        <v>138673</v>
      </c>
      <c r="M52" s="358">
        <v>136684</v>
      </c>
    </row>
    <row r="53" spans="2:13" ht="27.75" customHeight="1" thickBot="1" x14ac:dyDescent="0.2">
      <c r="B53" s="1192" t="s">
        <v>46</v>
      </c>
      <c r="C53" s="1193"/>
      <c r="D53" s="110"/>
      <c r="E53" s="1194" t="s">
        <v>47</v>
      </c>
      <c r="F53" s="1194"/>
      <c r="G53" s="1194"/>
      <c r="H53" s="1195"/>
      <c r="I53" s="359">
        <v>-21717</v>
      </c>
      <c r="J53" s="360">
        <v>-17409</v>
      </c>
      <c r="K53" s="360">
        <v>-4905</v>
      </c>
      <c r="L53" s="360">
        <v>-12318</v>
      </c>
      <c r="M53" s="361">
        <v>-13513</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QbZlRVqvQxprCQiTu6wNB2z1Njfw6Xpta0KT0GCnUPXNrJnN3gYYawtLnuK/cQuQcaQDpWVpA56CQA9eLAQ4dA==" saltValue="g5mzBg9VnlJlenSmmUeZP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70"/>
  <sheetViews>
    <sheetView showGridLines="0" topLeftCell="A45" zoomScale="80" zoomScaleNormal="80" zoomScaleSheetLayoutView="100" workbookViewId="0">
      <selection activeCell="H61" sqref="H61"/>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s="1" customFormat="1" ht="16.5" customHeight="1" x14ac:dyDescent="0.15"/>
    <row r="2" s="1" customFormat="1" ht="16.5" customHeight="1" x14ac:dyDescent="0.15"/>
    <row r="3" s="1" customFormat="1" ht="16.5" customHeight="1" x14ac:dyDescent="0.15"/>
    <row r="4" s="1" customFormat="1" ht="16.5" customHeight="1" x14ac:dyDescent="0.15"/>
    <row r="5" s="1" customFormat="1" ht="16.5" customHeight="1" x14ac:dyDescent="0.15"/>
    <row r="6" s="1" customFormat="1" ht="16.5" customHeight="1" x14ac:dyDescent="0.15"/>
    <row r="7" s="1" customFormat="1" ht="16.5" customHeight="1" x14ac:dyDescent="0.15"/>
    <row r="8" s="1" customFormat="1" ht="16.5" customHeight="1" x14ac:dyDescent="0.15"/>
    <row r="9" s="1" customFormat="1" ht="16.5" customHeight="1" x14ac:dyDescent="0.15"/>
    <row r="10" s="1" customFormat="1" ht="16.5" customHeight="1" x14ac:dyDescent="0.15"/>
    <row r="11" s="1" customFormat="1" ht="16.5" customHeight="1" x14ac:dyDescent="0.15"/>
    <row r="12" s="1" customFormat="1" ht="16.5" customHeight="1" x14ac:dyDescent="0.15"/>
    <row r="13" s="1" customFormat="1" ht="16.5" customHeight="1" x14ac:dyDescent="0.15"/>
    <row r="14" s="1" customFormat="1" ht="16.5" customHeight="1" x14ac:dyDescent="0.15"/>
    <row r="15" s="1" customFormat="1" ht="16.5" customHeight="1" x14ac:dyDescent="0.15"/>
    <row r="16" s="1" customFormat="1" ht="16.5" customHeight="1" x14ac:dyDescent="0.15"/>
    <row r="17" s="1" customFormat="1" ht="16.5" customHeight="1" x14ac:dyDescent="0.15"/>
    <row r="18" s="1" customFormat="1" ht="16.5" customHeight="1" x14ac:dyDescent="0.15"/>
    <row r="19" s="1" customFormat="1" ht="16.5" customHeight="1" x14ac:dyDescent="0.15"/>
    <row r="20" s="1" customFormat="1" ht="16.5" customHeight="1" x14ac:dyDescent="0.15"/>
    <row r="21" s="1" customFormat="1" ht="16.5" customHeight="1" x14ac:dyDescent="0.15"/>
    <row r="22" s="1" customFormat="1" ht="16.5" customHeight="1" x14ac:dyDescent="0.15"/>
    <row r="23" s="1" customFormat="1" ht="16.5" customHeight="1" x14ac:dyDescent="0.15"/>
    <row r="24" s="1" customFormat="1" ht="16.5" customHeight="1" x14ac:dyDescent="0.15"/>
    <row r="25" s="1" customFormat="1" ht="16.5" customHeight="1" x14ac:dyDescent="0.15"/>
    <row r="26" s="1" customFormat="1" ht="16.5" customHeight="1" x14ac:dyDescent="0.15"/>
    <row r="27" s="1" customFormat="1" ht="16.5" customHeight="1" x14ac:dyDescent="0.15"/>
    <row r="28" s="1" customFormat="1" ht="16.5" customHeight="1" x14ac:dyDescent="0.15"/>
    <row r="29" s="1" customFormat="1" ht="16.5" customHeight="1" x14ac:dyDescent="0.15"/>
    <row r="30" s="1" customFormat="1" ht="16.5" customHeight="1" x14ac:dyDescent="0.15"/>
    <row r="31" s="1" customFormat="1" ht="16.5" customHeight="1" x14ac:dyDescent="0.15"/>
    <row r="32" s="1" customFormat="1" ht="16.5" customHeight="1" x14ac:dyDescent="0.15"/>
    <row r="33" s="1" customFormat="1" ht="16.5" customHeight="1" x14ac:dyDescent="0.15"/>
    <row r="34" s="1" customFormat="1" ht="16.5" customHeight="1" x14ac:dyDescent="0.15"/>
    <row r="35" s="1" customFormat="1" ht="16.5" customHeight="1" x14ac:dyDescent="0.15"/>
    <row r="36" s="1" customFormat="1" ht="16.5" customHeight="1" x14ac:dyDescent="0.15"/>
    <row r="37" s="1" customFormat="1" ht="16.5" customHeight="1" x14ac:dyDescent="0.15"/>
    <row r="38" s="1" customFormat="1" ht="16.5" customHeight="1" x14ac:dyDescent="0.15"/>
    <row r="39" s="1" customFormat="1" ht="16.5" customHeight="1" x14ac:dyDescent="0.15"/>
    <row r="40" s="1" customFormat="1" ht="16.5" customHeight="1" x14ac:dyDescent="0.15"/>
    <row r="41" s="1" customFormat="1" ht="16.5" customHeight="1" x14ac:dyDescent="0.15"/>
    <row r="42" s="1" customFormat="1" ht="16.5" customHeight="1" x14ac:dyDescent="0.15"/>
    <row r="43" s="1" customFormat="1" ht="16.5" customHeight="1" x14ac:dyDescent="0.15"/>
    <row r="44" s="1" customFormat="1" ht="16.5" customHeight="1" x14ac:dyDescent="0.15"/>
    <row r="45" s="1" customFormat="1" ht="16.5" customHeight="1" x14ac:dyDescent="0.15"/>
    <row r="46" s="1" customFormat="1" ht="16.5" customHeight="1" x14ac:dyDescent="0.15"/>
    <row r="47" s="1" customFormat="1" ht="16.5" customHeight="1" x14ac:dyDescent="0.15"/>
    <row r="48" s="1" customFormat="1"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576</v>
      </c>
      <c r="G54" s="119" t="s">
        <v>577</v>
      </c>
      <c r="H54" s="120" t="s">
        <v>578</v>
      </c>
    </row>
    <row r="55" spans="2:8" ht="52.5" customHeight="1" x14ac:dyDescent="0.15">
      <c r="B55" s="121"/>
      <c r="C55" s="1205" t="s">
        <v>50</v>
      </c>
      <c r="D55" s="1205"/>
      <c r="E55" s="1206"/>
      <c r="F55" s="122">
        <v>6688</v>
      </c>
      <c r="G55" s="122">
        <v>8690</v>
      </c>
      <c r="H55" s="123">
        <v>9691</v>
      </c>
    </row>
    <row r="56" spans="2:8" ht="52.5" customHeight="1" x14ac:dyDescent="0.15">
      <c r="B56" s="124"/>
      <c r="C56" s="1207" t="s">
        <v>51</v>
      </c>
      <c r="D56" s="1207"/>
      <c r="E56" s="1208"/>
      <c r="F56" s="125" t="s">
        <v>533</v>
      </c>
      <c r="G56" s="125" t="s">
        <v>533</v>
      </c>
      <c r="H56" s="126" t="s">
        <v>533</v>
      </c>
    </row>
    <row r="57" spans="2:8" ht="53.25" customHeight="1" x14ac:dyDescent="0.15">
      <c r="B57" s="124"/>
      <c r="C57" s="1209" t="s">
        <v>52</v>
      </c>
      <c r="D57" s="1209"/>
      <c r="E57" s="1210"/>
      <c r="F57" s="127">
        <v>11827</v>
      </c>
      <c r="G57" s="127">
        <v>14684</v>
      </c>
      <c r="H57" s="128">
        <v>15403</v>
      </c>
    </row>
    <row r="58" spans="2:8" ht="45.75" customHeight="1" x14ac:dyDescent="0.15">
      <c r="B58" s="129"/>
      <c r="C58" s="1211" t="s">
        <v>598</v>
      </c>
      <c r="D58" s="1212"/>
      <c r="E58" s="1213"/>
      <c r="F58" s="362">
        <v>5380</v>
      </c>
      <c r="G58" s="362">
        <v>5882</v>
      </c>
      <c r="H58" s="130">
        <v>6384</v>
      </c>
    </row>
    <row r="59" spans="2:8" ht="45.75" customHeight="1" x14ac:dyDescent="0.15">
      <c r="B59" s="129"/>
      <c r="C59" s="1211" t="s">
        <v>623</v>
      </c>
      <c r="D59" s="1212"/>
      <c r="E59" s="1213"/>
      <c r="F59" s="362" t="s">
        <v>533</v>
      </c>
      <c r="G59" s="362">
        <v>2000</v>
      </c>
      <c r="H59" s="130">
        <v>2701</v>
      </c>
    </row>
    <row r="60" spans="2:8" ht="45.75" customHeight="1" x14ac:dyDescent="0.15">
      <c r="B60" s="129"/>
      <c r="C60" s="1211" t="s">
        <v>622</v>
      </c>
      <c r="D60" s="1212"/>
      <c r="E60" s="1213"/>
      <c r="F60" s="362">
        <v>688</v>
      </c>
      <c r="G60" s="362">
        <v>1090</v>
      </c>
      <c r="H60" s="130">
        <v>1991</v>
      </c>
    </row>
    <row r="61" spans="2:8" ht="45.75" customHeight="1" x14ac:dyDescent="0.15">
      <c r="B61" s="129"/>
      <c r="C61" s="1211" t="s">
        <v>599</v>
      </c>
      <c r="D61" s="1212"/>
      <c r="E61" s="1213"/>
      <c r="F61" s="362">
        <v>2304</v>
      </c>
      <c r="G61" s="362">
        <v>2029</v>
      </c>
      <c r="H61" s="130">
        <v>1658</v>
      </c>
    </row>
    <row r="62" spans="2:8" ht="45.75" customHeight="1" thickBot="1" x14ac:dyDescent="0.2">
      <c r="B62" s="131"/>
      <c r="C62" s="1214" t="s">
        <v>600</v>
      </c>
      <c r="D62" s="1215"/>
      <c r="E62" s="1216"/>
      <c r="F62" s="363">
        <v>1586</v>
      </c>
      <c r="G62" s="363">
        <v>1670</v>
      </c>
      <c r="H62" s="132">
        <v>1078</v>
      </c>
    </row>
    <row r="63" spans="2:8" ht="52.5" customHeight="1" thickBot="1" x14ac:dyDescent="0.2">
      <c r="B63" s="133"/>
      <c r="C63" s="1203" t="s">
        <v>53</v>
      </c>
      <c r="D63" s="1203"/>
      <c r="E63" s="1204"/>
      <c r="F63" s="134">
        <v>18515</v>
      </c>
      <c r="G63" s="134">
        <v>23373</v>
      </c>
      <c r="H63" s="135">
        <v>25093</v>
      </c>
    </row>
    <row r="64" spans="2:8" x14ac:dyDescent="0.15"/>
    <row r="65" s="1" customFormat="1" ht="13.5" hidden="1" customHeight="1" x14ac:dyDescent="0.15"/>
    <row r="66" s="1" customFormat="1" ht="13.5" hidden="1" customHeight="1" x14ac:dyDescent="0.15"/>
    <row r="67" s="1" customFormat="1" ht="13.5" hidden="1" customHeight="1" x14ac:dyDescent="0.15"/>
    <row r="68" s="1" customFormat="1" ht="13.5" hidden="1" customHeight="1" x14ac:dyDescent="0.15"/>
    <row r="69" s="1" customFormat="1" ht="13.5" hidden="1" customHeight="1" x14ac:dyDescent="0.15"/>
    <row r="70" s="1" customFormat="1" ht="13.5" hidden="1" customHeight="1" x14ac:dyDescent="0.15"/>
  </sheetData>
  <sheetProtection algorithmName="SHA-512" hashValue="F92AJhLRINGJnyp87Y5rmXhjMzMsibs+mO1gywFTF3eEo+l9PWg/8hOeDvaPN+XH8ku6BOCB4VaocYmqoJjBew==" saltValue="2fckKIsH7hO8KPG6F/D4Fg==" spinCount="100000" sheet="1" objects="1" scenarios="1"/>
  <mergeCells count="9">
    <mergeCell ref="C63:E63"/>
    <mergeCell ref="C55:E55"/>
    <mergeCell ref="C56:E56"/>
    <mergeCell ref="C57:E57"/>
    <mergeCell ref="C58:E58"/>
    <mergeCell ref="C59:E59"/>
    <mergeCell ref="C60:E60"/>
    <mergeCell ref="C61:E61"/>
    <mergeCell ref="C62:E62"/>
  </mergeCells>
  <phoneticPr fontId="2"/>
  <printOptions horizontalCentered="1"/>
  <pageMargins left="0" right="0" top="0.19685039370078741" bottom="0" header="0" footer="0"/>
  <pageSetup paperSize="9" scale="44"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2" customWidth="1"/>
    <col min="2" max="8" width="13.375" style="142" customWidth="1"/>
    <col min="9" max="16384" width="11.125" style="142"/>
  </cols>
  <sheetData>
    <row r="1" spans="1:8" x14ac:dyDescent="0.15">
      <c r="A1" s="136"/>
      <c r="B1" s="137"/>
      <c r="C1" s="138"/>
      <c r="D1" s="139"/>
      <c r="E1" s="140"/>
      <c r="F1" s="140"/>
      <c r="G1" s="140"/>
      <c r="H1" s="141"/>
    </row>
    <row r="2" spans="1:8" x14ac:dyDescent="0.15">
      <c r="A2" s="143"/>
      <c r="B2" s="144"/>
      <c r="C2" s="145"/>
      <c r="D2" s="146" t="s">
        <v>54</v>
      </c>
      <c r="E2" s="147"/>
      <c r="F2" s="148" t="s">
        <v>571</v>
      </c>
      <c r="G2" s="149"/>
      <c r="H2" s="150"/>
    </row>
    <row r="3" spans="1:8" x14ac:dyDescent="0.15">
      <c r="A3" s="146" t="s">
        <v>564</v>
      </c>
      <c r="B3" s="151"/>
      <c r="C3" s="152"/>
      <c r="D3" s="153">
        <v>44293</v>
      </c>
      <c r="E3" s="154"/>
      <c r="F3" s="155">
        <v>46457</v>
      </c>
      <c r="G3" s="156"/>
      <c r="H3" s="157"/>
    </row>
    <row r="4" spans="1:8" x14ac:dyDescent="0.15">
      <c r="A4" s="158"/>
      <c r="B4" s="159"/>
      <c r="C4" s="160"/>
      <c r="D4" s="161">
        <v>22964</v>
      </c>
      <c r="E4" s="162"/>
      <c r="F4" s="163">
        <v>24020</v>
      </c>
      <c r="G4" s="164"/>
      <c r="H4" s="165"/>
    </row>
    <row r="5" spans="1:8" x14ac:dyDescent="0.15">
      <c r="A5" s="146" t="s">
        <v>566</v>
      </c>
      <c r="B5" s="151"/>
      <c r="C5" s="152"/>
      <c r="D5" s="153">
        <v>54420</v>
      </c>
      <c r="E5" s="154"/>
      <c r="F5" s="155">
        <v>51849</v>
      </c>
      <c r="G5" s="156"/>
      <c r="H5" s="157"/>
    </row>
    <row r="6" spans="1:8" x14ac:dyDescent="0.15">
      <c r="A6" s="158"/>
      <c r="B6" s="159"/>
      <c r="C6" s="160"/>
      <c r="D6" s="161">
        <v>34370</v>
      </c>
      <c r="E6" s="162"/>
      <c r="F6" s="163">
        <v>26326</v>
      </c>
      <c r="G6" s="164"/>
      <c r="H6" s="165"/>
    </row>
    <row r="7" spans="1:8" x14ac:dyDescent="0.15">
      <c r="A7" s="146" t="s">
        <v>567</v>
      </c>
      <c r="B7" s="151"/>
      <c r="C7" s="152"/>
      <c r="D7" s="153">
        <v>75519</v>
      </c>
      <c r="E7" s="154"/>
      <c r="F7" s="155">
        <v>52191</v>
      </c>
      <c r="G7" s="156"/>
      <c r="H7" s="157"/>
    </row>
    <row r="8" spans="1:8" x14ac:dyDescent="0.15">
      <c r="A8" s="158"/>
      <c r="B8" s="159"/>
      <c r="C8" s="160"/>
      <c r="D8" s="161">
        <v>45914</v>
      </c>
      <c r="E8" s="162"/>
      <c r="F8" s="163">
        <v>26807</v>
      </c>
      <c r="G8" s="164"/>
      <c r="H8" s="165"/>
    </row>
    <row r="9" spans="1:8" x14ac:dyDescent="0.15">
      <c r="A9" s="146" t="s">
        <v>568</v>
      </c>
      <c r="B9" s="151"/>
      <c r="C9" s="152"/>
      <c r="D9" s="153">
        <v>44821</v>
      </c>
      <c r="E9" s="154"/>
      <c r="F9" s="155">
        <v>48105</v>
      </c>
      <c r="G9" s="156"/>
      <c r="H9" s="157"/>
    </row>
    <row r="10" spans="1:8" x14ac:dyDescent="0.15">
      <c r="A10" s="158"/>
      <c r="B10" s="159"/>
      <c r="C10" s="160"/>
      <c r="D10" s="161">
        <v>19247</v>
      </c>
      <c r="E10" s="162"/>
      <c r="F10" s="163">
        <v>24072</v>
      </c>
      <c r="G10" s="164"/>
      <c r="H10" s="165"/>
    </row>
    <row r="11" spans="1:8" x14ac:dyDescent="0.15">
      <c r="A11" s="146" t="s">
        <v>569</v>
      </c>
      <c r="B11" s="151"/>
      <c r="C11" s="152"/>
      <c r="D11" s="153">
        <v>51105</v>
      </c>
      <c r="E11" s="154"/>
      <c r="F11" s="155">
        <v>47446</v>
      </c>
      <c r="G11" s="156"/>
      <c r="H11" s="157"/>
    </row>
    <row r="12" spans="1:8" x14ac:dyDescent="0.15">
      <c r="A12" s="158"/>
      <c r="B12" s="159"/>
      <c r="C12" s="166"/>
      <c r="D12" s="161">
        <v>23975</v>
      </c>
      <c r="E12" s="162"/>
      <c r="F12" s="163">
        <v>24371</v>
      </c>
      <c r="G12" s="164"/>
      <c r="H12" s="165"/>
    </row>
    <row r="13" spans="1:8" x14ac:dyDescent="0.15">
      <c r="A13" s="146"/>
      <c r="B13" s="151"/>
      <c r="C13" s="167"/>
      <c r="D13" s="168">
        <v>54032</v>
      </c>
      <c r="E13" s="169"/>
      <c r="F13" s="170">
        <v>49210</v>
      </c>
      <c r="G13" s="171"/>
      <c r="H13" s="157"/>
    </row>
    <row r="14" spans="1:8" x14ac:dyDescent="0.15">
      <c r="A14" s="158"/>
      <c r="B14" s="159"/>
      <c r="C14" s="160"/>
      <c r="D14" s="161">
        <v>29294</v>
      </c>
      <c r="E14" s="162"/>
      <c r="F14" s="163">
        <v>25119</v>
      </c>
      <c r="G14" s="164"/>
      <c r="H14" s="165"/>
    </row>
    <row r="17" spans="1:11" x14ac:dyDescent="0.15">
      <c r="A17" s="142" t="s">
        <v>55</v>
      </c>
    </row>
    <row r="18" spans="1:11" x14ac:dyDescent="0.15">
      <c r="A18" s="172"/>
      <c r="B18" s="172" t="str">
        <f>実質収支比率等に係る経年分析!F$46</f>
        <v>H30</v>
      </c>
      <c r="C18" s="172" t="str">
        <f>実質収支比率等に係る経年分析!G$46</f>
        <v>R01</v>
      </c>
      <c r="D18" s="172" t="str">
        <f>実質収支比率等に係る経年分析!H$46</f>
        <v>R02</v>
      </c>
      <c r="E18" s="172" t="str">
        <f>実質収支比率等に係る経年分析!I$46</f>
        <v>R03</v>
      </c>
      <c r="F18" s="172" t="str">
        <f>実質収支比率等に係る経年分析!J$46</f>
        <v>R04</v>
      </c>
    </row>
    <row r="19" spans="1:11" x14ac:dyDescent="0.15">
      <c r="A19" s="172" t="s">
        <v>56</v>
      </c>
      <c r="B19" s="172">
        <f>ROUND(VALUE(SUBSTITUTE(実質収支比率等に係る経年分析!F$48,"▲","-")),2)</f>
        <v>8.11</v>
      </c>
      <c r="C19" s="172">
        <f>ROUND(VALUE(SUBSTITUTE(実質収支比率等に係る経年分析!G$48,"▲","-")),2)</f>
        <v>7.85</v>
      </c>
      <c r="D19" s="172">
        <f>ROUND(VALUE(SUBSTITUTE(実質収支比率等に係る経年分析!H$48,"▲","-")),2)</f>
        <v>8.98</v>
      </c>
      <c r="E19" s="172">
        <f>ROUND(VALUE(SUBSTITUTE(実質収支比率等に係る経年分析!I$48,"▲","-")),2)</f>
        <v>9.75</v>
      </c>
      <c r="F19" s="172">
        <f>ROUND(VALUE(SUBSTITUTE(実質収支比率等に係る経年分析!J$48,"▲","-")),2)</f>
        <v>8.9600000000000009</v>
      </c>
    </row>
    <row r="20" spans="1:11" x14ac:dyDescent="0.15">
      <c r="A20" s="172" t="s">
        <v>57</v>
      </c>
      <c r="B20" s="172">
        <f>ROUND(VALUE(SUBSTITUTE(実質収支比率等に係る経年分析!F$47,"▲","-")),2)</f>
        <v>12.44</v>
      </c>
      <c r="C20" s="172">
        <f>ROUND(VALUE(SUBSTITUTE(実質収支比率等に係る経年分析!G$47,"▲","-")),2)</f>
        <v>9.9</v>
      </c>
      <c r="D20" s="172">
        <f>ROUND(VALUE(SUBSTITUTE(実質収支比率等に係る経年分析!H$47,"▲","-")),2)</f>
        <v>7.83</v>
      </c>
      <c r="E20" s="172">
        <f>ROUND(VALUE(SUBSTITUTE(実質収支比率等に係る経年分析!I$47,"▲","-")),2)</f>
        <v>9.5399999999999991</v>
      </c>
      <c r="F20" s="172">
        <f>ROUND(VALUE(SUBSTITUTE(実質収支比率等に係る経年分析!J$47,"▲","-")),2)</f>
        <v>10.92</v>
      </c>
    </row>
    <row r="21" spans="1:11" x14ac:dyDescent="0.15">
      <c r="A21" s="172" t="s">
        <v>58</v>
      </c>
      <c r="B21" s="172">
        <f>IF(ISNUMBER(VALUE(SUBSTITUTE(実質収支比率等に係る経年分析!F$49,"▲","-"))),ROUND(VALUE(SUBSTITUTE(実質収支比率等に係る経年分析!F$49,"▲","-")),2),NA())</f>
        <v>-0.2</v>
      </c>
      <c r="C21" s="172">
        <f>IF(ISNUMBER(VALUE(SUBSTITUTE(実質収支比率等に係る経年分析!G$49,"▲","-"))),ROUND(VALUE(SUBSTITUTE(実質収支比率等に係る経年分析!G$49,"▲","-")),2),NA())</f>
        <v>-2.75</v>
      </c>
      <c r="D21" s="172">
        <f>IF(ISNUMBER(VALUE(SUBSTITUTE(実質収支比率等に係る経年分析!H$49,"▲","-"))),ROUND(VALUE(SUBSTITUTE(実質収支比率等に係る経年分析!H$49,"▲","-")),2),NA())</f>
        <v>-0.57999999999999996</v>
      </c>
      <c r="E21" s="172">
        <f>IF(ISNUMBER(VALUE(SUBSTITUTE(実質収支比率等に係る経年分析!I$49,"▲","-"))),ROUND(VALUE(SUBSTITUTE(実質収支比率等に係る経年分析!I$49,"▲","-")),2),NA())</f>
        <v>3.52</v>
      </c>
      <c r="F21" s="172">
        <f>IF(ISNUMBER(VALUE(SUBSTITUTE(実質収支比率等に係る経年分析!J$49,"▲","-"))),ROUND(VALUE(SUBSTITUTE(実質収支比率等に係る経年分析!J$49,"▲","-")),2),NA())</f>
        <v>0.08</v>
      </c>
    </row>
    <row r="24" spans="1:11" x14ac:dyDescent="0.15">
      <c r="A24" s="142" t="s">
        <v>59</v>
      </c>
    </row>
    <row r="25" spans="1:11" x14ac:dyDescent="0.15">
      <c r="A25" s="173"/>
      <c r="B25" s="173" t="str">
        <f>連結実質赤字比率に係る赤字・黒字の構成分析!F$33</f>
        <v>H30</v>
      </c>
      <c r="C25" s="173"/>
      <c r="D25" s="173" t="str">
        <f>連結実質赤字比率に係る赤字・黒字の構成分析!G$33</f>
        <v>R01</v>
      </c>
      <c r="E25" s="173"/>
      <c r="F25" s="173" t="str">
        <f>連結実質赤字比率に係る赤字・黒字の構成分析!H$33</f>
        <v>R02</v>
      </c>
      <c r="G25" s="173"/>
      <c r="H25" s="173" t="str">
        <f>連結実質赤字比率に係る赤字・黒字の構成分析!I$33</f>
        <v>R03</v>
      </c>
      <c r="I25" s="173"/>
      <c r="J25" s="173" t="str">
        <f>連結実質赤字比率に係る赤字・黒字の構成分析!J$33</f>
        <v>R04</v>
      </c>
      <c r="K25" s="173"/>
    </row>
    <row r="26" spans="1:11" x14ac:dyDescent="0.15">
      <c r="A26" s="173"/>
      <c r="B26" s="173" t="s">
        <v>60</v>
      </c>
      <c r="C26" s="173" t="s">
        <v>61</v>
      </c>
      <c r="D26" s="173" t="s">
        <v>60</v>
      </c>
      <c r="E26" s="173" t="s">
        <v>61</v>
      </c>
      <c r="F26" s="173" t="s">
        <v>60</v>
      </c>
      <c r="G26" s="173" t="s">
        <v>61</v>
      </c>
      <c r="H26" s="173" t="s">
        <v>60</v>
      </c>
      <c r="I26" s="173" t="s">
        <v>61</v>
      </c>
      <c r="J26" s="173" t="s">
        <v>60</v>
      </c>
      <c r="K26" s="173" t="s">
        <v>61</v>
      </c>
    </row>
    <row r="27" spans="1:11" x14ac:dyDescent="0.15">
      <c r="A27" s="173" t="str">
        <f>IF(連結実質赤字比率に係る赤字・黒字の構成分析!C$43="",NA(),連結実質赤字比率に係る赤字・黒字の構成分析!C$43)</f>
        <v>その他会計（黒字）</v>
      </c>
      <c r="B27" s="173" t="e">
        <f>IF(ROUND(VALUE(SUBSTITUTE(連結実質赤字比率に係る赤字・黒字の構成分析!F$43,"▲", "-")), 2) &lt; 0, ABS(ROUND(VALUE(SUBSTITUTE(連結実質赤字比率に係る赤字・黒字の構成分析!F$43,"▲", "-")), 2)), NA())</f>
        <v>#N/A</v>
      </c>
      <c r="C27" s="173">
        <f>IF(ROUND(VALUE(SUBSTITUTE(連結実質赤字比率に係る赤字・黒字の構成分析!F$43,"▲", "-")), 2) &gt;= 0, ABS(ROUND(VALUE(SUBSTITUTE(連結実質赤字比率に係る赤字・黒字の構成分析!F$43,"▲", "-")), 2)), NA())</f>
        <v>0.63</v>
      </c>
      <c r="D27" s="173" t="e">
        <f>IF(ROUND(VALUE(SUBSTITUTE(連結実質赤字比率に係る赤字・黒字の構成分析!G$43,"▲", "-")), 2) &lt; 0, ABS(ROUND(VALUE(SUBSTITUTE(連結実質赤字比率に係る赤字・黒字の構成分析!G$43,"▲", "-")), 2)), NA())</f>
        <v>#N/A</v>
      </c>
      <c r="E27" s="173">
        <f>IF(ROUND(VALUE(SUBSTITUTE(連結実質赤字比率に係る赤字・黒字の構成分析!G$43,"▲", "-")), 2) &gt;= 0, ABS(ROUND(VALUE(SUBSTITUTE(連結実質赤字比率に係る赤字・黒字の構成分析!G$43,"▲", "-")), 2)), NA())</f>
        <v>0.7</v>
      </c>
      <c r="F27" s="173" t="e">
        <f>IF(ROUND(VALUE(SUBSTITUTE(連結実質赤字比率に係る赤字・黒字の構成分析!H$43,"▲", "-")), 2) &lt; 0, ABS(ROUND(VALUE(SUBSTITUTE(連結実質赤字比率に係る赤字・黒字の構成分析!H$43,"▲", "-")), 2)), NA())</f>
        <v>#N/A</v>
      </c>
      <c r="G27" s="173">
        <f>IF(ROUND(VALUE(SUBSTITUTE(連結実質赤字比率に係る赤字・黒字の構成分析!H$43,"▲", "-")), 2) &gt;= 0, ABS(ROUND(VALUE(SUBSTITUTE(連結実質赤字比率に係る赤字・黒字の構成分析!H$43,"▲", "-")), 2)), NA())</f>
        <v>0.7</v>
      </c>
      <c r="H27" s="173" t="e">
        <f>IF(ROUND(VALUE(SUBSTITUTE(連結実質赤字比率に係る赤字・黒字の構成分析!I$43,"▲", "-")), 2) &lt; 0, ABS(ROUND(VALUE(SUBSTITUTE(連結実質赤字比率に係る赤字・黒字の構成分析!I$43,"▲", "-")), 2)), NA())</f>
        <v>#N/A</v>
      </c>
      <c r="I27" s="173">
        <f>IF(ROUND(VALUE(SUBSTITUTE(連結実質赤字比率に係る赤字・黒字の構成分析!I$43,"▲", "-")), 2) &gt;= 0, ABS(ROUND(VALUE(SUBSTITUTE(連結実質赤字比率に係る赤字・黒字の構成分析!I$43,"▲", "-")), 2)), NA())</f>
        <v>0.66</v>
      </c>
      <c r="J27" s="173" t="e">
        <f>IF(ROUND(VALUE(SUBSTITUTE(連結実質赤字比率に係る赤字・黒字の構成分析!J$43,"▲", "-")), 2) &lt; 0, ABS(ROUND(VALUE(SUBSTITUTE(連結実質赤字比率に係る赤字・黒字の構成分析!J$43,"▲", "-")), 2)), NA())</f>
        <v>#N/A</v>
      </c>
      <c r="K27" s="173">
        <f>IF(ROUND(VALUE(SUBSTITUTE(連結実質赤字比率に係る赤字・黒字の構成分析!J$43,"▲", "-")), 2) &gt;= 0, ABS(ROUND(VALUE(SUBSTITUTE(連結実質赤字比率に係る赤字・黒字の構成分析!J$43,"▲", "-")), 2)), NA())</f>
        <v>0.57999999999999996</v>
      </c>
    </row>
    <row r="28" spans="1:11" x14ac:dyDescent="0.15">
      <c r="A28" s="173" t="str">
        <f>IF(連結実質赤字比率に係る赤字・黒字の構成分析!C$42="",NA(),連結実質赤字比率に係る赤字・黒字の構成分析!C$42)</f>
        <v>その他会計（赤字）</v>
      </c>
      <c r="B28" s="173" t="e">
        <f>IF(ROUND(VALUE(SUBSTITUTE(連結実質赤字比率に係る赤字・黒字の構成分析!F$42,"▲", "-")), 2) &lt; 0, ABS(ROUND(VALUE(SUBSTITUTE(連結実質赤字比率に係る赤字・黒字の構成分析!F$42,"▲", "-")), 2)), NA())</f>
        <v>#VALUE!</v>
      </c>
      <c r="C28" s="173" t="e">
        <f>IF(ROUND(VALUE(SUBSTITUTE(連結実質赤字比率に係る赤字・黒字の構成分析!F$42,"▲", "-")), 2) &gt;= 0, ABS(ROUND(VALUE(SUBSTITUTE(連結実質赤字比率に係る赤字・黒字の構成分析!F$42,"▲", "-")), 2)), NA())</f>
        <v>#VALUE!</v>
      </c>
      <c r="D28" s="173" t="e">
        <f>IF(ROUND(VALUE(SUBSTITUTE(連結実質赤字比率に係る赤字・黒字の構成分析!G$42,"▲", "-")), 2) &lt; 0, ABS(ROUND(VALUE(SUBSTITUTE(連結実質赤字比率に係る赤字・黒字の構成分析!G$42,"▲", "-")), 2)), NA())</f>
        <v>#VALUE!</v>
      </c>
      <c r="E28" s="173" t="e">
        <f>IF(ROUND(VALUE(SUBSTITUTE(連結実質赤字比率に係る赤字・黒字の構成分析!G$42,"▲", "-")), 2) &gt;= 0, ABS(ROUND(VALUE(SUBSTITUTE(連結実質赤字比率に係る赤字・黒字の構成分析!G$42,"▲", "-")), 2)), NA())</f>
        <v>#VALUE!</v>
      </c>
      <c r="F28" s="173" t="e">
        <f>IF(ROUND(VALUE(SUBSTITUTE(連結実質赤字比率に係る赤字・黒字の構成分析!H$42,"▲", "-")), 2) &lt; 0, ABS(ROUND(VALUE(SUBSTITUTE(連結実質赤字比率に係る赤字・黒字の構成分析!H$42,"▲", "-")), 2)), NA())</f>
        <v>#VALUE!</v>
      </c>
      <c r="G28" s="173" t="e">
        <f>IF(ROUND(VALUE(SUBSTITUTE(連結実質赤字比率に係る赤字・黒字の構成分析!H$42,"▲", "-")), 2) &gt;= 0, ABS(ROUND(VALUE(SUBSTITUTE(連結実質赤字比率に係る赤字・黒字の構成分析!H$42,"▲", "-")), 2)), NA())</f>
        <v>#VALUE!</v>
      </c>
      <c r="H28" s="173" t="e">
        <f>IF(ROUND(VALUE(SUBSTITUTE(連結実質赤字比率に係る赤字・黒字の構成分析!I$42,"▲", "-")), 2) &lt; 0, ABS(ROUND(VALUE(SUBSTITUTE(連結実質赤字比率に係る赤字・黒字の構成分析!I$42,"▲", "-")), 2)), NA())</f>
        <v>#VALUE!</v>
      </c>
      <c r="I28" s="173" t="e">
        <f>IF(ROUND(VALUE(SUBSTITUTE(連結実質赤字比率に係る赤字・黒字の構成分析!I$42,"▲", "-")), 2) &gt;= 0, ABS(ROUND(VALUE(SUBSTITUTE(連結実質赤字比率に係る赤字・黒字の構成分析!I$42,"▲", "-")), 2)), NA())</f>
        <v>#VALUE!</v>
      </c>
      <c r="J28" s="173" t="e">
        <f>IF(ROUND(VALUE(SUBSTITUTE(連結実質赤字比率に係る赤字・黒字の構成分析!J$42,"▲", "-")), 2) &lt; 0, ABS(ROUND(VALUE(SUBSTITUTE(連結実質赤字比率に係る赤字・黒字の構成分析!J$42,"▲", "-")), 2)), NA())</f>
        <v>#VALUE!</v>
      </c>
      <c r="K28" s="173" t="e">
        <f>IF(ROUND(VALUE(SUBSTITUTE(連結実質赤字比率に係る赤字・黒字の構成分析!J$42,"▲", "-")), 2) &gt;= 0, ABS(ROUND(VALUE(SUBSTITUTE(連結実質赤字比率に係る赤字・黒字の構成分析!J$42,"▲", "-")), 2)), NA())</f>
        <v>#VALUE!</v>
      </c>
    </row>
    <row r="29" spans="1:11" x14ac:dyDescent="0.15">
      <c r="A29" s="173" t="str">
        <f>IF(連結実質赤字比率に係る赤字・黒字の構成分析!C$41="",NA(),連結実質赤字比率に係る赤字・黒字の構成分析!C$41)</f>
        <v>中央卸売市場事業会計</v>
      </c>
      <c r="B29" s="173" t="e">
        <f>IF(ROUND(VALUE(SUBSTITUTE(連結実質赤字比率に係る赤字・黒字の構成分析!F$41,"▲", "-")), 2) &lt; 0, ABS(ROUND(VALUE(SUBSTITUTE(連結実質赤字比率に係る赤字・黒字の構成分析!F$41,"▲", "-")), 2)), NA())</f>
        <v>#N/A</v>
      </c>
      <c r="C29" s="173">
        <f>IF(ROUND(VALUE(SUBSTITUTE(連結実質赤字比率に係る赤字・黒字の構成分析!F$41,"▲", "-")), 2) &gt;= 0, ABS(ROUND(VALUE(SUBSTITUTE(連結実質赤字比率に係る赤字・黒字の構成分析!F$41,"▲", "-")), 2)), NA())</f>
        <v>0.96</v>
      </c>
      <c r="D29" s="173" t="e">
        <f>IF(ROUND(VALUE(SUBSTITUTE(連結実質赤字比率に係る赤字・黒字の構成分析!G$41,"▲", "-")), 2) &lt; 0, ABS(ROUND(VALUE(SUBSTITUTE(連結実質赤字比率に係る赤字・黒字の構成分析!G$41,"▲", "-")), 2)), NA())</f>
        <v>#N/A</v>
      </c>
      <c r="E29" s="173">
        <f>IF(ROUND(VALUE(SUBSTITUTE(連結実質赤字比率に係る赤字・黒字の構成分析!G$41,"▲", "-")), 2) &gt;= 0, ABS(ROUND(VALUE(SUBSTITUTE(連結実質赤字比率に係る赤字・黒字の構成分析!G$41,"▲", "-")), 2)), NA())</f>
        <v>1.03</v>
      </c>
      <c r="F29" s="173" t="e">
        <f>IF(ROUND(VALUE(SUBSTITUTE(連結実質赤字比率に係る赤字・黒字の構成分析!H$41,"▲", "-")), 2) &lt; 0, ABS(ROUND(VALUE(SUBSTITUTE(連結実質赤字比率に係る赤字・黒字の構成分析!H$41,"▲", "-")), 2)), NA())</f>
        <v>#N/A</v>
      </c>
      <c r="G29" s="173">
        <f>IF(ROUND(VALUE(SUBSTITUTE(連結実質赤字比率に係る赤字・黒字の構成分析!H$41,"▲", "-")), 2) &gt;= 0, ABS(ROUND(VALUE(SUBSTITUTE(連結実質赤字比率に係る赤字・黒字の構成分析!H$41,"▲", "-")), 2)), NA())</f>
        <v>1.1499999999999999</v>
      </c>
      <c r="H29" s="173" t="e">
        <f>IF(ROUND(VALUE(SUBSTITUTE(連結実質赤字比率に係る赤字・黒字の構成分析!I$41,"▲", "-")), 2) &lt; 0, ABS(ROUND(VALUE(SUBSTITUTE(連結実質赤字比率に係る赤字・黒字の構成分析!I$41,"▲", "-")), 2)), NA())</f>
        <v>#N/A</v>
      </c>
      <c r="I29" s="173">
        <f>IF(ROUND(VALUE(SUBSTITUTE(連結実質赤字比率に係る赤字・黒字の構成分析!I$41,"▲", "-")), 2) &gt;= 0, ABS(ROUND(VALUE(SUBSTITUTE(連結実質赤字比率に係る赤字・黒字の構成分析!I$41,"▲", "-")), 2)), NA())</f>
        <v>1.1100000000000001</v>
      </c>
      <c r="J29" s="173" t="e">
        <f>IF(ROUND(VALUE(SUBSTITUTE(連結実質赤字比率に係る赤字・黒字の構成分析!J$41,"▲", "-")), 2) &lt; 0, ABS(ROUND(VALUE(SUBSTITUTE(連結実質赤字比率に係る赤字・黒字の構成分析!J$41,"▲", "-")), 2)), NA())</f>
        <v>#N/A</v>
      </c>
      <c r="K29" s="173">
        <f>IF(ROUND(VALUE(SUBSTITUTE(連結実質赤字比率に係る赤字・黒字の構成分析!J$41,"▲", "-")), 2) &gt;= 0, ABS(ROUND(VALUE(SUBSTITUTE(連結実質赤字比率に係る赤字・黒字の構成分析!J$41,"▲", "-")), 2)), NA())</f>
        <v>1.26</v>
      </c>
    </row>
    <row r="30" spans="1:11" x14ac:dyDescent="0.15">
      <c r="A30" s="173" t="str">
        <f>IF(連結実質赤字比率に係る赤字・黒字の構成分析!C$40="",NA(),連結実質赤字比率に係る赤字・黒字の構成分析!C$40)</f>
        <v>競輪事業特別会計</v>
      </c>
      <c r="B30" s="173" t="e">
        <f>IF(ROUND(VALUE(SUBSTITUTE(連結実質赤字比率に係る赤字・黒字の構成分析!F$40,"▲", "-")), 2) &lt; 0, ABS(ROUND(VALUE(SUBSTITUTE(連結実質赤字比率に係る赤字・黒字の構成分析!F$40,"▲", "-")), 2)), NA())</f>
        <v>#N/A</v>
      </c>
      <c r="C30" s="173">
        <f>IF(ROUND(VALUE(SUBSTITUTE(連結実質赤字比率に係る赤字・黒字の構成分析!F$40,"▲", "-")), 2) &gt;= 0, ABS(ROUND(VALUE(SUBSTITUTE(連結実質赤字比率に係る赤字・黒字の構成分析!F$40,"▲", "-")), 2)), NA())</f>
        <v>1.4</v>
      </c>
      <c r="D30" s="173" t="e">
        <f>IF(ROUND(VALUE(SUBSTITUTE(連結実質赤字比率に係る赤字・黒字の構成分析!G$40,"▲", "-")), 2) &lt; 0, ABS(ROUND(VALUE(SUBSTITUTE(連結実質赤字比率に係る赤字・黒字の構成分析!G$40,"▲", "-")), 2)), NA())</f>
        <v>#N/A</v>
      </c>
      <c r="E30" s="173">
        <f>IF(ROUND(VALUE(SUBSTITUTE(連結実質赤字比率に係る赤字・黒字の構成分析!G$40,"▲", "-")), 2) &gt;= 0, ABS(ROUND(VALUE(SUBSTITUTE(連結実質赤字比率に係る赤字・黒字の構成分析!G$40,"▲", "-")), 2)), NA())</f>
        <v>1.39</v>
      </c>
      <c r="F30" s="173" t="e">
        <f>IF(ROUND(VALUE(SUBSTITUTE(連結実質赤字比率に係る赤字・黒字の構成分析!H$40,"▲", "-")), 2) &lt; 0, ABS(ROUND(VALUE(SUBSTITUTE(連結実質赤字比率に係る赤字・黒字の構成分析!H$40,"▲", "-")), 2)), NA())</f>
        <v>#N/A</v>
      </c>
      <c r="G30" s="173">
        <f>IF(ROUND(VALUE(SUBSTITUTE(連結実質赤字比率に係る赤字・黒字の構成分析!H$40,"▲", "-")), 2) &gt;= 0, ABS(ROUND(VALUE(SUBSTITUTE(連結実質赤字比率に係る赤字・黒字の構成分析!H$40,"▲", "-")), 2)), NA())</f>
        <v>1.64</v>
      </c>
      <c r="H30" s="173" t="e">
        <f>IF(ROUND(VALUE(SUBSTITUTE(連結実質赤字比率に係る赤字・黒字の構成分析!I$40,"▲", "-")), 2) &lt; 0, ABS(ROUND(VALUE(SUBSTITUTE(連結実質赤字比率に係る赤字・黒字の構成分析!I$40,"▲", "-")), 2)), NA())</f>
        <v>#N/A</v>
      </c>
      <c r="I30" s="173">
        <f>IF(ROUND(VALUE(SUBSTITUTE(連結実質赤字比率に係る赤字・黒字の構成分析!I$40,"▲", "-")), 2) &gt;= 0, ABS(ROUND(VALUE(SUBSTITUTE(連結実質赤字比率に係る赤字・黒字の構成分析!I$40,"▲", "-")), 2)), NA())</f>
        <v>1.6</v>
      </c>
      <c r="J30" s="173" t="e">
        <f>IF(ROUND(VALUE(SUBSTITUTE(連結実質赤字比率に係る赤字・黒字の構成分析!J$40,"▲", "-")), 2) &lt; 0, ABS(ROUND(VALUE(SUBSTITUTE(連結実質赤字比率に係る赤字・黒字の構成分析!J$40,"▲", "-")), 2)), NA())</f>
        <v>#N/A</v>
      </c>
      <c r="K30" s="173">
        <f>IF(ROUND(VALUE(SUBSTITUTE(連結実質赤字比率に係る赤字・黒字の構成分析!J$40,"▲", "-")), 2) &gt;= 0, ABS(ROUND(VALUE(SUBSTITUTE(連結実質赤字比率に係る赤字・黒字の構成分析!J$40,"▲", "-")), 2)), NA())</f>
        <v>1.43</v>
      </c>
    </row>
    <row r="31" spans="1:11" x14ac:dyDescent="0.15">
      <c r="A31" s="173" t="str">
        <f>IF(連結実質赤字比率に係る赤字・黒字の構成分析!C$39="",NA(),連結実質赤字比率に係る赤字・黒字の構成分析!C$39)</f>
        <v>介護保険事業特別会計</v>
      </c>
      <c r="B31" s="173" t="e">
        <f>IF(ROUND(VALUE(SUBSTITUTE(連結実質赤字比率に係る赤字・黒字の構成分析!F$39,"▲", "-")), 2) &lt; 0, ABS(ROUND(VALUE(SUBSTITUTE(連結実質赤字比率に係る赤字・黒字の構成分析!F$39,"▲", "-")), 2)), NA())</f>
        <v>#N/A</v>
      </c>
      <c r="C31" s="173">
        <f>IF(ROUND(VALUE(SUBSTITUTE(連結実質赤字比率に係る赤字・黒字の構成分析!F$39,"▲", "-")), 2) &gt;= 0, ABS(ROUND(VALUE(SUBSTITUTE(連結実質赤字比率に係る赤字・黒字の構成分析!F$39,"▲", "-")), 2)), NA())</f>
        <v>1.41</v>
      </c>
      <c r="D31" s="173" t="e">
        <f>IF(ROUND(VALUE(SUBSTITUTE(連結実質赤字比率に係る赤字・黒字の構成分析!G$39,"▲", "-")), 2) &lt; 0, ABS(ROUND(VALUE(SUBSTITUTE(連結実質赤字比率に係る赤字・黒字の構成分析!G$39,"▲", "-")), 2)), NA())</f>
        <v>#N/A</v>
      </c>
      <c r="E31" s="173">
        <f>IF(ROUND(VALUE(SUBSTITUTE(連結実質赤字比率に係る赤字・黒字の構成分析!G$39,"▲", "-")), 2) &gt;= 0, ABS(ROUND(VALUE(SUBSTITUTE(連結実質赤字比率に係る赤字・黒字の構成分析!G$39,"▲", "-")), 2)), NA())</f>
        <v>1.56</v>
      </c>
      <c r="F31" s="173" t="e">
        <f>IF(ROUND(VALUE(SUBSTITUTE(連結実質赤字比率に係る赤字・黒字の構成分析!H$39,"▲", "-")), 2) &lt; 0, ABS(ROUND(VALUE(SUBSTITUTE(連結実質赤字比率に係る赤字・黒字の構成分析!H$39,"▲", "-")), 2)), NA())</f>
        <v>#N/A</v>
      </c>
      <c r="G31" s="173">
        <f>IF(ROUND(VALUE(SUBSTITUTE(連結実質赤字比率に係る赤字・黒字の構成分析!H$39,"▲", "-")), 2) &gt;= 0, ABS(ROUND(VALUE(SUBSTITUTE(連結実質赤字比率に係る赤字・黒字の構成分析!H$39,"▲", "-")), 2)), NA())</f>
        <v>1.6</v>
      </c>
      <c r="H31" s="173" t="e">
        <f>IF(ROUND(VALUE(SUBSTITUTE(連結実質赤字比率に係る赤字・黒字の構成分析!I$39,"▲", "-")), 2) &lt; 0, ABS(ROUND(VALUE(SUBSTITUTE(連結実質赤字比率に係る赤字・黒字の構成分析!I$39,"▲", "-")), 2)), NA())</f>
        <v>#N/A</v>
      </c>
      <c r="I31" s="173">
        <f>IF(ROUND(VALUE(SUBSTITUTE(連結実質赤字比率に係る赤字・黒字の構成分析!I$39,"▲", "-")), 2) &gt;= 0, ABS(ROUND(VALUE(SUBSTITUTE(連結実質赤字比率に係る赤字・黒字の構成分析!I$39,"▲", "-")), 2)), NA())</f>
        <v>1.06</v>
      </c>
      <c r="J31" s="173" t="e">
        <f>IF(ROUND(VALUE(SUBSTITUTE(連結実質赤字比率に係る赤字・黒字の構成分析!J$39,"▲", "-")), 2) &lt; 0, ABS(ROUND(VALUE(SUBSTITUTE(連結実質赤字比率に係る赤字・黒字の構成分析!J$39,"▲", "-")), 2)), NA())</f>
        <v>#N/A</v>
      </c>
      <c r="K31" s="173">
        <f>IF(ROUND(VALUE(SUBSTITUTE(連結実質赤字比率に係る赤字・黒字の構成分析!J$39,"▲", "-")), 2) &gt;= 0, ABS(ROUND(VALUE(SUBSTITUTE(連結実質赤字比率に係る赤字・黒字の構成分析!J$39,"▲", "-")), 2)), NA())</f>
        <v>1.74</v>
      </c>
    </row>
    <row r="32" spans="1:11" x14ac:dyDescent="0.15">
      <c r="A32" s="173" t="str">
        <f>IF(連結実質赤字比率に係る赤字・黒字の構成分析!C$38="",NA(),連結実質赤字比率に係る赤字・黒字の構成分析!C$38)</f>
        <v>下水道事業会計</v>
      </c>
      <c r="B32" s="173" t="e">
        <f>IF(ROUND(VALUE(SUBSTITUTE(連結実質赤字比率に係る赤字・黒字の構成分析!F$38,"▲", "-")), 2) &lt; 0, ABS(ROUND(VALUE(SUBSTITUTE(連結実質赤字比率に係る赤字・黒字の構成分析!F$38,"▲", "-")), 2)), NA())</f>
        <v>#N/A</v>
      </c>
      <c r="C32" s="173">
        <f>IF(ROUND(VALUE(SUBSTITUTE(連結実質赤字比率に係る赤字・黒字の構成分析!F$38,"▲", "-")), 2) &gt;= 0, ABS(ROUND(VALUE(SUBSTITUTE(連結実質赤字比率に係る赤字・黒字の構成分析!F$38,"▲", "-")), 2)), NA())</f>
        <v>3.13</v>
      </c>
      <c r="D32" s="173" t="e">
        <f>IF(ROUND(VALUE(SUBSTITUTE(連結実質赤字比率に係る赤字・黒字の構成分析!G$38,"▲", "-")), 2) &lt; 0, ABS(ROUND(VALUE(SUBSTITUTE(連結実質赤字比率に係る赤字・黒字の構成分析!G$38,"▲", "-")), 2)), NA())</f>
        <v>#N/A</v>
      </c>
      <c r="E32" s="173">
        <f>IF(ROUND(VALUE(SUBSTITUTE(連結実質赤字比率に係る赤字・黒字の構成分析!G$38,"▲", "-")), 2) &gt;= 0, ABS(ROUND(VALUE(SUBSTITUTE(連結実質赤字比率に係る赤字・黒字の構成分析!G$38,"▲", "-")), 2)), NA())</f>
        <v>2.86</v>
      </c>
      <c r="F32" s="173" t="e">
        <f>IF(ROUND(VALUE(SUBSTITUTE(連結実質赤字比率に係る赤字・黒字の構成分析!H$38,"▲", "-")), 2) &lt; 0, ABS(ROUND(VALUE(SUBSTITUTE(連結実質赤字比率に係る赤字・黒字の構成分析!H$38,"▲", "-")), 2)), NA())</f>
        <v>#N/A</v>
      </c>
      <c r="G32" s="173">
        <f>IF(ROUND(VALUE(SUBSTITUTE(連結実質赤字比率に係る赤字・黒字の構成分析!H$38,"▲", "-")), 2) &gt;= 0, ABS(ROUND(VALUE(SUBSTITUTE(連結実質赤字比率に係る赤字・黒字の構成分析!H$38,"▲", "-")), 2)), NA())</f>
        <v>2.96</v>
      </c>
      <c r="H32" s="173" t="e">
        <f>IF(ROUND(VALUE(SUBSTITUTE(連結実質赤字比率に係る赤字・黒字の構成分析!I$38,"▲", "-")), 2) &lt; 0, ABS(ROUND(VALUE(SUBSTITUTE(連結実質赤字比率に係る赤字・黒字の構成分析!I$38,"▲", "-")), 2)), NA())</f>
        <v>#N/A</v>
      </c>
      <c r="I32" s="173">
        <f>IF(ROUND(VALUE(SUBSTITUTE(連結実質赤字比率に係る赤字・黒字の構成分析!I$38,"▲", "-")), 2) &gt;= 0, ABS(ROUND(VALUE(SUBSTITUTE(連結実質赤字比率に係る赤字・黒字の構成分析!I$38,"▲", "-")), 2)), NA())</f>
        <v>2.48</v>
      </c>
      <c r="J32" s="173" t="e">
        <f>IF(ROUND(VALUE(SUBSTITUTE(連結実質赤字比率に係る赤字・黒字の構成分析!J$38,"▲", "-")), 2) &lt; 0, ABS(ROUND(VALUE(SUBSTITUTE(連結実質赤字比率に係る赤字・黒字の構成分析!J$38,"▲", "-")), 2)), NA())</f>
        <v>#N/A</v>
      </c>
      <c r="K32" s="173">
        <f>IF(ROUND(VALUE(SUBSTITUTE(連結実質赤字比率に係る赤字・黒字の構成分析!J$38,"▲", "-")), 2) &gt;= 0, ABS(ROUND(VALUE(SUBSTITUTE(連結実質赤字比率に係る赤字・黒字の構成分析!J$38,"▲", "-")), 2)), NA())</f>
        <v>2.04</v>
      </c>
    </row>
    <row r="33" spans="1:16" x14ac:dyDescent="0.15">
      <c r="A33" s="173" t="str">
        <f>IF(連結実質赤字比率に係る赤字・黒字の構成分析!C$37="",NA(),連結実質赤字比率に係る赤字・黒字の構成分析!C$37)</f>
        <v>国民健康保険事業特別会計</v>
      </c>
      <c r="B33" s="173" t="e">
        <f>IF(ROUND(VALUE(SUBSTITUTE(連結実質赤字比率に係る赤字・黒字の構成分析!F$37,"▲", "-")), 2) &lt; 0, ABS(ROUND(VALUE(SUBSTITUTE(連結実質赤字比率に係る赤字・黒字の構成分析!F$37,"▲", "-")), 2)), NA())</f>
        <v>#N/A</v>
      </c>
      <c r="C33" s="173">
        <f>IF(ROUND(VALUE(SUBSTITUTE(連結実質赤字比率に係る赤字・黒字の構成分析!F$37,"▲", "-")), 2) &gt;= 0, ABS(ROUND(VALUE(SUBSTITUTE(連結実質赤字比率に係る赤字・黒字の構成分析!F$37,"▲", "-")), 2)), NA())</f>
        <v>1.66</v>
      </c>
      <c r="D33" s="173" t="e">
        <f>IF(ROUND(VALUE(SUBSTITUTE(連結実質赤字比率に係る赤字・黒字の構成分析!G$37,"▲", "-")), 2) &lt; 0, ABS(ROUND(VALUE(SUBSTITUTE(連結実質赤字比率に係る赤字・黒字の構成分析!G$37,"▲", "-")), 2)), NA())</f>
        <v>#N/A</v>
      </c>
      <c r="E33" s="173">
        <f>IF(ROUND(VALUE(SUBSTITUTE(連結実質赤字比率に係る赤字・黒字の構成分析!G$37,"▲", "-")), 2) &gt;= 0, ABS(ROUND(VALUE(SUBSTITUTE(連結実質赤字比率に係る赤字・黒字の構成分析!G$37,"▲", "-")), 2)), NA())</f>
        <v>1.32</v>
      </c>
      <c r="F33" s="173" t="e">
        <f>IF(ROUND(VALUE(SUBSTITUTE(連結実質赤字比率に係る赤字・黒字の構成分析!H$37,"▲", "-")), 2) &lt; 0, ABS(ROUND(VALUE(SUBSTITUTE(連結実質赤字比率に係る赤字・黒字の構成分析!H$37,"▲", "-")), 2)), NA())</f>
        <v>#N/A</v>
      </c>
      <c r="G33" s="173">
        <f>IF(ROUND(VALUE(SUBSTITUTE(連結実質赤字比率に係る赤字・黒字の構成分析!H$37,"▲", "-")), 2) &gt;= 0, ABS(ROUND(VALUE(SUBSTITUTE(連結実質赤字比率に係る赤字・黒字の構成分析!H$37,"▲", "-")), 2)), NA())</f>
        <v>2.19</v>
      </c>
      <c r="H33" s="173" t="e">
        <f>IF(ROUND(VALUE(SUBSTITUTE(連結実質赤字比率に係る赤字・黒字の構成分析!I$37,"▲", "-")), 2) &lt; 0, ABS(ROUND(VALUE(SUBSTITUTE(連結実質赤字比率に係る赤字・黒字の構成分析!I$37,"▲", "-")), 2)), NA())</f>
        <v>#N/A</v>
      </c>
      <c r="I33" s="173">
        <f>IF(ROUND(VALUE(SUBSTITUTE(連結実質赤字比率に係る赤字・黒字の構成分析!I$37,"▲", "-")), 2) &gt;= 0, ABS(ROUND(VALUE(SUBSTITUTE(連結実質赤字比率に係る赤字・黒字の構成分析!I$37,"▲", "-")), 2)), NA())</f>
        <v>2.87</v>
      </c>
      <c r="J33" s="173" t="e">
        <f>IF(ROUND(VALUE(SUBSTITUTE(連結実質赤字比率に係る赤字・黒字の構成分析!J$37,"▲", "-")), 2) &lt; 0, ABS(ROUND(VALUE(SUBSTITUTE(連結実質赤字比率に係る赤字・黒字の構成分析!J$37,"▲", "-")), 2)), NA())</f>
        <v>#N/A</v>
      </c>
      <c r="K33" s="173">
        <f>IF(ROUND(VALUE(SUBSTITUTE(連結実質赤字比率に係る赤字・黒字の構成分析!J$37,"▲", "-")), 2) &gt;= 0, ABS(ROUND(VALUE(SUBSTITUTE(連結実質赤字比率に係る赤字・黒字の構成分析!J$37,"▲", "-")), 2)), NA())</f>
        <v>2.79</v>
      </c>
    </row>
    <row r="34" spans="1:16" x14ac:dyDescent="0.15">
      <c r="A34" s="173" t="str">
        <f>IF(連結実質赤字比率に係る赤字・黒字の構成分析!C$36="",NA(),連結実質赤字比率に係る赤字・黒字の構成分析!C$36)</f>
        <v>水道事業会計</v>
      </c>
      <c r="B34" s="173" t="e">
        <f>IF(ROUND(VALUE(SUBSTITUTE(連結実質赤字比率に係る赤字・黒字の構成分析!F$36,"▲", "-")), 2) &lt; 0, ABS(ROUND(VALUE(SUBSTITUTE(連結実質赤字比率に係る赤字・黒字の構成分析!F$36,"▲", "-")), 2)), NA())</f>
        <v>#N/A</v>
      </c>
      <c r="C34" s="173">
        <f>IF(ROUND(VALUE(SUBSTITUTE(連結実質赤字比率に係る赤字・黒字の構成分析!F$36,"▲", "-")), 2) &gt;= 0, ABS(ROUND(VALUE(SUBSTITUTE(連結実質赤字比率に係る赤字・黒字の構成分析!F$36,"▲", "-")), 2)), NA())</f>
        <v>3.72</v>
      </c>
      <c r="D34" s="173" t="e">
        <f>IF(ROUND(VALUE(SUBSTITUTE(連結実質赤字比率に係る赤字・黒字の構成分析!G$36,"▲", "-")), 2) &lt; 0, ABS(ROUND(VALUE(SUBSTITUTE(連結実質赤字比率に係る赤字・黒字の構成分析!G$36,"▲", "-")), 2)), NA())</f>
        <v>#N/A</v>
      </c>
      <c r="E34" s="173">
        <f>IF(ROUND(VALUE(SUBSTITUTE(連結実質赤字比率に係る赤字・黒字の構成分析!G$36,"▲", "-")), 2) &gt;= 0, ABS(ROUND(VALUE(SUBSTITUTE(連結実質赤字比率に係る赤字・黒字の構成分析!G$36,"▲", "-")), 2)), NA())</f>
        <v>3.55</v>
      </c>
      <c r="F34" s="173" t="e">
        <f>IF(ROUND(VALUE(SUBSTITUTE(連結実質赤字比率に係る赤字・黒字の構成分析!H$36,"▲", "-")), 2) &lt; 0, ABS(ROUND(VALUE(SUBSTITUTE(連結実質赤字比率に係る赤字・黒字の構成分析!H$36,"▲", "-")), 2)), NA())</f>
        <v>#N/A</v>
      </c>
      <c r="G34" s="173">
        <f>IF(ROUND(VALUE(SUBSTITUTE(連結実質赤字比率に係る赤字・黒字の構成分析!H$36,"▲", "-")), 2) &gt;= 0, ABS(ROUND(VALUE(SUBSTITUTE(連結実質赤字比率に係る赤字・黒字の構成分析!H$36,"▲", "-")), 2)), NA())</f>
        <v>3.77</v>
      </c>
      <c r="H34" s="173" t="e">
        <f>IF(ROUND(VALUE(SUBSTITUTE(連結実質赤字比率に係る赤字・黒字の構成分析!I$36,"▲", "-")), 2) &lt; 0, ABS(ROUND(VALUE(SUBSTITUTE(連結実質赤字比率に係る赤字・黒字の構成分析!I$36,"▲", "-")), 2)), NA())</f>
        <v>#N/A</v>
      </c>
      <c r="I34" s="173">
        <f>IF(ROUND(VALUE(SUBSTITUTE(連結実質赤字比率に係る赤字・黒字の構成分析!I$36,"▲", "-")), 2) &gt;= 0, ABS(ROUND(VALUE(SUBSTITUTE(連結実質赤字比率に係る赤字・黒字の構成分析!I$36,"▲", "-")), 2)), NA())</f>
        <v>3.27</v>
      </c>
      <c r="J34" s="173" t="e">
        <f>IF(ROUND(VALUE(SUBSTITUTE(連結実質赤字比率に係る赤字・黒字の構成分析!J$36,"▲", "-")), 2) &lt; 0, ABS(ROUND(VALUE(SUBSTITUTE(連結実質赤字比率に係る赤字・黒字の構成分析!J$36,"▲", "-")), 2)), NA())</f>
        <v>#N/A</v>
      </c>
      <c r="K34" s="173">
        <f>IF(ROUND(VALUE(SUBSTITUTE(連結実質赤字比率に係る赤字・黒字の構成分析!J$36,"▲", "-")), 2) &gt;= 0, ABS(ROUND(VALUE(SUBSTITUTE(連結実質赤字比率に係る赤字・黒字の構成分析!J$36,"▲", "-")), 2)), NA())</f>
        <v>3.44</v>
      </c>
    </row>
    <row r="35" spans="1:16" x14ac:dyDescent="0.15">
      <c r="A35" s="173" t="str">
        <f>IF(連結実質赤字比率に係る赤字・黒字の構成分析!C$35="",NA(),連結実質赤字比率に係る赤字・黒字の構成分析!C$35)</f>
        <v>病院事業会計</v>
      </c>
      <c r="B35" s="173" t="e">
        <f>IF(ROUND(VALUE(SUBSTITUTE(連結実質赤字比率に係る赤字・黒字の構成分析!F$35,"▲", "-")), 2) &lt; 0, ABS(ROUND(VALUE(SUBSTITUTE(連結実質赤字比率に係る赤字・黒字の構成分析!F$35,"▲", "-")), 2)), NA())</f>
        <v>#N/A</v>
      </c>
      <c r="C35" s="173">
        <f>IF(ROUND(VALUE(SUBSTITUTE(連結実質赤字比率に係る赤字・黒字の構成分析!F$35,"▲", "-")), 2) &gt;= 0, ABS(ROUND(VALUE(SUBSTITUTE(連結実質赤字比率に係る赤字・黒字の構成分析!F$35,"▲", "-")), 2)), NA())</f>
        <v>6.56</v>
      </c>
      <c r="D35" s="173" t="e">
        <f>IF(ROUND(VALUE(SUBSTITUTE(連結実質赤字比率に係る赤字・黒字の構成分析!G$35,"▲", "-")), 2) &lt; 0, ABS(ROUND(VALUE(SUBSTITUTE(連結実質赤字比率に係る赤字・黒字の構成分析!G$35,"▲", "-")), 2)), NA())</f>
        <v>#N/A</v>
      </c>
      <c r="E35" s="173">
        <f>IF(ROUND(VALUE(SUBSTITUTE(連結実質赤字比率に係る赤字・黒字の構成分析!G$35,"▲", "-")), 2) &gt;= 0, ABS(ROUND(VALUE(SUBSTITUTE(連結実質赤字比率に係る赤字・黒字の構成分析!G$35,"▲", "-")), 2)), NA())</f>
        <v>6.55</v>
      </c>
      <c r="F35" s="173" t="e">
        <f>IF(ROUND(VALUE(SUBSTITUTE(連結実質赤字比率に係る赤字・黒字の構成分析!H$35,"▲", "-")), 2) &lt; 0, ABS(ROUND(VALUE(SUBSTITUTE(連結実質赤字比率に係る赤字・黒字の構成分析!H$35,"▲", "-")), 2)), NA())</f>
        <v>#N/A</v>
      </c>
      <c r="G35" s="173">
        <f>IF(ROUND(VALUE(SUBSTITUTE(連結実質赤字比率に係る赤字・黒字の構成分析!H$35,"▲", "-")), 2) &gt;= 0, ABS(ROUND(VALUE(SUBSTITUTE(連結実質赤字比率に係る赤字・黒字の構成分析!H$35,"▲", "-")), 2)), NA())</f>
        <v>7.12</v>
      </c>
      <c r="H35" s="173" t="e">
        <f>IF(ROUND(VALUE(SUBSTITUTE(連結実質赤字比率に係る赤字・黒字の構成分析!I$35,"▲", "-")), 2) &lt; 0, ABS(ROUND(VALUE(SUBSTITUTE(連結実質赤字比率に係る赤字・黒字の構成分析!I$35,"▲", "-")), 2)), NA())</f>
        <v>#N/A</v>
      </c>
      <c r="I35" s="173">
        <f>IF(ROUND(VALUE(SUBSTITUTE(連結実質赤字比率に係る赤字・黒字の構成分析!I$35,"▲", "-")), 2) &gt;= 0, ABS(ROUND(VALUE(SUBSTITUTE(連結実質赤字比率に係る赤字・黒字の構成分析!I$35,"▲", "-")), 2)), NA())</f>
        <v>6.67</v>
      </c>
      <c r="J35" s="173" t="e">
        <f>IF(ROUND(VALUE(SUBSTITUTE(連結実質赤字比率に係る赤字・黒字の構成分析!J$35,"▲", "-")), 2) &lt; 0, ABS(ROUND(VALUE(SUBSTITUTE(連結実質赤字比率に係る赤字・黒字の構成分析!J$35,"▲", "-")), 2)), NA())</f>
        <v>#N/A</v>
      </c>
      <c r="K35" s="173">
        <f>IF(ROUND(VALUE(SUBSTITUTE(連結実質赤字比率に係る赤字・黒字の構成分析!J$35,"▲", "-")), 2) &gt;= 0, ABS(ROUND(VALUE(SUBSTITUTE(連結実質赤字比率に係る赤字・黒字の構成分析!J$35,"▲", "-")), 2)), NA())</f>
        <v>7.73</v>
      </c>
    </row>
    <row r="36" spans="1:16" x14ac:dyDescent="0.15">
      <c r="A36" s="173" t="str">
        <f>IF(連結実質赤字比率に係る赤字・黒字の構成分析!C$34="",NA(),連結実質赤字比率に係る赤字・黒字の構成分析!C$34)</f>
        <v>一般会計</v>
      </c>
      <c r="B36" s="173" t="e">
        <f>IF(ROUND(VALUE(SUBSTITUTE(連結実質赤字比率に係る赤字・黒字の構成分析!F$34,"▲", "-")), 2) &lt; 0, ABS(ROUND(VALUE(SUBSTITUTE(連結実質赤字比率に係る赤字・黒字の構成分析!F$34,"▲", "-")), 2)), NA())</f>
        <v>#N/A</v>
      </c>
      <c r="C36" s="173">
        <f>IF(ROUND(VALUE(SUBSTITUTE(連結実質赤字比率に係る赤字・黒字の構成分析!F$34,"▲", "-")), 2) &gt;= 0, ABS(ROUND(VALUE(SUBSTITUTE(連結実質赤字比率に係る赤字・黒字の構成分析!F$34,"▲", "-")), 2)), NA())</f>
        <v>7.74</v>
      </c>
      <c r="D36" s="173" t="e">
        <f>IF(ROUND(VALUE(SUBSTITUTE(連結実質赤字比率に係る赤字・黒字の構成分析!G$34,"▲", "-")), 2) &lt; 0, ABS(ROUND(VALUE(SUBSTITUTE(連結実質赤字比率に係る赤字・黒字の構成分析!G$34,"▲", "-")), 2)), NA())</f>
        <v>#N/A</v>
      </c>
      <c r="E36" s="173">
        <f>IF(ROUND(VALUE(SUBSTITUTE(連結実質赤字比率に係る赤字・黒字の構成分析!G$34,"▲", "-")), 2) &gt;= 0, ABS(ROUND(VALUE(SUBSTITUTE(連結実質赤字比率に係る赤字・黒字の構成分析!G$34,"▲", "-")), 2)), NA())</f>
        <v>7.4</v>
      </c>
      <c r="F36" s="173" t="e">
        <f>IF(ROUND(VALUE(SUBSTITUTE(連結実質赤字比率に係る赤字・黒字の構成分析!H$34,"▲", "-")), 2) &lt; 0, ABS(ROUND(VALUE(SUBSTITUTE(連結実質赤字比率に係る赤字・黒字の構成分析!H$34,"▲", "-")), 2)), NA())</f>
        <v>#N/A</v>
      </c>
      <c r="G36" s="173">
        <f>IF(ROUND(VALUE(SUBSTITUTE(連結実質赤字比率に係る赤字・黒字の構成分析!H$34,"▲", "-")), 2) &gt;= 0, ABS(ROUND(VALUE(SUBSTITUTE(連結実質赤字比率に係る赤字・黒字の構成分析!H$34,"▲", "-")), 2)), NA())</f>
        <v>8.52</v>
      </c>
      <c r="H36" s="173" t="e">
        <f>IF(ROUND(VALUE(SUBSTITUTE(連結実質赤字比率に係る赤字・黒字の構成分析!I$34,"▲", "-")), 2) &lt; 0, ABS(ROUND(VALUE(SUBSTITUTE(連結実質赤字比率に係る赤字・黒字の構成分析!I$34,"▲", "-")), 2)), NA())</f>
        <v>#N/A</v>
      </c>
      <c r="I36" s="173">
        <f>IF(ROUND(VALUE(SUBSTITUTE(連結実質赤字比率に係る赤字・黒字の構成分析!I$34,"▲", "-")), 2) &gt;= 0, ABS(ROUND(VALUE(SUBSTITUTE(連結実質赤字比率に係る赤字・黒字の構成分析!I$34,"▲", "-")), 2)), NA())</f>
        <v>9.36</v>
      </c>
      <c r="J36" s="173" t="e">
        <f>IF(ROUND(VALUE(SUBSTITUTE(連結実質赤字比率に係る赤字・黒字の構成分析!J$34,"▲", "-")), 2) &lt; 0, ABS(ROUND(VALUE(SUBSTITUTE(連結実質赤字比率に係る赤字・黒字の構成分析!J$34,"▲", "-")), 2)), NA())</f>
        <v>#N/A</v>
      </c>
      <c r="K36" s="173">
        <f>IF(ROUND(VALUE(SUBSTITUTE(連結実質赤字比率に係る赤字・黒字の構成分析!J$34,"▲", "-")), 2) &gt;= 0, ABS(ROUND(VALUE(SUBSTITUTE(連結実質赤字比率に係る赤字・黒字の構成分析!J$34,"▲", "-")), 2)), NA())</f>
        <v>8.67</v>
      </c>
    </row>
    <row r="39" spans="1:16" x14ac:dyDescent="0.15">
      <c r="A39" s="142" t="s">
        <v>62</v>
      </c>
    </row>
    <row r="40" spans="1:16" x14ac:dyDescent="0.15">
      <c r="A40" s="174"/>
      <c r="B40" s="174" t="str">
        <f>'実質公債費比率（分子）の構造'!K$44</f>
        <v>H30</v>
      </c>
      <c r="C40" s="174"/>
      <c r="D40" s="174"/>
      <c r="E40" s="174" t="str">
        <f>'実質公債費比率（分子）の構造'!L$44</f>
        <v>R01</v>
      </c>
      <c r="F40" s="174"/>
      <c r="G40" s="174"/>
      <c r="H40" s="174" t="str">
        <f>'実質公債費比率（分子）の構造'!M$44</f>
        <v>R02</v>
      </c>
      <c r="I40" s="174"/>
      <c r="J40" s="174"/>
      <c r="K40" s="174" t="str">
        <f>'実質公債費比率（分子）の構造'!N$44</f>
        <v>R03</v>
      </c>
      <c r="L40" s="174"/>
      <c r="M40" s="174"/>
      <c r="N40" s="174" t="str">
        <f>'実質公債費比率（分子）の構造'!O$44</f>
        <v>R04</v>
      </c>
      <c r="O40" s="174"/>
      <c r="P40" s="174"/>
    </row>
    <row r="41" spans="1:16" x14ac:dyDescent="0.15">
      <c r="A41" s="174"/>
      <c r="B41" s="174" t="s">
        <v>63</v>
      </c>
      <c r="C41" s="174"/>
      <c r="D41" s="174" t="s">
        <v>64</v>
      </c>
      <c r="E41" s="174" t="s">
        <v>63</v>
      </c>
      <c r="F41" s="174"/>
      <c r="G41" s="174" t="s">
        <v>64</v>
      </c>
      <c r="H41" s="174" t="s">
        <v>63</v>
      </c>
      <c r="I41" s="174"/>
      <c r="J41" s="174" t="s">
        <v>64</v>
      </c>
      <c r="K41" s="174" t="s">
        <v>63</v>
      </c>
      <c r="L41" s="174"/>
      <c r="M41" s="174" t="s">
        <v>64</v>
      </c>
      <c r="N41" s="174" t="s">
        <v>63</v>
      </c>
      <c r="O41" s="174"/>
      <c r="P41" s="174" t="s">
        <v>64</v>
      </c>
    </row>
    <row r="42" spans="1:16" x14ac:dyDescent="0.15">
      <c r="A42" s="174" t="s">
        <v>65</v>
      </c>
      <c r="B42" s="174"/>
      <c r="C42" s="174"/>
      <c r="D42" s="174">
        <f>'実質公債費比率（分子）の構造'!K$52</f>
        <v>12411</v>
      </c>
      <c r="E42" s="174"/>
      <c r="F42" s="174"/>
      <c r="G42" s="174">
        <f>'実質公債費比率（分子）の構造'!L$52</f>
        <v>12273</v>
      </c>
      <c r="H42" s="174"/>
      <c r="I42" s="174"/>
      <c r="J42" s="174">
        <f>'実質公債費比率（分子）の構造'!M$52</f>
        <v>12480</v>
      </c>
      <c r="K42" s="174"/>
      <c r="L42" s="174"/>
      <c r="M42" s="174">
        <f>'実質公債費比率（分子）の構造'!N$52</f>
        <v>12477</v>
      </c>
      <c r="N42" s="174"/>
      <c r="O42" s="174"/>
      <c r="P42" s="174">
        <f>'実質公債費比率（分子）の構造'!O$52</f>
        <v>12618</v>
      </c>
    </row>
    <row r="43" spans="1:16" x14ac:dyDescent="0.15">
      <c r="A43" s="174" t="s">
        <v>66</v>
      </c>
      <c r="B43" s="174">
        <f>'実質公債費比率（分子）の構造'!K$51</f>
        <v>1</v>
      </c>
      <c r="C43" s="174"/>
      <c r="D43" s="174"/>
      <c r="E43" s="174">
        <f>'実質公債費比率（分子）の構造'!L$51</f>
        <v>1</v>
      </c>
      <c r="F43" s="174"/>
      <c r="G43" s="174"/>
      <c r="H43" s="174">
        <f>'実質公債費比率（分子）の構造'!M$51</f>
        <v>1</v>
      </c>
      <c r="I43" s="174"/>
      <c r="J43" s="174"/>
      <c r="K43" s="174">
        <f>'実質公債費比率（分子）の構造'!N$51</f>
        <v>0</v>
      </c>
      <c r="L43" s="174"/>
      <c r="M43" s="174"/>
      <c r="N43" s="174">
        <f>'実質公債費比率（分子）の構造'!O$51</f>
        <v>0</v>
      </c>
      <c r="O43" s="174"/>
      <c r="P43" s="174"/>
    </row>
    <row r="44" spans="1:16" x14ac:dyDescent="0.15">
      <c r="A44" s="174" t="s">
        <v>67</v>
      </c>
      <c r="B44" s="174">
        <f>'実質公債費比率（分子）の構造'!K$50</f>
        <v>5</v>
      </c>
      <c r="C44" s="174"/>
      <c r="D44" s="174"/>
      <c r="E44" s="174">
        <f>'実質公債費比率（分子）の構造'!L$50</f>
        <v>4</v>
      </c>
      <c r="F44" s="174"/>
      <c r="G44" s="174"/>
      <c r="H44" s="174">
        <f>'実質公債費比率（分子）の構造'!M$50</f>
        <v>9</v>
      </c>
      <c r="I44" s="174"/>
      <c r="J44" s="174"/>
      <c r="K44" s="174">
        <f>'実質公債費比率（分子）の構造'!N$50</f>
        <v>10</v>
      </c>
      <c r="L44" s="174"/>
      <c r="M44" s="174"/>
      <c r="N44" s="174">
        <f>'実質公債費比率（分子）の構造'!O$50</f>
        <v>12</v>
      </c>
      <c r="O44" s="174"/>
      <c r="P44" s="174"/>
    </row>
    <row r="45" spans="1:16" x14ac:dyDescent="0.15">
      <c r="A45" s="174" t="s">
        <v>68</v>
      </c>
      <c r="B45" s="174">
        <f>'実質公債費比率（分子）の構造'!K$49</f>
        <v>13</v>
      </c>
      <c r="C45" s="174"/>
      <c r="D45" s="174"/>
      <c r="E45" s="174">
        <f>'実質公債費比率（分子）の構造'!L$49</f>
        <v>16</v>
      </c>
      <c r="F45" s="174"/>
      <c r="G45" s="174"/>
      <c r="H45" s="174">
        <f>'実質公債費比率（分子）の構造'!M$49</f>
        <v>30</v>
      </c>
      <c r="I45" s="174"/>
      <c r="J45" s="174"/>
      <c r="K45" s="174">
        <f>'実質公債費比率（分子）の構造'!N$49</f>
        <v>38</v>
      </c>
      <c r="L45" s="174"/>
      <c r="M45" s="174"/>
      <c r="N45" s="174">
        <f>'実質公債費比率（分子）の構造'!O$49</f>
        <v>50</v>
      </c>
      <c r="O45" s="174"/>
      <c r="P45" s="174"/>
    </row>
    <row r="46" spans="1:16" x14ac:dyDescent="0.15">
      <c r="A46" s="174" t="s">
        <v>69</v>
      </c>
      <c r="B46" s="174">
        <f>'実質公債費比率（分子）の構造'!K$48</f>
        <v>2812</v>
      </c>
      <c r="C46" s="174"/>
      <c r="D46" s="174"/>
      <c r="E46" s="174">
        <f>'実質公債費比率（分子）の構造'!L$48</f>
        <v>2567</v>
      </c>
      <c r="F46" s="174"/>
      <c r="G46" s="174"/>
      <c r="H46" s="174">
        <f>'実質公債費比率（分子）の構造'!M$48</f>
        <v>2664</v>
      </c>
      <c r="I46" s="174"/>
      <c r="J46" s="174"/>
      <c r="K46" s="174">
        <f>'実質公債費比率（分子）の構造'!N$48</f>
        <v>2411</v>
      </c>
      <c r="L46" s="174"/>
      <c r="M46" s="174"/>
      <c r="N46" s="174">
        <f>'実質公債費比率（分子）の構造'!O$48</f>
        <v>1909</v>
      </c>
      <c r="O46" s="174"/>
      <c r="P46" s="174"/>
    </row>
    <row r="47" spans="1:16" x14ac:dyDescent="0.15">
      <c r="A47" s="174" t="s">
        <v>70</v>
      </c>
      <c r="B47" s="174" t="str">
        <f>'実質公債費比率（分子）の構造'!K$47</f>
        <v>-</v>
      </c>
      <c r="C47" s="174"/>
      <c r="D47" s="174"/>
      <c r="E47" s="174" t="str">
        <f>'実質公債費比率（分子）の構造'!L$47</f>
        <v>-</v>
      </c>
      <c r="F47" s="174"/>
      <c r="G47" s="174"/>
      <c r="H47" s="174" t="str">
        <f>'実質公債費比率（分子）の構造'!M$47</f>
        <v>-</v>
      </c>
      <c r="I47" s="174"/>
      <c r="J47" s="174"/>
      <c r="K47" s="174" t="str">
        <f>'実質公債費比率（分子）の構造'!N$47</f>
        <v>-</v>
      </c>
      <c r="L47" s="174"/>
      <c r="M47" s="174"/>
      <c r="N47" s="174" t="str">
        <f>'実質公債費比率（分子）の構造'!O$47</f>
        <v>-</v>
      </c>
      <c r="O47" s="174"/>
      <c r="P47" s="174"/>
    </row>
    <row r="48" spans="1:16" x14ac:dyDescent="0.15">
      <c r="A48" s="174" t="s">
        <v>71</v>
      </c>
      <c r="B48" s="174" t="str">
        <f>'実質公債費比率（分子）の構造'!K$46</f>
        <v>-</v>
      </c>
      <c r="C48" s="174"/>
      <c r="D48" s="174"/>
      <c r="E48" s="174" t="str">
        <f>'実質公債費比率（分子）の構造'!L$46</f>
        <v>-</v>
      </c>
      <c r="F48" s="174"/>
      <c r="G48" s="174"/>
      <c r="H48" s="174" t="str">
        <f>'実質公債費比率（分子）の構造'!M$46</f>
        <v>-</v>
      </c>
      <c r="I48" s="174"/>
      <c r="J48" s="174"/>
      <c r="K48" s="174" t="str">
        <f>'実質公債費比率（分子）の構造'!N$46</f>
        <v>-</v>
      </c>
      <c r="L48" s="174"/>
      <c r="M48" s="174"/>
      <c r="N48" s="174" t="str">
        <f>'実質公債費比率（分子）の構造'!O$46</f>
        <v>-</v>
      </c>
      <c r="O48" s="174"/>
      <c r="P48" s="174"/>
    </row>
    <row r="49" spans="1:16" x14ac:dyDescent="0.15">
      <c r="A49" s="174" t="s">
        <v>72</v>
      </c>
      <c r="B49" s="174">
        <f>'実質公債費比率（分子）の構造'!K$45</f>
        <v>12955</v>
      </c>
      <c r="C49" s="174"/>
      <c r="D49" s="174"/>
      <c r="E49" s="174">
        <f>'実質公債費比率（分子）の構造'!L$45</f>
        <v>12822</v>
      </c>
      <c r="F49" s="174"/>
      <c r="G49" s="174"/>
      <c r="H49" s="174">
        <f>'実質公債費比率（分子）の構造'!M$45</f>
        <v>12530</v>
      </c>
      <c r="I49" s="174"/>
      <c r="J49" s="174"/>
      <c r="K49" s="174">
        <f>'実質公債費比率（分子）の構造'!N$45</f>
        <v>12372</v>
      </c>
      <c r="L49" s="174"/>
      <c r="M49" s="174"/>
      <c r="N49" s="174">
        <f>'実質公債費比率（分子）の構造'!O$45</f>
        <v>12383</v>
      </c>
      <c r="O49" s="174"/>
      <c r="P49" s="174"/>
    </row>
    <row r="50" spans="1:16" x14ac:dyDescent="0.15">
      <c r="A50" s="174" t="s">
        <v>73</v>
      </c>
      <c r="B50" s="174" t="e">
        <f>NA()</f>
        <v>#N/A</v>
      </c>
      <c r="C50" s="174">
        <f>IF(ISNUMBER('実質公債費比率（分子）の構造'!K$53),'実質公債費比率（分子）の構造'!K$53,NA())</f>
        <v>3375</v>
      </c>
      <c r="D50" s="174" t="e">
        <f>NA()</f>
        <v>#N/A</v>
      </c>
      <c r="E50" s="174" t="e">
        <f>NA()</f>
        <v>#N/A</v>
      </c>
      <c r="F50" s="174">
        <f>IF(ISNUMBER('実質公債費比率（分子）の構造'!L$53),'実質公債費比率（分子）の構造'!L$53,NA())</f>
        <v>3137</v>
      </c>
      <c r="G50" s="174" t="e">
        <f>NA()</f>
        <v>#N/A</v>
      </c>
      <c r="H50" s="174" t="e">
        <f>NA()</f>
        <v>#N/A</v>
      </c>
      <c r="I50" s="174">
        <f>IF(ISNUMBER('実質公債費比率（分子）の構造'!M$53),'実質公債費比率（分子）の構造'!M$53,NA())</f>
        <v>2754</v>
      </c>
      <c r="J50" s="174" t="e">
        <f>NA()</f>
        <v>#N/A</v>
      </c>
      <c r="K50" s="174" t="e">
        <f>NA()</f>
        <v>#N/A</v>
      </c>
      <c r="L50" s="174">
        <f>IF(ISNUMBER('実質公債費比率（分子）の構造'!N$53),'実質公債費比率（分子）の構造'!N$53,NA())</f>
        <v>2354</v>
      </c>
      <c r="M50" s="174" t="e">
        <f>NA()</f>
        <v>#N/A</v>
      </c>
      <c r="N50" s="174" t="e">
        <f>NA()</f>
        <v>#N/A</v>
      </c>
      <c r="O50" s="174">
        <f>IF(ISNUMBER('実質公債費比率（分子）の構造'!O$53),'実質公債費比率（分子）の構造'!O$53,NA())</f>
        <v>1736</v>
      </c>
      <c r="P50" s="174" t="e">
        <f>NA()</f>
        <v>#N/A</v>
      </c>
    </row>
    <row r="53" spans="1:16" x14ac:dyDescent="0.15">
      <c r="A53" s="142" t="s">
        <v>74</v>
      </c>
    </row>
    <row r="54" spans="1:16" x14ac:dyDescent="0.15">
      <c r="A54" s="173"/>
      <c r="B54" s="173" t="str">
        <f>'将来負担比率（分子）の構造'!I$40</f>
        <v>H30</v>
      </c>
      <c r="C54" s="173"/>
      <c r="D54" s="173"/>
      <c r="E54" s="173" t="str">
        <f>'将来負担比率（分子）の構造'!J$40</f>
        <v>R01</v>
      </c>
      <c r="F54" s="173"/>
      <c r="G54" s="173"/>
      <c r="H54" s="173" t="str">
        <f>'将来負担比率（分子）の構造'!K$40</f>
        <v>R02</v>
      </c>
      <c r="I54" s="173"/>
      <c r="J54" s="173"/>
      <c r="K54" s="173" t="str">
        <f>'将来負担比率（分子）の構造'!L$40</f>
        <v>R03</v>
      </c>
      <c r="L54" s="173"/>
      <c r="M54" s="173"/>
      <c r="N54" s="173" t="str">
        <f>'将来負担比率（分子）の構造'!M$40</f>
        <v>R04</v>
      </c>
      <c r="O54" s="173"/>
      <c r="P54" s="173"/>
    </row>
    <row r="55" spans="1:16" x14ac:dyDescent="0.15">
      <c r="A55" s="173"/>
      <c r="B55" s="173" t="s">
        <v>75</v>
      </c>
      <c r="C55" s="173"/>
      <c r="D55" s="173" t="s">
        <v>76</v>
      </c>
      <c r="E55" s="173" t="s">
        <v>75</v>
      </c>
      <c r="F55" s="173"/>
      <c r="G55" s="173" t="s">
        <v>76</v>
      </c>
      <c r="H55" s="173" t="s">
        <v>75</v>
      </c>
      <c r="I55" s="173"/>
      <c r="J55" s="173" t="s">
        <v>76</v>
      </c>
      <c r="K55" s="173" t="s">
        <v>75</v>
      </c>
      <c r="L55" s="173"/>
      <c r="M55" s="173" t="s">
        <v>76</v>
      </c>
      <c r="N55" s="173" t="s">
        <v>75</v>
      </c>
      <c r="O55" s="173"/>
      <c r="P55" s="173" t="s">
        <v>76</v>
      </c>
    </row>
    <row r="56" spans="1:16" x14ac:dyDescent="0.15">
      <c r="A56" s="173" t="s">
        <v>45</v>
      </c>
      <c r="B56" s="173"/>
      <c r="C56" s="173"/>
      <c r="D56" s="173">
        <f>'将来負担比率（分子）の構造'!I$52</f>
        <v>131072</v>
      </c>
      <c r="E56" s="173"/>
      <c r="F56" s="173"/>
      <c r="G56" s="173">
        <f>'将来負担比率（分子）の構造'!J$52</f>
        <v>133695</v>
      </c>
      <c r="H56" s="173"/>
      <c r="I56" s="173"/>
      <c r="J56" s="173">
        <f>'将来負担比率（分子）の構造'!K$52</f>
        <v>137035</v>
      </c>
      <c r="K56" s="173"/>
      <c r="L56" s="173"/>
      <c r="M56" s="173">
        <f>'将来負担比率（分子）の構造'!L$52</f>
        <v>138673</v>
      </c>
      <c r="N56" s="173"/>
      <c r="O56" s="173"/>
      <c r="P56" s="173">
        <f>'将来負担比率（分子）の構造'!M$52</f>
        <v>136684</v>
      </c>
    </row>
    <row r="57" spans="1:16" x14ac:dyDescent="0.15">
      <c r="A57" s="173" t="s">
        <v>44</v>
      </c>
      <c r="B57" s="173"/>
      <c r="C57" s="173"/>
      <c r="D57" s="173">
        <f>'将来負担比率（分子）の構造'!I$51</f>
        <v>33061</v>
      </c>
      <c r="E57" s="173"/>
      <c r="F57" s="173"/>
      <c r="G57" s="173">
        <f>'将来負担比率（分子）の構造'!J$51</f>
        <v>32994</v>
      </c>
      <c r="H57" s="173"/>
      <c r="I57" s="173"/>
      <c r="J57" s="173">
        <f>'将来負担比率（分子）の構造'!K$51</f>
        <v>32935</v>
      </c>
      <c r="K57" s="173"/>
      <c r="L57" s="173"/>
      <c r="M57" s="173">
        <f>'将来負担比率（分子）の構造'!L$51</f>
        <v>34170</v>
      </c>
      <c r="N57" s="173"/>
      <c r="O57" s="173"/>
      <c r="P57" s="173">
        <f>'将来負担比率（分子）の構造'!M$51</f>
        <v>35440</v>
      </c>
    </row>
    <row r="58" spans="1:16" x14ac:dyDescent="0.15">
      <c r="A58" s="173" t="s">
        <v>43</v>
      </c>
      <c r="B58" s="173"/>
      <c r="C58" s="173"/>
      <c r="D58" s="173">
        <f>'将来負担比率（分子）の構造'!I$50</f>
        <v>38124</v>
      </c>
      <c r="E58" s="173"/>
      <c r="F58" s="173"/>
      <c r="G58" s="173">
        <f>'将来負担比率（分子）の構造'!J$50</f>
        <v>33318</v>
      </c>
      <c r="H58" s="173"/>
      <c r="I58" s="173"/>
      <c r="J58" s="173">
        <f>'将来負担比率（分子）の構造'!K$50</f>
        <v>23081</v>
      </c>
      <c r="K58" s="173"/>
      <c r="L58" s="173"/>
      <c r="M58" s="173">
        <f>'将来負担比率（分子）の構造'!L$50</f>
        <v>28384</v>
      </c>
      <c r="N58" s="173"/>
      <c r="O58" s="173"/>
      <c r="P58" s="173">
        <f>'将来負担比率（分子）の構造'!M$50</f>
        <v>29724</v>
      </c>
    </row>
    <row r="59" spans="1:16" x14ac:dyDescent="0.15">
      <c r="A59" s="173" t="s">
        <v>41</v>
      </c>
      <c r="B59" s="173" t="str">
        <f>'将来負担比率（分子）の構造'!I$49</f>
        <v>-</v>
      </c>
      <c r="C59" s="173"/>
      <c r="D59" s="173"/>
      <c r="E59" s="173" t="str">
        <f>'将来負担比率（分子）の構造'!J$49</f>
        <v>-</v>
      </c>
      <c r="F59" s="173"/>
      <c r="G59" s="173"/>
      <c r="H59" s="173" t="str">
        <f>'将来負担比率（分子）の構造'!K$49</f>
        <v>-</v>
      </c>
      <c r="I59" s="173"/>
      <c r="J59" s="173"/>
      <c r="K59" s="173" t="str">
        <f>'将来負担比率（分子）の構造'!L$49</f>
        <v>-</v>
      </c>
      <c r="L59" s="173"/>
      <c r="M59" s="173"/>
      <c r="N59" s="173" t="str">
        <f>'将来負担比率（分子）の構造'!M$49</f>
        <v>-</v>
      </c>
      <c r="O59" s="173"/>
      <c r="P59" s="173"/>
    </row>
    <row r="60" spans="1:16" x14ac:dyDescent="0.15">
      <c r="A60" s="173" t="s">
        <v>40</v>
      </c>
      <c r="B60" s="173" t="str">
        <f>'将来負担比率（分子）の構造'!I$48</f>
        <v>-</v>
      </c>
      <c r="C60" s="173"/>
      <c r="D60" s="173"/>
      <c r="E60" s="173" t="str">
        <f>'将来負担比率（分子）の構造'!J$48</f>
        <v>-</v>
      </c>
      <c r="F60" s="173"/>
      <c r="G60" s="173"/>
      <c r="H60" s="173" t="str">
        <f>'将来負担比率（分子）の構造'!K$48</f>
        <v>-</v>
      </c>
      <c r="I60" s="173"/>
      <c r="J60" s="173"/>
      <c r="K60" s="173" t="str">
        <f>'将来負担比率（分子）の構造'!L$48</f>
        <v>-</v>
      </c>
      <c r="L60" s="173"/>
      <c r="M60" s="173"/>
      <c r="N60" s="173" t="str">
        <f>'将来負担比率（分子）の構造'!M$48</f>
        <v>-</v>
      </c>
      <c r="O60" s="173"/>
      <c r="P60" s="173"/>
    </row>
    <row r="61" spans="1:16" x14ac:dyDescent="0.15">
      <c r="A61" s="173" t="s">
        <v>38</v>
      </c>
      <c r="B61" s="173" t="str">
        <f>'将来負担比率（分子）の構造'!I$46</f>
        <v>-</v>
      </c>
      <c r="C61" s="173"/>
      <c r="D61" s="173"/>
      <c r="E61" s="173" t="str">
        <f>'将来負担比率（分子）の構造'!J$46</f>
        <v>-</v>
      </c>
      <c r="F61" s="173"/>
      <c r="G61" s="173"/>
      <c r="H61" s="173" t="str">
        <f>'将来負担比率（分子）の構造'!K$46</f>
        <v>-</v>
      </c>
      <c r="I61" s="173"/>
      <c r="J61" s="173"/>
      <c r="K61" s="173" t="str">
        <f>'将来負担比率（分子）の構造'!L$46</f>
        <v>-</v>
      </c>
      <c r="L61" s="173"/>
      <c r="M61" s="173"/>
      <c r="N61" s="173" t="str">
        <f>'将来負担比率（分子）の構造'!M$46</f>
        <v>-</v>
      </c>
      <c r="O61" s="173"/>
      <c r="P61" s="173"/>
    </row>
    <row r="62" spans="1:16" x14ac:dyDescent="0.15">
      <c r="A62" s="173" t="s">
        <v>37</v>
      </c>
      <c r="B62" s="173">
        <f>'将来負担比率（分子）の構造'!I$45</f>
        <v>15620</v>
      </c>
      <c r="C62" s="173"/>
      <c r="D62" s="173"/>
      <c r="E62" s="173">
        <f>'将来負担比率（分子）の構造'!J$45</f>
        <v>16285</v>
      </c>
      <c r="F62" s="173"/>
      <c r="G62" s="173"/>
      <c r="H62" s="173">
        <f>'将来負担比率（分子）の構造'!K$45</f>
        <v>16468</v>
      </c>
      <c r="I62" s="173"/>
      <c r="J62" s="173"/>
      <c r="K62" s="173">
        <f>'将来負担比率（分子）の構造'!L$45</f>
        <v>16588</v>
      </c>
      <c r="L62" s="173"/>
      <c r="M62" s="173"/>
      <c r="N62" s="173">
        <f>'将来負担比率（分子）の構造'!M$45</f>
        <v>16729</v>
      </c>
      <c r="O62" s="173"/>
      <c r="P62" s="173"/>
    </row>
    <row r="63" spans="1:16" x14ac:dyDescent="0.15">
      <c r="A63" s="173" t="s">
        <v>36</v>
      </c>
      <c r="B63" s="173">
        <f>'将来負担比率（分子）の構造'!I$44</f>
        <v>128</v>
      </c>
      <c r="C63" s="173"/>
      <c r="D63" s="173"/>
      <c r="E63" s="173">
        <f>'将来負担比率（分子）の構造'!J$44</f>
        <v>252</v>
      </c>
      <c r="F63" s="173"/>
      <c r="G63" s="173"/>
      <c r="H63" s="173">
        <f>'将来負担比率（分子）の構造'!K$44</f>
        <v>504</v>
      </c>
      <c r="I63" s="173"/>
      <c r="J63" s="173"/>
      <c r="K63" s="173">
        <f>'将来負担比率（分子）の構造'!L$44</f>
        <v>587</v>
      </c>
      <c r="L63" s="173"/>
      <c r="M63" s="173"/>
      <c r="N63" s="173">
        <f>'将来負担比率（分子）の構造'!M$44</f>
        <v>535</v>
      </c>
      <c r="O63" s="173"/>
      <c r="P63" s="173"/>
    </row>
    <row r="64" spans="1:16" x14ac:dyDescent="0.15">
      <c r="A64" s="173" t="s">
        <v>35</v>
      </c>
      <c r="B64" s="173">
        <f>'将来負担比率（分子）の構造'!I$43</f>
        <v>27782</v>
      </c>
      <c r="C64" s="173"/>
      <c r="D64" s="173"/>
      <c r="E64" s="173">
        <f>'将来負担比率（分子）の構造'!J$43</f>
        <v>26040</v>
      </c>
      <c r="F64" s="173"/>
      <c r="G64" s="173"/>
      <c r="H64" s="173">
        <f>'将来負担比率（分子）の構造'!K$43</f>
        <v>24264</v>
      </c>
      <c r="I64" s="173"/>
      <c r="J64" s="173"/>
      <c r="K64" s="173">
        <f>'将来負担比率（分子）の構造'!L$43</f>
        <v>22128</v>
      </c>
      <c r="L64" s="173"/>
      <c r="M64" s="173"/>
      <c r="N64" s="173">
        <f>'将来負担比率（分子）の構造'!M$43</f>
        <v>20799</v>
      </c>
      <c r="O64" s="173"/>
      <c r="P64" s="173"/>
    </row>
    <row r="65" spans="1:16" x14ac:dyDescent="0.15">
      <c r="A65" s="173" t="s">
        <v>34</v>
      </c>
      <c r="B65" s="173">
        <f>'将来負担比率（分子）の構造'!I$42</f>
        <v>1584</v>
      </c>
      <c r="C65" s="173"/>
      <c r="D65" s="173"/>
      <c r="E65" s="173">
        <f>'将来負担比率（分子）の構造'!J$42</f>
        <v>1638</v>
      </c>
      <c r="F65" s="173"/>
      <c r="G65" s="173"/>
      <c r="H65" s="173">
        <f>'将来負担比率（分子）の構造'!K$42</f>
        <v>1626</v>
      </c>
      <c r="I65" s="173"/>
      <c r="J65" s="173"/>
      <c r="K65" s="173">
        <f>'将来負担比率（分子）の構造'!L$42</f>
        <v>1583</v>
      </c>
      <c r="L65" s="173"/>
      <c r="M65" s="173"/>
      <c r="N65" s="173">
        <f>'将来負担比率（分子）の構造'!M$42</f>
        <v>1431</v>
      </c>
      <c r="O65" s="173"/>
      <c r="P65" s="173"/>
    </row>
    <row r="66" spans="1:16" x14ac:dyDescent="0.15">
      <c r="A66" s="173" t="s">
        <v>33</v>
      </c>
      <c r="B66" s="173">
        <f>'将来負担比率（分子）の構造'!I$41</f>
        <v>135427</v>
      </c>
      <c r="C66" s="173"/>
      <c r="D66" s="173"/>
      <c r="E66" s="173">
        <f>'将来負担比率（分子）の構造'!J$41</f>
        <v>138383</v>
      </c>
      <c r="F66" s="173"/>
      <c r="G66" s="173"/>
      <c r="H66" s="173">
        <f>'将来負担比率（分子）の構造'!K$41</f>
        <v>145285</v>
      </c>
      <c r="I66" s="173"/>
      <c r="J66" s="173"/>
      <c r="K66" s="173">
        <f>'将来負担比率（分子）の構造'!L$41</f>
        <v>148023</v>
      </c>
      <c r="L66" s="173"/>
      <c r="M66" s="173"/>
      <c r="N66" s="173">
        <f>'将来負担比率（分子）の構造'!M$41</f>
        <v>148841</v>
      </c>
      <c r="O66" s="173"/>
      <c r="P66" s="173"/>
    </row>
    <row r="67" spans="1:16" x14ac:dyDescent="0.15">
      <c r="A67" s="173" t="s">
        <v>77</v>
      </c>
      <c r="B67" s="173" t="e">
        <f>NA()</f>
        <v>#N/A</v>
      </c>
      <c r="C67" s="173">
        <f>IF(ISNUMBER('将来負担比率（分子）の構造'!I$53), IF('将来負担比率（分子）の構造'!I$53 &lt; 0, 0, '将来負担比率（分子）の構造'!I$53), NA())</f>
        <v>0</v>
      </c>
      <c r="D67" s="173" t="e">
        <f>NA()</f>
        <v>#N/A</v>
      </c>
      <c r="E67" s="173" t="e">
        <f>NA()</f>
        <v>#N/A</v>
      </c>
      <c r="F67" s="173">
        <f>IF(ISNUMBER('将来負担比率（分子）の構造'!J$53), IF('将来負担比率（分子）の構造'!J$53 &lt; 0, 0, '将来負担比率（分子）の構造'!J$53), NA())</f>
        <v>0</v>
      </c>
      <c r="G67" s="173" t="e">
        <f>NA()</f>
        <v>#N/A</v>
      </c>
      <c r="H67" s="173" t="e">
        <f>NA()</f>
        <v>#N/A</v>
      </c>
      <c r="I67" s="173">
        <f>IF(ISNUMBER('将来負担比率（分子）の構造'!K$53), IF('将来負担比率（分子）の構造'!K$53 &lt; 0, 0, '将来負担比率（分子）の構造'!K$53), NA())</f>
        <v>0</v>
      </c>
      <c r="J67" s="173" t="e">
        <f>NA()</f>
        <v>#N/A</v>
      </c>
      <c r="K67" s="173" t="e">
        <f>NA()</f>
        <v>#N/A</v>
      </c>
      <c r="L67" s="173">
        <f>IF(ISNUMBER('将来負担比率（分子）の構造'!L$53), IF('将来負担比率（分子）の構造'!L$53 &lt; 0, 0, '将来負担比率（分子）の構造'!L$53), NA())</f>
        <v>0</v>
      </c>
      <c r="M67" s="173" t="e">
        <f>NA()</f>
        <v>#N/A</v>
      </c>
      <c r="N67" s="173" t="e">
        <f>NA()</f>
        <v>#N/A</v>
      </c>
      <c r="O67" s="173">
        <f>IF(ISNUMBER('将来負担比率（分子）の構造'!M$53), IF('将来負担比率（分子）の構造'!M$53 &lt; 0, 0, '将来負担比率（分子）の構造'!M$53), NA())</f>
        <v>0</v>
      </c>
      <c r="P67" s="173" t="e">
        <f>NA()</f>
        <v>#N/A</v>
      </c>
    </row>
    <row r="70" spans="1:16" x14ac:dyDescent="0.15">
      <c r="A70" s="175" t="s">
        <v>78</v>
      </c>
      <c r="B70" s="175"/>
      <c r="C70" s="175"/>
      <c r="D70" s="175"/>
      <c r="E70" s="175"/>
      <c r="F70" s="175"/>
    </row>
    <row r="71" spans="1:16" x14ac:dyDescent="0.15">
      <c r="A71" s="176"/>
      <c r="B71" s="176" t="str">
        <f>基金残高に係る経年分析!F54</f>
        <v>R02</v>
      </c>
      <c r="C71" s="176" t="str">
        <f>基金残高に係る経年分析!G54</f>
        <v>R03</v>
      </c>
      <c r="D71" s="176" t="str">
        <f>基金残高に係る経年分析!H54</f>
        <v>R04</v>
      </c>
    </row>
    <row r="72" spans="1:16" x14ac:dyDescent="0.15">
      <c r="A72" s="176" t="s">
        <v>79</v>
      </c>
      <c r="B72" s="177">
        <f>基金残高に係る経年分析!F55</f>
        <v>6688</v>
      </c>
      <c r="C72" s="177">
        <f>基金残高に係る経年分析!G55</f>
        <v>8690</v>
      </c>
      <c r="D72" s="177">
        <f>基金残高に係る経年分析!H55</f>
        <v>9691</v>
      </c>
    </row>
    <row r="73" spans="1:16" x14ac:dyDescent="0.15">
      <c r="A73" s="176" t="s">
        <v>80</v>
      </c>
      <c r="B73" s="177" t="str">
        <f>基金残高に係る経年分析!F56</f>
        <v>-</v>
      </c>
      <c r="C73" s="177" t="str">
        <f>基金残高に係る経年分析!G56</f>
        <v>-</v>
      </c>
      <c r="D73" s="177" t="str">
        <f>基金残高に係る経年分析!H56</f>
        <v>-</v>
      </c>
    </row>
    <row r="74" spans="1:16" x14ac:dyDescent="0.15">
      <c r="A74" s="176" t="s">
        <v>81</v>
      </c>
      <c r="B74" s="177">
        <f>基金残高に係る経年分析!F57</f>
        <v>11827</v>
      </c>
      <c r="C74" s="177">
        <f>基金残高に係る経年分析!G57</f>
        <v>14684</v>
      </c>
      <c r="D74" s="177">
        <f>基金残高に係る経年分析!H57</f>
        <v>15403</v>
      </c>
    </row>
  </sheetData>
  <sheetProtection algorithmName="SHA-512" hashValue="hVdtulF95457zQ5OST7Usm/t6Y29UiKVXIeRq43Bca0Iy34KIugI35a+M+2Fyrc6Y+4K0bnVcU87AxNzwuu+lg==" saltValue="wi/l+BEaS9d1o8UNvX2bA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4" customWidth="1"/>
    <col min="134" max="143" width="1.625" style="212" customWidth="1"/>
    <col min="144" max="16384" width="0" style="212" hidden="1"/>
  </cols>
  <sheetData>
    <row r="1" spans="2:143" ht="22.5" customHeight="1" thickBot="1" x14ac:dyDescent="0.2">
      <c r="B1" s="210"/>
      <c r="C1" s="211"/>
      <c r="D1" s="211"/>
      <c r="E1" s="211"/>
      <c r="F1" s="211"/>
      <c r="G1" s="211"/>
      <c r="H1" s="211"/>
      <c r="I1" s="211"/>
      <c r="J1" s="211"/>
      <c r="K1" s="211"/>
      <c r="L1" s="211"/>
      <c r="M1" s="211"/>
      <c r="N1" s="211"/>
      <c r="O1" s="211"/>
      <c r="P1" s="211"/>
      <c r="Q1" s="211"/>
      <c r="R1" s="211"/>
      <c r="S1" s="211"/>
      <c r="T1" s="211"/>
      <c r="U1" s="211"/>
      <c r="V1" s="211"/>
      <c r="W1" s="211"/>
      <c r="X1" s="211"/>
      <c r="Y1" s="211"/>
      <c r="Z1" s="211"/>
      <c r="AA1" s="211"/>
      <c r="AB1" s="211"/>
      <c r="AC1" s="211"/>
      <c r="AD1" s="211"/>
      <c r="AE1" s="211"/>
      <c r="AF1" s="211"/>
      <c r="AG1" s="211"/>
      <c r="AH1" s="211"/>
      <c r="AI1" s="211"/>
      <c r="AJ1" s="211"/>
      <c r="AK1" s="211"/>
      <c r="AL1" s="211"/>
      <c r="AM1" s="211"/>
      <c r="AN1" s="211"/>
      <c r="AO1" s="211"/>
      <c r="AP1" s="211"/>
      <c r="AQ1" s="211"/>
      <c r="AR1" s="211"/>
      <c r="AS1" s="211"/>
      <c r="AT1" s="211"/>
      <c r="AU1" s="211"/>
      <c r="AV1" s="211"/>
      <c r="AW1" s="211"/>
      <c r="AX1" s="211"/>
      <c r="AY1" s="211"/>
      <c r="AZ1" s="211"/>
      <c r="BA1" s="211"/>
      <c r="BB1" s="211"/>
      <c r="BC1" s="211"/>
      <c r="BD1" s="211"/>
      <c r="BE1" s="211"/>
      <c r="BF1" s="211"/>
      <c r="BG1" s="211"/>
      <c r="BH1" s="211"/>
      <c r="BI1" s="211"/>
      <c r="BJ1" s="211"/>
      <c r="BK1" s="211"/>
      <c r="BL1" s="211"/>
      <c r="BM1" s="211"/>
      <c r="BN1" s="211"/>
      <c r="BO1" s="211"/>
      <c r="BP1" s="211"/>
      <c r="BQ1" s="211"/>
      <c r="BR1" s="211"/>
      <c r="BS1" s="211"/>
      <c r="BT1" s="211"/>
      <c r="BU1" s="211"/>
      <c r="BV1" s="211"/>
      <c r="BW1" s="211"/>
      <c r="BX1" s="211"/>
      <c r="BY1" s="211"/>
      <c r="BZ1" s="211"/>
      <c r="CA1" s="211"/>
      <c r="CB1" s="211"/>
      <c r="CC1" s="211"/>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17" t="s">
        <v>218</v>
      </c>
      <c r="DI1" s="718"/>
      <c r="DJ1" s="718"/>
      <c r="DK1" s="718"/>
      <c r="DL1" s="718"/>
      <c r="DM1" s="718"/>
      <c r="DN1" s="719"/>
      <c r="DO1" s="212"/>
      <c r="DP1" s="717" t="s">
        <v>219</v>
      </c>
      <c r="DQ1" s="718"/>
      <c r="DR1" s="718"/>
      <c r="DS1" s="718"/>
      <c r="DT1" s="718"/>
      <c r="DU1" s="718"/>
      <c r="DV1" s="718"/>
      <c r="DW1" s="718"/>
      <c r="DX1" s="718"/>
      <c r="DY1" s="718"/>
      <c r="DZ1" s="718"/>
      <c r="EA1" s="718"/>
      <c r="EB1" s="718"/>
      <c r="EC1" s="719"/>
      <c r="ED1" s="211"/>
      <c r="EE1" s="211"/>
      <c r="EF1" s="211"/>
      <c r="EG1" s="211"/>
      <c r="EH1" s="211"/>
      <c r="EI1" s="211"/>
      <c r="EJ1" s="211"/>
      <c r="EK1" s="211"/>
      <c r="EL1" s="211"/>
      <c r="EM1" s="211"/>
    </row>
    <row r="2" spans="2:143" ht="22.5" customHeight="1" x14ac:dyDescent="0.15">
      <c r="B2" s="213" t="s">
        <v>220</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673" t="s">
        <v>221</v>
      </c>
      <c r="C3" s="674"/>
      <c r="D3" s="674"/>
      <c r="E3" s="674"/>
      <c r="F3" s="674"/>
      <c r="G3" s="674"/>
      <c r="H3" s="674"/>
      <c r="I3" s="674"/>
      <c r="J3" s="674"/>
      <c r="K3" s="674"/>
      <c r="L3" s="674"/>
      <c r="M3" s="674"/>
      <c r="N3" s="674"/>
      <c r="O3" s="674"/>
      <c r="P3" s="674"/>
      <c r="Q3" s="674"/>
      <c r="R3" s="674"/>
      <c r="S3" s="674"/>
      <c r="T3" s="674"/>
      <c r="U3" s="674"/>
      <c r="V3" s="674"/>
      <c r="W3" s="674"/>
      <c r="X3" s="674"/>
      <c r="Y3" s="674"/>
      <c r="Z3" s="674"/>
      <c r="AA3" s="674"/>
      <c r="AB3" s="674"/>
      <c r="AC3" s="674"/>
      <c r="AD3" s="674"/>
      <c r="AE3" s="674"/>
      <c r="AF3" s="674"/>
      <c r="AG3" s="674"/>
      <c r="AH3" s="674"/>
      <c r="AI3" s="674"/>
      <c r="AJ3" s="674"/>
      <c r="AK3" s="674"/>
      <c r="AL3" s="674"/>
      <c r="AM3" s="674"/>
      <c r="AN3" s="674"/>
      <c r="AO3" s="674"/>
      <c r="AP3" s="673" t="s">
        <v>222</v>
      </c>
      <c r="AQ3" s="674"/>
      <c r="AR3" s="674"/>
      <c r="AS3" s="674"/>
      <c r="AT3" s="674"/>
      <c r="AU3" s="674"/>
      <c r="AV3" s="674"/>
      <c r="AW3" s="674"/>
      <c r="AX3" s="674"/>
      <c r="AY3" s="674"/>
      <c r="AZ3" s="674"/>
      <c r="BA3" s="674"/>
      <c r="BB3" s="674"/>
      <c r="BC3" s="674"/>
      <c r="BD3" s="674"/>
      <c r="BE3" s="674"/>
      <c r="BF3" s="674"/>
      <c r="BG3" s="674"/>
      <c r="BH3" s="674"/>
      <c r="BI3" s="674"/>
      <c r="BJ3" s="674"/>
      <c r="BK3" s="674"/>
      <c r="BL3" s="674"/>
      <c r="BM3" s="674"/>
      <c r="BN3" s="674"/>
      <c r="BO3" s="674"/>
      <c r="BP3" s="674"/>
      <c r="BQ3" s="674"/>
      <c r="BR3" s="674"/>
      <c r="BS3" s="674"/>
      <c r="BT3" s="674"/>
      <c r="BU3" s="674"/>
      <c r="BV3" s="674"/>
      <c r="BW3" s="674"/>
      <c r="BX3" s="674"/>
      <c r="BY3" s="674"/>
      <c r="BZ3" s="674"/>
      <c r="CA3" s="674"/>
      <c r="CB3" s="675"/>
      <c r="CD3" s="673" t="s">
        <v>223</v>
      </c>
      <c r="CE3" s="674"/>
      <c r="CF3" s="674"/>
      <c r="CG3" s="674"/>
      <c r="CH3" s="674"/>
      <c r="CI3" s="674"/>
      <c r="CJ3" s="674"/>
      <c r="CK3" s="674"/>
      <c r="CL3" s="674"/>
      <c r="CM3" s="674"/>
      <c r="CN3" s="674"/>
      <c r="CO3" s="674"/>
      <c r="CP3" s="674"/>
      <c r="CQ3" s="674"/>
      <c r="CR3" s="674"/>
      <c r="CS3" s="674"/>
      <c r="CT3" s="674"/>
      <c r="CU3" s="674"/>
      <c r="CV3" s="674"/>
      <c r="CW3" s="674"/>
      <c r="CX3" s="674"/>
      <c r="CY3" s="674"/>
      <c r="CZ3" s="674"/>
      <c r="DA3" s="674"/>
      <c r="DB3" s="674"/>
      <c r="DC3" s="674"/>
      <c r="DD3" s="674"/>
      <c r="DE3" s="674"/>
      <c r="DF3" s="674"/>
      <c r="DG3" s="674"/>
      <c r="DH3" s="674"/>
      <c r="DI3" s="674"/>
      <c r="DJ3" s="674"/>
      <c r="DK3" s="674"/>
      <c r="DL3" s="674"/>
      <c r="DM3" s="674"/>
      <c r="DN3" s="674"/>
      <c r="DO3" s="674"/>
      <c r="DP3" s="674"/>
      <c r="DQ3" s="674"/>
      <c r="DR3" s="674"/>
      <c r="DS3" s="674"/>
      <c r="DT3" s="674"/>
      <c r="DU3" s="674"/>
      <c r="DV3" s="674"/>
      <c r="DW3" s="674"/>
      <c r="DX3" s="674"/>
      <c r="DY3" s="674"/>
      <c r="DZ3" s="674"/>
      <c r="EA3" s="674"/>
      <c r="EB3" s="674"/>
      <c r="EC3" s="675"/>
    </row>
    <row r="4" spans="2:143" ht="11.25" customHeight="1" x14ac:dyDescent="0.15">
      <c r="B4" s="673" t="s">
        <v>1</v>
      </c>
      <c r="C4" s="674"/>
      <c r="D4" s="674"/>
      <c r="E4" s="674"/>
      <c r="F4" s="674"/>
      <c r="G4" s="674"/>
      <c r="H4" s="674"/>
      <c r="I4" s="674"/>
      <c r="J4" s="674"/>
      <c r="K4" s="674"/>
      <c r="L4" s="674"/>
      <c r="M4" s="674"/>
      <c r="N4" s="674"/>
      <c r="O4" s="674"/>
      <c r="P4" s="674"/>
      <c r="Q4" s="675"/>
      <c r="R4" s="673" t="s">
        <v>224</v>
      </c>
      <c r="S4" s="674"/>
      <c r="T4" s="674"/>
      <c r="U4" s="674"/>
      <c r="V4" s="674"/>
      <c r="W4" s="674"/>
      <c r="X4" s="674"/>
      <c r="Y4" s="675"/>
      <c r="Z4" s="673" t="s">
        <v>225</v>
      </c>
      <c r="AA4" s="674"/>
      <c r="AB4" s="674"/>
      <c r="AC4" s="675"/>
      <c r="AD4" s="673" t="s">
        <v>226</v>
      </c>
      <c r="AE4" s="674"/>
      <c r="AF4" s="674"/>
      <c r="AG4" s="674"/>
      <c r="AH4" s="674"/>
      <c r="AI4" s="674"/>
      <c r="AJ4" s="674"/>
      <c r="AK4" s="675"/>
      <c r="AL4" s="673" t="s">
        <v>225</v>
      </c>
      <c r="AM4" s="674"/>
      <c r="AN4" s="674"/>
      <c r="AO4" s="675"/>
      <c r="AP4" s="720" t="s">
        <v>227</v>
      </c>
      <c r="AQ4" s="720"/>
      <c r="AR4" s="720"/>
      <c r="AS4" s="720"/>
      <c r="AT4" s="720"/>
      <c r="AU4" s="720"/>
      <c r="AV4" s="720"/>
      <c r="AW4" s="720"/>
      <c r="AX4" s="720"/>
      <c r="AY4" s="720"/>
      <c r="AZ4" s="720"/>
      <c r="BA4" s="720"/>
      <c r="BB4" s="720"/>
      <c r="BC4" s="720"/>
      <c r="BD4" s="720"/>
      <c r="BE4" s="720"/>
      <c r="BF4" s="720"/>
      <c r="BG4" s="720" t="s">
        <v>228</v>
      </c>
      <c r="BH4" s="720"/>
      <c r="BI4" s="720"/>
      <c r="BJ4" s="720"/>
      <c r="BK4" s="720"/>
      <c r="BL4" s="720"/>
      <c r="BM4" s="720"/>
      <c r="BN4" s="720"/>
      <c r="BO4" s="720" t="s">
        <v>225</v>
      </c>
      <c r="BP4" s="720"/>
      <c r="BQ4" s="720"/>
      <c r="BR4" s="720"/>
      <c r="BS4" s="720" t="s">
        <v>229</v>
      </c>
      <c r="BT4" s="720"/>
      <c r="BU4" s="720"/>
      <c r="BV4" s="720"/>
      <c r="BW4" s="720"/>
      <c r="BX4" s="720"/>
      <c r="BY4" s="720"/>
      <c r="BZ4" s="720"/>
      <c r="CA4" s="720"/>
      <c r="CB4" s="720"/>
      <c r="CD4" s="673" t="s">
        <v>230</v>
      </c>
      <c r="CE4" s="674"/>
      <c r="CF4" s="674"/>
      <c r="CG4" s="674"/>
      <c r="CH4" s="674"/>
      <c r="CI4" s="674"/>
      <c r="CJ4" s="674"/>
      <c r="CK4" s="674"/>
      <c r="CL4" s="674"/>
      <c r="CM4" s="674"/>
      <c r="CN4" s="674"/>
      <c r="CO4" s="674"/>
      <c r="CP4" s="674"/>
      <c r="CQ4" s="674"/>
      <c r="CR4" s="674"/>
      <c r="CS4" s="674"/>
      <c r="CT4" s="674"/>
      <c r="CU4" s="674"/>
      <c r="CV4" s="674"/>
      <c r="CW4" s="674"/>
      <c r="CX4" s="674"/>
      <c r="CY4" s="674"/>
      <c r="CZ4" s="674"/>
      <c r="DA4" s="674"/>
      <c r="DB4" s="674"/>
      <c r="DC4" s="674"/>
      <c r="DD4" s="674"/>
      <c r="DE4" s="674"/>
      <c r="DF4" s="674"/>
      <c r="DG4" s="674"/>
      <c r="DH4" s="674"/>
      <c r="DI4" s="674"/>
      <c r="DJ4" s="674"/>
      <c r="DK4" s="674"/>
      <c r="DL4" s="674"/>
      <c r="DM4" s="674"/>
      <c r="DN4" s="674"/>
      <c r="DO4" s="674"/>
      <c r="DP4" s="674"/>
      <c r="DQ4" s="674"/>
      <c r="DR4" s="674"/>
      <c r="DS4" s="674"/>
      <c r="DT4" s="674"/>
      <c r="DU4" s="674"/>
      <c r="DV4" s="674"/>
      <c r="DW4" s="674"/>
      <c r="DX4" s="674"/>
      <c r="DY4" s="674"/>
      <c r="DZ4" s="674"/>
      <c r="EA4" s="674"/>
      <c r="EB4" s="674"/>
      <c r="EC4" s="675"/>
    </row>
    <row r="5" spans="2:143" ht="11.25" customHeight="1" x14ac:dyDescent="0.15">
      <c r="B5" s="679" t="s">
        <v>231</v>
      </c>
      <c r="C5" s="680"/>
      <c r="D5" s="680"/>
      <c r="E5" s="680"/>
      <c r="F5" s="680"/>
      <c r="G5" s="680"/>
      <c r="H5" s="680"/>
      <c r="I5" s="680"/>
      <c r="J5" s="680"/>
      <c r="K5" s="680"/>
      <c r="L5" s="680"/>
      <c r="M5" s="680"/>
      <c r="N5" s="680"/>
      <c r="O5" s="680"/>
      <c r="P5" s="680"/>
      <c r="Q5" s="681"/>
      <c r="R5" s="676">
        <v>66812615</v>
      </c>
      <c r="S5" s="677"/>
      <c r="T5" s="677"/>
      <c r="U5" s="677"/>
      <c r="V5" s="677"/>
      <c r="W5" s="677"/>
      <c r="X5" s="677"/>
      <c r="Y5" s="702"/>
      <c r="Z5" s="715">
        <v>33.9</v>
      </c>
      <c r="AA5" s="715"/>
      <c r="AB5" s="715"/>
      <c r="AC5" s="715"/>
      <c r="AD5" s="716">
        <v>61222790</v>
      </c>
      <c r="AE5" s="716"/>
      <c r="AF5" s="716"/>
      <c r="AG5" s="716"/>
      <c r="AH5" s="716"/>
      <c r="AI5" s="716"/>
      <c r="AJ5" s="716"/>
      <c r="AK5" s="716"/>
      <c r="AL5" s="703">
        <v>69.7</v>
      </c>
      <c r="AM5" s="685"/>
      <c r="AN5" s="685"/>
      <c r="AO5" s="704"/>
      <c r="AP5" s="679" t="s">
        <v>232</v>
      </c>
      <c r="AQ5" s="680"/>
      <c r="AR5" s="680"/>
      <c r="AS5" s="680"/>
      <c r="AT5" s="680"/>
      <c r="AU5" s="680"/>
      <c r="AV5" s="680"/>
      <c r="AW5" s="680"/>
      <c r="AX5" s="680"/>
      <c r="AY5" s="680"/>
      <c r="AZ5" s="680"/>
      <c r="BA5" s="680"/>
      <c r="BB5" s="680"/>
      <c r="BC5" s="680"/>
      <c r="BD5" s="680"/>
      <c r="BE5" s="680"/>
      <c r="BF5" s="681"/>
      <c r="BG5" s="621">
        <v>59612564</v>
      </c>
      <c r="BH5" s="622"/>
      <c r="BI5" s="622"/>
      <c r="BJ5" s="622"/>
      <c r="BK5" s="622"/>
      <c r="BL5" s="622"/>
      <c r="BM5" s="622"/>
      <c r="BN5" s="623"/>
      <c r="BO5" s="659">
        <v>89.2</v>
      </c>
      <c r="BP5" s="659"/>
      <c r="BQ5" s="659"/>
      <c r="BR5" s="659"/>
      <c r="BS5" s="660" t="s">
        <v>130</v>
      </c>
      <c r="BT5" s="660"/>
      <c r="BU5" s="660"/>
      <c r="BV5" s="660"/>
      <c r="BW5" s="660"/>
      <c r="BX5" s="660"/>
      <c r="BY5" s="660"/>
      <c r="BZ5" s="660"/>
      <c r="CA5" s="660"/>
      <c r="CB5" s="698"/>
      <c r="CD5" s="673" t="s">
        <v>227</v>
      </c>
      <c r="CE5" s="674"/>
      <c r="CF5" s="674"/>
      <c r="CG5" s="674"/>
      <c r="CH5" s="674"/>
      <c r="CI5" s="674"/>
      <c r="CJ5" s="674"/>
      <c r="CK5" s="674"/>
      <c r="CL5" s="674"/>
      <c r="CM5" s="674"/>
      <c r="CN5" s="674"/>
      <c r="CO5" s="674"/>
      <c r="CP5" s="674"/>
      <c r="CQ5" s="675"/>
      <c r="CR5" s="673" t="s">
        <v>233</v>
      </c>
      <c r="CS5" s="674"/>
      <c r="CT5" s="674"/>
      <c r="CU5" s="674"/>
      <c r="CV5" s="674"/>
      <c r="CW5" s="674"/>
      <c r="CX5" s="674"/>
      <c r="CY5" s="675"/>
      <c r="CZ5" s="673" t="s">
        <v>225</v>
      </c>
      <c r="DA5" s="674"/>
      <c r="DB5" s="674"/>
      <c r="DC5" s="675"/>
      <c r="DD5" s="673" t="s">
        <v>234</v>
      </c>
      <c r="DE5" s="674"/>
      <c r="DF5" s="674"/>
      <c r="DG5" s="674"/>
      <c r="DH5" s="674"/>
      <c r="DI5" s="674"/>
      <c r="DJ5" s="674"/>
      <c r="DK5" s="674"/>
      <c r="DL5" s="674"/>
      <c r="DM5" s="674"/>
      <c r="DN5" s="674"/>
      <c r="DO5" s="674"/>
      <c r="DP5" s="675"/>
      <c r="DQ5" s="673" t="s">
        <v>235</v>
      </c>
      <c r="DR5" s="674"/>
      <c r="DS5" s="674"/>
      <c r="DT5" s="674"/>
      <c r="DU5" s="674"/>
      <c r="DV5" s="674"/>
      <c r="DW5" s="674"/>
      <c r="DX5" s="674"/>
      <c r="DY5" s="674"/>
      <c r="DZ5" s="674"/>
      <c r="EA5" s="674"/>
      <c r="EB5" s="674"/>
      <c r="EC5" s="675"/>
    </row>
    <row r="6" spans="2:143" ht="11.25" customHeight="1" x14ac:dyDescent="0.15">
      <c r="B6" s="618" t="s">
        <v>236</v>
      </c>
      <c r="C6" s="619"/>
      <c r="D6" s="619"/>
      <c r="E6" s="619"/>
      <c r="F6" s="619"/>
      <c r="G6" s="619"/>
      <c r="H6" s="619"/>
      <c r="I6" s="619"/>
      <c r="J6" s="619"/>
      <c r="K6" s="619"/>
      <c r="L6" s="619"/>
      <c r="M6" s="619"/>
      <c r="N6" s="619"/>
      <c r="O6" s="619"/>
      <c r="P6" s="619"/>
      <c r="Q6" s="620"/>
      <c r="R6" s="621">
        <v>1121311</v>
      </c>
      <c r="S6" s="622"/>
      <c r="T6" s="622"/>
      <c r="U6" s="622"/>
      <c r="V6" s="622"/>
      <c r="W6" s="622"/>
      <c r="X6" s="622"/>
      <c r="Y6" s="623"/>
      <c r="Z6" s="659">
        <v>0.6</v>
      </c>
      <c r="AA6" s="659"/>
      <c r="AB6" s="659"/>
      <c r="AC6" s="659"/>
      <c r="AD6" s="660">
        <v>1121311</v>
      </c>
      <c r="AE6" s="660"/>
      <c r="AF6" s="660"/>
      <c r="AG6" s="660"/>
      <c r="AH6" s="660"/>
      <c r="AI6" s="660"/>
      <c r="AJ6" s="660"/>
      <c r="AK6" s="660"/>
      <c r="AL6" s="624">
        <v>1.3</v>
      </c>
      <c r="AM6" s="625"/>
      <c r="AN6" s="625"/>
      <c r="AO6" s="661"/>
      <c r="AP6" s="618" t="s">
        <v>237</v>
      </c>
      <c r="AQ6" s="619"/>
      <c r="AR6" s="619"/>
      <c r="AS6" s="619"/>
      <c r="AT6" s="619"/>
      <c r="AU6" s="619"/>
      <c r="AV6" s="619"/>
      <c r="AW6" s="619"/>
      <c r="AX6" s="619"/>
      <c r="AY6" s="619"/>
      <c r="AZ6" s="619"/>
      <c r="BA6" s="619"/>
      <c r="BB6" s="619"/>
      <c r="BC6" s="619"/>
      <c r="BD6" s="619"/>
      <c r="BE6" s="619"/>
      <c r="BF6" s="620"/>
      <c r="BG6" s="621">
        <v>59612564</v>
      </c>
      <c r="BH6" s="622"/>
      <c r="BI6" s="622"/>
      <c r="BJ6" s="622"/>
      <c r="BK6" s="622"/>
      <c r="BL6" s="622"/>
      <c r="BM6" s="622"/>
      <c r="BN6" s="623"/>
      <c r="BO6" s="659">
        <v>89.2</v>
      </c>
      <c r="BP6" s="659"/>
      <c r="BQ6" s="659"/>
      <c r="BR6" s="659"/>
      <c r="BS6" s="660" t="s">
        <v>130</v>
      </c>
      <c r="BT6" s="660"/>
      <c r="BU6" s="660"/>
      <c r="BV6" s="660"/>
      <c r="BW6" s="660"/>
      <c r="BX6" s="660"/>
      <c r="BY6" s="660"/>
      <c r="BZ6" s="660"/>
      <c r="CA6" s="660"/>
      <c r="CB6" s="698"/>
      <c r="CD6" s="679" t="s">
        <v>238</v>
      </c>
      <c r="CE6" s="680"/>
      <c r="CF6" s="680"/>
      <c r="CG6" s="680"/>
      <c r="CH6" s="680"/>
      <c r="CI6" s="680"/>
      <c r="CJ6" s="680"/>
      <c r="CK6" s="680"/>
      <c r="CL6" s="680"/>
      <c r="CM6" s="680"/>
      <c r="CN6" s="680"/>
      <c r="CO6" s="680"/>
      <c r="CP6" s="680"/>
      <c r="CQ6" s="681"/>
      <c r="CR6" s="621">
        <v>748074</v>
      </c>
      <c r="CS6" s="622"/>
      <c r="CT6" s="622"/>
      <c r="CU6" s="622"/>
      <c r="CV6" s="622"/>
      <c r="CW6" s="622"/>
      <c r="CX6" s="622"/>
      <c r="CY6" s="623"/>
      <c r="CZ6" s="703">
        <v>0.4</v>
      </c>
      <c r="DA6" s="685"/>
      <c r="DB6" s="685"/>
      <c r="DC6" s="705"/>
      <c r="DD6" s="627" t="s">
        <v>130</v>
      </c>
      <c r="DE6" s="622"/>
      <c r="DF6" s="622"/>
      <c r="DG6" s="622"/>
      <c r="DH6" s="622"/>
      <c r="DI6" s="622"/>
      <c r="DJ6" s="622"/>
      <c r="DK6" s="622"/>
      <c r="DL6" s="622"/>
      <c r="DM6" s="622"/>
      <c r="DN6" s="622"/>
      <c r="DO6" s="622"/>
      <c r="DP6" s="623"/>
      <c r="DQ6" s="627">
        <v>748010</v>
      </c>
      <c r="DR6" s="622"/>
      <c r="DS6" s="622"/>
      <c r="DT6" s="622"/>
      <c r="DU6" s="622"/>
      <c r="DV6" s="622"/>
      <c r="DW6" s="622"/>
      <c r="DX6" s="622"/>
      <c r="DY6" s="622"/>
      <c r="DZ6" s="622"/>
      <c r="EA6" s="622"/>
      <c r="EB6" s="622"/>
      <c r="EC6" s="658"/>
    </row>
    <row r="7" spans="2:143" ht="11.25" customHeight="1" x14ac:dyDescent="0.15">
      <c r="B7" s="618" t="s">
        <v>239</v>
      </c>
      <c r="C7" s="619"/>
      <c r="D7" s="619"/>
      <c r="E7" s="619"/>
      <c r="F7" s="619"/>
      <c r="G7" s="619"/>
      <c r="H7" s="619"/>
      <c r="I7" s="619"/>
      <c r="J7" s="619"/>
      <c r="K7" s="619"/>
      <c r="L7" s="619"/>
      <c r="M7" s="619"/>
      <c r="N7" s="619"/>
      <c r="O7" s="619"/>
      <c r="P7" s="619"/>
      <c r="Q7" s="620"/>
      <c r="R7" s="621">
        <v>24857</v>
      </c>
      <c r="S7" s="622"/>
      <c r="T7" s="622"/>
      <c r="U7" s="622"/>
      <c r="V7" s="622"/>
      <c r="W7" s="622"/>
      <c r="X7" s="622"/>
      <c r="Y7" s="623"/>
      <c r="Z7" s="659">
        <v>0</v>
      </c>
      <c r="AA7" s="659"/>
      <c r="AB7" s="659"/>
      <c r="AC7" s="659"/>
      <c r="AD7" s="660">
        <v>24857</v>
      </c>
      <c r="AE7" s="660"/>
      <c r="AF7" s="660"/>
      <c r="AG7" s="660"/>
      <c r="AH7" s="660"/>
      <c r="AI7" s="660"/>
      <c r="AJ7" s="660"/>
      <c r="AK7" s="660"/>
      <c r="AL7" s="624">
        <v>0</v>
      </c>
      <c r="AM7" s="625"/>
      <c r="AN7" s="625"/>
      <c r="AO7" s="661"/>
      <c r="AP7" s="618" t="s">
        <v>240</v>
      </c>
      <c r="AQ7" s="619"/>
      <c r="AR7" s="619"/>
      <c r="AS7" s="619"/>
      <c r="AT7" s="619"/>
      <c r="AU7" s="619"/>
      <c r="AV7" s="619"/>
      <c r="AW7" s="619"/>
      <c r="AX7" s="619"/>
      <c r="AY7" s="619"/>
      <c r="AZ7" s="619"/>
      <c r="BA7" s="619"/>
      <c r="BB7" s="619"/>
      <c r="BC7" s="619"/>
      <c r="BD7" s="619"/>
      <c r="BE7" s="619"/>
      <c r="BF7" s="620"/>
      <c r="BG7" s="621">
        <v>29599481</v>
      </c>
      <c r="BH7" s="622"/>
      <c r="BI7" s="622"/>
      <c r="BJ7" s="622"/>
      <c r="BK7" s="622"/>
      <c r="BL7" s="622"/>
      <c r="BM7" s="622"/>
      <c r="BN7" s="623"/>
      <c r="BO7" s="659">
        <v>44.3</v>
      </c>
      <c r="BP7" s="659"/>
      <c r="BQ7" s="659"/>
      <c r="BR7" s="659"/>
      <c r="BS7" s="660" t="s">
        <v>130</v>
      </c>
      <c r="BT7" s="660"/>
      <c r="BU7" s="660"/>
      <c r="BV7" s="660"/>
      <c r="BW7" s="660"/>
      <c r="BX7" s="660"/>
      <c r="BY7" s="660"/>
      <c r="BZ7" s="660"/>
      <c r="CA7" s="660"/>
      <c r="CB7" s="698"/>
      <c r="CD7" s="618" t="s">
        <v>241</v>
      </c>
      <c r="CE7" s="619"/>
      <c r="CF7" s="619"/>
      <c r="CG7" s="619"/>
      <c r="CH7" s="619"/>
      <c r="CI7" s="619"/>
      <c r="CJ7" s="619"/>
      <c r="CK7" s="619"/>
      <c r="CL7" s="619"/>
      <c r="CM7" s="619"/>
      <c r="CN7" s="619"/>
      <c r="CO7" s="619"/>
      <c r="CP7" s="619"/>
      <c r="CQ7" s="620"/>
      <c r="CR7" s="621">
        <v>16768715</v>
      </c>
      <c r="CS7" s="622"/>
      <c r="CT7" s="622"/>
      <c r="CU7" s="622"/>
      <c r="CV7" s="622"/>
      <c r="CW7" s="622"/>
      <c r="CX7" s="622"/>
      <c r="CY7" s="623"/>
      <c r="CZ7" s="659">
        <v>8.9</v>
      </c>
      <c r="DA7" s="659"/>
      <c r="DB7" s="659"/>
      <c r="DC7" s="659"/>
      <c r="DD7" s="627">
        <v>564589</v>
      </c>
      <c r="DE7" s="622"/>
      <c r="DF7" s="622"/>
      <c r="DG7" s="622"/>
      <c r="DH7" s="622"/>
      <c r="DI7" s="622"/>
      <c r="DJ7" s="622"/>
      <c r="DK7" s="622"/>
      <c r="DL7" s="622"/>
      <c r="DM7" s="622"/>
      <c r="DN7" s="622"/>
      <c r="DO7" s="622"/>
      <c r="DP7" s="623"/>
      <c r="DQ7" s="627">
        <v>14086594</v>
      </c>
      <c r="DR7" s="622"/>
      <c r="DS7" s="622"/>
      <c r="DT7" s="622"/>
      <c r="DU7" s="622"/>
      <c r="DV7" s="622"/>
      <c r="DW7" s="622"/>
      <c r="DX7" s="622"/>
      <c r="DY7" s="622"/>
      <c r="DZ7" s="622"/>
      <c r="EA7" s="622"/>
      <c r="EB7" s="622"/>
      <c r="EC7" s="658"/>
    </row>
    <row r="8" spans="2:143" ht="11.25" customHeight="1" x14ac:dyDescent="0.15">
      <c r="B8" s="618" t="s">
        <v>242</v>
      </c>
      <c r="C8" s="619"/>
      <c r="D8" s="619"/>
      <c r="E8" s="619"/>
      <c r="F8" s="619"/>
      <c r="G8" s="619"/>
      <c r="H8" s="619"/>
      <c r="I8" s="619"/>
      <c r="J8" s="619"/>
      <c r="K8" s="619"/>
      <c r="L8" s="619"/>
      <c r="M8" s="619"/>
      <c r="N8" s="619"/>
      <c r="O8" s="619"/>
      <c r="P8" s="619"/>
      <c r="Q8" s="620"/>
      <c r="R8" s="621">
        <v>366923</v>
      </c>
      <c r="S8" s="622"/>
      <c r="T8" s="622"/>
      <c r="U8" s="622"/>
      <c r="V8" s="622"/>
      <c r="W8" s="622"/>
      <c r="X8" s="622"/>
      <c r="Y8" s="623"/>
      <c r="Z8" s="659">
        <v>0.2</v>
      </c>
      <c r="AA8" s="659"/>
      <c r="AB8" s="659"/>
      <c r="AC8" s="659"/>
      <c r="AD8" s="660">
        <v>366923</v>
      </c>
      <c r="AE8" s="660"/>
      <c r="AF8" s="660"/>
      <c r="AG8" s="660"/>
      <c r="AH8" s="660"/>
      <c r="AI8" s="660"/>
      <c r="AJ8" s="660"/>
      <c r="AK8" s="660"/>
      <c r="AL8" s="624">
        <v>0.4</v>
      </c>
      <c r="AM8" s="625"/>
      <c r="AN8" s="625"/>
      <c r="AO8" s="661"/>
      <c r="AP8" s="618" t="s">
        <v>243</v>
      </c>
      <c r="AQ8" s="619"/>
      <c r="AR8" s="619"/>
      <c r="AS8" s="619"/>
      <c r="AT8" s="619"/>
      <c r="AU8" s="619"/>
      <c r="AV8" s="619"/>
      <c r="AW8" s="619"/>
      <c r="AX8" s="619"/>
      <c r="AY8" s="619"/>
      <c r="AZ8" s="619"/>
      <c r="BA8" s="619"/>
      <c r="BB8" s="619"/>
      <c r="BC8" s="619"/>
      <c r="BD8" s="619"/>
      <c r="BE8" s="619"/>
      <c r="BF8" s="620"/>
      <c r="BG8" s="621">
        <v>711969</v>
      </c>
      <c r="BH8" s="622"/>
      <c r="BI8" s="622"/>
      <c r="BJ8" s="622"/>
      <c r="BK8" s="622"/>
      <c r="BL8" s="622"/>
      <c r="BM8" s="622"/>
      <c r="BN8" s="623"/>
      <c r="BO8" s="659">
        <v>1.1000000000000001</v>
      </c>
      <c r="BP8" s="659"/>
      <c r="BQ8" s="659"/>
      <c r="BR8" s="659"/>
      <c r="BS8" s="660" t="s">
        <v>130</v>
      </c>
      <c r="BT8" s="660"/>
      <c r="BU8" s="660"/>
      <c r="BV8" s="660"/>
      <c r="BW8" s="660"/>
      <c r="BX8" s="660"/>
      <c r="BY8" s="660"/>
      <c r="BZ8" s="660"/>
      <c r="CA8" s="660"/>
      <c r="CB8" s="698"/>
      <c r="CD8" s="618" t="s">
        <v>244</v>
      </c>
      <c r="CE8" s="619"/>
      <c r="CF8" s="619"/>
      <c r="CG8" s="619"/>
      <c r="CH8" s="619"/>
      <c r="CI8" s="619"/>
      <c r="CJ8" s="619"/>
      <c r="CK8" s="619"/>
      <c r="CL8" s="619"/>
      <c r="CM8" s="619"/>
      <c r="CN8" s="619"/>
      <c r="CO8" s="619"/>
      <c r="CP8" s="619"/>
      <c r="CQ8" s="620"/>
      <c r="CR8" s="621">
        <v>69799097</v>
      </c>
      <c r="CS8" s="622"/>
      <c r="CT8" s="622"/>
      <c r="CU8" s="622"/>
      <c r="CV8" s="622"/>
      <c r="CW8" s="622"/>
      <c r="CX8" s="622"/>
      <c r="CY8" s="623"/>
      <c r="CZ8" s="659">
        <v>37</v>
      </c>
      <c r="DA8" s="659"/>
      <c r="DB8" s="659"/>
      <c r="DC8" s="659"/>
      <c r="DD8" s="627">
        <v>1962608</v>
      </c>
      <c r="DE8" s="622"/>
      <c r="DF8" s="622"/>
      <c r="DG8" s="622"/>
      <c r="DH8" s="622"/>
      <c r="DI8" s="622"/>
      <c r="DJ8" s="622"/>
      <c r="DK8" s="622"/>
      <c r="DL8" s="622"/>
      <c r="DM8" s="622"/>
      <c r="DN8" s="622"/>
      <c r="DO8" s="622"/>
      <c r="DP8" s="623"/>
      <c r="DQ8" s="627">
        <v>31653830</v>
      </c>
      <c r="DR8" s="622"/>
      <c r="DS8" s="622"/>
      <c r="DT8" s="622"/>
      <c r="DU8" s="622"/>
      <c r="DV8" s="622"/>
      <c r="DW8" s="622"/>
      <c r="DX8" s="622"/>
      <c r="DY8" s="622"/>
      <c r="DZ8" s="622"/>
      <c r="EA8" s="622"/>
      <c r="EB8" s="622"/>
      <c r="EC8" s="658"/>
    </row>
    <row r="9" spans="2:143" ht="11.25" customHeight="1" x14ac:dyDescent="0.15">
      <c r="B9" s="618" t="s">
        <v>245</v>
      </c>
      <c r="C9" s="619"/>
      <c r="D9" s="619"/>
      <c r="E9" s="619"/>
      <c r="F9" s="619"/>
      <c r="G9" s="619"/>
      <c r="H9" s="619"/>
      <c r="I9" s="619"/>
      <c r="J9" s="619"/>
      <c r="K9" s="619"/>
      <c r="L9" s="619"/>
      <c r="M9" s="619"/>
      <c r="N9" s="619"/>
      <c r="O9" s="619"/>
      <c r="P9" s="619"/>
      <c r="Q9" s="620"/>
      <c r="R9" s="621">
        <v>271894</v>
      </c>
      <c r="S9" s="622"/>
      <c r="T9" s="622"/>
      <c r="U9" s="622"/>
      <c r="V9" s="622"/>
      <c r="W9" s="622"/>
      <c r="X9" s="622"/>
      <c r="Y9" s="623"/>
      <c r="Z9" s="659">
        <v>0.1</v>
      </c>
      <c r="AA9" s="659"/>
      <c r="AB9" s="659"/>
      <c r="AC9" s="659"/>
      <c r="AD9" s="660">
        <v>271894</v>
      </c>
      <c r="AE9" s="660"/>
      <c r="AF9" s="660"/>
      <c r="AG9" s="660"/>
      <c r="AH9" s="660"/>
      <c r="AI9" s="660"/>
      <c r="AJ9" s="660"/>
      <c r="AK9" s="660"/>
      <c r="AL9" s="624">
        <v>0.3</v>
      </c>
      <c r="AM9" s="625"/>
      <c r="AN9" s="625"/>
      <c r="AO9" s="661"/>
      <c r="AP9" s="618" t="s">
        <v>246</v>
      </c>
      <c r="AQ9" s="619"/>
      <c r="AR9" s="619"/>
      <c r="AS9" s="619"/>
      <c r="AT9" s="619"/>
      <c r="AU9" s="619"/>
      <c r="AV9" s="619"/>
      <c r="AW9" s="619"/>
      <c r="AX9" s="619"/>
      <c r="AY9" s="619"/>
      <c r="AZ9" s="619"/>
      <c r="BA9" s="619"/>
      <c r="BB9" s="619"/>
      <c r="BC9" s="619"/>
      <c r="BD9" s="619"/>
      <c r="BE9" s="619"/>
      <c r="BF9" s="620"/>
      <c r="BG9" s="621">
        <v>24858707</v>
      </c>
      <c r="BH9" s="622"/>
      <c r="BI9" s="622"/>
      <c r="BJ9" s="622"/>
      <c r="BK9" s="622"/>
      <c r="BL9" s="622"/>
      <c r="BM9" s="622"/>
      <c r="BN9" s="623"/>
      <c r="BO9" s="659">
        <v>37.200000000000003</v>
      </c>
      <c r="BP9" s="659"/>
      <c r="BQ9" s="659"/>
      <c r="BR9" s="659"/>
      <c r="BS9" s="660" t="s">
        <v>130</v>
      </c>
      <c r="BT9" s="660"/>
      <c r="BU9" s="660"/>
      <c r="BV9" s="660"/>
      <c r="BW9" s="660"/>
      <c r="BX9" s="660"/>
      <c r="BY9" s="660"/>
      <c r="BZ9" s="660"/>
      <c r="CA9" s="660"/>
      <c r="CB9" s="698"/>
      <c r="CD9" s="618" t="s">
        <v>247</v>
      </c>
      <c r="CE9" s="619"/>
      <c r="CF9" s="619"/>
      <c r="CG9" s="619"/>
      <c r="CH9" s="619"/>
      <c r="CI9" s="619"/>
      <c r="CJ9" s="619"/>
      <c r="CK9" s="619"/>
      <c r="CL9" s="619"/>
      <c r="CM9" s="619"/>
      <c r="CN9" s="619"/>
      <c r="CO9" s="619"/>
      <c r="CP9" s="619"/>
      <c r="CQ9" s="620"/>
      <c r="CR9" s="621">
        <v>18692641</v>
      </c>
      <c r="CS9" s="622"/>
      <c r="CT9" s="622"/>
      <c r="CU9" s="622"/>
      <c r="CV9" s="622"/>
      <c r="CW9" s="622"/>
      <c r="CX9" s="622"/>
      <c r="CY9" s="623"/>
      <c r="CZ9" s="659">
        <v>9.9</v>
      </c>
      <c r="DA9" s="659"/>
      <c r="DB9" s="659"/>
      <c r="DC9" s="659"/>
      <c r="DD9" s="627">
        <v>1433852</v>
      </c>
      <c r="DE9" s="622"/>
      <c r="DF9" s="622"/>
      <c r="DG9" s="622"/>
      <c r="DH9" s="622"/>
      <c r="DI9" s="622"/>
      <c r="DJ9" s="622"/>
      <c r="DK9" s="622"/>
      <c r="DL9" s="622"/>
      <c r="DM9" s="622"/>
      <c r="DN9" s="622"/>
      <c r="DO9" s="622"/>
      <c r="DP9" s="623"/>
      <c r="DQ9" s="627">
        <v>12364675</v>
      </c>
      <c r="DR9" s="622"/>
      <c r="DS9" s="622"/>
      <c r="DT9" s="622"/>
      <c r="DU9" s="622"/>
      <c r="DV9" s="622"/>
      <c r="DW9" s="622"/>
      <c r="DX9" s="622"/>
      <c r="DY9" s="622"/>
      <c r="DZ9" s="622"/>
      <c r="EA9" s="622"/>
      <c r="EB9" s="622"/>
      <c r="EC9" s="658"/>
    </row>
    <row r="10" spans="2:143" ht="11.25" customHeight="1" x14ac:dyDescent="0.15">
      <c r="B10" s="618" t="s">
        <v>248</v>
      </c>
      <c r="C10" s="619"/>
      <c r="D10" s="619"/>
      <c r="E10" s="619"/>
      <c r="F10" s="619"/>
      <c r="G10" s="619"/>
      <c r="H10" s="619"/>
      <c r="I10" s="619"/>
      <c r="J10" s="619"/>
      <c r="K10" s="619"/>
      <c r="L10" s="619"/>
      <c r="M10" s="619"/>
      <c r="N10" s="619"/>
      <c r="O10" s="619"/>
      <c r="P10" s="619"/>
      <c r="Q10" s="620"/>
      <c r="R10" s="621" t="s">
        <v>130</v>
      </c>
      <c r="S10" s="622"/>
      <c r="T10" s="622"/>
      <c r="U10" s="622"/>
      <c r="V10" s="622"/>
      <c r="W10" s="622"/>
      <c r="X10" s="622"/>
      <c r="Y10" s="623"/>
      <c r="Z10" s="659" t="s">
        <v>249</v>
      </c>
      <c r="AA10" s="659"/>
      <c r="AB10" s="659"/>
      <c r="AC10" s="659"/>
      <c r="AD10" s="660" t="s">
        <v>249</v>
      </c>
      <c r="AE10" s="660"/>
      <c r="AF10" s="660"/>
      <c r="AG10" s="660"/>
      <c r="AH10" s="660"/>
      <c r="AI10" s="660"/>
      <c r="AJ10" s="660"/>
      <c r="AK10" s="660"/>
      <c r="AL10" s="624" t="s">
        <v>130</v>
      </c>
      <c r="AM10" s="625"/>
      <c r="AN10" s="625"/>
      <c r="AO10" s="661"/>
      <c r="AP10" s="618" t="s">
        <v>250</v>
      </c>
      <c r="AQ10" s="619"/>
      <c r="AR10" s="619"/>
      <c r="AS10" s="619"/>
      <c r="AT10" s="619"/>
      <c r="AU10" s="619"/>
      <c r="AV10" s="619"/>
      <c r="AW10" s="619"/>
      <c r="AX10" s="619"/>
      <c r="AY10" s="619"/>
      <c r="AZ10" s="619"/>
      <c r="BA10" s="619"/>
      <c r="BB10" s="619"/>
      <c r="BC10" s="619"/>
      <c r="BD10" s="619"/>
      <c r="BE10" s="619"/>
      <c r="BF10" s="620"/>
      <c r="BG10" s="621">
        <v>1368530</v>
      </c>
      <c r="BH10" s="622"/>
      <c r="BI10" s="622"/>
      <c r="BJ10" s="622"/>
      <c r="BK10" s="622"/>
      <c r="BL10" s="622"/>
      <c r="BM10" s="622"/>
      <c r="BN10" s="623"/>
      <c r="BO10" s="659">
        <v>2</v>
      </c>
      <c r="BP10" s="659"/>
      <c r="BQ10" s="659"/>
      <c r="BR10" s="659"/>
      <c r="BS10" s="660" t="s">
        <v>249</v>
      </c>
      <c r="BT10" s="660"/>
      <c r="BU10" s="660"/>
      <c r="BV10" s="660"/>
      <c r="BW10" s="660"/>
      <c r="BX10" s="660"/>
      <c r="BY10" s="660"/>
      <c r="BZ10" s="660"/>
      <c r="CA10" s="660"/>
      <c r="CB10" s="698"/>
      <c r="CD10" s="618" t="s">
        <v>251</v>
      </c>
      <c r="CE10" s="619"/>
      <c r="CF10" s="619"/>
      <c r="CG10" s="619"/>
      <c r="CH10" s="619"/>
      <c r="CI10" s="619"/>
      <c r="CJ10" s="619"/>
      <c r="CK10" s="619"/>
      <c r="CL10" s="619"/>
      <c r="CM10" s="619"/>
      <c r="CN10" s="619"/>
      <c r="CO10" s="619"/>
      <c r="CP10" s="619"/>
      <c r="CQ10" s="620"/>
      <c r="CR10" s="621">
        <v>121491</v>
      </c>
      <c r="CS10" s="622"/>
      <c r="CT10" s="622"/>
      <c r="CU10" s="622"/>
      <c r="CV10" s="622"/>
      <c r="CW10" s="622"/>
      <c r="CX10" s="622"/>
      <c r="CY10" s="623"/>
      <c r="CZ10" s="659">
        <v>0.1</v>
      </c>
      <c r="DA10" s="659"/>
      <c r="DB10" s="659"/>
      <c r="DC10" s="659"/>
      <c r="DD10" s="627">
        <v>1155</v>
      </c>
      <c r="DE10" s="622"/>
      <c r="DF10" s="622"/>
      <c r="DG10" s="622"/>
      <c r="DH10" s="622"/>
      <c r="DI10" s="622"/>
      <c r="DJ10" s="622"/>
      <c r="DK10" s="622"/>
      <c r="DL10" s="622"/>
      <c r="DM10" s="622"/>
      <c r="DN10" s="622"/>
      <c r="DO10" s="622"/>
      <c r="DP10" s="623"/>
      <c r="DQ10" s="627">
        <v>102261</v>
      </c>
      <c r="DR10" s="622"/>
      <c r="DS10" s="622"/>
      <c r="DT10" s="622"/>
      <c r="DU10" s="622"/>
      <c r="DV10" s="622"/>
      <c r="DW10" s="622"/>
      <c r="DX10" s="622"/>
      <c r="DY10" s="622"/>
      <c r="DZ10" s="622"/>
      <c r="EA10" s="622"/>
      <c r="EB10" s="622"/>
      <c r="EC10" s="658"/>
    </row>
    <row r="11" spans="2:143" ht="11.25" customHeight="1" x14ac:dyDescent="0.15">
      <c r="B11" s="618" t="s">
        <v>252</v>
      </c>
      <c r="C11" s="619"/>
      <c r="D11" s="619"/>
      <c r="E11" s="619"/>
      <c r="F11" s="619"/>
      <c r="G11" s="619"/>
      <c r="H11" s="619"/>
      <c r="I11" s="619"/>
      <c r="J11" s="619"/>
      <c r="K11" s="619"/>
      <c r="L11" s="619"/>
      <c r="M11" s="619"/>
      <c r="N11" s="619"/>
      <c r="O11" s="619"/>
      <c r="P11" s="619"/>
      <c r="Q11" s="620"/>
      <c r="R11" s="621">
        <v>10443223</v>
      </c>
      <c r="S11" s="622"/>
      <c r="T11" s="622"/>
      <c r="U11" s="622"/>
      <c r="V11" s="622"/>
      <c r="W11" s="622"/>
      <c r="X11" s="622"/>
      <c r="Y11" s="623"/>
      <c r="Z11" s="624">
        <v>5.3</v>
      </c>
      <c r="AA11" s="625"/>
      <c r="AB11" s="625"/>
      <c r="AC11" s="626"/>
      <c r="AD11" s="627">
        <v>10443223</v>
      </c>
      <c r="AE11" s="622"/>
      <c r="AF11" s="622"/>
      <c r="AG11" s="622"/>
      <c r="AH11" s="622"/>
      <c r="AI11" s="622"/>
      <c r="AJ11" s="622"/>
      <c r="AK11" s="623"/>
      <c r="AL11" s="624">
        <v>11.9</v>
      </c>
      <c r="AM11" s="625"/>
      <c r="AN11" s="625"/>
      <c r="AO11" s="661"/>
      <c r="AP11" s="618" t="s">
        <v>253</v>
      </c>
      <c r="AQ11" s="619"/>
      <c r="AR11" s="619"/>
      <c r="AS11" s="619"/>
      <c r="AT11" s="619"/>
      <c r="AU11" s="619"/>
      <c r="AV11" s="619"/>
      <c r="AW11" s="619"/>
      <c r="AX11" s="619"/>
      <c r="AY11" s="619"/>
      <c r="AZ11" s="619"/>
      <c r="BA11" s="619"/>
      <c r="BB11" s="619"/>
      <c r="BC11" s="619"/>
      <c r="BD11" s="619"/>
      <c r="BE11" s="619"/>
      <c r="BF11" s="620"/>
      <c r="BG11" s="621">
        <v>2660275</v>
      </c>
      <c r="BH11" s="622"/>
      <c r="BI11" s="622"/>
      <c r="BJ11" s="622"/>
      <c r="BK11" s="622"/>
      <c r="BL11" s="622"/>
      <c r="BM11" s="622"/>
      <c r="BN11" s="623"/>
      <c r="BO11" s="659">
        <v>4</v>
      </c>
      <c r="BP11" s="659"/>
      <c r="BQ11" s="659"/>
      <c r="BR11" s="659"/>
      <c r="BS11" s="660" t="s">
        <v>130</v>
      </c>
      <c r="BT11" s="660"/>
      <c r="BU11" s="660"/>
      <c r="BV11" s="660"/>
      <c r="BW11" s="660"/>
      <c r="BX11" s="660"/>
      <c r="BY11" s="660"/>
      <c r="BZ11" s="660"/>
      <c r="CA11" s="660"/>
      <c r="CB11" s="698"/>
      <c r="CD11" s="618" t="s">
        <v>254</v>
      </c>
      <c r="CE11" s="619"/>
      <c r="CF11" s="619"/>
      <c r="CG11" s="619"/>
      <c r="CH11" s="619"/>
      <c r="CI11" s="619"/>
      <c r="CJ11" s="619"/>
      <c r="CK11" s="619"/>
      <c r="CL11" s="619"/>
      <c r="CM11" s="619"/>
      <c r="CN11" s="619"/>
      <c r="CO11" s="619"/>
      <c r="CP11" s="619"/>
      <c r="CQ11" s="620"/>
      <c r="CR11" s="621">
        <v>1267586</v>
      </c>
      <c r="CS11" s="622"/>
      <c r="CT11" s="622"/>
      <c r="CU11" s="622"/>
      <c r="CV11" s="622"/>
      <c r="CW11" s="622"/>
      <c r="CX11" s="622"/>
      <c r="CY11" s="623"/>
      <c r="CZ11" s="659">
        <v>0.7</v>
      </c>
      <c r="DA11" s="659"/>
      <c r="DB11" s="659"/>
      <c r="DC11" s="659"/>
      <c r="DD11" s="627">
        <v>477608</v>
      </c>
      <c r="DE11" s="622"/>
      <c r="DF11" s="622"/>
      <c r="DG11" s="622"/>
      <c r="DH11" s="622"/>
      <c r="DI11" s="622"/>
      <c r="DJ11" s="622"/>
      <c r="DK11" s="622"/>
      <c r="DL11" s="622"/>
      <c r="DM11" s="622"/>
      <c r="DN11" s="622"/>
      <c r="DO11" s="622"/>
      <c r="DP11" s="623"/>
      <c r="DQ11" s="627">
        <v>996068</v>
      </c>
      <c r="DR11" s="622"/>
      <c r="DS11" s="622"/>
      <c r="DT11" s="622"/>
      <c r="DU11" s="622"/>
      <c r="DV11" s="622"/>
      <c r="DW11" s="622"/>
      <c r="DX11" s="622"/>
      <c r="DY11" s="622"/>
      <c r="DZ11" s="622"/>
      <c r="EA11" s="622"/>
      <c r="EB11" s="622"/>
      <c r="EC11" s="658"/>
    </row>
    <row r="12" spans="2:143" ht="11.25" customHeight="1" x14ac:dyDescent="0.15">
      <c r="B12" s="618" t="s">
        <v>255</v>
      </c>
      <c r="C12" s="619"/>
      <c r="D12" s="619"/>
      <c r="E12" s="619"/>
      <c r="F12" s="619"/>
      <c r="G12" s="619"/>
      <c r="H12" s="619"/>
      <c r="I12" s="619"/>
      <c r="J12" s="619"/>
      <c r="K12" s="619"/>
      <c r="L12" s="619"/>
      <c r="M12" s="619"/>
      <c r="N12" s="619"/>
      <c r="O12" s="619"/>
      <c r="P12" s="619"/>
      <c r="Q12" s="620"/>
      <c r="R12" s="621">
        <v>24547</v>
      </c>
      <c r="S12" s="622"/>
      <c r="T12" s="622"/>
      <c r="U12" s="622"/>
      <c r="V12" s="622"/>
      <c r="W12" s="622"/>
      <c r="X12" s="622"/>
      <c r="Y12" s="623"/>
      <c r="Z12" s="659">
        <v>0</v>
      </c>
      <c r="AA12" s="659"/>
      <c r="AB12" s="659"/>
      <c r="AC12" s="659"/>
      <c r="AD12" s="660">
        <v>24547</v>
      </c>
      <c r="AE12" s="660"/>
      <c r="AF12" s="660"/>
      <c r="AG12" s="660"/>
      <c r="AH12" s="660"/>
      <c r="AI12" s="660"/>
      <c r="AJ12" s="660"/>
      <c r="AK12" s="660"/>
      <c r="AL12" s="624">
        <v>0</v>
      </c>
      <c r="AM12" s="625"/>
      <c r="AN12" s="625"/>
      <c r="AO12" s="661"/>
      <c r="AP12" s="618" t="s">
        <v>256</v>
      </c>
      <c r="AQ12" s="619"/>
      <c r="AR12" s="619"/>
      <c r="AS12" s="619"/>
      <c r="AT12" s="619"/>
      <c r="AU12" s="619"/>
      <c r="AV12" s="619"/>
      <c r="AW12" s="619"/>
      <c r="AX12" s="619"/>
      <c r="AY12" s="619"/>
      <c r="AZ12" s="619"/>
      <c r="BA12" s="619"/>
      <c r="BB12" s="619"/>
      <c r="BC12" s="619"/>
      <c r="BD12" s="619"/>
      <c r="BE12" s="619"/>
      <c r="BF12" s="620"/>
      <c r="BG12" s="621">
        <v>26271416</v>
      </c>
      <c r="BH12" s="622"/>
      <c r="BI12" s="622"/>
      <c r="BJ12" s="622"/>
      <c r="BK12" s="622"/>
      <c r="BL12" s="622"/>
      <c r="BM12" s="622"/>
      <c r="BN12" s="623"/>
      <c r="BO12" s="659">
        <v>39.299999999999997</v>
      </c>
      <c r="BP12" s="659"/>
      <c r="BQ12" s="659"/>
      <c r="BR12" s="659"/>
      <c r="BS12" s="660" t="s">
        <v>249</v>
      </c>
      <c r="BT12" s="660"/>
      <c r="BU12" s="660"/>
      <c r="BV12" s="660"/>
      <c r="BW12" s="660"/>
      <c r="BX12" s="660"/>
      <c r="BY12" s="660"/>
      <c r="BZ12" s="660"/>
      <c r="CA12" s="660"/>
      <c r="CB12" s="698"/>
      <c r="CD12" s="618" t="s">
        <v>257</v>
      </c>
      <c r="CE12" s="619"/>
      <c r="CF12" s="619"/>
      <c r="CG12" s="619"/>
      <c r="CH12" s="619"/>
      <c r="CI12" s="619"/>
      <c r="CJ12" s="619"/>
      <c r="CK12" s="619"/>
      <c r="CL12" s="619"/>
      <c r="CM12" s="619"/>
      <c r="CN12" s="619"/>
      <c r="CO12" s="619"/>
      <c r="CP12" s="619"/>
      <c r="CQ12" s="620"/>
      <c r="CR12" s="621">
        <v>22299880</v>
      </c>
      <c r="CS12" s="622"/>
      <c r="CT12" s="622"/>
      <c r="CU12" s="622"/>
      <c r="CV12" s="622"/>
      <c r="CW12" s="622"/>
      <c r="CX12" s="622"/>
      <c r="CY12" s="623"/>
      <c r="CZ12" s="659">
        <v>11.8</v>
      </c>
      <c r="DA12" s="659"/>
      <c r="DB12" s="659"/>
      <c r="DC12" s="659"/>
      <c r="DD12" s="627">
        <v>98787</v>
      </c>
      <c r="DE12" s="622"/>
      <c r="DF12" s="622"/>
      <c r="DG12" s="622"/>
      <c r="DH12" s="622"/>
      <c r="DI12" s="622"/>
      <c r="DJ12" s="622"/>
      <c r="DK12" s="622"/>
      <c r="DL12" s="622"/>
      <c r="DM12" s="622"/>
      <c r="DN12" s="622"/>
      <c r="DO12" s="622"/>
      <c r="DP12" s="623"/>
      <c r="DQ12" s="627">
        <v>3445704</v>
      </c>
      <c r="DR12" s="622"/>
      <c r="DS12" s="622"/>
      <c r="DT12" s="622"/>
      <c r="DU12" s="622"/>
      <c r="DV12" s="622"/>
      <c r="DW12" s="622"/>
      <c r="DX12" s="622"/>
      <c r="DY12" s="622"/>
      <c r="DZ12" s="622"/>
      <c r="EA12" s="622"/>
      <c r="EB12" s="622"/>
      <c r="EC12" s="658"/>
    </row>
    <row r="13" spans="2:143" ht="11.25" customHeight="1" x14ac:dyDescent="0.15">
      <c r="B13" s="618" t="s">
        <v>258</v>
      </c>
      <c r="C13" s="619"/>
      <c r="D13" s="619"/>
      <c r="E13" s="619"/>
      <c r="F13" s="619"/>
      <c r="G13" s="619"/>
      <c r="H13" s="619"/>
      <c r="I13" s="619"/>
      <c r="J13" s="619"/>
      <c r="K13" s="619"/>
      <c r="L13" s="619"/>
      <c r="M13" s="619"/>
      <c r="N13" s="619"/>
      <c r="O13" s="619"/>
      <c r="P13" s="619"/>
      <c r="Q13" s="620"/>
      <c r="R13" s="621" t="s">
        <v>130</v>
      </c>
      <c r="S13" s="622"/>
      <c r="T13" s="622"/>
      <c r="U13" s="622"/>
      <c r="V13" s="622"/>
      <c r="W13" s="622"/>
      <c r="X13" s="622"/>
      <c r="Y13" s="623"/>
      <c r="Z13" s="659" t="s">
        <v>130</v>
      </c>
      <c r="AA13" s="659"/>
      <c r="AB13" s="659"/>
      <c r="AC13" s="659"/>
      <c r="AD13" s="660" t="s">
        <v>130</v>
      </c>
      <c r="AE13" s="660"/>
      <c r="AF13" s="660"/>
      <c r="AG13" s="660"/>
      <c r="AH13" s="660"/>
      <c r="AI13" s="660"/>
      <c r="AJ13" s="660"/>
      <c r="AK13" s="660"/>
      <c r="AL13" s="624" t="s">
        <v>249</v>
      </c>
      <c r="AM13" s="625"/>
      <c r="AN13" s="625"/>
      <c r="AO13" s="661"/>
      <c r="AP13" s="618" t="s">
        <v>259</v>
      </c>
      <c r="AQ13" s="619"/>
      <c r="AR13" s="619"/>
      <c r="AS13" s="619"/>
      <c r="AT13" s="619"/>
      <c r="AU13" s="619"/>
      <c r="AV13" s="619"/>
      <c r="AW13" s="619"/>
      <c r="AX13" s="619"/>
      <c r="AY13" s="619"/>
      <c r="AZ13" s="619"/>
      <c r="BA13" s="619"/>
      <c r="BB13" s="619"/>
      <c r="BC13" s="619"/>
      <c r="BD13" s="619"/>
      <c r="BE13" s="619"/>
      <c r="BF13" s="620"/>
      <c r="BG13" s="621">
        <v>26223124</v>
      </c>
      <c r="BH13" s="622"/>
      <c r="BI13" s="622"/>
      <c r="BJ13" s="622"/>
      <c r="BK13" s="622"/>
      <c r="BL13" s="622"/>
      <c r="BM13" s="622"/>
      <c r="BN13" s="623"/>
      <c r="BO13" s="659">
        <v>39.200000000000003</v>
      </c>
      <c r="BP13" s="659"/>
      <c r="BQ13" s="659"/>
      <c r="BR13" s="659"/>
      <c r="BS13" s="660" t="s">
        <v>130</v>
      </c>
      <c r="BT13" s="660"/>
      <c r="BU13" s="660"/>
      <c r="BV13" s="660"/>
      <c r="BW13" s="660"/>
      <c r="BX13" s="660"/>
      <c r="BY13" s="660"/>
      <c r="BZ13" s="660"/>
      <c r="CA13" s="660"/>
      <c r="CB13" s="698"/>
      <c r="CD13" s="618" t="s">
        <v>260</v>
      </c>
      <c r="CE13" s="619"/>
      <c r="CF13" s="619"/>
      <c r="CG13" s="619"/>
      <c r="CH13" s="619"/>
      <c r="CI13" s="619"/>
      <c r="CJ13" s="619"/>
      <c r="CK13" s="619"/>
      <c r="CL13" s="619"/>
      <c r="CM13" s="619"/>
      <c r="CN13" s="619"/>
      <c r="CO13" s="619"/>
      <c r="CP13" s="619"/>
      <c r="CQ13" s="620"/>
      <c r="CR13" s="621">
        <v>19876014</v>
      </c>
      <c r="CS13" s="622"/>
      <c r="CT13" s="622"/>
      <c r="CU13" s="622"/>
      <c r="CV13" s="622"/>
      <c r="CW13" s="622"/>
      <c r="CX13" s="622"/>
      <c r="CY13" s="623"/>
      <c r="CZ13" s="659">
        <v>10.5</v>
      </c>
      <c r="DA13" s="659"/>
      <c r="DB13" s="659"/>
      <c r="DC13" s="659"/>
      <c r="DD13" s="627">
        <v>13284728</v>
      </c>
      <c r="DE13" s="622"/>
      <c r="DF13" s="622"/>
      <c r="DG13" s="622"/>
      <c r="DH13" s="622"/>
      <c r="DI13" s="622"/>
      <c r="DJ13" s="622"/>
      <c r="DK13" s="622"/>
      <c r="DL13" s="622"/>
      <c r="DM13" s="622"/>
      <c r="DN13" s="622"/>
      <c r="DO13" s="622"/>
      <c r="DP13" s="623"/>
      <c r="DQ13" s="627">
        <v>8718345</v>
      </c>
      <c r="DR13" s="622"/>
      <c r="DS13" s="622"/>
      <c r="DT13" s="622"/>
      <c r="DU13" s="622"/>
      <c r="DV13" s="622"/>
      <c r="DW13" s="622"/>
      <c r="DX13" s="622"/>
      <c r="DY13" s="622"/>
      <c r="DZ13" s="622"/>
      <c r="EA13" s="622"/>
      <c r="EB13" s="622"/>
      <c r="EC13" s="658"/>
    </row>
    <row r="14" spans="2:143" ht="11.25" customHeight="1" x14ac:dyDescent="0.15">
      <c r="B14" s="618" t="s">
        <v>261</v>
      </c>
      <c r="C14" s="619"/>
      <c r="D14" s="619"/>
      <c r="E14" s="619"/>
      <c r="F14" s="619"/>
      <c r="G14" s="619"/>
      <c r="H14" s="619"/>
      <c r="I14" s="619"/>
      <c r="J14" s="619"/>
      <c r="K14" s="619"/>
      <c r="L14" s="619"/>
      <c r="M14" s="619"/>
      <c r="N14" s="619"/>
      <c r="O14" s="619"/>
      <c r="P14" s="619"/>
      <c r="Q14" s="620"/>
      <c r="R14" s="621" t="s">
        <v>249</v>
      </c>
      <c r="S14" s="622"/>
      <c r="T14" s="622"/>
      <c r="U14" s="622"/>
      <c r="V14" s="622"/>
      <c r="W14" s="622"/>
      <c r="X14" s="622"/>
      <c r="Y14" s="623"/>
      <c r="Z14" s="659" t="s">
        <v>249</v>
      </c>
      <c r="AA14" s="659"/>
      <c r="AB14" s="659"/>
      <c r="AC14" s="659"/>
      <c r="AD14" s="660" t="s">
        <v>130</v>
      </c>
      <c r="AE14" s="660"/>
      <c r="AF14" s="660"/>
      <c r="AG14" s="660"/>
      <c r="AH14" s="660"/>
      <c r="AI14" s="660"/>
      <c r="AJ14" s="660"/>
      <c r="AK14" s="660"/>
      <c r="AL14" s="624" t="s">
        <v>130</v>
      </c>
      <c r="AM14" s="625"/>
      <c r="AN14" s="625"/>
      <c r="AO14" s="661"/>
      <c r="AP14" s="618" t="s">
        <v>262</v>
      </c>
      <c r="AQ14" s="619"/>
      <c r="AR14" s="619"/>
      <c r="AS14" s="619"/>
      <c r="AT14" s="619"/>
      <c r="AU14" s="619"/>
      <c r="AV14" s="619"/>
      <c r="AW14" s="619"/>
      <c r="AX14" s="619"/>
      <c r="AY14" s="619"/>
      <c r="AZ14" s="619"/>
      <c r="BA14" s="619"/>
      <c r="BB14" s="619"/>
      <c r="BC14" s="619"/>
      <c r="BD14" s="619"/>
      <c r="BE14" s="619"/>
      <c r="BF14" s="620"/>
      <c r="BG14" s="621">
        <v>1032115</v>
      </c>
      <c r="BH14" s="622"/>
      <c r="BI14" s="622"/>
      <c r="BJ14" s="622"/>
      <c r="BK14" s="622"/>
      <c r="BL14" s="622"/>
      <c r="BM14" s="622"/>
      <c r="BN14" s="623"/>
      <c r="BO14" s="659">
        <v>1.5</v>
      </c>
      <c r="BP14" s="659"/>
      <c r="BQ14" s="659"/>
      <c r="BR14" s="659"/>
      <c r="BS14" s="660" t="s">
        <v>130</v>
      </c>
      <c r="BT14" s="660"/>
      <c r="BU14" s="660"/>
      <c r="BV14" s="660"/>
      <c r="BW14" s="660"/>
      <c r="BX14" s="660"/>
      <c r="BY14" s="660"/>
      <c r="BZ14" s="660"/>
      <c r="CA14" s="660"/>
      <c r="CB14" s="698"/>
      <c r="CD14" s="618" t="s">
        <v>263</v>
      </c>
      <c r="CE14" s="619"/>
      <c r="CF14" s="619"/>
      <c r="CG14" s="619"/>
      <c r="CH14" s="619"/>
      <c r="CI14" s="619"/>
      <c r="CJ14" s="619"/>
      <c r="CK14" s="619"/>
      <c r="CL14" s="619"/>
      <c r="CM14" s="619"/>
      <c r="CN14" s="619"/>
      <c r="CO14" s="619"/>
      <c r="CP14" s="619"/>
      <c r="CQ14" s="620"/>
      <c r="CR14" s="621">
        <v>7066633</v>
      </c>
      <c r="CS14" s="622"/>
      <c r="CT14" s="622"/>
      <c r="CU14" s="622"/>
      <c r="CV14" s="622"/>
      <c r="CW14" s="622"/>
      <c r="CX14" s="622"/>
      <c r="CY14" s="623"/>
      <c r="CZ14" s="659">
        <v>3.7</v>
      </c>
      <c r="DA14" s="659"/>
      <c r="DB14" s="659"/>
      <c r="DC14" s="659"/>
      <c r="DD14" s="627">
        <v>607982</v>
      </c>
      <c r="DE14" s="622"/>
      <c r="DF14" s="622"/>
      <c r="DG14" s="622"/>
      <c r="DH14" s="622"/>
      <c r="DI14" s="622"/>
      <c r="DJ14" s="622"/>
      <c r="DK14" s="622"/>
      <c r="DL14" s="622"/>
      <c r="DM14" s="622"/>
      <c r="DN14" s="622"/>
      <c r="DO14" s="622"/>
      <c r="DP14" s="623"/>
      <c r="DQ14" s="627">
        <v>4412450</v>
      </c>
      <c r="DR14" s="622"/>
      <c r="DS14" s="622"/>
      <c r="DT14" s="622"/>
      <c r="DU14" s="622"/>
      <c r="DV14" s="622"/>
      <c r="DW14" s="622"/>
      <c r="DX14" s="622"/>
      <c r="DY14" s="622"/>
      <c r="DZ14" s="622"/>
      <c r="EA14" s="622"/>
      <c r="EB14" s="622"/>
      <c r="EC14" s="658"/>
    </row>
    <row r="15" spans="2:143" ht="11.25" customHeight="1" x14ac:dyDescent="0.15">
      <c r="B15" s="618" t="s">
        <v>264</v>
      </c>
      <c r="C15" s="619"/>
      <c r="D15" s="619"/>
      <c r="E15" s="619"/>
      <c r="F15" s="619"/>
      <c r="G15" s="619"/>
      <c r="H15" s="619"/>
      <c r="I15" s="619"/>
      <c r="J15" s="619"/>
      <c r="K15" s="619"/>
      <c r="L15" s="619"/>
      <c r="M15" s="619"/>
      <c r="N15" s="619"/>
      <c r="O15" s="619"/>
      <c r="P15" s="619"/>
      <c r="Q15" s="620"/>
      <c r="R15" s="621" t="s">
        <v>130</v>
      </c>
      <c r="S15" s="622"/>
      <c r="T15" s="622"/>
      <c r="U15" s="622"/>
      <c r="V15" s="622"/>
      <c r="W15" s="622"/>
      <c r="X15" s="622"/>
      <c r="Y15" s="623"/>
      <c r="Z15" s="659" t="s">
        <v>130</v>
      </c>
      <c r="AA15" s="659"/>
      <c r="AB15" s="659"/>
      <c r="AC15" s="659"/>
      <c r="AD15" s="660" t="s">
        <v>249</v>
      </c>
      <c r="AE15" s="660"/>
      <c r="AF15" s="660"/>
      <c r="AG15" s="660"/>
      <c r="AH15" s="660"/>
      <c r="AI15" s="660"/>
      <c r="AJ15" s="660"/>
      <c r="AK15" s="660"/>
      <c r="AL15" s="624" t="s">
        <v>130</v>
      </c>
      <c r="AM15" s="625"/>
      <c r="AN15" s="625"/>
      <c r="AO15" s="661"/>
      <c r="AP15" s="618" t="s">
        <v>265</v>
      </c>
      <c r="AQ15" s="619"/>
      <c r="AR15" s="619"/>
      <c r="AS15" s="619"/>
      <c r="AT15" s="619"/>
      <c r="AU15" s="619"/>
      <c r="AV15" s="619"/>
      <c r="AW15" s="619"/>
      <c r="AX15" s="619"/>
      <c r="AY15" s="619"/>
      <c r="AZ15" s="619"/>
      <c r="BA15" s="619"/>
      <c r="BB15" s="619"/>
      <c r="BC15" s="619"/>
      <c r="BD15" s="619"/>
      <c r="BE15" s="619"/>
      <c r="BF15" s="620"/>
      <c r="BG15" s="621">
        <v>2709552</v>
      </c>
      <c r="BH15" s="622"/>
      <c r="BI15" s="622"/>
      <c r="BJ15" s="622"/>
      <c r="BK15" s="622"/>
      <c r="BL15" s="622"/>
      <c r="BM15" s="622"/>
      <c r="BN15" s="623"/>
      <c r="BO15" s="659">
        <v>4.0999999999999996</v>
      </c>
      <c r="BP15" s="659"/>
      <c r="BQ15" s="659"/>
      <c r="BR15" s="659"/>
      <c r="BS15" s="660" t="s">
        <v>130</v>
      </c>
      <c r="BT15" s="660"/>
      <c r="BU15" s="660"/>
      <c r="BV15" s="660"/>
      <c r="BW15" s="660"/>
      <c r="BX15" s="660"/>
      <c r="BY15" s="660"/>
      <c r="BZ15" s="660"/>
      <c r="CA15" s="660"/>
      <c r="CB15" s="698"/>
      <c r="CD15" s="618" t="s">
        <v>266</v>
      </c>
      <c r="CE15" s="619"/>
      <c r="CF15" s="619"/>
      <c r="CG15" s="619"/>
      <c r="CH15" s="619"/>
      <c r="CI15" s="619"/>
      <c r="CJ15" s="619"/>
      <c r="CK15" s="619"/>
      <c r="CL15" s="619"/>
      <c r="CM15" s="619"/>
      <c r="CN15" s="619"/>
      <c r="CO15" s="619"/>
      <c r="CP15" s="619"/>
      <c r="CQ15" s="620"/>
      <c r="CR15" s="621">
        <v>19543812</v>
      </c>
      <c r="CS15" s="622"/>
      <c r="CT15" s="622"/>
      <c r="CU15" s="622"/>
      <c r="CV15" s="622"/>
      <c r="CW15" s="622"/>
      <c r="CX15" s="622"/>
      <c r="CY15" s="623"/>
      <c r="CZ15" s="659">
        <v>10.4</v>
      </c>
      <c r="DA15" s="659"/>
      <c r="DB15" s="659"/>
      <c r="DC15" s="659"/>
      <c r="DD15" s="627">
        <v>2133405</v>
      </c>
      <c r="DE15" s="622"/>
      <c r="DF15" s="622"/>
      <c r="DG15" s="622"/>
      <c r="DH15" s="622"/>
      <c r="DI15" s="622"/>
      <c r="DJ15" s="622"/>
      <c r="DK15" s="622"/>
      <c r="DL15" s="622"/>
      <c r="DM15" s="622"/>
      <c r="DN15" s="622"/>
      <c r="DO15" s="622"/>
      <c r="DP15" s="623"/>
      <c r="DQ15" s="627">
        <v>14245408</v>
      </c>
      <c r="DR15" s="622"/>
      <c r="DS15" s="622"/>
      <c r="DT15" s="622"/>
      <c r="DU15" s="622"/>
      <c r="DV15" s="622"/>
      <c r="DW15" s="622"/>
      <c r="DX15" s="622"/>
      <c r="DY15" s="622"/>
      <c r="DZ15" s="622"/>
      <c r="EA15" s="622"/>
      <c r="EB15" s="622"/>
      <c r="EC15" s="658"/>
    </row>
    <row r="16" spans="2:143" ht="11.25" customHeight="1" x14ac:dyDescent="0.15">
      <c r="B16" s="618" t="s">
        <v>267</v>
      </c>
      <c r="C16" s="619"/>
      <c r="D16" s="619"/>
      <c r="E16" s="619"/>
      <c r="F16" s="619"/>
      <c r="G16" s="619"/>
      <c r="H16" s="619"/>
      <c r="I16" s="619"/>
      <c r="J16" s="619"/>
      <c r="K16" s="619"/>
      <c r="L16" s="619"/>
      <c r="M16" s="619"/>
      <c r="N16" s="619"/>
      <c r="O16" s="619"/>
      <c r="P16" s="619"/>
      <c r="Q16" s="620"/>
      <c r="R16" s="621">
        <v>126743</v>
      </c>
      <c r="S16" s="622"/>
      <c r="T16" s="622"/>
      <c r="U16" s="622"/>
      <c r="V16" s="622"/>
      <c r="W16" s="622"/>
      <c r="X16" s="622"/>
      <c r="Y16" s="623"/>
      <c r="Z16" s="659">
        <v>0.1</v>
      </c>
      <c r="AA16" s="659"/>
      <c r="AB16" s="659"/>
      <c r="AC16" s="659"/>
      <c r="AD16" s="660">
        <v>126743</v>
      </c>
      <c r="AE16" s="660"/>
      <c r="AF16" s="660"/>
      <c r="AG16" s="660"/>
      <c r="AH16" s="660"/>
      <c r="AI16" s="660"/>
      <c r="AJ16" s="660"/>
      <c r="AK16" s="660"/>
      <c r="AL16" s="624">
        <v>0.1</v>
      </c>
      <c r="AM16" s="625"/>
      <c r="AN16" s="625"/>
      <c r="AO16" s="661"/>
      <c r="AP16" s="618" t="s">
        <v>268</v>
      </c>
      <c r="AQ16" s="619"/>
      <c r="AR16" s="619"/>
      <c r="AS16" s="619"/>
      <c r="AT16" s="619"/>
      <c r="AU16" s="619"/>
      <c r="AV16" s="619"/>
      <c r="AW16" s="619"/>
      <c r="AX16" s="619"/>
      <c r="AY16" s="619"/>
      <c r="AZ16" s="619"/>
      <c r="BA16" s="619"/>
      <c r="BB16" s="619"/>
      <c r="BC16" s="619"/>
      <c r="BD16" s="619"/>
      <c r="BE16" s="619"/>
      <c r="BF16" s="620"/>
      <c r="BG16" s="621" t="s">
        <v>249</v>
      </c>
      <c r="BH16" s="622"/>
      <c r="BI16" s="622"/>
      <c r="BJ16" s="622"/>
      <c r="BK16" s="622"/>
      <c r="BL16" s="622"/>
      <c r="BM16" s="622"/>
      <c r="BN16" s="623"/>
      <c r="BO16" s="659" t="s">
        <v>249</v>
      </c>
      <c r="BP16" s="659"/>
      <c r="BQ16" s="659"/>
      <c r="BR16" s="659"/>
      <c r="BS16" s="660" t="s">
        <v>130</v>
      </c>
      <c r="BT16" s="660"/>
      <c r="BU16" s="660"/>
      <c r="BV16" s="660"/>
      <c r="BW16" s="660"/>
      <c r="BX16" s="660"/>
      <c r="BY16" s="660"/>
      <c r="BZ16" s="660"/>
      <c r="CA16" s="660"/>
      <c r="CB16" s="698"/>
      <c r="CD16" s="618" t="s">
        <v>269</v>
      </c>
      <c r="CE16" s="619"/>
      <c r="CF16" s="619"/>
      <c r="CG16" s="619"/>
      <c r="CH16" s="619"/>
      <c r="CI16" s="619"/>
      <c r="CJ16" s="619"/>
      <c r="CK16" s="619"/>
      <c r="CL16" s="619"/>
      <c r="CM16" s="619"/>
      <c r="CN16" s="619"/>
      <c r="CO16" s="619"/>
      <c r="CP16" s="619"/>
      <c r="CQ16" s="620"/>
      <c r="CR16" s="621" t="s">
        <v>249</v>
      </c>
      <c r="CS16" s="622"/>
      <c r="CT16" s="622"/>
      <c r="CU16" s="622"/>
      <c r="CV16" s="622"/>
      <c r="CW16" s="622"/>
      <c r="CX16" s="622"/>
      <c r="CY16" s="623"/>
      <c r="CZ16" s="659" t="s">
        <v>130</v>
      </c>
      <c r="DA16" s="659"/>
      <c r="DB16" s="659"/>
      <c r="DC16" s="659"/>
      <c r="DD16" s="627" t="s">
        <v>130</v>
      </c>
      <c r="DE16" s="622"/>
      <c r="DF16" s="622"/>
      <c r="DG16" s="622"/>
      <c r="DH16" s="622"/>
      <c r="DI16" s="622"/>
      <c r="DJ16" s="622"/>
      <c r="DK16" s="622"/>
      <c r="DL16" s="622"/>
      <c r="DM16" s="622"/>
      <c r="DN16" s="622"/>
      <c r="DO16" s="622"/>
      <c r="DP16" s="623"/>
      <c r="DQ16" s="627" t="s">
        <v>249</v>
      </c>
      <c r="DR16" s="622"/>
      <c r="DS16" s="622"/>
      <c r="DT16" s="622"/>
      <c r="DU16" s="622"/>
      <c r="DV16" s="622"/>
      <c r="DW16" s="622"/>
      <c r="DX16" s="622"/>
      <c r="DY16" s="622"/>
      <c r="DZ16" s="622"/>
      <c r="EA16" s="622"/>
      <c r="EB16" s="622"/>
      <c r="EC16" s="658"/>
    </row>
    <row r="17" spans="2:133" ht="11.25" customHeight="1" x14ac:dyDescent="0.15">
      <c r="B17" s="618" t="s">
        <v>270</v>
      </c>
      <c r="C17" s="619"/>
      <c r="D17" s="619"/>
      <c r="E17" s="619"/>
      <c r="F17" s="619"/>
      <c r="G17" s="619"/>
      <c r="H17" s="619"/>
      <c r="I17" s="619"/>
      <c r="J17" s="619"/>
      <c r="K17" s="619"/>
      <c r="L17" s="619"/>
      <c r="M17" s="619"/>
      <c r="N17" s="619"/>
      <c r="O17" s="619"/>
      <c r="P17" s="619"/>
      <c r="Q17" s="620"/>
      <c r="R17" s="621">
        <v>1043264</v>
      </c>
      <c r="S17" s="622"/>
      <c r="T17" s="622"/>
      <c r="U17" s="622"/>
      <c r="V17" s="622"/>
      <c r="W17" s="622"/>
      <c r="X17" s="622"/>
      <c r="Y17" s="623"/>
      <c r="Z17" s="659">
        <v>0.5</v>
      </c>
      <c r="AA17" s="659"/>
      <c r="AB17" s="659"/>
      <c r="AC17" s="659"/>
      <c r="AD17" s="660">
        <v>1043264</v>
      </c>
      <c r="AE17" s="660"/>
      <c r="AF17" s="660"/>
      <c r="AG17" s="660"/>
      <c r="AH17" s="660"/>
      <c r="AI17" s="660"/>
      <c r="AJ17" s="660"/>
      <c r="AK17" s="660"/>
      <c r="AL17" s="624">
        <v>1.2</v>
      </c>
      <c r="AM17" s="625"/>
      <c r="AN17" s="625"/>
      <c r="AO17" s="661"/>
      <c r="AP17" s="618" t="s">
        <v>271</v>
      </c>
      <c r="AQ17" s="619"/>
      <c r="AR17" s="619"/>
      <c r="AS17" s="619"/>
      <c r="AT17" s="619"/>
      <c r="AU17" s="619"/>
      <c r="AV17" s="619"/>
      <c r="AW17" s="619"/>
      <c r="AX17" s="619"/>
      <c r="AY17" s="619"/>
      <c r="AZ17" s="619"/>
      <c r="BA17" s="619"/>
      <c r="BB17" s="619"/>
      <c r="BC17" s="619"/>
      <c r="BD17" s="619"/>
      <c r="BE17" s="619"/>
      <c r="BF17" s="620"/>
      <c r="BG17" s="621" t="s">
        <v>130</v>
      </c>
      <c r="BH17" s="622"/>
      <c r="BI17" s="622"/>
      <c r="BJ17" s="622"/>
      <c r="BK17" s="622"/>
      <c r="BL17" s="622"/>
      <c r="BM17" s="622"/>
      <c r="BN17" s="623"/>
      <c r="BO17" s="659" t="s">
        <v>249</v>
      </c>
      <c r="BP17" s="659"/>
      <c r="BQ17" s="659"/>
      <c r="BR17" s="659"/>
      <c r="BS17" s="660" t="s">
        <v>130</v>
      </c>
      <c r="BT17" s="660"/>
      <c r="BU17" s="660"/>
      <c r="BV17" s="660"/>
      <c r="BW17" s="660"/>
      <c r="BX17" s="660"/>
      <c r="BY17" s="660"/>
      <c r="BZ17" s="660"/>
      <c r="CA17" s="660"/>
      <c r="CB17" s="698"/>
      <c r="CD17" s="618" t="s">
        <v>272</v>
      </c>
      <c r="CE17" s="619"/>
      <c r="CF17" s="619"/>
      <c r="CG17" s="619"/>
      <c r="CH17" s="619"/>
      <c r="CI17" s="619"/>
      <c r="CJ17" s="619"/>
      <c r="CK17" s="619"/>
      <c r="CL17" s="619"/>
      <c r="CM17" s="619"/>
      <c r="CN17" s="619"/>
      <c r="CO17" s="619"/>
      <c r="CP17" s="619"/>
      <c r="CQ17" s="620"/>
      <c r="CR17" s="621">
        <v>12308657</v>
      </c>
      <c r="CS17" s="622"/>
      <c r="CT17" s="622"/>
      <c r="CU17" s="622"/>
      <c r="CV17" s="622"/>
      <c r="CW17" s="622"/>
      <c r="CX17" s="622"/>
      <c r="CY17" s="623"/>
      <c r="CZ17" s="659">
        <v>6.5</v>
      </c>
      <c r="DA17" s="659"/>
      <c r="DB17" s="659"/>
      <c r="DC17" s="659"/>
      <c r="DD17" s="627" t="s">
        <v>130</v>
      </c>
      <c r="DE17" s="622"/>
      <c r="DF17" s="622"/>
      <c r="DG17" s="622"/>
      <c r="DH17" s="622"/>
      <c r="DI17" s="622"/>
      <c r="DJ17" s="622"/>
      <c r="DK17" s="622"/>
      <c r="DL17" s="622"/>
      <c r="DM17" s="622"/>
      <c r="DN17" s="622"/>
      <c r="DO17" s="622"/>
      <c r="DP17" s="623"/>
      <c r="DQ17" s="627">
        <v>12207540</v>
      </c>
      <c r="DR17" s="622"/>
      <c r="DS17" s="622"/>
      <c r="DT17" s="622"/>
      <c r="DU17" s="622"/>
      <c r="DV17" s="622"/>
      <c r="DW17" s="622"/>
      <c r="DX17" s="622"/>
      <c r="DY17" s="622"/>
      <c r="DZ17" s="622"/>
      <c r="EA17" s="622"/>
      <c r="EB17" s="622"/>
      <c r="EC17" s="658"/>
    </row>
    <row r="18" spans="2:133" ht="11.25" customHeight="1" x14ac:dyDescent="0.15">
      <c r="B18" s="618" t="s">
        <v>273</v>
      </c>
      <c r="C18" s="619"/>
      <c r="D18" s="619"/>
      <c r="E18" s="619"/>
      <c r="F18" s="619"/>
      <c r="G18" s="619"/>
      <c r="H18" s="619"/>
      <c r="I18" s="619"/>
      <c r="J18" s="619"/>
      <c r="K18" s="619"/>
      <c r="L18" s="619"/>
      <c r="M18" s="619"/>
      <c r="N18" s="619"/>
      <c r="O18" s="619"/>
      <c r="P18" s="619"/>
      <c r="Q18" s="620"/>
      <c r="R18" s="621">
        <v>478235</v>
      </c>
      <c r="S18" s="622"/>
      <c r="T18" s="622"/>
      <c r="U18" s="622"/>
      <c r="V18" s="622"/>
      <c r="W18" s="622"/>
      <c r="X18" s="622"/>
      <c r="Y18" s="623"/>
      <c r="Z18" s="659">
        <v>0.2</v>
      </c>
      <c r="AA18" s="659"/>
      <c r="AB18" s="659"/>
      <c r="AC18" s="659"/>
      <c r="AD18" s="660">
        <v>478235</v>
      </c>
      <c r="AE18" s="660"/>
      <c r="AF18" s="660"/>
      <c r="AG18" s="660"/>
      <c r="AH18" s="660"/>
      <c r="AI18" s="660"/>
      <c r="AJ18" s="660"/>
      <c r="AK18" s="660"/>
      <c r="AL18" s="624">
        <v>0.5</v>
      </c>
      <c r="AM18" s="625"/>
      <c r="AN18" s="625"/>
      <c r="AO18" s="661"/>
      <c r="AP18" s="618" t="s">
        <v>274</v>
      </c>
      <c r="AQ18" s="619"/>
      <c r="AR18" s="619"/>
      <c r="AS18" s="619"/>
      <c r="AT18" s="619"/>
      <c r="AU18" s="619"/>
      <c r="AV18" s="619"/>
      <c r="AW18" s="619"/>
      <c r="AX18" s="619"/>
      <c r="AY18" s="619"/>
      <c r="AZ18" s="619"/>
      <c r="BA18" s="619"/>
      <c r="BB18" s="619"/>
      <c r="BC18" s="619"/>
      <c r="BD18" s="619"/>
      <c r="BE18" s="619"/>
      <c r="BF18" s="620"/>
      <c r="BG18" s="621" t="s">
        <v>130</v>
      </c>
      <c r="BH18" s="622"/>
      <c r="BI18" s="622"/>
      <c r="BJ18" s="622"/>
      <c r="BK18" s="622"/>
      <c r="BL18" s="622"/>
      <c r="BM18" s="622"/>
      <c r="BN18" s="623"/>
      <c r="BO18" s="659" t="s">
        <v>249</v>
      </c>
      <c r="BP18" s="659"/>
      <c r="BQ18" s="659"/>
      <c r="BR18" s="659"/>
      <c r="BS18" s="660" t="s">
        <v>130</v>
      </c>
      <c r="BT18" s="660"/>
      <c r="BU18" s="660"/>
      <c r="BV18" s="660"/>
      <c r="BW18" s="660"/>
      <c r="BX18" s="660"/>
      <c r="BY18" s="660"/>
      <c r="BZ18" s="660"/>
      <c r="CA18" s="660"/>
      <c r="CB18" s="698"/>
      <c r="CD18" s="618" t="s">
        <v>275</v>
      </c>
      <c r="CE18" s="619"/>
      <c r="CF18" s="619"/>
      <c r="CG18" s="619"/>
      <c r="CH18" s="619"/>
      <c r="CI18" s="619"/>
      <c r="CJ18" s="619"/>
      <c r="CK18" s="619"/>
      <c r="CL18" s="619"/>
      <c r="CM18" s="619"/>
      <c r="CN18" s="619"/>
      <c r="CO18" s="619"/>
      <c r="CP18" s="619"/>
      <c r="CQ18" s="620"/>
      <c r="CR18" s="621" t="s">
        <v>130</v>
      </c>
      <c r="CS18" s="622"/>
      <c r="CT18" s="622"/>
      <c r="CU18" s="622"/>
      <c r="CV18" s="622"/>
      <c r="CW18" s="622"/>
      <c r="CX18" s="622"/>
      <c r="CY18" s="623"/>
      <c r="CZ18" s="659" t="s">
        <v>130</v>
      </c>
      <c r="DA18" s="659"/>
      <c r="DB18" s="659"/>
      <c r="DC18" s="659"/>
      <c r="DD18" s="627" t="s">
        <v>249</v>
      </c>
      <c r="DE18" s="622"/>
      <c r="DF18" s="622"/>
      <c r="DG18" s="622"/>
      <c r="DH18" s="622"/>
      <c r="DI18" s="622"/>
      <c r="DJ18" s="622"/>
      <c r="DK18" s="622"/>
      <c r="DL18" s="622"/>
      <c r="DM18" s="622"/>
      <c r="DN18" s="622"/>
      <c r="DO18" s="622"/>
      <c r="DP18" s="623"/>
      <c r="DQ18" s="627" t="s">
        <v>130</v>
      </c>
      <c r="DR18" s="622"/>
      <c r="DS18" s="622"/>
      <c r="DT18" s="622"/>
      <c r="DU18" s="622"/>
      <c r="DV18" s="622"/>
      <c r="DW18" s="622"/>
      <c r="DX18" s="622"/>
      <c r="DY18" s="622"/>
      <c r="DZ18" s="622"/>
      <c r="EA18" s="622"/>
      <c r="EB18" s="622"/>
      <c r="EC18" s="658"/>
    </row>
    <row r="19" spans="2:133" ht="11.25" customHeight="1" x14ac:dyDescent="0.15">
      <c r="B19" s="618" t="s">
        <v>276</v>
      </c>
      <c r="C19" s="619"/>
      <c r="D19" s="619"/>
      <c r="E19" s="619"/>
      <c r="F19" s="619"/>
      <c r="G19" s="619"/>
      <c r="H19" s="619"/>
      <c r="I19" s="619"/>
      <c r="J19" s="619"/>
      <c r="K19" s="619"/>
      <c r="L19" s="619"/>
      <c r="M19" s="619"/>
      <c r="N19" s="619"/>
      <c r="O19" s="619"/>
      <c r="P19" s="619"/>
      <c r="Q19" s="620"/>
      <c r="R19" s="621">
        <v>467656</v>
      </c>
      <c r="S19" s="622"/>
      <c r="T19" s="622"/>
      <c r="U19" s="622"/>
      <c r="V19" s="622"/>
      <c r="W19" s="622"/>
      <c r="X19" s="622"/>
      <c r="Y19" s="623"/>
      <c r="Z19" s="659">
        <v>0.2</v>
      </c>
      <c r="AA19" s="659"/>
      <c r="AB19" s="659"/>
      <c r="AC19" s="659"/>
      <c r="AD19" s="660">
        <v>467656</v>
      </c>
      <c r="AE19" s="660"/>
      <c r="AF19" s="660"/>
      <c r="AG19" s="660"/>
      <c r="AH19" s="660"/>
      <c r="AI19" s="660"/>
      <c r="AJ19" s="660"/>
      <c r="AK19" s="660"/>
      <c r="AL19" s="624">
        <v>0.5</v>
      </c>
      <c r="AM19" s="625"/>
      <c r="AN19" s="625"/>
      <c r="AO19" s="661"/>
      <c r="AP19" s="618" t="s">
        <v>277</v>
      </c>
      <c r="AQ19" s="619"/>
      <c r="AR19" s="619"/>
      <c r="AS19" s="619"/>
      <c r="AT19" s="619"/>
      <c r="AU19" s="619"/>
      <c r="AV19" s="619"/>
      <c r="AW19" s="619"/>
      <c r="AX19" s="619"/>
      <c r="AY19" s="619"/>
      <c r="AZ19" s="619"/>
      <c r="BA19" s="619"/>
      <c r="BB19" s="619"/>
      <c r="BC19" s="619"/>
      <c r="BD19" s="619"/>
      <c r="BE19" s="619"/>
      <c r="BF19" s="620"/>
      <c r="BG19" s="621">
        <v>7200051</v>
      </c>
      <c r="BH19" s="622"/>
      <c r="BI19" s="622"/>
      <c r="BJ19" s="622"/>
      <c r="BK19" s="622"/>
      <c r="BL19" s="622"/>
      <c r="BM19" s="622"/>
      <c r="BN19" s="623"/>
      <c r="BO19" s="659">
        <v>10.8</v>
      </c>
      <c r="BP19" s="659"/>
      <c r="BQ19" s="659"/>
      <c r="BR19" s="659"/>
      <c r="BS19" s="660" t="s">
        <v>249</v>
      </c>
      <c r="BT19" s="660"/>
      <c r="BU19" s="660"/>
      <c r="BV19" s="660"/>
      <c r="BW19" s="660"/>
      <c r="BX19" s="660"/>
      <c r="BY19" s="660"/>
      <c r="BZ19" s="660"/>
      <c r="CA19" s="660"/>
      <c r="CB19" s="698"/>
      <c r="CD19" s="618" t="s">
        <v>278</v>
      </c>
      <c r="CE19" s="619"/>
      <c r="CF19" s="619"/>
      <c r="CG19" s="619"/>
      <c r="CH19" s="619"/>
      <c r="CI19" s="619"/>
      <c r="CJ19" s="619"/>
      <c r="CK19" s="619"/>
      <c r="CL19" s="619"/>
      <c r="CM19" s="619"/>
      <c r="CN19" s="619"/>
      <c r="CO19" s="619"/>
      <c r="CP19" s="619"/>
      <c r="CQ19" s="620"/>
      <c r="CR19" s="621" t="s">
        <v>130</v>
      </c>
      <c r="CS19" s="622"/>
      <c r="CT19" s="622"/>
      <c r="CU19" s="622"/>
      <c r="CV19" s="622"/>
      <c r="CW19" s="622"/>
      <c r="CX19" s="622"/>
      <c r="CY19" s="623"/>
      <c r="CZ19" s="659" t="s">
        <v>130</v>
      </c>
      <c r="DA19" s="659"/>
      <c r="DB19" s="659"/>
      <c r="DC19" s="659"/>
      <c r="DD19" s="627" t="s">
        <v>130</v>
      </c>
      <c r="DE19" s="622"/>
      <c r="DF19" s="622"/>
      <c r="DG19" s="622"/>
      <c r="DH19" s="622"/>
      <c r="DI19" s="622"/>
      <c r="DJ19" s="622"/>
      <c r="DK19" s="622"/>
      <c r="DL19" s="622"/>
      <c r="DM19" s="622"/>
      <c r="DN19" s="622"/>
      <c r="DO19" s="622"/>
      <c r="DP19" s="623"/>
      <c r="DQ19" s="627" t="s">
        <v>130</v>
      </c>
      <c r="DR19" s="622"/>
      <c r="DS19" s="622"/>
      <c r="DT19" s="622"/>
      <c r="DU19" s="622"/>
      <c r="DV19" s="622"/>
      <c r="DW19" s="622"/>
      <c r="DX19" s="622"/>
      <c r="DY19" s="622"/>
      <c r="DZ19" s="622"/>
      <c r="EA19" s="622"/>
      <c r="EB19" s="622"/>
      <c r="EC19" s="658"/>
    </row>
    <row r="20" spans="2:133" ht="11.25" customHeight="1" x14ac:dyDescent="0.15">
      <c r="B20" s="688" t="s">
        <v>279</v>
      </c>
      <c r="C20" s="689"/>
      <c r="D20" s="689"/>
      <c r="E20" s="689"/>
      <c r="F20" s="689"/>
      <c r="G20" s="689"/>
      <c r="H20" s="689"/>
      <c r="I20" s="689"/>
      <c r="J20" s="689"/>
      <c r="K20" s="689"/>
      <c r="L20" s="689"/>
      <c r="M20" s="689"/>
      <c r="N20" s="689"/>
      <c r="O20" s="689"/>
      <c r="P20" s="689"/>
      <c r="Q20" s="690"/>
      <c r="R20" s="621">
        <v>10579</v>
      </c>
      <c r="S20" s="622"/>
      <c r="T20" s="622"/>
      <c r="U20" s="622"/>
      <c r="V20" s="622"/>
      <c r="W20" s="622"/>
      <c r="X20" s="622"/>
      <c r="Y20" s="623"/>
      <c r="Z20" s="659">
        <v>0</v>
      </c>
      <c r="AA20" s="659"/>
      <c r="AB20" s="659"/>
      <c r="AC20" s="659"/>
      <c r="AD20" s="660">
        <v>10579</v>
      </c>
      <c r="AE20" s="660"/>
      <c r="AF20" s="660"/>
      <c r="AG20" s="660"/>
      <c r="AH20" s="660"/>
      <c r="AI20" s="660"/>
      <c r="AJ20" s="660"/>
      <c r="AK20" s="660"/>
      <c r="AL20" s="624">
        <v>0</v>
      </c>
      <c r="AM20" s="625"/>
      <c r="AN20" s="625"/>
      <c r="AO20" s="661"/>
      <c r="AP20" s="618" t="s">
        <v>280</v>
      </c>
      <c r="AQ20" s="619"/>
      <c r="AR20" s="619"/>
      <c r="AS20" s="619"/>
      <c r="AT20" s="619"/>
      <c r="AU20" s="619"/>
      <c r="AV20" s="619"/>
      <c r="AW20" s="619"/>
      <c r="AX20" s="619"/>
      <c r="AY20" s="619"/>
      <c r="AZ20" s="619"/>
      <c r="BA20" s="619"/>
      <c r="BB20" s="619"/>
      <c r="BC20" s="619"/>
      <c r="BD20" s="619"/>
      <c r="BE20" s="619"/>
      <c r="BF20" s="620"/>
      <c r="BG20" s="621">
        <v>7200051</v>
      </c>
      <c r="BH20" s="622"/>
      <c r="BI20" s="622"/>
      <c r="BJ20" s="622"/>
      <c r="BK20" s="622"/>
      <c r="BL20" s="622"/>
      <c r="BM20" s="622"/>
      <c r="BN20" s="623"/>
      <c r="BO20" s="659">
        <v>10.8</v>
      </c>
      <c r="BP20" s="659"/>
      <c r="BQ20" s="659"/>
      <c r="BR20" s="659"/>
      <c r="BS20" s="660" t="s">
        <v>130</v>
      </c>
      <c r="BT20" s="660"/>
      <c r="BU20" s="660"/>
      <c r="BV20" s="660"/>
      <c r="BW20" s="660"/>
      <c r="BX20" s="660"/>
      <c r="BY20" s="660"/>
      <c r="BZ20" s="660"/>
      <c r="CA20" s="660"/>
      <c r="CB20" s="698"/>
      <c r="CD20" s="618" t="s">
        <v>281</v>
      </c>
      <c r="CE20" s="619"/>
      <c r="CF20" s="619"/>
      <c r="CG20" s="619"/>
      <c r="CH20" s="619"/>
      <c r="CI20" s="619"/>
      <c r="CJ20" s="619"/>
      <c r="CK20" s="619"/>
      <c r="CL20" s="619"/>
      <c r="CM20" s="619"/>
      <c r="CN20" s="619"/>
      <c r="CO20" s="619"/>
      <c r="CP20" s="619"/>
      <c r="CQ20" s="620"/>
      <c r="CR20" s="621">
        <v>188492600</v>
      </c>
      <c r="CS20" s="622"/>
      <c r="CT20" s="622"/>
      <c r="CU20" s="622"/>
      <c r="CV20" s="622"/>
      <c r="CW20" s="622"/>
      <c r="CX20" s="622"/>
      <c r="CY20" s="623"/>
      <c r="CZ20" s="659">
        <v>100</v>
      </c>
      <c r="DA20" s="659"/>
      <c r="DB20" s="659"/>
      <c r="DC20" s="659"/>
      <c r="DD20" s="627">
        <v>20564714</v>
      </c>
      <c r="DE20" s="622"/>
      <c r="DF20" s="622"/>
      <c r="DG20" s="622"/>
      <c r="DH20" s="622"/>
      <c r="DI20" s="622"/>
      <c r="DJ20" s="622"/>
      <c r="DK20" s="622"/>
      <c r="DL20" s="622"/>
      <c r="DM20" s="622"/>
      <c r="DN20" s="622"/>
      <c r="DO20" s="622"/>
      <c r="DP20" s="623"/>
      <c r="DQ20" s="627">
        <v>102980885</v>
      </c>
      <c r="DR20" s="622"/>
      <c r="DS20" s="622"/>
      <c r="DT20" s="622"/>
      <c r="DU20" s="622"/>
      <c r="DV20" s="622"/>
      <c r="DW20" s="622"/>
      <c r="DX20" s="622"/>
      <c r="DY20" s="622"/>
      <c r="DZ20" s="622"/>
      <c r="EA20" s="622"/>
      <c r="EB20" s="622"/>
      <c r="EC20" s="658"/>
    </row>
    <row r="21" spans="2:133" ht="11.25" customHeight="1" x14ac:dyDescent="0.15">
      <c r="B21" s="618" t="s">
        <v>282</v>
      </c>
      <c r="C21" s="619"/>
      <c r="D21" s="619"/>
      <c r="E21" s="619"/>
      <c r="F21" s="619"/>
      <c r="G21" s="619"/>
      <c r="H21" s="619"/>
      <c r="I21" s="619"/>
      <c r="J21" s="619"/>
      <c r="K21" s="619"/>
      <c r="L21" s="619"/>
      <c r="M21" s="619"/>
      <c r="N21" s="619"/>
      <c r="O21" s="619"/>
      <c r="P21" s="619"/>
      <c r="Q21" s="620"/>
      <c r="R21" s="621">
        <v>12786426</v>
      </c>
      <c r="S21" s="622"/>
      <c r="T21" s="622"/>
      <c r="U21" s="622"/>
      <c r="V21" s="622"/>
      <c r="W21" s="622"/>
      <c r="X21" s="622"/>
      <c r="Y21" s="623"/>
      <c r="Z21" s="659">
        <v>6.5</v>
      </c>
      <c r="AA21" s="659"/>
      <c r="AB21" s="659"/>
      <c r="AC21" s="659"/>
      <c r="AD21" s="660">
        <v>11829623</v>
      </c>
      <c r="AE21" s="660"/>
      <c r="AF21" s="660"/>
      <c r="AG21" s="660"/>
      <c r="AH21" s="660"/>
      <c r="AI21" s="660"/>
      <c r="AJ21" s="660"/>
      <c r="AK21" s="660"/>
      <c r="AL21" s="624">
        <v>13.5</v>
      </c>
      <c r="AM21" s="625"/>
      <c r="AN21" s="625"/>
      <c r="AO21" s="661"/>
      <c r="AP21" s="618" t="s">
        <v>283</v>
      </c>
      <c r="AQ21" s="699"/>
      <c r="AR21" s="699"/>
      <c r="AS21" s="699"/>
      <c r="AT21" s="699"/>
      <c r="AU21" s="699"/>
      <c r="AV21" s="699"/>
      <c r="AW21" s="699"/>
      <c r="AX21" s="699"/>
      <c r="AY21" s="699"/>
      <c r="AZ21" s="699"/>
      <c r="BA21" s="699"/>
      <c r="BB21" s="699"/>
      <c r="BC21" s="699"/>
      <c r="BD21" s="699"/>
      <c r="BE21" s="699"/>
      <c r="BF21" s="700"/>
      <c r="BG21" s="621">
        <v>34601</v>
      </c>
      <c r="BH21" s="622"/>
      <c r="BI21" s="622"/>
      <c r="BJ21" s="622"/>
      <c r="BK21" s="622"/>
      <c r="BL21" s="622"/>
      <c r="BM21" s="622"/>
      <c r="BN21" s="623"/>
      <c r="BO21" s="659">
        <v>0.1</v>
      </c>
      <c r="BP21" s="659"/>
      <c r="BQ21" s="659"/>
      <c r="BR21" s="659"/>
      <c r="BS21" s="660" t="s">
        <v>130</v>
      </c>
      <c r="BT21" s="660"/>
      <c r="BU21" s="660"/>
      <c r="BV21" s="660"/>
      <c r="BW21" s="660"/>
      <c r="BX21" s="660"/>
      <c r="BY21" s="660"/>
      <c r="BZ21" s="660"/>
      <c r="CA21" s="660"/>
      <c r="CB21" s="698"/>
      <c r="CD21" s="602"/>
      <c r="CE21" s="603"/>
      <c r="CF21" s="603"/>
      <c r="CG21" s="603"/>
      <c r="CH21" s="603"/>
      <c r="CI21" s="603"/>
      <c r="CJ21" s="603"/>
      <c r="CK21" s="603"/>
      <c r="CL21" s="603"/>
      <c r="CM21" s="603"/>
      <c r="CN21" s="603"/>
      <c r="CO21" s="603"/>
      <c r="CP21" s="603"/>
      <c r="CQ21" s="604"/>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15">
      <c r="B22" s="618" t="s">
        <v>284</v>
      </c>
      <c r="C22" s="619"/>
      <c r="D22" s="619"/>
      <c r="E22" s="619"/>
      <c r="F22" s="619"/>
      <c r="G22" s="619"/>
      <c r="H22" s="619"/>
      <c r="I22" s="619"/>
      <c r="J22" s="619"/>
      <c r="K22" s="619"/>
      <c r="L22" s="619"/>
      <c r="M22" s="619"/>
      <c r="N22" s="619"/>
      <c r="O22" s="619"/>
      <c r="P22" s="619"/>
      <c r="Q22" s="620"/>
      <c r="R22" s="621">
        <v>11829623</v>
      </c>
      <c r="S22" s="622"/>
      <c r="T22" s="622"/>
      <c r="U22" s="622"/>
      <c r="V22" s="622"/>
      <c r="W22" s="622"/>
      <c r="X22" s="622"/>
      <c r="Y22" s="623"/>
      <c r="Z22" s="659">
        <v>6</v>
      </c>
      <c r="AA22" s="659"/>
      <c r="AB22" s="659"/>
      <c r="AC22" s="659"/>
      <c r="AD22" s="660">
        <v>11829623</v>
      </c>
      <c r="AE22" s="660"/>
      <c r="AF22" s="660"/>
      <c r="AG22" s="660"/>
      <c r="AH22" s="660"/>
      <c r="AI22" s="660"/>
      <c r="AJ22" s="660"/>
      <c r="AK22" s="660"/>
      <c r="AL22" s="624">
        <v>13.5</v>
      </c>
      <c r="AM22" s="625"/>
      <c r="AN22" s="625"/>
      <c r="AO22" s="661"/>
      <c r="AP22" s="618" t="s">
        <v>285</v>
      </c>
      <c r="AQ22" s="699"/>
      <c r="AR22" s="699"/>
      <c r="AS22" s="699"/>
      <c r="AT22" s="699"/>
      <c r="AU22" s="699"/>
      <c r="AV22" s="699"/>
      <c r="AW22" s="699"/>
      <c r="AX22" s="699"/>
      <c r="AY22" s="699"/>
      <c r="AZ22" s="699"/>
      <c r="BA22" s="699"/>
      <c r="BB22" s="699"/>
      <c r="BC22" s="699"/>
      <c r="BD22" s="699"/>
      <c r="BE22" s="699"/>
      <c r="BF22" s="700"/>
      <c r="BG22" s="621">
        <v>1575625</v>
      </c>
      <c r="BH22" s="622"/>
      <c r="BI22" s="622"/>
      <c r="BJ22" s="622"/>
      <c r="BK22" s="622"/>
      <c r="BL22" s="622"/>
      <c r="BM22" s="622"/>
      <c r="BN22" s="623"/>
      <c r="BO22" s="659">
        <v>2.4</v>
      </c>
      <c r="BP22" s="659"/>
      <c r="BQ22" s="659"/>
      <c r="BR22" s="659"/>
      <c r="BS22" s="660" t="s">
        <v>249</v>
      </c>
      <c r="BT22" s="660"/>
      <c r="BU22" s="660"/>
      <c r="BV22" s="660"/>
      <c r="BW22" s="660"/>
      <c r="BX22" s="660"/>
      <c r="BY22" s="660"/>
      <c r="BZ22" s="660"/>
      <c r="CA22" s="660"/>
      <c r="CB22" s="698"/>
      <c r="CD22" s="673" t="s">
        <v>286</v>
      </c>
      <c r="CE22" s="674"/>
      <c r="CF22" s="674"/>
      <c r="CG22" s="674"/>
      <c r="CH22" s="674"/>
      <c r="CI22" s="674"/>
      <c r="CJ22" s="674"/>
      <c r="CK22" s="674"/>
      <c r="CL22" s="674"/>
      <c r="CM22" s="674"/>
      <c r="CN22" s="674"/>
      <c r="CO22" s="674"/>
      <c r="CP22" s="674"/>
      <c r="CQ22" s="674"/>
      <c r="CR22" s="674"/>
      <c r="CS22" s="674"/>
      <c r="CT22" s="674"/>
      <c r="CU22" s="674"/>
      <c r="CV22" s="674"/>
      <c r="CW22" s="674"/>
      <c r="CX22" s="674"/>
      <c r="CY22" s="674"/>
      <c r="CZ22" s="674"/>
      <c r="DA22" s="674"/>
      <c r="DB22" s="674"/>
      <c r="DC22" s="674"/>
      <c r="DD22" s="674"/>
      <c r="DE22" s="674"/>
      <c r="DF22" s="674"/>
      <c r="DG22" s="674"/>
      <c r="DH22" s="674"/>
      <c r="DI22" s="674"/>
      <c r="DJ22" s="674"/>
      <c r="DK22" s="674"/>
      <c r="DL22" s="674"/>
      <c r="DM22" s="674"/>
      <c r="DN22" s="674"/>
      <c r="DO22" s="674"/>
      <c r="DP22" s="674"/>
      <c r="DQ22" s="674"/>
      <c r="DR22" s="674"/>
      <c r="DS22" s="674"/>
      <c r="DT22" s="674"/>
      <c r="DU22" s="674"/>
      <c r="DV22" s="674"/>
      <c r="DW22" s="674"/>
      <c r="DX22" s="674"/>
      <c r="DY22" s="674"/>
      <c r="DZ22" s="674"/>
      <c r="EA22" s="674"/>
      <c r="EB22" s="674"/>
      <c r="EC22" s="675"/>
    </row>
    <row r="23" spans="2:133" ht="11.25" customHeight="1" x14ac:dyDescent="0.15">
      <c r="B23" s="618" t="s">
        <v>287</v>
      </c>
      <c r="C23" s="619"/>
      <c r="D23" s="619"/>
      <c r="E23" s="619"/>
      <c r="F23" s="619"/>
      <c r="G23" s="619"/>
      <c r="H23" s="619"/>
      <c r="I23" s="619"/>
      <c r="J23" s="619"/>
      <c r="K23" s="619"/>
      <c r="L23" s="619"/>
      <c r="M23" s="619"/>
      <c r="N23" s="619"/>
      <c r="O23" s="619"/>
      <c r="P23" s="619"/>
      <c r="Q23" s="620"/>
      <c r="R23" s="621">
        <v>956803</v>
      </c>
      <c r="S23" s="622"/>
      <c r="T23" s="622"/>
      <c r="U23" s="622"/>
      <c r="V23" s="622"/>
      <c r="W23" s="622"/>
      <c r="X23" s="622"/>
      <c r="Y23" s="623"/>
      <c r="Z23" s="659">
        <v>0.5</v>
      </c>
      <c r="AA23" s="659"/>
      <c r="AB23" s="659"/>
      <c r="AC23" s="659"/>
      <c r="AD23" s="660" t="s">
        <v>249</v>
      </c>
      <c r="AE23" s="660"/>
      <c r="AF23" s="660"/>
      <c r="AG23" s="660"/>
      <c r="AH23" s="660"/>
      <c r="AI23" s="660"/>
      <c r="AJ23" s="660"/>
      <c r="AK23" s="660"/>
      <c r="AL23" s="624" t="s">
        <v>249</v>
      </c>
      <c r="AM23" s="625"/>
      <c r="AN23" s="625"/>
      <c r="AO23" s="661"/>
      <c r="AP23" s="618" t="s">
        <v>288</v>
      </c>
      <c r="AQ23" s="699"/>
      <c r="AR23" s="699"/>
      <c r="AS23" s="699"/>
      <c r="AT23" s="699"/>
      <c r="AU23" s="699"/>
      <c r="AV23" s="699"/>
      <c r="AW23" s="699"/>
      <c r="AX23" s="699"/>
      <c r="AY23" s="699"/>
      <c r="AZ23" s="699"/>
      <c r="BA23" s="699"/>
      <c r="BB23" s="699"/>
      <c r="BC23" s="699"/>
      <c r="BD23" s="699"/>
      <c r="BE23" s="699"/>
      <c r="BF23" s="700"/>
      <c r="BG23" s="621">
        <v>5589825</v>
      </c>
      <c r="BH23" s="622"/>
      <c r="BI23" s="622"/>
      <c r="BJ23" s="622"/>
      <c r="BK23" s="622"/>
      <c r="BL23" s="622"/>
      <c r="BM23" s="622"/>
      <c r="BN23" s="623"/>
      <c r="BO23" s="659">
        <v>8.4</v>
      </c>
      <c r="BP23" s="659"/>
      <c r="BQ23" s="659"/>
      <c r="BR23" s="659"/>
      <c r="BS23" s="660" t="s">
        <v>249</v>
      </c>
      <c r="BT23" s="660"/>
      <c r="BU23" s="660"/>
      <c r="BV23" s="660"/>
      <c r="BW23" s="660"/>
      <c r="BX23" s="660"/>
      <c r="BY23" s="660"/>
      <c r="BZ23" s="660"/>
      <c r="CA23" s="660"/>
      <c r="CB23" s="698"/>
      <c r="CD23" s="673" t="s">
        <v>227</v>
      </c>
      <c r="CE23" s="674"/>
      <c r="CF23" s="674"/>
      <c r="CG23" s="674"/>
      <c r="CH23" s="674"/>
      <c r="CI23" s="674"/>
      <c r="CJ23" s="674"/>
      <c r="CK23" s="674"/>
      <c r="CL23" s="674"/>
      <c r="CM23" s="674"/>
      <c r="CN23" s="674"/>
      <c r="CO23" s="674"/>
      <c r="CP23" s="674"/>
      <c r="CQ23" s="675"/>
      <c r="CR23" s="673" t="s">
        <v>289</v>
      </c>
      <c r="CS23" s="674"/>
      <c r="CT23" s="674"/>
      <c r="CU23" s="674"/>
      <c r="CV23" s="674"/>
      <c r="CW23" s="674"/>
      <c r="CX23" s="674"/>
      <c r="CY23" s="675"/>
      <c r="CZ23" s="673" t="s">
        <v>290</v>
      </c>
      <c r="DA23" s="674"/>
      <c r="DB23" s="674"/>
      <c r="DC23" s="675"/>
      <c r="DD23" s="673" t="s">
        <v>291</v>
      </c>
      <c r="DE23" s="674"/>
      <c r="DF23" s="674"/>
      <c r="DG23" s="674"/>
      <c r="DH23" s="674"/>
      <c r="DI23" s="674"/>
      <c r="DJ23" s="674"/>
      <c r="DK23" s="675"/>
      <c r="DL23" s="711" t="s">
        <v>292</v>
      </c>
      <c r="DM23" s="712"/>
      <c r="DN23" s="712"/>
      <c r="DO23" s="712"/>
      <c r="DP23" s="712"/>
      <c r="DQ23" s="712"/>
      <c r="DR23" s="712"/>
      <c r="DS23" s="712"/>
      <c r="DT23" s="712"/>
      <c r="DU23" s="712"/>
      <c r="DV23" s="713"/>
      <c r="DW23" s="673" t="s">
        <v>293</v>
      </c>
      <c r="DX23" s="674"/>
      <c r="DY23" s="674"/>
      <c r="DZ23" s="674"/>
      <c r="EA23" s="674"/>
      <c r="EB23" s="674"/>
      <c r="EC23" s="675"/>
    </row>
    <row r="24" spans="2:133" ht="11.25" customHeight="1" x14ac:dyDescent="0.15">
      <c r="B24" s="618" t="s">
        <v>294</v>
      </c>
      <c r="C24" s="619"/>
      <c r="D24" s="619"/>
      <c r="E24" s="619"/>
      <c r="F24" s="619"/>
      <c r="G24" s="619"/>
      <c r="H24" s="619"/>
      <c r="I24" s="619"/>
      <c r="J24" s="619"/>
      <c r="K24" s="619"/>
      <c r="L24" s="619"/>
      <c r="M24" s="619"/>
      <c r="N24" s="619"/>
      <c r="O24" s="619"/>
      <c r="P24" s="619"/>
      <c r="Q24" s="620"/>
      <c r="R24" s="621" t="s">
        <v>249</v>
      </c>
      <c r="S24" s="622"/>
      <c r="T24" s="622"/>
      <c r="U24" s="622"/>
      <c r="V24" s="622"/>
      <c r="W24" s="622"/>
      <c r="X24" s="622"/>
      <c r="Y24" s="623"/>
      <c r="Z24" s="659" t="s">
        <v>130</v>
      </c>
      <c r="AA24" s="659"/>
      <c r="AB24" s="659"/>
      <c r="AC24" s="659"/>
      <c r="AD24" s="660" t="s">
        <v>249</v>
      </c>
      <c r="AE24" s="660"/>
      <c r="AF24" s="660"/>
      <c r="AG24" s="660"/>
      <c r="AH24" s="660"/>
      <c r="AI24" s="660"/>
      <c r="AJ24" s="660"/>
      <c r="AK24" s="660"/>
      <c r="AL24" s="624" t="s">
        <v>130</v>
      </c>
      <c r="AM24" s="625"/>
      <c r="AN24" s="625"/>
      <c r="AO24" s="661"/>
      <c r="AP24" s="618" t="s">
        <v>295</v>
      </c>
      <c r="AQ24" s="699"/>
      <c r="AR24" s="699"/>
      <c r="AS24" s="699"/>
      <c r="AT24" s="699"/>
      <c r="AU24" s="699"/>
      <c r="AV24" s="699"/>
      <c r="AW24" s="699"/>
      <c r="AX24" s="699"/>
      <c r="AY24" s="699"/>
      <c r="AZ24" s="699"/>
      <c r="BA24" s="699"/>
      <c r="BB24" s="699"/>
      <c r="BC24" s="699"/>
      <c r="BD24" s="699"/>
      <c r="BE24" s="699"/>
      <c r="BF24" s="700"/>
      <c r="BG24" s="621" t="s">
        <v>130</v>
      </c>
      <c r="BH24" s="622"/>
      <c r="BI24" s="622"/>
      <c r="BJ24" s="622"/>
      <c r="BK24" s="622"/>
      <c r="BL24" s="622"/>
      <c r="BM24" s="622"/>
      <c r="BN24" s="623"/>
      <c r="BO24" s="659" t="s">
        <v>130</v>
      </c>
      <c r="BP24" s="659"/>
      <c r="BQ24" s="659"/>
      <c r="BR24" s="659"/>
      <c r="BS24" s="660" t="s">
        <v>130</v>
      </c>
      <c r="BT24" s="660"/>
      <c r="BU24" s="660"/>
      <c r="BV24" s="660"/>
      <c r="BW24" s="660"/>
      <c r="BX24" s="660"/>
      <c r="BY24" s="660"/>
      <c r="BZ24" s="660"/>
      <c r="CA24" s="660"/>
      <c r="CB24" s="698"/>
      <c r="CD24" s="679" t="s">
        <v>296</v>
      </c>
      <c r="CE24" s="680"/>
      <c r="CF24" s="680"/>
      <c r="CG24" s="680"/>
      <c r="CH24" s="680"/>
      <c r="CI24" s="680"/>
      <c r="CJ24" s="680"/>
      <c r="CK24" s="680"/>
      <c r="CL24" s="680"/>
      <c r="CM24" s="680"/>
      <c r="CN24" s="680"/>
      <c r="CO24" s="680"/>
      <c r="CP24" s="680"/>
      <c r="CQ24" s="681"/>
      <c r="CR24" s="676">
        <v>87807098</v>
      </c>
      <c r="CS24" s="677"/>
      <c r="CT24" s="677"/>
      <c r="CU24" s="677"/>
      <c r="CV24" s="677"/>
      <c r="CW24" s="677"/>
      <c r="CX24" s="677"/>
      <c r="CY24" s="702"/>
      <c r="CZ24" s="703">
        <v>46.6</v>
      </c>
      <c r="DA24" s="685"/>
      <c r="DB24" s="685"/>
      <c r="DC24" s="705"/>
      <c r="DD24" s="701">
        <v>49664062</v>
      </c>
      <c r="DE24" s="677"/>
      <c r="DF24" s="677"/>
      <c r="DG24" s="677"/>
      <c r="DH24" s="677"/>
      <c r="DI24" s="677"/>
      <c r="DJ24" s="677"/>
      <c r="DK24" s="702"/>
      <c r="DL24" s="701">
        <v>49154630</v>
      </c>
      <c r="DM24" s="677"/>
      <c r="DN24" s="677"/>
      <c r="DO24" s="677"/>
      <c r="DP24" s="677"/>
      <c r="DQ24" s="677"/>
      <c r="DR24" s="677"/>
      <c r="DS24" s="677"/>
      <c r="DT24" s="677"/>
      <c r="DU24" s="677"/>
      <c r="DV24" s="702"/>
      <c r="DW24" s="703">
        <v>53.8</v>
      </c>
      <c r="DX24" s="685"/>
      <c r="DY24" s="685"/>
      <c r="DZ24" s="685"/>
      <c r="EA24" s="685"/>
      <c r="EB24" s="685"/>
      <c r="EC24" s="704"/>
    </row>
    <row r="25" spans="2:133" ht="11.25" customHeight="1" x14ac:dyDescent="0.15">
      <c r="B25" s="618" t="s">
        <v>297</v>
      </c>
      <c r="C25" s="619"/>
      <c r="D25" s="619"/>
      <c r="E25" s="619"/>
      <c r="F25" s="619"/>
      <c r="G25" s="619"/>
      <c r="H25" s="619"/>
      <c r="I25" s="619"/>
      <c r="J25" s="619"/>
      <c r="K25" s="619"/>
      <c r="L25" s="619"/>
      <c r="M25" s="619"/>
      <c r="N25" s="619"/>
      <c r="O25" s="619"/>
      <c r="P25" s="619"/>
      <c r="Q25" s="620"/>
      <c r="R25" s="621">
        <v>93500038</v>
      </c>
      <c r="S25" s="622"/>
      <c r="T25" s="622"/>
      <c r="U25" s="622"/>
      <c r="V25" s="622"/>
      <c r="W25" s="622"/>
      <c r="X25" s="622"/>
      <c r="Y25" s="623"/>
      <c r="Z25" s="659">
        <v>47.5</v>
      </c>
      <c r="AA25" s="659"/>
      <c r="AB25" s="659"/>
      <c r="AC25" s="659"/>
      <c r="AD25" s="660">
        <v>86953410</v>
      </c>
      <c r="AE25" s="660"/>
      <c r="AF25" s="660"/>
      <c r="AG25" s="660"/>
      <c r="AH25" s="660"/>
      <c r="AI25" s="660"/>
      <c r="AJ25" s="660"/>
      <c r="AK25" s="660"/>
      <c r="AL25" s="624">
        <v>99</v>
      </c>
      <c r="AM25" s="625"/>
      <c r="AN25" s="625"/>
      <c r="AO25" s="661"/>
      <c r="AP25" s="618" t="s">
        <v>298</v>
      </c>
      <c r="AQ25" s="699"/>
      <c r="AR25" s="699"/>
      <c r="AS25" s="699"/>
      <c r="AT25" s="699"/>
      <c r="AU25" s="699"/>
      <c r="AV25" s="699"/>
      <c r="AW25" s="699"/>
      <c r="AX25" s="699"/>
      <c r="AY25" s="699"/>
      <c r="AZ25" s="699"/>
      <c r="BA25" s="699"/>
      <c r="BB25" s="699"/>
      <c r="BC25" s="699"/>
      <c r="BD25" s="699"/>
      <c r="BE25" s="699"/>
      <c r="BF25" s="700"/>
      <c r="BG25" s="621" t="s">
        <v>130</v>
      </c>
      <c r="BH25" s="622"/>
      <c r="BI25" s="622"/>
      <c r="BJ25" s="622"/>
      <c r="BK25" s="622"/>
      <c r="BL25" s="622"/>
      <c r="BM25" s="622"/>
      <c r="BN25" s="623"/>
      <c r="BO25" s="659" t="s">
        <v>130</v>
      </c>
      <c r="BP25" s="659"/>
      <c r="BQ25" s="659"/>
      <c r="BR25" s="659"/>
      <c r="BS25" s="660" t="s">
        <v>130</v>
      </c>
      <c r="BT25" s="660"/>
      <c r="BU25" s="660"/>
      <c r="BV25" s="660"/>
      <c r="BW25" s="660"/>
      <c r="BX25" s="660"/>
      <c r="BY25" s="660"/>
      <c r="BZ25" s="660"/>
      <c r="CA25" s="660"/>
      <c r="CB25" s="698"/>
      <c r="CD25" s="618" t="s">
        <v>299</v>
      </c>
      <c r="CE25" s="619"/>
      <c r="CF25" s="619"/>
      <c r="CG25" s="619"/>
      <c r="CH25" s="619"/>
      <c r="CI25" s="619"/>
      <c r="CJ25" s="619"/>
      <c r="CK25" s="619"/>
      <c r="CL25" s="619"/>
      <c r="CM25" s="619"/>
      <c r="CN25" s="619"/>
      <c r="CO25" s="619"/>
      <c r="CP25" s="619"/>
      <c r="CQ25" s="620"/>
      <c r="CR25" s="621">
        <v>28405118</v>
      </c>
      <c r="CS25" s="634"/>
      <c r="CT25" s="634"/>
      <c r="CU25" s="634"/>
      <c r="CV25" s="634"/>
      <c r="CW25" s="634"/>
      <c r="CX25" s="634"/>
      <c r="CY25" s="635"/>
      <c r="CZ25" s="624">
        <v>15.1</v>
      </c>
      <c r="DA25" s="636"/>
      <c r="DB25" s="636"/>
      <c r="DC25" s="637"/>
      <c r="DD25" s="627">
        <v>24305938</v>
      </c>
      <c r="DE25" s="634"/>
      <c r="DF25" s="634"/>
      <c r="DG25" s="634"/>
      <c r="DH25" s="634"/>
      <c r="DI25" s="634"/>
      <c r="DJ25" s="634"/>
      <c r="DK25" s="635"/>
      <c r="DL25" s="627">
        <v>24003021</v>
      </c>
      <c r="DM25" s="634"/>
      <c r="DN25" s="634"/>
      <c r="DO25" s="634"/>
      <c r="DP25" s="634"/>
      <c r="DQ25" s="634"/>
      <c r="DR25" s="634"/>
      <c r="DS25" s="634"/>
      <c r="DT25" s="634"/>
      <c r="DU25" s="634"/>
      <c r="DV25" s="635"/>
      <c r="DW25" s="624">
        <v>26.3</v>
      </c>
      <c r="DX25" s="636"/>
      <c r="DY25" s="636"/>
      <c r="DZ25" s="636"/>
      <c r="EA25" s="636"/>
      <c r="EB25" s="636"/>
      <c r="EC25" s="648"/>
    </row>
    <row r="26" spans="2:133" ht="11.25" customHeight="1" x14ac:dyDescent="0.15">
      <c r="B26" s="618" t="s">
        <v>300</v>
      </c>
      <c r="C26" s="619"/>
      <c r="D26" s="619"/>
      <c r="E26" s="619"/>
      <c r="F26" s="619"/>
      <c r="G26" s="619"/>
      <c r="H26" s="619"/>
      <c r="I26" s="619"/>
      <c r="J26" s="619"/>
      <c r="K26" s="619"/>
      <c r="L26" s="619"/>
      <c r="M26" s="619"/>
      <c r="N26" s="619"/>
      <c r="O26" s="619"/>
      <c r="P26" s="619"/>
      <c r="Q26" s="620"/>
      <c r="R26" s="621">
        <v>50763</v>
      </c>
      <c r="S26" s="622"/>
      <c r="T26" s="622"/>
      <c r="U26" s="622"/>
      <c r="V26" s="622"/>
      <c r="W26" s="622"/>
      <c r="X26" s="622"/>
      <c r="Y26" s="623"/>
      <c r="Z26" s="659">
        <v>0</v>
      </c>
      <c r="AA26" s="659"/>
      <c r="AB26" s="659"/>
      <c r="AC26" s="659"/>
      <c r="AD26" s="660">
        <v>50763</v>
      </c>
      <c r="AE26" s="660"/>
      <c r="AF26" s="660"/>
      <c r="AG26" s="660"/>
      <c r="AH26" s="660"/>
      <c r="AI26" s="660"/>
      <c r="AJ26" s="660"/>
      <c r="AK26" s="660"/>
      <c r="AL26" s="624">
        <v>0.1</v>
      </c>
      <c r="AM26" s="625"/>
      <c r="AN26" s="625"/>
      <c r="AO26" s="661"/>
      <c r="AP26" s="618" t="s">
        <v>301</v>
      </c>
      <c r="AQ26" s="699"/>
      <c r="AR26" s="699"/>
      <c r="AS26" s="699"/>
      <c r="AT26" s="699"/>
      <c r="AU26" s="699"/>
      <c r="AV26" s="699"/>
      <c r="AW26" s="699"/>
      <c r="AX26" s="699"/>
      <c r="AY26" s="699"/>
      <c r="AZ26" s="699"/>
      <c r="BA26" s="699"/>
      <c r="BB26" s="699"/>
      <c r="BC26" s="699"/>
      <c r="BD26" s="699"/>
      <c r="BE26" s="699"/>
      <c r="BF26" s="700"/>
      <c r="BG26" s="621" t="s">
        <v>130</v>
      </c>
      <c r="BH26" s="622"/>
      <c r="BI26" s="622"/>
      <c r="BJ26" s="622"/>
      <c r="BK26" s="622"/>
      <c r="BL26" s="622"/>
      <c r="BM26" s="622"/>
      <c r="BN26" s="623"/>
      <c r="BO26" s="659" t="s">
        <v>249</v>
      </c>
      <c r="BP26" s="659"/>
      <c r="BQ26" s="659"/>
      <c r="BR26" s="659"/>
      <c r="BS26" s="660" t="s">
        <v>130</v>
      </c>
      <c r="BT26" s="660"/>
      <c r="BU26" s="660"/>
      <c r="BV26" s="660"/>
      <c r="BW26" s="660"/>
      <c r="BX26" s="660"/>
      <c r="BY26" s="660"/>
      <c r="BZ26" s="660"/>
      <c r="CA26" s="660"/>
      <c r="CB26" s="698"/>
      <c r="CD26" s="618" t="s">
        <v>302</v>
      </c>
      <c r="CE26" s="619"/>
      <c r="CF26" s="619"/>
      <c r="CG26" s="619"/>
      <c r="CH26" s="619"/>
      <c r="CI26" s="619"/>
      <c r="CJ26" s="619"/>
      <c r="CK26" s="619"/>
      <c r="CL26" s="619"/>
      <c r="CM26" s="619"/>
      <c r="CN26" s="619"/>
      <c r="CO26" s="619"/>
      <c r="CP26" s="619"/>
      <c r="CQ26" s="620"/>
      <c r="CR26" s="621">
        <v>18079591</v>
      </c>
      <c r="CS26" s="622"/>
      <c r="CT26" s="622"/>
      <c r="CU26" s="622"/>
      <c r="CV26" s="622"/>
      <c r="CW26" s="622"/>
      <c r="CX26" s="622"/>
      <c r="CY26" s="623"/>
      <c r="CZ26" s="624">
        <v>9.6</v>
      </c>
      <c r="DA26" s="636"/>
      <c r="DB26" s="636"/>
      <c r="DC26" s="637"/>
      <c r="DD26" s="627">
        <v>15208917</v>
      </c>
      <c r="DE26" s="622"/>
      <c r="DF26" s="622"/>
      <c r="DG26" s="622"/>
      <c r="DH26" s="622"/>
      <c r="DI26" s="622"/>
      <c r="DJ26" s="622"/>
      <c r="DK26" s="623"/>
      <c r="DL26" s="627" t="s">
        <v>130</v>
      </c>
      <c r="DM26" s="622"/>
      <c r="DN26" s="622"/>
      <c r="DO26" s="622"/>
      <c r="DP26" s="622"/>
      <c r="DQ26" s="622"/>
      <c r="DR26" s="622"/>
      <c r="DS26" s="622"/>
      <c r="DT26" s="622"/>
      <c r="DU26" s="622"/>
      <c r="DV26" s="623"/>
      <c r="DW26" s="624" t="s">
        <v>130</v>
      </c>
      <c r="DX26" s="636"/>
      <c r="DY26" s="636"/>
      <c r="DZ26" s="636"/>
      <c r="EA26" s="636"/>
      <c r="EB26" s="636"/>
      <c r="EC26" s="648"/>
    </row>
    <row r="27" spans="2:133" ht="11.25" customHeight="1" x14ac:dyDescent="0.15">
      <c r="B27" s="618" t="s">
        <v>303</v>
      </c>
      <c r="C27" s="619"/>
      <c r="D27" s="619"/>
      <c r="E27" s="619"/>
      <c r="F27" s="619"/>
      <c r="G27" s="619"/>
      <c r="H27" s="619"/>
      <c r="I27" s="619"/>
      <c r="J27" s="619"/>
      <c r="K27" s="619"/>
      <c r="L27" s="619"/>
      <c r="M27" s="619"/>
      <c r="N27" s="619"/>
      <c r="O27" s="619"/>
      <c r="P27" s="619"/>
      <c r="Q27" s="620"/>
      <c r="R27" s="621">
        <v>2410778</v>
      </c>
      <c r="S27" s="622"/>
      <c r="T27" s="622"/>
      <c r="U27" s="622"/>
      <c r="V27" s="622"/>
      <c r="W27" s="622"/>
      <c r="X27" s="622"/>
      <c r="Y27" s="623"/>
      <c r="Z27" s="659">
        <v>1.2</v>
      </c>
      <c r="AA27" s="659"/>
      <c r="AB27" s="659"/>
      <c r="AC27" s="659"/>
      <c r="AD27" s="660" t="s">
        <v>249</v>
      </c>
      <c r="AE27" s="660"/>
      <c r="AF27" s="660"/>
      <c r="AG27" s="660"/>
      <c r="AH27" s="660"/>
      <c r="AI27" s="660"/>
      <c r="AJ27" s="660"/>
      <c r="AK27" s="660"/>
      <c r="AL27" s="624" t="s">
        <v>249</v>
      </c>
      <c r="AM27" s="625"/>
      <c r="AN27" s="625"/>
      <c r="AO27" s="661"/>
      <c r="AP27" s="618" t="s">
        <v>304</v>
      </c>
      <c r="AQ27" s="619"/>
      <c r="AR27" s="619"/>
      <c r="AS27" s="619"/>
      <c r="AT27" s="619"/>
      <c r="AU27" s="619"/>
      <c r="AV27" s="619"/>
      <c r="AW27" s="619"/>
      <c r="AX27" s="619"/>
      <c r="AY27" s="619"/>
      <c r="AZ27" s="619"/>
      <c r="BA27" s="619"/>
      <c r="BB27" s="619"/>
      <c r="BC27" s="619"/>
      <c r="BD27" s="619"/>
      <c r="BE27" s="619"/>
      <c r="BF27" s="620"/>
      <c r="BG27" s="621">
        <v>66812615</v>
      </c>
      <c r="BH27" s="622"/>
      <c r="BI27" s="622"/>
      <c r="BJ27" s="622"/>
      <c r="BK27" s="622"/>
      <c r="BL27" s="622"/>
      <c r="BM27" s="622"/>
      <c r="BN27" s="623"/>
      <c r="BO27" s="659">
        <v>100</v>
      </c>
      <c r="BP27" s="659"/>
      <c r="BQ27" s="659"/>
      <c r="BR27" s="659"/>
      <c r="BS27" s="660" t="s">
        <v>249</v>
      </c>
      <c r="BT27" s="660"/>
      <c r="BU27" s="660"/>
      <c r="BV27" s="660"/>
      <c r="BW27" s="660"/>
      <c r="BX27" s="660"/>
      <c r="BY27" s="660"/>
      <c r="BZ27" s="660"/>
      <c r="CA27" s="660"/>
      <c r="CB27" s="698"/>
      <c r="CD27" s="618" t="s">
        <v>305</v>
      </c>
      <c r="CE27" s="619"/>
      <c r="CF27" s="619"/>
      <c r="CG27" s="619"/>
      <c r="CH27" s="619"/>
      <c r="CI27" s="619"/>
      <c r="CJ27" s="619"/>
      <c r="CK27" s="619"/>
      <c r="CL27" s="619"/>
      <c r="CM27" s="619"/>
      <c r="CN27" s="619"/>
      <c r="CO27" s="619"/>
      <c r="CP27" s="619"/>
      <c r="CQ27" s="620"/>
      <c r="CR27" s="621">
        <v>47093323</v>
      </c>
      <c r="CS27" s="634"/>
      <c r="CT27" s="634"/>
      <c r="CU27" s="634"/>
      <c r="CV27" s="634"/>
      <c r="CW27" s="634"/>
      <c r="CX27" s="634"/>
      <c r="CY27" s="635"/>
      <c r="CZ27" s="624">
        <v>25</v>
      </c>
      <c r="DA27" s="636"/>
      <c r="DB27" s="636"/>
      <c r="DC27" s="637"/>
      <c r="DD27" s="627">
        <v>13150584</v>
      </c>
      <c r="DE27" s="634"/>
      <c r="DF27" s="634"/>
      <c r="DG27" s="634"/>
      <c r="DH27" s="634"/>
      <c r="DI27" s="634"/>
      <c r="DJ27" s="634"/>
      <c r="DK27" s="635"/>
      <c r="DL27" s="627">
        <v>12944069</v>
      </c>
      <c r="DM27" s="634"/>
      <c r="DN27" s="634"/>
      <c r="DO27" s="634"/>
      <c r="DP27" s="634"/>
      <c r="DQ27" s="634"/>
      <c r="DR27" s="634"/>
      <c r="DS27" s="634"/>
      <c r="DT27" s="634"/>
      <c r="DU27" s="634"/>
      <c r="DV27" s="635"/>
      <c r="DW27" s="624">
        <v>14.2</v>
      </c>
      <c r="DX27" s="636"/>
      <c r="DY27" s="636"/>
      <c r="DZ27" s="636"/>
      <c r="EA27" s="636"/>
      <c r="EB27" s="636"/>
      <c r="EC27" s="648"/>
    </row>
    <row r="28" spans="2:133" ht="11.25" customHeight="1" x14ac:dyDescent="0.15">
      <c r="B28" s="618" t="s">
        <v>306</v>
      </c>
      <c r="C28" s="619"/>
      <c r="D28" s="619"/>
      <c r="E28" s="619"/>
      <c r="F28" s="619"/>
      <c r="G28" s="619"/>
      <c r="H28" s="619"/>
      <c r="I28" s="619"/>
      <c r="J28" s="619"/>
      <c r="K28" s="619"/>
      <c r="L28" s="619"/>
      <c r="M28" s="619"/>
      <c r="N28" s="619"/>
      <c r="O28" s="619"/>
      <c r="P28" s="619"/>
      <c r="Q28" s="620"/>
      <c r="R28" s="621">
        <v>2596564</v>
      </c>
      <c r="S28" s="622"/>
      <c r="T28" s="622"/>
      <c r="U28" s="622"/>
      <c r="V28" s="622"/>
      <c r="W28" s="622"/>
      <c r="X28" s="622"/>
      <c r="Y28" s="623"/>
      <c r="Z28" s="659">
        <v>1.3</v>
      </c>
      <c r="AA28" s="659"/>
      <c r="AB28" s="659"/>
      <c r="AC28" s="659"/>
      <c r="AD28" s="660">
        <v>449441</v>
      </c>
      <c r="AE28" s="660"/>
      <c r="AF28" s="660"/>
      <c r="AG28" s="660"/>
      <c r="AH28" s="660"/>
      <c r="AI28" s="660"/>
      <c r="AJ28" s="660"/>
      <c r="AK28" s="660"/>
      <c r="AL28" s="624">
        <v>0.5</v>
      </c>
      <c r="AM28" s="625"/>
      <c r="AN28" s="625"/>
      <c r="AO28" s="661"/>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59"/>
      <c r="BP28" s="659"/>
      <c r="BQ28" s="659"/>
      <c r="BR28" s="659"/>
      <c r="BS28" s="627"/>
      <c r="BT28" s="622"/>
      <c r="BU28" s="622"/>
      <c r="BV28" s="622"/>
      <c r="BW28" s="622"/>
      <c r="BX28" s="622"/>
      <c r="BY28" s="622"/>
      <c r="BZ28" s="622"/>
      <c r="CA28" s="622"/>
      <c r="CB28" s="658"/>
      <c r="CD28" s="618" t="s">
        <v>307</v>
      </c>
      <c r="CE28" s="619"/>
      <c r="CF28" s="619"/>
      <c r="CG28" s="619"/>
      <c r="CH28" s="619"/>
      <c r="CI28" s="619"/>
      <c r="CJ28" s="619"/>
      <c r="CK28" s="619"/>
      <c r="CL28" s="619"/>
      <c r="CM28" s="619"/>
      <c r="CN28" s="619"/>
      <c r="CO28" s="619"/>
      <c r="CP28" s="619"/>
      <c r="CQ28" s="620"/>
      <c r="CR28" s="621">
        <v>12308657</v>
      </c>
      <c r="CS28" s="622"/>
      <c r="CT28" s="622"/>
      <c r="CU28" s="622"/>
      <c r="CV28" s="622"/>
      <c r="CW28" s="622"/>
      <c r="CX28" s="622"/>
      <c r="CY28" s="623"/>
      <c r="CZ28" s="624">
        <v>6.5</v>
      </c>
      <c r="DA28" s="636"/>
      <c r="DB28" s="636"/>
      <c r="DC28" s="637"/>
      <c r="DD28" s="627">
        <v>12207540</v>
      </c>
      <c r="DE28" s="622"/>
      <c r="DF28" s="622"/>
      <c r="DG28" s="622"/>
      <c r="DH28" s="622"/>
      <c r="DI28" s="622"/>
      <c r="DJ28" s="622"/>
      <c r="DK28" s="623"/>
      <c r="DL28" s="627">
        <v>12207540</v>
      </c>
      <c r="DM28" s="622"/>
      <c r="DN28" s="622"/>
      <c r="DO28" s="622"/>
      <c r="DP28" s="622"/>
      <c r="DQ28" s="622"/>
      <c r="DR28" s="622"/>
      <c r="DS28" s="622"/>
      <c r="DT28" s="622"/>
      <c r="DU28" s="622"/>
      <c r="DV28" s="623"/>
      <c r="DW28" s="624">
        <v>13.4</v>
      </c>
      <c r="DX28" s="636"/>
      <c r="DY28" s="636"/>
      <c r="DZ28" s="636"/>
      <c r="EA28" s="636"/>
      <c r="EB28" s="636"/>
      <c r="EC28" s="648"/>
    </row>
    <row r="29" spans="2:133" ht="11.25" customHeight="1" x14ac:dyDescent="0.15">
      <c r="B29" s="618" t="s">
        <v>308</v>
      </c>
      <c r="C29" s="619"/>
      <c r="D29" s="619"/>
      <c r="E29" s="619"/>
      <c r="F29" s="619"/>
      <c r="G29" s="619"/>
      <c r="H29" s="619"/>
      <c r="I29" s="619"/>
      <c r="J29" s="619"/>
      <c r="K29" s="619"/>
      <c r="L29" s="619"/>
      <c r="M29" s="619"/>
      <c r="N29" s="619"/>
      <c r="O29" s="619"/>
      <c r="P29" s="619"/>
      <c r="Q29" s="620"/>
      <c r="R29" s="621">
        <v>612494</v>
      </c>
      <c r="S29" s="622"/>
      <c r="T29" s="622"/>
      <c r="U29" s="622"/>
      <c r="V29" s="622"/>
      <c r="W29" s="622"/>
      <c r="X29" s="622"/>
      <c r="Y29" s="623"/>
      <c r="Z29" s="659">
        <v>0.3</v>
      </c>
      <c r="AA29" s="659"/>
      <c r="AB29" s="659"/>
      <c r="AC29" s="659"/>
      <c r="AD29" s="660" t="s">
        <v>249</v>
      </c>
      <c r="AE29" s="660"/>
      <c r="AF29" s="660"/>
      <c r="AG29" s="660"/>
      <c r="AH29" s="660"/>
      <c r="AI29" s="660"/>
      <c r="AJ29" s="660"/>
      <c r="AK29" s="660"/>
      <c r="AL29" s="624" t="s">
        <v>130</v>
      </c>
      <c r="AM29" s="625"/>
      <c r="AN29" s="625"/>
      <c r="AO29" s="661"/>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59"/>
      <c r="BP29" s="659"/>
      <c r="BQ29" s="659"/>
      <c r="BR29" s="659"/>
      <c r="BS29" s="660"/>
      <c r="BT29" s="660"/>
      <c r="BU29" s="660"/>
      <c r="BV29" s="660"/>
      <c r="BW29" s="660"/>
      <c r="BX29" s="660"/>
      <c r="BY29" s="660"/>
      <c r="BZ29" s="660"/>
      <c r="CA29" s="660"/>
      <c r="CB29" s="698"/>
      <c r="CD29" s="640" t="s">
        <v>309</v>
      </c>
      <c r="CE29" s="641"/>
      <c r="CF29" s="618" t="s">
        <v>310</v>
      </c>
      <c r="CG29" s="619"/>
      <c r="CH29" s="619"/>
      <c r="CI29" s="619"/>
      <c r="CJ29" s="619"/>
      <c r="CK29" s="619"/>
      <c r="CL29" s="619"/>
      <c r="CM29" s="619"/>
      <c r="CN29" s="619"/>
      <c r="CO29" s="619"/>
      <c r="CP29" s="619"/>
      <c r="CQ29" s="620"/>
      <c r="CR29" s="621">
        <v>12308634</v>
      </c>
      <c r="CS29" s="634"/>
      <c r="CT29" s="634"/>
      <c r="CU29" s="634"/>
      <c r="CV29" s="634"/>
      <c r="CW29" s="634"/>
      <c r="CX29" s="634"/>
      <c r="CY29" s="635"/>
      <c r="CZ29" s="624">
        <v>6.5</v>
      </c>
      <c r="DA29" s="636"/>
      <c r="DB29" s="636"/>
      <c r="DC29" s="637"/>
      <c r="DD29" s="627">
        <v>12207517</v>
      </c>
      <c r="DE29" s="634"/>
      <c r="DF29" s="634"/>
      <c r="DG29" s="634"/>
      <c r="DH29" s="634"/>
      <c r="DI29" s="634"/>
      <c r="DJ29" s="634"/>
      <c r="DK29" s="635"/>
      <c r="DL29" s="627">
        <v>12207517</v>
      </c>
      <c r="DM29" s="634"/>
      <c r="DN29" s="634"/>
      <c r="DO29" s="634"/>
      <c r="DP29" s="634"/>
      <c r="DQ29" s="634"/>
      <c r="DR29" s="634"/>
      <c r="DS29" s="634"/>
      <c r="DT29" s="634"/>
      <c r="DU29" s="634"/>
      <c r="DV29" s="635"/>
      <c r="DW29" s="624">
        <v>13.4</v>
      </c>
      <c r="DX29" s="636"/>
      <c r="DY29" s="636"/>
      <c r="DZ29" s="636"/>
      <c r="EA29" s="636"/>
      <c r="EB29" s="636"/>
      <c r="EC29" s="648"/>
    </row>
    <row r="30" spans="2:133" ht="11.25" customHeight="1" x14ac:dyDescent="0.15">
      <c r="B30" s="618" t="s">
        <v>311</v>
      </c>
      <c r="C30" s="619"/>
      <c r="D30" s="619"/>
      <c r="E30" s="619"/>
      <c r="F30" s="619"/>
      <c r="G30" s="619"/>
      <c r="H30" s="619"/>
      <c r="I30" s="619"/>
      <c r="J30" s="619"/>
      <c r="K30" s="619"/>
      <c r="L30" s="619"/>
      <c r="M30" s="619"/>
      <c r="N30" s="619"/>
      <c r="O30" s="619"/>
      <c r="P30" s="619"/>
      <c r="Q30" s="620"/>
      <c r="R30" s="621">
        <v>38430506</v>
      </c>
      <c r="S30" s="622"/>
      <c r="T30" s="622"/>
      <c r="U30" s="622"/>
      <c r="V30" s="622"/>
      <c r="W30" s="622"/>
      <c r="X30" s="622"/>
      <c r="Y30" s="623"/>
      <c r="Z30" s="659">
        <v>19.5</v>
      </c>
      <c r="AA30" s="659"/>
      <c r="AB30" s="659"/>
      <c r="AC30" s="659"/>
      <c r="AD30" s="660" t="s">
        <v>249</v>
      </c>
      <c r="AE30" s="660"/>
      <c r="AF30" s="660"/>
      <c r="AG30" s="660"/>
      <c r="AH30" s="660"/>
      <c r="AI30" s="660"/>
      <c r="AJ30" s="660"/>
      <c r="AK30" s="660"/>
      <c r="AL30" s="624" t="s">
        <v>249</v>
      </c>
      <c r="AM30" s="625"/>
      <c r="AN30" s="625"/>
      <c r="AO30" s="661"/>
      <c r="AP30" s="673" t="s">
        <v>227</v>
      </c>
      <c r="AQ30" s="674"/>
      <c r="AR30" s="674"/>
      <c r="AS30" s="674"/>
      <c r="AT30" s="674"/>
      <c r="AU30" s="674"/>
      <c r="AV30" s="674"/>
      <c r="AW30" s="674"/>
      <c r="AX30" s="674"/>
      <c r="AY30" s="674"/>
      <c r="AZ30" s="674"/>
      <c r="BA30" s="674"/>
      <c r="BB30" s="674"/>
      <c r="BC30" s="674"/>
      <c r="BD30" s="674"/>
      <c r="BE30" s="674"/>
      <c r="BF30" s="675"/>
      <c r="BG30" s="673" t="s">
        <v>312</v>
      </c>
      <c r="BH30" s="696"/>
      <c r="BI30" s="696"/>
      <c r="BJ30" s="696"/>
      <c r="BK30" s="696"/>
      <c r="BL30" s="696"/>
      <c r="BM30" s="696"/>
      <c r="BN30" s="696"/>
      <c r="BO30" s="696"/>
      <c r="BP30" s="696"/>
      <c r="BQ30" s="697"/>
      <c r="BR30" s="673" t="s">
        <v>313</v>
      </c>
      <c r="BS30" s="696"/>
      <c r="BT30" s="696"/>
      <c r="BU30" s="696"/>
      <c r="BV30" s="696"/>
      <c r="BW30" s="696"/>
      <c r="BX30" s="696"/>
      <c r="BY30" s="696"/>
      <c r="BZ30" s="696"/>
      <c r="CA30" s="696"/>
      <c r="CB30" s="697"/>
      <c r="CD30" s="642"/>
      <c r="CE30" s="643"/>
      <c r="CF30" s="618" t="s">
        <v>314</v>
      </c>
      <c r="CG30" s="619"/>
      <c r="CH30" s="619"/>
      <c r="CI30" s="619"/>
      <c r="CJ30" s="619"/>
      <c r="CK30" s="619"/>
      <c r="CL30" s="619"/>
      <c r="CM30" s="619"/>
      <c r="CN30" s="619"/>
      <c r="CO30" s="619"/>
      <c r="CP30" s="619"/>
      <c r="CQ30" s="620"/>
      <c r="CR30" s="621">
        <v>11796832</v>
      </c>
      <c r="CS30" s="622"/>
      <c r="CT30" s="622"/>
      <c r="CU30" s="622"/>
      <c r="CV30" s="622"/>
      <c r="CW30" s="622"/>
      <c r="CX30" s="622"/>
      <c r="CY30" s="623"/>
      <c r="CZ30" s="624">
        <v>6.3</v>
      </c>
      <c r="DA30" s="636"/>
      <c r="DB30" s="636"/>
      <c r="DC30" s="637"/>
      <c r="DD30" s="627">
        <v>11701992</v>
      </c>
      <c r="DE30" s="622"/>
      <c r="DF30" s="622"/>
      <c r="DG30" s="622"/>
      <c r="DH30" s="622"/>
      <c r="DI30" s="622"/>
      <c r="DJ30" s="622"/>
      <c r="DK30" s="623"/>
      <c r="DL30" s="627">
        <v>11701992</v>
      </c>
      <c r="DM30" s="622"/>
      <c r="DN30" s="622"/>
      <c r="DO30" s="622"/>
      <c r="DP30" s="622"/>
      <c r="DQ30" s="622"/>
      <c r="DR30" s="622"/>
      <c r="DS30" s="622"/>
      <c r="DT30" s="622"/>
      <c r="DU30" s="622"/>
      <c r="DV30" s="623"/>
      <c r="DW30" s="624">
        <v>12.8</v>
      </c>
      <c r="DX30" s="636"/>
      <c r="DY30" s="636"/>
      <c r="DZ30" s="636"/>
      <c r="EA30" s="636"/>
      <c r="EB30" s="636"/>
      <c r="EC30" s="648"/>
    </row>
    <row r="31" spans="2:133" ht="11.25" customHeight="1" x14ac:dyDescent="0.15">
      <c r="B31" s="688" t="s">
        <v>315</v>
      </c>
      <c r="C31" s="689"/>
      <c r="D31" s="689"/>
      <c r="E31" s="689"/>
      <c r="F31" s="689"/>
      <c r="G31" s="689"/>
      <c r="H31" s="689"/>
      <c r="I31" s="689"/>
      <c r="J31" s="689"/>
      <c r="K31" s="689"/>
      <c r="L31" s="689"/>
      <c r="M31" s="689"/>
      <c r="N31" s="689"/>
      <c r="O31" s="689"/>
      <c r="P31" s="689"/>
      <c r="Q31" s="690"/>
      <c r="R31" s="621">
        <v>10742</v>
      </c>
      <c r="S31" s="622"/>
      <c r="T31" s="622"/>
      <c r="U31" s="622"/>
      <c r="V31" s="622"/>
      <c r="W31" s="622"/>
      <c r="X31" s="622"/>
      <c r="Y31" s="623"/>
      <c r="Z31" s="659">
        <v>0</v>
      </c>
      <c r="AA31" s="659"/>
      <c r="AB31" s="659"/>
      <c r="AC31" s="659"/>
      <c r="AD31" s="660">
        <v>10742</v>
      </c>
      <c r="AE31" s="660"/>
      <c r="AF31" s="660"/>
      <c r="AG31" s="660"/>
      <c r="AH31" s="660"/>
      <c r="AI31" s="660"/>
      <c r="AJ31" s="660"/>
      <c r="AK31" s="660"/>
      <c r="AL31" s="624">
        <v>0</v>
      </c>
      <c r="AM31" s="625"/>
      <c r="AN31" s="625"/>
      <c r="AO31" s="661"/>
      <c r="AP31" s="691" t="s">
        <v>316</v>
      </c>
      <c r="AQ31" s="692"/>
      <c r="AR31" s="692"/>
      <c r="AS31" s="692"/>
      <c r="AT31" s="693" t="s">
        <v>317</v>
      </c>
      <c r="AU31" s="216"/>
      <c r="AV31" s="216"/>
      <c r="AW31" s="216"/>
      <c r="AX31" s="679" t="s">
        <v>190</v>
      </c>
      <c r="AY31" s="680"/>
      <c r="AZ31" s="680"/>
      <c r="BA31" s="680"/>
      <c r="BB31" s="680"/>
      <c r="BC31" s="680"/>
      <c r="BD31" s="680"/>
      <c r="BE31" s="680"/>
      <c r="BF31" s="681"/>
      <c r="BG31" s="683">
        <v>99.1</v>
      </c>
      <c r="BH31" s="684"/>
      <c r="BI31" s="684"/>
      <c r="BJ31" s="684"/>
      <c r="BK31" s="684"/>
      <c r="BL31" s="684"/>
      <c r="BM31" s="685">
        <v>96.1</v>
      </c>
      <c r="BN31" s="684"/>
      <c r="BO31" s="684"/>
      <c r="BP31" s="684"/>
      <c r="BQ31" s="686"/>
      <c r="BR31" s="683">
        <v>99.1</v>
      </c>
      <c r="BS31" s="684"/>
      <c r="BT31" s="684"/>
      <c r="BU31" s="684"/>
      <c r="BV31" s="684"/>
      <c r="BW31" s="684"/>
      <c r="BX31" s="685">
        <v>95.7</v>
      </c>
      <c r="BY31" s="684"/>
      <c r="BZ31" s="684"/>
      <c r="CA31" s="684"/>
      <c r="CB31" s="686"/>
      <c r="CD31" s="642"/>
      <c r="CE31" s="643"/>
      <c r="CF31" s="618" t="s">
        <v>318</v>
      </c>
      <c r="CG31" s="619"/>
      <c r="CH31" s="619"/>
      <c r="CI31" s="619"/>
      <c r="CJ31" s="619"/>
      <c r="CK31" s="619"/>
      <c r="CL31" s="619"/>
      <c r="CM31" s="619"/>
      <c r="CN31" s="619"/>
      <c r="CO31" s="619"/>
      <c r="CP31" s="619"/>
      <c r="CQ31" s="620"/>
      <c r="CR31" s="621">
        <v>511802</v>
      </c>
      <c r="CS31" s="634"/>
      <c r="CT31" s="634"/>
      <c r="CU31" s="634"/>
      <c r="CV31" s="634"/>
      <c r="CW31" s="634"/>
      <c r="CX31" s="634"/>
      <c r="CY31" s="635"/>
      <c r="CZ31" s="624">
        <v>0.3</v>
      </c>
      <c r="DA31" s="636"/>
      <c r="DB31" s="636"/>
      <c r="DC31" s="637"/>
      <c r="DD31" s="627">
        <v>505525</v>
      </c>
      <c r="DE31" s="634"/>
      <c r="DF31" s="634"/>
      <c r="DG31" s="634"/>
      <c r="DH31" s="634"/>
      <c r="DI31" s="634"/>
      <c r="DJ31" s="634"/>
      <c r="DK31" s="635"/>
      <c r="DL31" s="627">
        <v>505525</v>
      </c>
      <c r="DM31" s="634"/>
      <c r="DN31" s="634"/>
      <c r="DO31" s="634"/>
      <c r="DP31" s="634"/>
      <c r="DQ31" s="634"/>
      <c r="DR31" s="634"/>
      <c r="DS31" s="634"/>
      <c r="DT31" s="634"/>
      <c r="DU31" s="634"/>
      <c r="DV31" s="635"/>
      <c r="DW31" s="624">
        <v>0.6</v>
      </c>
      <c r="DX31" s="636"/>
      <c r="DY31" s="636"/>
      <c r="DZ31" s="636"/>
      <c r="EA31" s="636"/>
      <c r="EB31" s="636"/>
      <c r="EC31" s="648"/>
    </row>
    <row r="32" spans="2:133" ht="11.25" customHeight="1" x14ac:dyDescent="0.15">
      <c r="B32" s="618" t="s">
        <v>319</v>
      </c>
      <c r="C32" s="619"/>
      <c r="D32" s="619"/>
      <c r="E32" s="619"/>
      <c r="F32" s="619"/>
      <c r="G32" s="619"/>
      <c r="H32" s="619"/>
      <c r="I32" s="619"/>
      <c r="J32" s="619"/>
      <c r="K32" s="619"/>
      <c r="L32" s="619"/>
      <c r="M32" s="619"/>
      <c r="N32" s="619"/>
      <c r="O32" s="619"/>
      <c r="P32" s="619"/>
      <c r="Q32" s="620"/>
      <c r="R32" s="621">
        <v>12308879</v>
      </c>
      <c r="S32" s="622"/>
      <c r="T32" s="622"/>
      <c r="U32" s="622"/>
      <c r="V32" s="622"/>
      <c r="W32" s="622"/>
      <c r="X32" s="622"/>
      <c r="Y32" s="623"/>
      <c r="Z32" s="659">
        <v>6.3</v>
      </c>
      <c r="AA32" s="659"/>
      <c r="AB32" s="659"/>
      <c r="AC32" s="659"/>
      <c r="AD32" s="660" t="s">
        <v>130</v>
      </c>
      <c r="AE32" s="660"/>
      <c r="AF32" s="660"/>
      <c r="AG32" s="660"/>
      <c r="AH32" s="660"/>
      <c r="AI32" s="660"/>
      <c r="AJ32" s="660"/>
      <c r="AK32" s="660"/>
      <c r="AL32" s="624" t="s">
        <v>130</v>
      </c>
      <c r="AM32" s="625"/>
      <c r="AN32" s="625"/>
      <c r="AO32" s="661"/>
      <c r="AP32" s="662"/>
      <c r="AQ32" s="663"/>
      <c r="AR32" s="663"/>
      <c r="AS32" s="663"/>
      <c r="AT32" s="694"/>
      <c r="AU32" s="212" t="s">
        <v>320</v>
      </c>
      <c r="AX32" s="618" t="s">
        <v>321</v>
      </c>
      <c r="AY32" s="619"/>
      <c r="AZ32" s="619"/>
      <c r="BA32" s="619"/>
      <c r="BB32" s="619"/>
      <c r="BC32" s="619"/>
      <c r="BD32" s="619"/>
      <c r="BE32" s="619"/>
      <c r="BF32" s="620"/>
      <c r="BG32" s="687">
        <v>99</v>
      </c>
      <c r="BH32" s="634"/>
      <c r="BI32" s="634"/>
      <c r="BJ32" s="634"/>
      <c r="BK32" s="634"/>
      <c r="BL32" s="634"/>
      <c r="BM32" s="625">
        <v>96.1</v>
      </c>
      <c r="BN32" s="634"/>
      <c r="BO32" s="634"/>
      <c r="BP32" s="634"/>
      <c r="BQ32" s="657"/>
      <c r="BR32" s="687">
        <v>99</v>
      </c>
      <c r="BS32" s="634"/>
      <c r="BT32" s="634"/>
      <c r="BU32" s="634"/>
      <c r="BV32" s="634"/>
      <c r="BW32" s="634"/>
      <c r="BX32" s="625">
        <v>95.9</v>
      </c>
      <c r="BY32" s="634"/>
      <c r="BZ32" s="634"/>
      <c r="CA32" s="634"/>
      <c r="CB32" s="657"/>
      <c r="CD32" s="644"/>
      <c r="CE32" s="645"/>
      <c r="CF32" s="618" t="s">
        <v>322</v>
      </c>
      <c r="CG32" s="619"/>
      <c r="CH32" s="619"/>
      <c r="CI32" s="619"/>
      <c r="CJ32" s="619"/>
      <c r="CK32" s="619"/>
      <c r="CL32" s="619"/>
      <c r="CM32" s="619"/>
      <c r="CN32" s="619"/>
      <c r="CO32" s="619"/>
      <c r="CP32" s="619"/>
      <c r="CQ32" s="620"/>
      <c r="CR32" s="621">
        <v>23</v>
      </c>
      <c r="CS32" s="622"/>
      <c r="CT32" s="622"/>
      <c r="CU32" s="622"/>
      <c r="CV32" s="622"/>
      <c r="CW32" s="622"/>
      <c r="CX32" s="622"/>
      <c r="CY32" s="623"/>
      <c r="CZ32" s="624">
        <v>0</v>
      </c>
      <c r="DA32" s="636"/>
      <c r="DB32" s="636"/>
      <c r="DC32" s="637"/>
      <c r="DD32" s="627">
        <v>23</v>
      </c>
      <c r="DE32" s="622"/>
      <c r="DF32" s="622"/>
      <c r="DG32" s="622"/>
      <c r="DH32" s="622"/>
      <c r="DI32" s="622"/>
      <c r="DJ32" s="622"/>
      <c r="DK32" s="623"/>
      <c r="DL32" s="627">
        <v>23</v>
      </c>
      <c r="DM32" s="622"/>
      <c r="DN32" s="622"/>
      <c r="DO32" s="622"/>
      <c r="DP32" s="622"/>
      <c r="DQ32" s="622"/>
      <c r="DR32" s="622"/>
      <c r="DS32" s="622"/>
      <c r="DT32" s="622"/>
      <c r="DU32" s="622"/>
      <c r="DV32" s="623"/>
      <c r="DW32" s="624">
        <v>0</v>
      </c>
      <c r="DX32" s="636"/>
      <c r="DY32" s="636"/>
      <c r="DZ32" s="636"/>
      <c r="EA32" s="636"/>
      <c r="EB32" s="636"/>
      <c r="EC32" s="648"/>
    </row>
    <row r="33" spans="2:133" ht="11.25" customHeight="1" x14ac:dyDescent="0.15">
      <c r="B33" s="618" t="s">
        <v>323</v>
      </c>
      <c r="C33" s="619"/>
      <c r="D33" s="619"/>
      <c r="E33" s="619"/>
      <c r="F33" s="619"/>
      <c r="G33" s="619"/>
      <c r="H33" s="619"/>
      <c r="I33" s="619"/>
      <c r="J33" s="619"/>
      <c r="K33" s="619"/>
      <c r="L33" s="619"/>
      <c r="M33" s="619"/>
      <c r="N33" s="619"/>
      <c r="O33" s="619"/>
      <c r="P33" s="619"/>
      <c r="Q33" s="620"/>
      <c r="R33" s="621">
        <v>311280</v>
      </c>
      <c r="S33" s="622"/>
      <c r="T33" s="622"/>
      <c r="U33" s="622"/>
      <c r="V33" s="622"/>
      <c r="W33" s="622"/>
      <c r="X33" s="622"/>
      <c r="Y33" s="623"/>
      <c r="Z33" s="659">
        <v>0.2</v>
      </c>
      <c r="AA33" s="659"/>
      <c r="AB33" s="659"/>
      <c r="AC33" s="659"/>
      <c r="AD33" s="660">
        <v>160089</v>
      </c>
      <c r="AE33" s="660"/>
      <c r="AF33" s="660"/>
      <c r="AG33" s="660"/>
      <c r="AH33" s="660"/>
      <c r="AI33" s="660"/>
      <c r="AJ33" s="660"/>
      <c r="AK33" s="660"/>
      <c r="AL33" s="624">
        <v>0.2</v>
      </c>
      <c r="AM33" s="625"/>
      <c r="AN33" s="625"/>
      <c r="AO33" s="661"/>
      <c r="AP33" s="664"/>
      <c r="AQ33" s="665"/>
      <c r="AR33" s="665"/>
      <c r="AS33" s="665"/>
      <c r="AT33" s="695"/>
      <c r="AU33" s="217"/>
      <c r="AV33" s="217"/>
      <c r="AW33" s="217"/>
      <c r="AX33" s="602" t="s">
        <v>324</v>
      </c>
      <c r="AY33" s="603"/>
      <c r="AZ33" s="603"/>
      <c r="BA33" s="603"/>
      <c r="BB33" s="603"/>
      <c r="BC33" s="603"/>
      <c r="BD33" s="603"/>
      <c r="BE33" s="603"/>
      <c r="BF33" s="604"/>
      <c r="BG33" s="682">
        <v>99.1</v>
      </c>
      <c r="BH33" s="606"/>
      <c r="BI33" s="606"/>
      <c r="BJ33" s="606"/>
      <c r="BK33" s="606"/>
      <c r="BL33" s="606"/>
      <c r="BM33" s="652">
        <v>95.7</v>
      </c>
      <c r="BN33" s="606"/>
      <c r="BO33" s="606"/>
      <c r="BP33" s="606"/>
      <c r="BQ33" s="669"/>
      <c r="BR33" s="682">
        <v>99</v>
      </c>
      <c r="BS33" s="606"/>
      <c r="BT33" s="606"/>
      <c r="BU33" s="606"/>
      <c r="BV33" s="606"/>
      <c r="BW33" s="606"/>
      <c r="BX33" s="652">
        <v>95</v>
      </c>
      <c r="BY33" s="606"/>
      <c r="BZ33" s="606"/>
      <c r="CA33" s="606"/>
      <c r="CB33" s="669"/>
      <c r="CD33" s="618" t="s">
        <v>325</v>
      </c>
      <c r="CE33" s="619"/>
      <c r="CF33" s="619"/>
      <c r="CG33" s="619"/>
      <c r="CH33" s="619"/>
      <c r="CI33" s="619"/>
      <c r="CJ33" s="619"/>
      <c r="CK33" s="619"/>
      <c r="CL33" s="619"/>
      <c r="CM33" s="619"/>
      <c r="CN33" s="619"/>
      <c r="CO33" s="619"/>
      <c r="CP33" s="619"/>
      <c r="CQ33" s="620"/>
      <c r="CR33" s="621">
        <v>80120788</v>
      </c>
      <c r="CS33" s="634"/>
      <c r="CT33" s="634"/>
      <c r="CU33" s="634"/>
      <c r="CV33" s="634"/>
      <c r="CW33" s="634"/>
      <c r="CX33" s="634"/>
      <c r="CY33" s="635"/>
      <c r="CZ33" s="624">
        <v>42.5</v>
      </c>
      <c r="DA33" s="636"/>
      <c r="DB33" s="636"/>
      <c r="DC33" s="637"/>
      <c r="DD33" s="627">
        <v>48316252</v>
      </c>
      <c r="DE33" s="634"/>
      <c r="DF33" s="634"/>
      <c r="DG33" s="634"/>
      <c r="DH33" s="634"/>
      <c r="DI33" s="634"/>
      <c r="DJ33" s="634"/>
      <c r="DK33" s="635"/>
      <c r="DL33" s="627">
        <v>36893665</v>
      </c>
      <c r="DM33" s="634"/>
      <c r="DN33" s="634"/>
      <c r="DO33" s="634"/>
      <c r="DP33" s="634"/>
      <c r="DQ33" s="634"/>
      <c r="DR33" s="634"/>
      <c r="DS33" s="634"/>
      <c r="DT33" s="634"/>
      <c r="DU33" s="634"/>
      <c r="DV33" s="635"/>
      <c r="DW33" s="624">
        <v>40.4</v>
      </c>
      <c r="DX33" s="636"/>
      <c r="DY33" s="636"/>
      <c r="DZ33" s="636"/>
      <c r="EA33" s="636"/>
      <c r="EB33" s="636"/>
      <c r="EC33" s="648"/>
    </row>
    <row r="34" spans="2:133" ht="11.25" customHeight="1" x14ac:dyDescent="0.15">
      <c r="B34" s="618" t="s">
        <v>326</v>
      </c>
      <c r="C34" s="619"/>
      <c r="D34" s="619"/>
      <c r="E34" s="619"/>
      <c r="F34" s="619"/>
      <c r="G34" s="619"/>
      <c r="H34" s="619"/>
      <c r="I34" s="619"/>
      <c r="J34" s="619"/>
      <c r="K34" s="619"/>
      <c r="L34" s="619"/>
      <c r="M34" s="619"/>
      <c r="N34" s="619"/>
      <c r="O34" s="619"/>
      <c r="P34" s="619"/>
      <c r="Q34" s="620"/>
      <c r="R34" s="621">
        <v>323220</v>
      </c>
      <c r="S34" s="622"/>
      <c r="T34" s="622"/>
      <c r="U34" s="622"/>
      <c r="V34" s="622"/>
      <c r="W34" s="622"/>
      <c r="X34" s="622"/>
      <c r="Y34" s="623"/>
      <c r="Z34" s="659">
        <v>0.2</v>
      </c>
      <c r="AA34" s="659"/>
      <c r="AB34" s="659"/>
      <c r="AC34" s="659"/>
      <c r="AD34" s="660" t="s">
        <v>130</v>
      </c>
      <c r="AE34" s="660"/>
      <c r="AF34" s="660"/>
      <c r="AG34" s="660"/>
      <c r="AH34" s="660"/>
      <c r="AI34" s="660"/>
      <c r="AJ34" s="660"/>
      <c r="AK34" s="660"/>
      <c r="AL34" s="624" t="s">
        <v>130</v>
      </c>
      <c r="AM34" s="625"/>
      <c r="AN34" s="625"/>
      <c r="AO34" s="661"/>
      <c r="AP34" s="218"/>
      <c r="AQ34" s="219"/>
      <c r="AS34" s="216"/>
      <c r="AT34" s="216"/>
      <c r="AU34" s="216"/>
      <c r="AV34" s="216"/>
      <c r="AW34" s="216"/>
      <c r="AX34" s="216"/>
      <c r="AY34" s="216"/>
      <c r="AZ34" s="216"/>
      <c r="BA34" s="216"/>
      <c r="BB34" s="216"/>
      <c r="BC34" s="216"/>
      <c r="BD34" s="216"/>
      <c r="BE34" s="216"/>
      <c r="BF34" s="216"/>
      <c r="BG34" s="219"/>
      <c r="BH34" s="219"/>
      <c r="BI34" s="219"/>
      <c r="BJ34" s="219"/>
      <c r="BK34" s="219"/>
      <c r="BL34" s="219"/>
      <c r="BM34" s="219"/>
      <c r="BN34" s="219"/>
      <c r="BO34" s="219"/>
      <c r="BP34" s="219"/>
      <c r="BQ34" s="219"/>
      <c r="BR34" s="219"/>
      <c r="BS34" s="219"/>
      <c r="BT34" s="219"/>
      <c r="BU34" s="219"/>
      <c r="BV34" s="219"/>
      <c r="BW34" s="219"/>
      <c r="BX34" s="219"/>
      <c r="BY34" s="219"/>
      <c r="BZ34" s="219"/>
      <c r="CA34" s="219"/>
      <c r="CB34" s="219"/>
      <c r="CD34" s="618" t="s">
        <v>327</v>
      </c>
      <c r="CE34" s="619"/>
      <c r="CF34" s="619"/>
      <c r="CG34" s="619"/>
      <c r="CH34" s="619"/>
      <c r="CI34" s="619"/>
      <c r="CJ34" s="619"/>
      <c r="CK34" s="619"/>
      <c r="CL34" s="619"/>
      <c r="CM34" s="619"/>
      <c r="CN34" s="619"/>
      <c r="CO34" s="619"/>
      <c r="CP34" s="619"/>
      <c r="CQ34" s="620"/>
      <c r="CR34" s="621">
        <v>29651201</v>
      </c>
      <c r="CS34" s="622"/>
      <c r="CT34" s="622"/>
      <c r="CU34" s="622"/>
      <c r="CV34" s="622"/>
      <c r="CW34" s="622"/>
      <c r="CX34" s="622"/>
      <c r="CY34" s="623"/>
      <c r="CZ34" s="624">
        <v>15.7</v>
      </c>
      <c r="DA34" s="636"/>
      <c r="DB34" s="636"/>
      <c r="DC34" s="637"/>
      <c r="DD34" s="627">
        <v>21024188</v>
      </c>
      <c r="DE34" s="622"/>
      <c r="DF34" s="622"/>
      <c r="DG34" s="622"/>
      <c r="DH34" s="622"/>
      <c r="DI34" s="622"/>
      <c r="DJ34" s="622"/>
      <c r="DK34" s="623"/>
      <c r="DL34" s="627">
        <v>16998567</v>
      </c>
      <c r="DM34" s="622"/>
      <c r="DN34" s="622"/>
      <c r="DO34" s="622"/>
      <c r="DP34" s="622"/>
      <c r="DQ34" s="622"/>
      <c r="DR34" s="622"/>
      <c r="DS34" s="622"/>
      <c r="DT34" s="622"/>
      <c r="DU34" s="622"/>
      <c r="DV34" s="623"/>
      <c r="DW34" s="624">
        <v>18.600000000000001</v>
      </c>
      <c r="DX34" s="636"/>
      <c r="DY34" s="636"/>
      <c r="DZ34" s="636"/>
      <c r="EA34" s="636"/>
      <c r="EB34" s="636"/>
      <c r="EC34" s="648"/>
    </row>
    <row r="35" spans="2:133" ht="11.25" customHeight="1" x14ac:dyDescent="0.15">
      <c r="B35" s="618" t="s">
        <v>328</v>
      </c>
      <c r="C35" s="619"/>
      <c r="D35" s="619"/>
      <c r="E35" s="619"/>
      <c r="F35" s="619"/>
      <c r="G35" s="619"/>
      <c r="H35" s="619"/>
      <c r="I35" s="619"/>
      <c r="J35" s="619"/>
      <c r="K35" s="619"/>
      <c r="L35" s="619"/>
      <c r="M35" s="619"/>
      <c r="N35" s="619"/>
      <c r="O35" s="619"/>
      <c r="P35" s="619"/>
      <c r="Q35" s="620"/>
      <c r="R35" s="621">
        <v>2184804</v>
      </c>
      <c r="S35" s="622"/>
      <c r="T35" s="622"/>
      <c r="U35" s="622"/>
      <c r="V35" s="622"/>
      <c r="W35" s="622"/>
      <c r="X35" s="622"/>
      <c r="Y35" s="623"/>
      <c r="Z35" s="659">
        <v>1.1000000000000001</v>
      </c>
      <c r="AA35" s="659"/>
      <c r="AB35" s="659"/>
      <c r="AC35" s="659"/>
      <c r="AD35" s="660">
        <v>74545</v>
      </c>
      <c r="AE35" s="660"/>
      <c r="AF35" s="660"/>
      <c r="AG35" s="660"/>
      <c r="AH35" s="660"/>
      <c r="AI35" s="660"/>
      <c r="AJ35" s="660"/>
      <c r="AK35" s="660"/>
      <c r="AL35" s="624">
        <v>0.1</v>
      </c>
      <c r="AM35" s="625"/>
      <c r="AN35" s="625"/>
      <c r="AO35" s="661"/>
      <c r="AP35" s="220"/>
      <c r="AQ35" s="673" t="s">
        <v>329</v>
      </c>
      <c r="AR35" s="674"/>
      <c r="AS35" s="674"/>
      <c r="AT35" s="674"/>
      <c r="AU35" s="674"/>
      <c r="AV35" s="674"/>
      <c r="AW35" s="674"/>
      <c r="AX35" s="674"/>
      <c r="AY35" s="674"/>
      <c r="AZ35" s="674"/>
      <c r="BA35" s="674"/>
      <c r="BB35" s="674"/>
      <c r="BC35" s="674"/>
      <c r="BD35" s="674"/>
      <c r="BE35" s="674"/>
      <c r="BF35" s="675"/>
      <c r="BG35" s="673" t="s">
        <v>330</v>
      </c>
      <c r="BH35" s="674"/>
      <c r="BI35" s="674"/>
      <c r="BJ35" s="674"/>
      <c r="BK35" s="674"/>
      <c r="BL35" s="674"/>
      <c r="BM35" s="674"/>
      <c r="BN35" s="674"/>
      <c r="BO35" s="674"/>
      <c r="BP35" s="674"/>
      <c r="BQ35" s="674"/>
      <c r="BR35" s="674"/>
      <c r="BS35" s="674"/>
      <c r="BT35" s="674"/>
      <c r="BU35" s="674"/>
      <c r="BV35" s="674"/>
      <c r="BW35" s="674"/>
      <c r="BX35" s="674"/>
      <c r="BY35" s="674"/>
      <c r="BZ35" s="674"/>
      <c r="CA35" s="674"/>
      <c r="CB35" s="675"/>
      <c r="CD35" s="618" t="s">
        <v>331</v>
      </c>
      <c r="CE35" s="619"/>
      <c r="CF35" s="619"/>
      <c r="CG35" s="619"/>
      <c r="CH35" s="619"/>
      <c r="CI35" s="619"/>
      <c r="CJ35" s="619"/>
      <c r="CK35" s="619"/>
      <c r="CL35" s="619"/>
      <c r="CM35" s="619"/>
      <c r="CN35" s="619"/>
      <c r="CO35" s="619"/>
      <c r="CP35" s="619"/>
      <c r="CQ35" s="620"/>
      <c r="CR35" s="621">
        <v>1176785</v>
      </c>
      <c r="CS35" s="634"/>
      <c r="CT35" s="634"/>
      <c r="CU35" s="634"/>
      <c r="CV35" s="634"/>
      <c r="CW35" s="634"/>
      <c r="CX35" s="634"/>
      <c r="CY35" s="635"/>
      <c r="CZ35" s="624">
        <v>0.6</v>
      </c>
      <c r="DA35" s="636"/>
      <c r="DB35" s="636"/>
      <c r="DC35" s="637"/>
      <c r="DD35" s="627">
        <v>1056078</v>
      </c>
      <c r="DE35" s="634"/>
      <c r="DF35" s="634"/>
      <c r="DG35" s="634"/>
      <c r="DH35" s="634"/>
      <c r="DI35" s="634"/>
      <c r="DJ35" s="634"/>
      <c r="DK35" s="635"/>
      <c r="DL35" s="627">
        <v>1043409</v>
      </c>
      <c r="DM35" s="634"/>
      <c r="DN35" s="634"/>
      <c r="DO35" s="634"/>
      <c r="DP35" s="634"/>
      <c r="DQ35" s="634"/>
      <c r="DR35" s="634"/>
      <c r="DS35" s="634"/>
      <c r="DT35" s="634"/>
      <c r="DU35" s="634"/>
      <c r="DV35" s="635"/>
      <c r="DW35" s="624">
        <v>1.1000000000000001</v>
      </c>
      <c r="DX35" s="636"/>
      <c r="DY35" s="636"/>
      <c r="DZ35" s="636"/>
      <c r="EA35" s="636"/>
      <c r="EB35" s="636"/>
      <c r="EC35" s="648"/>
    </row>
    <row r="36" spans="2:133" ht="11.25" customHeight="1" x14ac:dyDescent="0.15">
      <c r="B36" s="618" t="s">
        <v>332</v>
      </c>
      <c r="C36" s="619"/>
      <c r="D36" s="619"/>
      <c r="E36" s="619"/>
      <c r="F36" s="619"/>
      <c r="G36" s="619"/>
      <c r="H36" s="619"/>
      <c r="I36" s="619"/>
      <c r="J36" s="619"/>
      <c r="K36" s="619"/>
      <c r="L36" s="619"/>
      <c r="M36" s="619"/>
      <c r="N36" s="619"/>
      <c r="O36" s="619"/>
      <c r="P36" s="619"/>
      <c r="Q36" s="620"/>
      <c r="R36" s="621">
        <v>9381080</v>
      </c>
      <c r="S36" s="622"/>
      <c r="T36" s="622"/>
      <c r="U36" s="622"/>
      <c r="V36" s="622"/>
      <c r="W36" s="622"/>
      <c r="X36" s="622"/>
      <c r="Y36" s="623"/>
      <c r="Z36" s="659">
        <v>4.8</v>
      </c>
      <c r="AA36" s="659"/>
      <c r="AB36" s="659"/>
      <c r="AC36" s="659"/>
      <c r="AD36" s="660" t="s">
        <v>130</v>
      </c>
      <c r="AE36" s="660"/>
      <c r="AF36" s="660"/>
      <c r="AG36" s="660"/>
      <c r="AH36" s="660"/>
      <c r="AI36" s="660"/>
      <c r="AJ36" s="660"/>
      <c r="AK36" s="660"/>
      <c r="AL36" s="624" t="s">
        <v>130</v>
      </c>
      <c r="AM36" s="625"/>
      <c r="AN36" s="625"/>
      <c r="AO36" s="661"/>
      <c r="AP36" s="220"/>
      <c r="AQ36" s="670" t="s">
        <v>333</v>
      </c>
      <c r="AR36" s="671"/>
      <c r="AS36" s="671"/>
      <c r="AT36" s="671"/>
      <c r="AU36" s="671"/>
      <c r="AV36" s="671"/>
      <c r="AW36" s="671"/>
      <c r="AX36" s="671"/>
      <c r="AY36" s="672"/>
      <c r="AZ36" s="676">
        <v>19331398</v>
      </c>
      <c r="BA36" s="677"/>
      <c r="BB36" s="677"/>
      <c r="BC36" s="677"/>
      <c r="BD36" s="677"/>
      <c r="BE36" s="677"/>
      <c r="BF36" s="678"/>
      <c r="BG36" s="679" t="s">
        <v>334</v>
      </c>
      <c r="BH36" s="680"/>
      <c r="BI36" s="680"/>
      <c r="BJ36" s="680"/>
      <c r="BK36" s="680"/>
      <c r="BL36" s="680"/>
      <c r="BM36" s="680"/>
      <c r="BN36" s="680"/>
      <c r="BO36" s="680"/>
      <c r="BP36" s="680"/>
      <c r="BQ36" s="680"/>
      <c r="BR36" s="680"/>
      <c r="BS36" s="680"/>
      <c r="BT36" s="680"/>
      <c r="BU36" s="681"/>
      <c r="BV36" s="676">
        <v>2479206</v>
      </c>
      <c r="BW36" s="677"/>
      <c r="BX36" s="677"/>
      <c r="BY36" s="677"/>
      <c r="BZ36" s="677"/>
      <c r="CA36" s="677"/>
      <c r="CB36" s="678"/>
      <c r="CD36" s="618" t="s">
        <v>335</v>
      </c>
      <c r="CE36" s="619"/>
      <c r="CF36" s="619"/>
      <c r="CG36" s="619"/>
      <c r="CH36" s="619"/>
      <c r="CI36" s="619"/>
      <c r="CJ36" s="619"/>
      <c r="CK36" s="619"/>
      <c r="CL36" s="619"/>
      <c r="CM36" s="619"/>
      <c r="CN36" s="619"/>
      <c r="CO36" s="619"/>
      <c r="CP36" s="619"/>
      <c r="CQ36" s="620"/>
      <c r="CR36" s="621">
        <v>11577580</v>
      </c>
      <c r="CS36" s="622"/>
      <c r="CT36" s="622"/>
      <c r="CU36" s="622"/>
      <c r="CV36" s="622"/>
      <c r="CW36" s="622"/>
      <c r="CX36" s="622"/>
      <c r="CY36" s="623"/>
      <c r="CZ36" s="624">
        <v>6.1</v>
      </c>
      <c r="DA36" s="636"/>
      <c r="DB36" s="636"/>
      <c r="DC36" s="637"/>
      <c r="DD36" s="627">
        <v>9701556</v>
      </c>
      <c r="DE36" s="622"/>
      <c r="DF36" s="622"/>
      <c r="DG36" s="622"/>
      <c r="DH36" s="622"/>
      <c r="DI36" s="622"/>
      <c r="DJ36" s="622"/>
      <c r="DK36" s="623"/>
      <c r="DL36" s="627">
        <v>6813853</v>
      </c>
      <c r="DM36" s="622"/>
      <c r="DN36" s="622"/>
      <c r="DO36" s="622"/>
      <c r="DP36" s="622"/>
      <c r="DQ36" s="622"/>
      <c r="DR36" s="622"/>
      <c r="DS36" s="622"/>
      <c r="DT36" s="622"/>
      <c r="DU36" s="622"/>
      <c r="DV36" s="623"/>
      <c r="DW36" s="624">
        <v>7.5</v>
      </c>
      <c r="DX36" s="636"/>
      <c r="DY36" s="636"/>
      <c r="DZ36" s="636"/>
      <c r="EA36" s="636"/>
      <c r="EB36" s="636"/>
      <c r="EC36" s="648"/>
    </row>
    <row r="37" spans="2:133" ht="11.25" customHeight="1" x14ac:dyDescent="0.15">
      <c r="B37" s="618" t="s">
        <v>336</v>
      </c>
      <c r="C37" s="619"/>
      <c r="D37" s="619"/>
      <c r="E37" s="619"/>
      <c r="F37" s="619"/>
      <c r="G37" s="619"/>
      <c r="H37" s="619"/>
      <c r="I37" s="619"/>
      <c r="J37" s="619"/>
      <c r="K37" s="619"/>
      <c r="L37" s="619"/>
      <c r="M37" s="619"/>
      <c r="N37" s="619"/>
      <c r="O37" s="619"/>
      <c r="P37" s="619"/>
      <c r="Q37" s="620"/>
      <c r="R37" s="621">
        <v>22045699</v>
      </c>
      <c r="S37" s="622"/>
      <c r="T37" s="622"/>
      <c r="U37" s="622"/>
      <c r="V37" s="622"/>
      <c r="W37" s="622"/>
      <c r="X37" s="622"/>
      <c r="Y37" s="623"/>
      <c r="Z37" s="659">
        <v>11.2</v>
      </c>
      <c r="AA37" s="659"/>
      <c r="AB37" s="659"/>
      <c r="AC37" s="659"/>
      <c r="AD37" s="660">
        <v>110401</v>
      </c>
      <c r="AE37" s="660"/>
      <c r="AF37" s="660"/>
      <c r="AG37" s="660"/>
      <c r="AH37" s="660"/>
      <c r="AI37" s="660"/>
      <c r="AJ37" s="660"/>
      <c r="AK37" s="660"/>
      <c r="AL37" s="624">
        <v>0.1</v>
      </c>
      <c r="AM37" s="625"/>
      <c r="AN37" s="625"/>
      <c r="AO37" s="661"/>
      <c r="AQ37" s="654" t="s">
        <v>337</v>
      </c>
      <c r="AR37" s="655"/>
      <c r="AS37" s="655"/>
      <c r="AT37" s="655"/>
      <c r="AU37" s="655"/>
      <c r="AV37" s="655"/>
      <c r="AW37" s="655"/>
      <c r="AX37" s="655"/>
      <c r="AY37" s="656"/>
      <c r="AZ37" s="621">
        <v>1833560</v>
      </c>
      <c r="BA37" s="622"/>
      <c r="BB37" s="622"/>
      <c r="BC37" s="622"/>
      <c r="BD37" s="634"/>
      <c r="BE37" s="634"/>
      <c r="BF37" s="657"/>
      <c r="BG37" s="618" t="s">
        <v>338</v>
      </c>
      <c r="BH37" s="619"/>
      <c r="BI37" s="619"/>
      <c r="BJ37" s="619"/>
      <c r="BK37" s="619"/>
      <c r="BL37" s="619"/>
      <c r="BM37" s="619"/>
      <c r="BN37" s="619"/>
      <c r="BO37" s="619"/>
      <c r="BP37" s="619"/>
      <c r="BQ37" s="619"/>
      <c r="BR37" s="619"/>
      <c r="BS37" s="619"/>
      <c r="BT37" s="619"/>
      <c r="BU37" s="620"/>
      <c r="BV37" s="621">
        <v>1921789</v>
      </c>
      <c r="BW37" s="622"/>
      <c r="BX37" s="622"/>
      <c r="BY37" s="622"/>
      <c r="BZ37" s="622"/>
      <c r="CA37" s="622"/>
      <c r="CB37" s="658"/>
      <c r="CD37" s="618" t="s">
        <v>339</v>
      </c>
      <c r="CE37" s="619"/>
      <c r="CF37" s="619"/>
      <c r="CG37" s="619"/>
      <c r="CH37" s="619"/>
      <c r="CI37" s="619"/>
      <c r="CJ37" s="619"/>
      <c r="CK37" s="619"/>
      <c r="CL37" s="619"/>
      <c r="CM37" s="619"/>
      <c r="CN37" s="619"/>
      <c r="CO37" s="619"/>
      <c r="CP37" s="619"/>
      <c r="CQ37" s="620"/>
      <c r="CR37" s="621">
        <v>226001</v>
      </c>
      <c r="CS37" s="634"/>
      <c r="CT37" s="634"/>
      <c r="CU37" s="634"/>
      <c r="CV37" s="634"/>
      <c r="CW37" s="634"/>
      <c r="CX37" s="634"/>
      <c r="CY37" s="635"/>
      <c r="CZ37" s="624">
        <v>0.1</v>
      </c>
      <c r="DA37" s="636"/>
      <c r="DB37" s="636"/>
      <c r="DC37" s="637"/>
      <c r="DD37" s="627">
        <v>226001</v>
      </c>
      <c r="DE37" s="634"/>
      <c r="DF37" s="634"/>
      <c r="DG37" s="634"/>
      <c r="DH37" s="634"/>
      <c r="DI37" s="634"/>
      <c r="DJ37" s="634"/>
      <c r="DK37" s="635"/>
      <c r="DL37" s="627">
        <v>226001</v>
      </c>
      <c r="DM37" s="634"/>
      <c r="DN37" s="634"/>
      <c r="DO37" s="634"/>
      <c r="DP37" s="634"/>
      <c r="DQ37" s="634"/>
      <c r="DR37" s="634"/>
      <c r="DS37" s="634"/>
      <c r="DT37" s="634"/>
      <c r="DU37" s="634"/>
      <c r="DV37" s="635"/>
      <c r="DW37" s="624">
        <v>0.2</v>
      </c>
      <c r="DX37" s="636"/>
      <c r="DY37" s="636"/>
      <c r="DZ37" s="636"/>
      <c r="EA37" s="636"/>
      <c r="EB37" s="636"/>
      <c r="EC37" s="648"/>
    </row>
    <row r="38" spans="2:133" ht="11.25" customHeight="1" x14ac:dyDescent="0.15">
      <c r="B38" s="618" t="s">
        <v>340</v>
      </c>
      <c r="C38" s="619"/>
      <c r="D38" s="619"/>
      <c r="E38" s="619"/>
      <c r="F38" s="619"/>
      <c r="G38" s="619"/>
      <c r="H38" s="619"/>
      <c r="I38" s="619"/>
      <c r="J38" s="619"/>
      <c r="K38" s="619"/>
      <c r="L38" s="619"/>
      <c r="M38" s="619"/>
      <c r="N38" s="619"/>
      <c r="O38" s="619"/>
      <c r="P38" s="619"/>
      <c r="Q38" s="620"/>
      <c r="R38" s="621">
        <v>12711700</v>
      </c>
      <c r="S38" s="622"/>
      <c r="T38" s="622"/>
      <c r="U38" s="622"/>
      <c r="V38" s="622"/>
      <c r="W38" s="622"/>
      <c r="X38" s="622"/>
      <c r="Y38" s="623"/>
      <c r="Z38" s="659">
        <v>6.5</v>
      </c>
      <c r="AA38" s="659"/>
      <c r="AB38" s="659"/>
      <c r="AC38" s="659"/>
      <c r="AD38" s="660" t="s">
        <v>130</v>
      </c>
      <c r="AE38" s="660"/>
      <c r="AF38" s="660"/>
      <c r="AG38" s="660"/>
      <c r="AH38" s="660"/>
      <c r="AI38" s="660"/>
      <c r="AJ38" s="660"/>
      <c r="AK38" s="660"/>
      <c r="AL38" s="624" t="s">
        <v>130</v>
      </c>
      <c r="AM38" s="625"/>
      <c r="AN38" s="625"/>
      <c r="AO38" s="661"/>
      <c r="AQ38" s="654" t="s">
        <v>341</v>
      </c>
      <c r="AR38" s="655"/>
      <c r="AS38" s="655"/>
      <c r="AT38" s="655"/>
      <c r="AU38" s="655"/>
      <c r="AV38" s="655"/>
      <c r="AW38" s="655"/>
      <c r="AX38" s="655"/>
      <c r="AY38" s="656"/>
      <c r="AZ38" s="621">
        <v>1381035</v>
      </c>
      <c r="BA38" s="622"/>
      <c r="BB38" s="622"/>
      <c r="BC38" s="622"/>
      <c r="BD38" s="634"/>
      <c r="BE38" s="634"/>
      <c r="BF38" s="657"/>
      <c r="BG38" s="618" t="s">
        <v>342</v>
      </c>
      <c r="BH38" s="619"/>
      <c r="BI38" s="619"/>
      <c r="BJ38" s="619"/>
      <c r="BK38" s="619"/>
      <c r="BL38" s="619"/>
      <c r="BM38" s="619"/>
      <c r="BN38" s="619"/>
      <c r="BO38" s="619"/>
      <c r="BP38" s="619"/>
      <c r="BQ38" s="619"/>
      <c r="BR38" s="619"/>
      <c r="BS38" s="619"/>
      <c r="BT38" s="619"/>
      <c r="BU38" s="620"/>
      <c r="BV38" s="621">
        <v>51084</v>
      </c>
      <c r="BW38" s="622"/>
      <c r="BX38" s="622"/>
      <c r="BY38" s="622"/>
      <c r="BZ38" s="622"/>
      <c r="CA38" s="622"/>
      <c r="CB38" s="658"/>
      <c r="CD38" s="618" t="s">
        <v>343</v>
      </c>
      <c r="CE38" s="619"/>
      <c r="CF38" s="619"/>
      <c r="CG38" s="619"/>
      <c r="CH38" s="619"/>
      <c r="CI38" s="619"/>
      <c r="CJ38" s="619"/>
      <c r="CK38" s="619"/>
      <c r="CL38" s="619"/>
      <c r="CM38" s="619"/>
      <c r="CN38" s="619"/>
      <c r="CO38" s="619"/>
      <c r="CP38" s="619"/>
      <c r="CQ38" s="620"/>
      <c r="CR38" s="621">
        <v>15770057</v>
      </c>
      <c r="CS38" s="622"/>
      <c r="CT38" s="622"/>
      <c r="CU38" s="622"/>
      <c r="CV38" s="622"/>
      <c r="CW38" s="622"/>
      <c r="CX38" s="622"/>
      <c r="CY38" s="623"/>
      <c r="CZ38" s="624">
        <v>8.4</v>
      </c>
      <c r="DA38" s="636"/>
      <c r="DB38" s="636"/>
      <c r="DC38" s="637"/>
      <c r="DD38" s="627">
        <v>12938482</v>
      </c>
      <c r="DE38" s="622"/>
      <c r="DF38" s="622"/>
      <c r="DG38" s="622"/>
      <c r="DH38" s="622"/>
      <c r="DI38" s="622"/>
      <c r="DJ38" s="622"/>
      <c r="DK38" s="623"/>
      <c r="DL38" s="627">
        <v>12037836</v>
      </c>
      <c r="DM38" s="622"/>
      <c r="DN38" s="622"/>
      <c r="DO38" s="622"/>
      <c r="DP38" s="622"/>
      <c r="DQ38" s="622"/>
      <c r="DR38" s="622"/>
      <c r="DS38" s="622"/>
      <c r="DT38" s="622"/>
      <c r="DU38" s="622"/>
      <c r="DV38" s="623"/>
      <c r="DW38" s="624">
        <v>13.2</v>
      </c>
      <c r="DX38" s="636"/>
      <c r="DY38" s="636"/>
      <c r="DZ38" s="636"/>
      <c r="EA38" s="636"/>
      <c r="EB38" s="636"/>
      <c r="EC38" s="648"/>
    </row>
    <row r="39" spans="2:133" ht="11.25" customHeight="1" x14ac:dyDescent="0.15">
      <c r="B39" s="618" t="s">
        <v>344</v>
      </c>
      <c r="C39" s="619"/>
      <c r="D39" s="619"/>
      <c r="E39" s="619"/>
      <c r="F39" s="619"/>
      <c r="G39" s="619"/>
      <c r="H39" s="619"/>
      <c r="I39" s="619"/>
      <c r="J39" s="619"/>
      <c r="K39" s="619"/>
      <c r="L39" s="619"/>
      <c r="M39" s="619"/>
      <c r="N39" s="619"/>
      <c r="O39" s="619"/>
      <c r="P39" s="619"/>
      <c r="Q39" s="620"/>
      <c r="R39" s="621" t="s">
        <v>249</v>
      </c>
      <c r="S39" s="622"/>
      <c r="T39" s="622"/>
      <c r="U39" s="622"/>
      <c r="V39" s="622"/>
      <c r="W39" s="622"/>
      <c r="X39" s="622"/>
      <c r="Y39" s="623"/>
      <c r="Z39" s="659" t="s">
        <v>249</v>
      </c>
      <c r="AA39" s="659"/>
      <c r="AB39" s="659"/>
      <c r="AC39" s="659"/>
      <c r="AD39" s="660" t="s">
        <v>130</v>
      </c>
      <c r="AE39" s="660"/>
      <c r="AF39" s="660"/>
      <c r="AG39" s="660"/>
      <c r="AH39" s="660"/>
      <c r="AI39" s="660"/>
      <c r="AJ39" s="660"/>
      <c r="AK39" s="660"/>
      <c r="AL39" s="624" t="s">
        <v>249</v>
      </c>
      <c r="AM39" s="625"/>
      <c r="AN39" s="625"/>
      <c r="AO39" s="661"/>
      <c r="AQ39" s="654" t="s">
        <v>345</v>
      </c>
      <c r="AR39" s="655"/>
      <c r="AS39" s="655"/>
      <c r="AT39" s="655"/>
      <c r="AU39" s="655"/>
      <c r="AV39" s="655"/>
      <c r="AW39" s="655"/>
      <c r="AX39" s="655"/>
      <c r="AY39" s="656"/>
      <c r="AZ39" s="621">
        <v>248775</v>
      </c>
      <c r="BA39" s="622"/>
      <c r="BB39" s="622"/>
      <c r="BC39" s="622"/>
      <c r="BD39" s="634"/>
      <c r="BE39" s="634"/>
      <c r="BF39" s="657"/>
      <c r="BG39" s="618" t="s">
        <v>346</v>
      </c>
      <c r="BH39" s="619"/>
      <c r="BI39" s="619"/>
      <c r="BJ39" s="619"/>
      <c r="BK39" s="619"/>
      <c r="BL39" s="619"/>
      <c r="BM39" s="619"/>
      <c r="BN39" s="619"/>
      <c r="BO39" s="619"/>
      <c r="BP39" s="619"/>
      <c r="BQ39" s="619"/>
      <c r="BR39" s="619"/>
      <c r="BS39" s="619"/>
      <c r="BT39" s="619"/>
      <c r="BU39" s="620"/>
      <c r="BV39" s="621">
        <v>76695</v>
      </c>
      <c r="BW39" s="622"/>
      <c r="BX39" s="622"/>
      <c r="BY39" s="622"/>
      <c r="BZ39" s="622"/>
      <c r="CA39" s="622"/>
      <c r="CB39" s="658"/>
      <c r="CD39" s="618" t="s">
        <v>347</v>
      </c>
      <c r="CE39" s="619"/>
      <c r="CF39" s="619"/>
      <c r="CG39" s="619"/>
      <c r="CH39" s="619"/>
      <c r="CI39" s="619"/>
      <c r="CJ39" s="619"/>
      <c r="CK39" s="619"/>
      <c r="CL39" s="619"/>
      <c r="CM39" s="619"/>
      <c r="CN39" s="619"/>
      <c r="CO39" s="619"/>
      <c r="CP39" s="619"/>
      <c r="CQ39" s="620"/>
      <c r="CR39" s="621">
        <v>3785927</v>
      </c>
      <c r="CS39" s="634"/>
      <c r="CT39" s="634"/>
      <c r="CU39" s="634"/>
      <c r="CV39" s="634"/>
      <c r="CW39" s="634"/>
      <c r="CX39" s="634"/>
      <c r="CY39" s="635"/>
      <c r="CZ39" s="624">
        <v>2</v>
      </c>
      <c r="DA39" s="636"/>
      <c r="DB39" s="636"/>
      <c r="DC39" s="637"/>
      <c r="DD39" s="627">
        <v>3595948</v>
      </c>
      <c r="DE39" s="634"/>
      <c r="DF39" s="634"/>
      <c r="DG39" s="634"/>
      <c r="DH39" s="634"/>
      <c r="DI39" s="634"/>
      <c r="DJ39" s="634"/>
      <c r="DK39" s="635"/>
      <c r="DL39" s="627" t="s">
        <v>249</v>
      </c>
      <c r="DM39" s="634"/>
      <c r="DN39" s="634"/>
      <c r="DO39" s="634"/>
      <c r="DP39" s="634"/>
      <c r="DQ39" s="634"/>
      <c r="DR39" s="634"/>
      <c r="DS39" s="634"/>
      <c r="DT39" s="634"/>
      <c r="DU39" s="634"/>
      <c r="DV39" s="635"/>
      <c r="DW39" s="624" t="s">
        <v>130</v>
      </c>
      <c r="DX39" s="636"/>
      <c r="DY39" s="636"/>
      <c r="DZ39" s="636"/>
      <c r="EA39" s="636"/>
      <c r="EB39" s="636"/>
      <c r="EC39" s="648"/>
    </row>
    <row r="40" spans="2:133" ht="11.25" customHeight="1" x14ac:dyDescent="0.15">
      <c r="B40" s="618" t="s">
        <v>348</v>
      </c>
      <c r="C40" s="619"/>
      <c r="D40" s="619"/>
      <c r="E40" s="619"/>
      <c r="F40" s="619"/>
      <c r="G40" s="619"/>
      <c r="H40" s="619"/>
      <c r="I40" s="619"/>
      <c r="J40" s="619"/>
      <c r="K40" s="619"/>
      <c r="L40" s="619"/>
      <c r="M40" s="619"/>
      <c r="N40" s="619"/>
      <c r="O40" s="619"/>
      <c r="P40" s="619"/>
      <c r="Q40" s="620"/>
      <c r="R40" s="621">
        <v>3484900</v>
      </c>
      <c r="S40" s="622"/>
      <c r="T40" s="622"/>
      <c r="U40" s="622"/>
      <c r="V40" s="622"/>
      <c r="W40" s="622"/>
      <c r="X40" s="622"/>
      <c r="Y40" s="623"/>
      <c r="Z40" s="659">
        <v>1.8</v>
      </c>
      <c r="AA40" s="659"/>
      <c r="AB40" s="659"/>
      <c r="AC40" s="659"/>
      <c r="AD40" s="660" t="s">
        <v>249</v>
      </c>
      <c r="AE40" s="660"/>
      <c r="AF40" s="660"/>
      <c r="AG40" s="660"/>
      <c r="AH40" s="660"/>
      <c r="AI40" s="660"/>
      <c r="AJ40" s="660"/>
      <c r="AK40" s="660"/>
      <c r="AL40" s="624" t="s">
        <v>249</v>
      </c>
      <c r="AM40" s="625"/>
      <c r="AN40" s="625"/>
      <c r="AO40" s="661"/>
      <c r="AQ40" s="654" t="s">
        <v>349</v>
      </c>
      <c r="AR40" s="655"/>
      <c r="AS40" s="655"/>
      <c r="AT40" s="655"/>
      <c r="AU40" s="655"/>
      <c r="AV40" s="655"/>
      <c r="AW40" s="655"/>
      <c r="AX40" s="655"/>
      <c r="AY40" s="656"/>
      <c r="AZ40" s="621">
        <v>179091</v>
      </c>
      <c r="BA40" s="622"/>
      <c r="BB40" s="622"/>
      <c r="BC40" s="622"/>
      <c r="BD40" s="634"/>
      <c r="BE40" s="634"/>
      <c r="BF40" s="657"/>
      <c r="BG40" s="662" t="s">
        <v>350</v>
      </c>
      <c r="BH40" s="663"/>
      <c r="BI40" s="663"/>
      <c r="BJ40" s="663"/>
      <c r="BK40" s="663"/>
      <c r="BL40" s="221"/>
      <c r="BM40" s="619" t="s">
        <v>351</v>
      </c>
      <c r="BN40" s="619"/>
      <c r="BO40" s="619"/>
      <c r="BP40" s="619"/>
      <c r="BQ40" s="619"/>
      <c r="BR40" s="619"/>
      <c r="BS40" s="619"/>
      <c r="BT40" s="619"/>
      <c r="BU40" s="620"/>
      <c r="BV40" s="621">
        <v>113</v>
      </c>
      <c r="BW40" s="622"/>
      <c r="BX40" s="622"/>
      <c r="BY40" s="622"/>
      <c r="BZ40" s="622"/>
      <c r="CA40" s="622"/>
      <c r="CB40" s="658"/>
      <c r="CD40" s="618" t="s">
        <v>352</v>
      </c>
      <c r="CE40" s="619"/>
      <c r="CF40" s="619"/>
      <c r="CG40" s="619"/>
      <c r="CH40" s="619"/>
      <c r="CI40" s="619"/>
      <c r="CJ40" s="619"/>
      <c r="CK40" s="619"/>
      <c r="CL40" s="619"/>
      <c r="CM40" s="619"/>
      <c r="CN40" s="619"/>
      <c r="CO40" s="619"/>
      <c r="CP40" s="619"/>
      <c r="CQ40" s="620"/>
      <c r="CR40" s="621">
        <v>18159238</v>
      </c>
      <c r="CS40" s="622"/>
      <c r="CT40" s="622"/>
      <c r="CU40" s="622"/>
      <c r="CV40" s="622"/>
      <c r="CW40" s="622"/>
      <c r="CX40" s="622"/>
      <c r="CY40" s="623"/>
      <c r="CZ40" s="624">
        <v>9.6</v>
      </c>
      <c r="DA40" s="636"/>
      <c r="DB40" s="636"/>
      <c r="DC40" s="637"/>
      <c r="DD40" s="627" t="s">
        <v>130</v>
      </c>
      <c r="DE40" s="622"/>
      <c r="DF40" s="622"/>
      <c r="DG40" s="622"/>
      <c r="DH40" s="622"/>
      <c r="DI40" s="622"/>
      <c r="DJ40" s="622"/>
      <c r="DK40" s="623"/>
      <c r="DL40" s="627" t="s">
        <v>249</v>
      </c>
      <c r="DM40" s="622"/>
      <c r="DN40" s="622"/>
      <c r="DO40" s="622"/>
      <c r="DP40" s="622"/>
      <c r="DQ40" s="622"/>
      <c r="DR40" s="622"/>
      <c r="DS40" s="622"/>
      <c r="DT40" s="622"/>
      <c r="DU40" s="622"/>
      <c r="DV40" s="623"/>
      <c r="DW40" s="624" t="s">
        <v>130</v>
      </c>
      <c r="DX40" s="636"/>
      <c r="DY40" s="636"/>
      <c r="DZ40" s="636"/>
      <c r="EA40" s="636"/>
      <c r="EB40" s="636"/>
      <c r="EC40" s="648"/>
    </row>
    <row r="41" spans="2:133" ht="11.25" customHeight="1" x14ac:dyDescent="0.15">
      <c r="B41" s="602" t="s">
        <v>353</v>
      </c>
      <c r="C41" s="603"/>
      <c r="D41" s="603"/>
      <c r="E41" s="603"/>
      <c r="F41" s="603"/>
      <c r="G41" s="603"/>
      <c r="H41" s="603"/>
      <c r="I41" s="603"/>
      <c r="J41" s="603"/>
      <c r="K41" s="603"/>
      <c r="L41" s="603"/>
      <c r="M41" s="603"/>
      <c r="N41" s="603"/>
      <c r="O41" s="603"/>
      <c r="P41" s="603"/>
      <c r="Q41" s="604"/>
      <c r="R41" s="605">
        <v>196878547</v>
      </c>
      <c r="S41" s="646"/>
      <c r="T41" s="646"/>
      <c r="U41" s="646"/>
      <c r="V41" s="646"/>
      <c r="W41" s="646"/>
      <c r="X41" s="646"/>
      <c r="Y41" s="649"/>
      <c r="Z41" s="650">
        <v>100</v>
      </c>
      <c r="AA41" s="650"/>
      <c r="AB41" s="650"/>
      <c r="AC41" s="650"/>
      <c r="AD41" s="651">
        <v>87809391</v>
      </c>
      <c r="AE41" s="651"/>
      <c r="AF41" s="651"/>
      <c r="AG41" s="651"/>
      <c r="AH41" s="651"/>
      <c r="AI41" s="651"/>
      <c r="AJ41" s="651"/>
      <c r="AK41" s="651"/>
      <c r="AL41" s="608">
        <v>100</v>
      </c>
      <c r="AM41" s="652"/>
      <c r="AN41" s="652"/>
      <c r="AO41" s="653"/>
      <c r="AQ41" s="654" t="s">
        <v>354</v>
      </c>
      <c r="AR41" s="655"/>
      <c r="AS41" s="655"/>
      <c r="AT41" s="655"/>
      <c r="AU41" s="655"/>
      <c r="AV41" s="655"/>
      <c r="AW41" s="655"/>
      <c r="AX41" s="655"/>
      <c r="AY41" s="656"/>
      <c r="AZ41" s="621">
        <v>3528062</v>
      </c>
      <c r="BA41" s="622"/>
      <c r="BB41" s="622"/>
      <c r="BC41" s="622"/>
      <c r="BD41" s="634"/>
      <c r="BE41" s="634"/>
      <c r="BF41" s="657"/>
      <c r="BG41" s="662"/>
      <c r="BH41" s="663"/>
      <c r="BI41" s="663"/>
      <c r="BJ41" s="663"/>
      <c r="BK41" s="663"/>
      <c r="BL41" s="221"/>
      <c r="BM41" s="619" t="s">
        <v>355</v>
      </c>
      <c r="BN41" s="619"/>
      <c r="BO41" s="619"/>
      <c r="BP41" s="619"/>
      <c r="BQ41" s="619"/>
      <c r="BR41" s="619"/>
      <c r="BS41" s="619"/>
      <c r="BT41" s="619"/>
      <c r="BU41" s="620"/>
      <c r="BV41" s="621" t="s">
        <v>249</v>
      </c>
      <c r="BW41" s="622"/>
      <c r="BX41" s="622"/>
      <c r="BY41" s="622"/>
      <c r="BZ41" s="622"/>
      <c r="CA41" s="622"/>
      <c r="CB41" s="658"/>
      <c r="CD41" s="618" t="s">
        <v>356</v>
      </c>
      <c r="CE41" s="619"/>
      <c r="CF41" s="619"/>
      <c r="CG41" s="619"/>
      <c r="CH41" s="619"/>
      <c r="CI41" s="619"/>
      <c r="CJ41" s="619"/>
      <c r="CK41" s="619"/>
      <c r="CL41" s="619"/>
      <c r="CM41" s="619"/>
      <c r="CN41" s="619"/>
      <c r="CO41" s="619"/>
      <c r="CP41" s="619"/>
      <c r="CQ41" s="620"/>
      <c r="CR41" s="621" t="s">
        <v>130</v>
      </c>
      <c r="CS41" s="634"/>
      <c r="CT41" s="634"/>
      <c r="CU41" s="634"/>
      <c r="CV41" s="634"/>
      <c r="CW41" s="634"/>
      <c r="CX41" s="634"/>
      <c r="CY41" s="635"/>
      <c r="CZ41" s="624" t="s">
        <v>130</v>
      </c>
      <c r="DA41" s="636"/>
      <c r="DB41" s="636"/>
      <c r="DC41" s="637"/>
      <c r="DD41" s="627" t="s">
        <v>249</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x14ac:dyDescent="0.15">
      <c r="AQ42" s="666" t="s">
        <v>357</v>
      </c>
      <c r="AR42" s="667"/>
      <c r="AS42" s="667"/>
      <c r="AT42" s="667"/>
      <c r="AU42" s="667"/>
      <c r="AV42" s="667"/>
      <c r="AW42" s="667"/>
      <c r="AX42" s="667"/>
      <c r="AY42" s="668"/>
      <c r="AZ42" s="605">
        <v>12160875</v>
      </c>
      <c r="BA42" s="646"/>
      <c r="BB42" s="646"/>
      <c r="BC42" s="646"/>
      <c r="BD42" s="606"/>
      <c r="BE42" s="606"/>
      <c r="BF42" s="669"/>
      <c r="BG42" s="664"/>
      <c r="BH42" s="665"/>
      <c r="BI42" s="665"/>
      <c r="BJ42" s="665"/>
      <c r="BK42" s="665"/>
      <c r="BL42" s="222"/>
      <c r="BM42" s="603" t="s">
        <v>358</v>
      </c>
      <c r="BN42" s="603"/>
      <c r="BO42" s="603"/>
      <c r="BP42" s="603"/>
      <c r="BQ42" s="603"/>
      <c r="BR42" s="603"/>
      <c r="BS42" s="603"/>
      <c r="BT42" s="603"/>
      <c r="BU42" s="604"/>
      <c r="BV42" s="605">
        <v>383</v>
      </c>
      <c r="BW42" s="646"/>
      <c r="BX42" s="646"/>
      <c r="BY42" s="646"/>
      <c r="BZ42" s="646"/>
      <c r="CA42" s="646"/>
      <c r="CB42" s="647"/>
      <c r="CD42" s="618" t="s">
        <v>359</v>
      </c>
      <c r="CE42" s="619"/>
      <c r="CF42" s="619"/>
      <c r="CG42" s="619"/>
      <c r="CH42" s="619"/>
      <c r="CI42" s="619"/>
      <c r="CJ42" s="619"/>
      <c r="CK42" s="619"/>
      <c r="CL42" s="619"/>
      <c r="CM42" s="619"/>
      <c r="CN42" s="619"/>
      <c r="CO42" s="619"/>
      <c r="CP42" s="619"/>
      <c r="CQ42" s="620"/>
      <c r="CR42" s="621">
        <v>20564714</v>
      </c>
      <c r="CS42" s="634"/>
      <c r="CT42" s="634"/>
      <c r="CU42" s="634"/>
      <c r="CV42" s="634"/>
      <c r="CW42" s="634"/>
      <c r="CX42" s="634"/>
      <c r="CY42" s="635"/>
      <c r="CZ42" s="624">
        <v>10.9</v>
      </c>
      <c r="DA42" s="636"/>
      <c r="DB42" s="636"/>
      <c r="DC42" s="637"/>
      <c r="DD42" s="627">
        <v>5000571</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x14ac:dyDescent="0.15">
      <c r="B43" s="212" t="s">
        <v>360</v>
      </c>
      <c r="CD43" s="618" t="s">
        <v>361</v>
      </c>
      <c r="CE43" s="619"/>
      <c r="CF43" s="619"/>
      <c r="CG43" s="619"/>
      <c r="CH43" s="619"/>
      <c r="CI43" s="619"/>
      <c r="CJ43" s="619"/>
      <c r="CK43" s="619"/>
      <c r="CL43" s="619"/>
      <c r="CM43" s="619"/>
      <c r="CN43" s="619"/>
      <c r="CO43" s="619"/>
      <c r="CP43" s="619"/>
      <c r="CQ43" s="620"/>
      <c r="CR43" s="621">
        <v>1392755</v>
      </c>
      <c r="CS43" s="634"/>
      <c r="CT43" s="634"/>
      <c r="CU43" s="634"/>
      <c r="CV43" s="634"/>
      <c r="CW43" s="634"/>
      <c r="CX43" s="634"/>
      <c r="CY43" s="635"/>
      <c r="CZ43" s="624">
        <v>0.7</v>
      </c>
      <c r="DA43" s="636"/>
      <c r="DB43" s="636"/>
      <c r="DC43" s="637"/>
      <c r="DD43" s="627">
        <v>1392755</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x14ac:dyDescent="0.15">
      <c r="B44" s="638" t="s">
        <v>362</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309</v>
      </c>
      <c r="CE44" s="641"/>
      <c r="CF44" s="618" t="s">
        <v>363</v>
      </c>
      <c r="CG44" s="619"/>
      <c r="CH44" s="619"/>
      <c r="CI44" s="619"/>
      <c r="CJ44" s="619"/>
      <c r="CK44" s="619"/>
      <c r="CL44" s="619"/>
      <c r="CM44" s="619"/>
      <c r="CN44" s="619"/>
      <c r="CO44" s="619"/>
      <c r="CP44" s="619"/>
      <c r="CQ44" s="620"/>
      <c r="CR44" s="621">
        <v>20564714</v>
      </c>
      <c r="CS44" s="622"/>
      <c r="CT44" s="622"/>
      <c r="CU44" s="622"/>
      <c r="CV44" s="622"/>
      <c r="CW44" s="622"/>
      <c r="CX44" s="622"/>
      <c r="CY44" s="623"/>
      <c r="CZ44" s="624">
        <v>10.9</v>
      </c>
      <c r="DA44" s="625"/>
      <c r="DB44" s="625"/>
      <c r="DC44" s="626"/>
      <c r="DD44" s="627">
        <v>5000571</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x14ac:dyDescent="0.15">
      <c r="B45" s="638" t="s">
        <v>364</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365</v>
      </c>
      <c r="CG45" s="619"/>
      <c r="CH45" s="619"/>
      <c r="CI45" s="619"/>
      <c r="CJ45" s="619"/>
      <c r="CK45" s="619"/>
      <c r="CL45" s="619"/>
      <c r="CM45" s="619"/>
      <c r="CN45" s="619"/>
      <c r="CO45" s="619"/>
      <c r="CP45" s="619"/>
      <c r="CQ45" s="620"/>
      <c r="CR45" s="621">
        <v>10693485</v>
      </c>
      <c r="CS45" s="634"/>
      <c r="CT45" s="634"/>
      <c r="CU45" s="634"/>
      <c r="CV45" s="634"/>
      <c r="CW45" s="634"/>
      <c r="CX45" s="634"/>
      <c r="CY45" s="635"/>
      <c r="CZ45" s="624">
        <v>5.7</v>
      </c>
      <c r="DA45" s="636"/>
      <c r="DB45" s="636"/>
      <c r="DC45" s="637"/>
      <c r="DD45" s="627">
        <v>1372031</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x14ac:dyDescent="0.15">
      <c r="B46" s="223"/>
      <c r="CD46" s="642"/>
      <c r="CE46" s="643"/>
      <c r="CF46" s="618" t="s">
        <v>366</v>
      </c>
      <c r="CG46" s="619"/>
      <c r="CH46" s="619"/>
      <c r="CI46" s="619"/>
      <c r="CJ46" s="619"/>
      <c r="CK46" s="619"/>
      <c r="CL46" s="619"/>
      <c r="CM46" s="619"/>
      <c r="CN46" s="619"/>
      <c r="CO46" s="619"/>
      <c r="CP46" s="619"/>
      <c r="CQ46" s="620"/>
      <c r="CR46" s="621">
        <v>9647666</v>
      </c>
      <c r="CS46" s="622"/>
      <c r="CT46" s="622"/>
      <c r="CU46" s="622"/>
      <c r="CV46" s="622"/>
      <c r="CW46" s="622"/>
      <c r="CX46" s="622"/>
      <c r="CY46" s="623"/>
      <c r="CZ46" s="624">
        <v>5.0999999999999996</v>
      </c>
      <c r="DA46" s="625"/>
      <c r="DB46" s="625"/>
      <c r="DC46" s="626"/>
      <c r="DD46" s="627">
        <v>3520477</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x14ac:dyDescent="0.15">
      <c r="B47" s="223"/>
      <c r="CD47" s="642"/>
      <c r="CE47" s="643"/>
      <c r="CF47" s="618" t="s">
        <v>367</v>
      </c>
      <c r="CG47" s="619"/>
      <c r="CH47" s="619"/>
      <c r="CI47" s="619"/>
      <c r="CJ47" s="619"/>
      <c r="CK47" s="619"/>
      <c r="CL47" s="619"/>
      <c r="CM47" s="619"/>
      <c r="CN47" s="619"/>
      <c r="CO47" s="619"/>
      <c r="CP47" s="619"/>
      <c r="CQ47" s="620"/>
      <c r="CR47" s="621" t="s">
        <v>130</v>
      </c>
      <c r="CS47" s="634"/>
      <c r="CT47" s="634"/>
      <c r="CU47" s="634"/>
      <c r="CV47" s="634"/>
      <c r="CW47" s="634"/>
      <c r="CX47" s="634"/>
      <c r="CY47" s="635"/>
      <c r="CZ47" s="624" t="s">
        <v>130</v>
      </c>
      <c r="DA47" s="636"/>
      <c r="DB47" s="636"/>
      <c r="DC47" s="637"/>
      <c r="DD47" s="627" t="s">
        <v>249</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x14ac:dyDescent="0.15">
      <c r="B48" s="223"/>
      <c r="CD48" s="644"/>
      <c r="CE48" s="645"/>
      <c r="CF48" s="618" t="s">
        <v>368</v>
      </c>
      <c r="CG48" s="619"/>
      <c r="CH48" s="619"/>
      <c r="CI48" s="619"/>
      <c r="CJ48" s="619"/>
      <c r="CK48" s="619"/>
      <c r="CL48" s="619"/>
      <c r="CM48" s="619"/>
      <c r="CN48" s="619"/>
      <c r="CO48" s="619"/>
      <c r="CP48" s="619"/>
      <c r="CQ48" s="620"/>
      <c r="CR48" s="621" t="s">
        <v>130</v>
      </c>
      <c r="CS48" s="622"/>
      <c r="CT48" s="622"/>
      <c r="CU48" s="622"/>
      <c r="CV48" s="622"/>
      <c r="CW48" s="622"/>
      <c r="CX48" s="622"/>
      <c r="CY48" s="623"/>
      <c r="CZ48" s="624" t="s">
        <v>249</v>
      </c>
      <c r="DA48" s="625"/>
      <c r="DB48" s="625"/>
      <c r="DC48" s="626"/>
      <c r="DD48" s="627" t="s">
        <v>249</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x14ac:dyDescent="0.15">
      <c r="B49" s="223"/>
      <c r="CD49" s="602" t="s">
        <v>369</v>
      </c>
      <c r="CE49" s="603"/>
      <c r="CF49" s="603"/>
      <c r="CG49" s="603"/>
      <c r="CH49" s="603"/>
      <c r="CI49" s="603"/>
      <c r="CJ49" s="603"/>
      <c r="CK49" s="603"/>
      <c r="CL49" s="603"/>
      <c r="CM49" s="603"/>
      <c r="CN49" s="603"/>
      <c r="CO49" s="603"/>
      <c r="CP49" s="603"/>
      <c r="CQ49" s="604"/>
      <c r="CR49" s="605">
        <v>188492600</v>
      </c>
      <c r="CS49" s="606"/>
      <c r="CT49" s="606"/>
      <c r="CU49" s="606"/>
      <c r="CV49" s="606"/>
      <c r="CW49" s="606"/>
      <c r="CX49" s="606"/>
      <c r="CY49" s="607"/>
      <c r="CZ49" s="608">
        <v>100</v>
      </c>
      <c r="DA49" s="609"/>
      <c r="DB49" s="609"/>
      <c r="DC49" s="610"/>
      <c r="DD49" s="611">
        <v>102980885</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CAm4szvMTLTWzRfRpnxR4oQMUP9lDXR6F7mIKJ3ZLTyqeXOb05GOp+6EYANyDQYlARpQvhGc3siB1Vjoa1EIiA==" saltValue="YxX11zL92TVxG8dE7gh1gw=="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R30:CB30"/>
    <mergeCell ref="CF30:CQ30"/>
    <mergeCell ref="CR30:CY30"/>
    <mergeCell ref="CZ30:DC30"/>
    <mergeCell ref="DD30:DK30"/>
    <mergeCell ref="DL30:DV30"/>
    <mergeCell ref="DD29:DK29"/>
    <mergeCell ref="DL29:DV29"/>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B30:Q30"/>
    <mergeCell ref="R30:Y30"/>
    <mergeCell ref="Z30:AC30"/>
    <mergeCell ref="AD30:AK30"/>
    <mergeCell ref="AL30:AO30"/>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election activeCell="AF78" sqref="AF78:AJ78"/>
    </sheetView>
  </sheetViews>
  <sheetFormatPr defaultColWidth="0" defaultRowHeight="13.5" zeroHeight="1" x14ac:dyDescent="0.15"/>
  <cols>
    <col min="1" max="130" width="2.75" style="229" customWidth="1"/>
    <col min="131" max="131" width="1.625" style="229" customWidth="1"/>
    <col min="132" max="16384" width="9" style="229" hidden="1"/>
  </cols>
  <sheetData>
    <row r="1" spans="1:131" ht="11.25" customHeight="1" thickBot="1" x14ac:dyDescent="0.2">
      <c r="A1" s="225"/>
      <c r="B1" s="225"/>
      <c r="C1" s="225"/>
      <c r="D1" s="225"/>
      <c r="E1" s="225"/>
      <c r="F1" s="225"/>
      <c r="G1" s="225"/>
      <c r="H1" s="225"/>
      <c r="I1" s="225"/>
      <c r="J1" s="225"/>
      <c r="K1" s="225"/>
      <c r="L1" s="225"/>
      <c r="M1" s="225"/>
      <c r="N1" s="226"/>
      <c r="O1" s="226"/>
      <c r="P1" s="226"/>
      <c r="Q1" s="226"/>
      <c r="R1" s="226"/>
      <c r="S1" s="226"/>
      <c r="T1" s="226"/>
      <c r="U1" s="226"/>
      <c r="V1" s="226"/>
      <c r="W1" s="226"/>
      <c r="X1" s="226"/>
      <c r="Y1" s="226"/>
      <c r="Z1" s="226"/>
      <c r="AA1" s="226"/>
      <c r="AB1" s="226"/>
      <c r="AC1" s="226"/>
      <c r="AD1" s="226"/>
      <c r="AE1" s="226"/>
      <c r="AF1" s="226"/>
      <c r="AG1" s="226"/>
      <c r="AH1" s="226"/>
      <c r="AI1" s="226"/>
      <c r="AJ1" s="226"/>
      <c r="AK1" s="226"/>
      <c r="AL1" s="226"/>
      <c r="AM1" s="226"/>
      <c r="AN1" s="226"/>
      <c r="AO1" s="226"/>
      <c r="AP1" s="226"/>
      <c r="AQ1" s="226"/>
      <c r="AR1" s="226"/>
      <c r="AS1" s="226"/>
      <c r="AT1" s="226"/>
      <c r="AU1" s="226"/>
      <c r="AV1" s="226"/>
      <c r="AW1" s="226"/>
      <c r="AX1" s="226"/>
      <c r="AY1" s="226"/>
      <c r="AZ1" s="226"/>
      <c r="BA1" s="226"/>
      <c r="BB1" s="226"/>
      <c r="BC1" s="226"/>
      <c r="BD1" s="226"/>
      <c r="BE1" s="226"/>
      <c r="BF1" s="226"/>
      <c r="BG1" s="226"/>
      <c r="BH1" s="226"/>
      <c r="BI1" s="226"/>
      <c r="BJ1" s="226"/>
      <c r="BK1" s="226"/>
      <c r="BL1" s="226"/>
      <c r="BM1" s="226"/>
      <c r="BN1" s="226"/>
      <c r="BO1" s="226"/>
      <c r="BP1" s="226"/>
      <c r="BQ1" s="226"/>
      <c r="BR1" s="226"/>
      <c r="BS1" s="226"/>
      <c r="BT1" s="226"/>
      <c r="BU1" s="226"/>
      <c r="BV1" s="226"/>
      <c r="BW1" s="226"/>
      <c r="BX1" s="226"/>
      <c r="BY1" s="226"/>
      <c r="BZ1" s="226"/>
      <c r="CA1" s="226"/>
      <c r="CB1" s="226"/>
      <c r="CC1" s="226"/>
      <c r="CD1" s="226"/>
      <c r="CE1" s="226"/>
      <c r="CF1" s="226"/>
      <c r="CG1" s="226"/>
      <c r="CH1" s="226"/>
      <c r="CI1" s="226"/>
      <c r="CJ1" s="226"/>
      <c r="CK1" s="226"/>
      <c r="CL1" s="226"/>
      <c r="CM1" s="226"/>
      <c r="CN1" s="226"/>
      <c r="CO1" s="226"/>
      <c r="CP1" s="226"/>
      <c r="CQ1" s="226"/>
      <c r="CR1" s="226"/>
      <c r="CS1" s="226"/>
      <c r="CT1" s="226"/>
      <c r="CU1" s="226"/>
      <c r="CV1" s="226"/>
      <c r="CW1" s="226"/>
      <c r="CX1" s="226"/>
      <c r="CY1" s="226"/>
      <c r="CZ1" s="226"/>
      <c r="DA1" s="226"/>
      <c r="DB1" s="226"/>
      <c r="DC1" s="226"/>
      <c r="DD1" s="226"/>
      <c r="DE1" s="226"/>
      <c r="DF1" s="226"/>
      <c r="DG1" s="226"/>
      <c r="DH1" s="226"/>
      <c r="DI1" s="226"/>
      <c r="DJ1" s="226"/>
      <c r="DK1" s="226"/>
      <c r="DL1" s="226"/>
      <c r="DM1" s="226"/>
      <c r="DN1" s="226"/>
      <c r="DO1" s="226"/>
      <c r="DP1" s="226"/>
      <c r="DQ1" s="227"/>
      <c r="DR1" s="227"/>
      <c r="DS1" s="227"/>
      <c r="DT1" s="227"/>
      <c r="DU1" s="227"/>
      <c r="DV1" s="227"/>
      <c r="DW1" s="227"/>
      <c r="DX1" s="227"/>
      <c r="DY1" s="227"/>
      <c r="DZ1" s="227"/>
      <c r="EA1" s="228"/>
    </row>
    <row r="2" spans="1:131" ht="26.25" customHeight="1" thickBot="1" x14ac:dyDescent="0.2">
      <c r="A2" s="1090" t="s">
        <v>370</v>
      </c>
      <c r="B2" s="1090"/>
      <c r="C2" s="1090"/>
      <c r="D2" s="1090"/>
      <c r="E2" s="1090"/>
      <c r="F2" s="1090"/>
      <c r="G2" s="1090"/>
      <c r="H2" s="1090"/>
      <c r="I2" s="1090"/>
      <c r="J2" s="1090"/>
      <c r="K2" s="1090"/>
      <c r="L2" s="1090"/>
      <c r="M2" s="1090"/>
      <c r="N2" s="1090"/>
      <c r="O2" s="1090"/>
      <c r="P2" s="1090"/>
      <c r="Q2" s="1090"/>
      <c r="R2" s="1090"/>
      <c r="S2" s="1090"/>
      <c r="T2" s="1090"/>
      <c r="U2" s="1090"/>
      <c r="V2" s="1090"/>
      <c r="W2" s="1090"/>
      <c r="X2" s="1090"/>
      <c r="Y2" s="1090"/>
      <c r="Z2" s="1090"/>
      <c r="AA2" s="1090"/>
      <c r="AB2" s="1090"/>
      <c r="AC2" s="1090"/>
      <c r="AD2" s="1090"/>
      <c r="AE2" s="1090"/>
      <c r="AF2" s="1090"/>
      <c r="AG2" s="1090"/>
      <c r="AH2" s="1090"/>
      <c r="AI2" s="1090"/>
      <c r="AJ2" s="1090"/>
      <c r="AK2" s="1090"/>
      <c r="AL2" s="1090"/>
      <c r="AM2" s="1090"/>
      <c r="AN2" s="1090"/>
      <c r="AO2" s="1090"/>
      <c r="AP2" s="1090"/>
      <c r="AQ2" s="1090"/>
      <c r="AR2" s="1090"/>
      <c r="AS2" s="1090"/>
      <c r="AT2" s="1090"/>
      <c r="AU2" s="1090"/>
      <c r="AV2" s="1090"/>
      <c r="AW2" s="1090"/>
      <c r="AX2" s="1090"/>
      <c r="AY2" s="1090"/>
      <c r="AZ2" s="1090"/>
      <c r="BA2" s="1090"/>
      <c r="BB2" s="1090"/>
      <c r="BC2" s="1090"/>
      <c r="BD2" s="1090"/>
      <c r="BE2" s="1090"/>
      <c r="BF2" s="1090"/>
      <c r="BG2" s="1090"/>
      <c r="BH2" s="1090"/>
      <c r="BI2" s="1090"/>
      <c r="BJ2" s="226"/>
      <c r="BK2" s="226"/>
      <c r="BL2" s="226"/>
      <c r="BM2" s="226"/>
      <c r="BN2" s="226"/>
      <c r="BO2" s="226"/>
      <c r="BP2" s="226"/>
      <c r="BQ2" s="226"/>
      <c r="BR2" s="226"/>
      <c r="BS2" s="226"/>
      <c r="BT2" s="226"/>
      <c r="BU2" s="226"/>
      <c r="BV2" s="226"/>
      <c r="BW2" s="226"/>
      <c r="BX2" s="226"/>
      <c r="BY2" s="226"/>
      <c r="BZ2" s="226"/>
      <c r="CA2" s="226"/>
      <c r="CB2" s="226"/>
      <c r="CC2" s="226"/>
      <c r="CD2" s="226"/>
      <c r="CE2" s="226"/>
      <c r="CF2" s="226"/>
      <c r="CG2" s="226"/>
      <c r="CH2" s="226"/>
      <c r="CI2" s="226"/>
      <c r="CJ2" s="226"/>
      <c r="CK2" s="226"/>
      <c r="CL2" s="226"/>
      <c r="CM2" s="226"/>
      <c r="CN2" s="226"/>
      <c r="CO2" s="226"/>
      <c r="CP2" s="226"/>
      <c r="CQ2" s="226"/>
      <c r="CR2" s="226"/>
      <c r="CS2" s="226"/>
      <c r="CT2" s="226"/>
      <c r="CU2" s="226"/>
      <c r="CV2" s="226"/>
      <c r="CW2" s="226"/>
      <c r="CX2" s="226"/>
      <c r="CY2" s="226"/>
      <c r="CZ2" s="226"/>
      <c r="DA2" s="226"/>
      <c r="DB2" s="226"/>
      <c r="DC2" s="226"/>
      <c r="DD2" s="226"/>
      <c r="DE2" s="226"/>
      <c r="DF2" s="226"/>
      <c r="DG2" s="226"/>
      <c r="DH2" s="226"/>
      <c r="DI2" s="226"/>
      <c r="DJ2" s="1091" t="s">
        <v>371</v>
      </c>
      <c r="DK2" s="1092"/>
      <c r="DL2" s="1092"/>
      <c r="DM2" s="1092"/>
      <c r="DN2" s="1092"/>
      <c r="DO2" s="1093"/>
      <c r="DP2" s="226"/>
      <c r="DQ2" s="1091" t="s">
        <v>372</v>
      </c>
      <c r="DR2" s="1092"/>
      <c r="DS2" s="1092"/>
      <c r="DT2" s="1092"/>
      <c r="DU2" s="1092"/>
      <c r="DV2" s="1092"/>
      <c r="DW2" s="1092"/>
      <c r="DX2" s="1092"/>
      <c r="DY2" s="1092"/>
      <c r="DZ2" s="1093"/>
      <c r="EA2" s="228"/>
    </row>
    <row r="3" spans="1:131" ht="11.25" customHeight="1" x14ac:dyDescent="0.15">
      <c r="A3" s="226"/>
      <c r="B3" s="226"/>
      <c r="C3" s="226"/>
      <c r="D3" s="226"/>
      <c r="E3" s="226"/>
      <c r="F3" s="226"/>
      <c r="G3" s="226"/>
      <c r="H3" s="226"/>
      <c r="I3" s="226"/>
      <c r="J3" s="226"/>
      <c r="K3" s="226"/>
      <c r="L3" s="226"/>
      <c r="M3" s="226"/>
      <c r="N3" s="226"/>
      <c r="O3" s="226"/>
      <c r="P3" s="226"/>
      <c r="Q3" s="226"/>
      <c r="R3" s="226"/>
      <c r="S3" s="226"/>
      <c r="T3" s="226"/>
      <c r="U3" s="226"/>
      <c r="V3" s="226"/>
      <c r="W3" s="226"/>
      <c r="X3" s="226"/>
      <c r="Y3" s="226"/>
      <c r="Z3" s="226"/>
      <c r="AA3" s="226"/>
      <c r="AB3" s="226"/>
      <c r="AC3" s="226"/>
      <c r="AD3" s="226"/>
      <c r="AE3" s="226"/>
      <c r="AF3" s="226"/>
      <c r="AG3" s="226"/>
      <c r="AH3" s="226"/>
      <c r="AI3" s="226"/>
      <c r="AJ3" s="226"/>
      <c r="AK3" s="226"/>
      <c r="AL3" s="226"/>
      <c r="AM3" s="226"/>
      <c r="AN3" s="226"/>
      <c r="AO3" s="226"/>
      <c r="AP3" s="226"/>
      <c r="AQ3" s="226"/>
      <c r="AR3" s="226"/>
      <c r="AS3" s="226"/>
      <c r="AT3" s="226"/>
      <c r="AU3" s="226"/>
      <c r="AV3" s="226"/>
      <c r="AW3" s="226"/>
      <c r="AX3" s="226"/>
      <c r="AY3" s="226"/>
      <c r="AZ3" s="226"/>
      <c r="BA3" s="226"/>
      <c r="BB3" s="226"/>
      <c r="BC3" s="226"/>
      <c r="BD3" s="226"/>
      <c r="BE3" s="226"/>
      <c r="BF3" s="226"/>
      <c r="BG3" s="226"/>
      <c r="BH3" s="226"/>
      <c r="BI3" s="226"/>
      <c r="BJ3" s="226"/>
      <c r="BK3" s="226"/>
      <c r="BL3" s="226"/>
      <c r="BM3" s="226"/>
      <c r="BN3" s="226"/>
      <c r="BO3" s="226"/>
      <c r="BP3" s="226"/>
      <c r="BQ3" s="226"/>
      <c r="BR3" s="226"/>
      <c r="BS3" s="226"/>
      <c r="BT3" s="226"/>
      <c r="BU3" s="226"/>
      <c r="BV3" s="226"/>
      <c r="BW3" s="226"/>
      <c r="BX3" s="226"/>
      <c r="BY3" s="226"/>
      <c r="BZ3" s="226"/>
      <c r="CA3" s="226"/>
      <c r="CB3" s="226"/>
      <c r="CC3" s="226"/>
      <c r="CD3" s="226"/>
      <c r="CE3" s="226"/>
      <c r="CF3" s="226"/>
      <c r="CG3" s="226"/>
      <c r="CH3" s="226"/>
      <c r="CI3" s="226"/>
      <c r="CJ3" s="226"/>
      <c r="CK3" s="226"/>
      <c r="CL3" s="226"/>
      <c r="CM3" s="226"/>
      <c r="CN3" s="226"/>
      <c r="CO3" s="226"/>
      <c r="CP3" s="226"/>
      <c r="CQ3" s="226"/>
      <c r="CR3" s="226"/>
      <c r="CS3" s="226"/>
      <c r="CT3" s="226"/>
      <c r="CU3" s="226"/>
      <c r="CV3" s="226"/>
      <c r="CW3" s="226"/>
      <c r="CX3" s="226"/>
      <c r="CY3" s="226"/>
      <c r="CZ3" s="226"/>
      <c r="DA3" s="226"/>
      <c r="DB3" s="226"/>
      <c r="DC3" s="226"/>
      <c r="DD3" s="226"/>
      <c r="DE3" s="226"/>
      <c r="DF3" s="226"/>
      <c r="DG3" s="226"/>
      <c r="DH3" s="226"/>
      <c r="DI3" s="226"/>
      <c r="DJ3" s="226"/>
      <c r="DK3" s="226"/>
      <c r="DL3" s="226"/>
      <c r="DM3" s="226"/>
      <c r="DN3" s="226"/>
      <c r="DO3" s="226"/>
      <c r="DP3" s="226"/>
      <c r="DQ3" s="226"/>
      <c r="DR3" s="226"/>
      <c r="DS3" s="226"/>
      <c r="DT3" s="226"/>
      <c r="DU3" s="226"/>
      <c r="DV3" s="226"/>
      <c r="DW3" s="226"/>
      <c r="DX3" s="226"/>
      <c r="DY3" s="226"/>
      <c r="DZ3" s="226"/>
      <c r="EA3" s="228"/>
    </row>
    <row r="4" spans="1:131" s="233" customFormat="1" ht="26.25" customHeight="1" thickBot="1" x14ac:dyDescent="0.2">
      <c r="A4" s="1059" t="s">
        <v>373</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30"/>
      <c r="BA4" s="230"/>
      <c r="BB4" s="230"/>
      <c r="BC4" s="230"/>
      <c r="BD4" s="230"/>
      <c r="BE4" s="231"/>
      <c r="BF4" s="231"/>
      <c r="BG4" s="231"/>
      <c r="BH4" s="231"/>
      <c r="BI4" s="231"/>
      <c r="BJ4" s="231"/>
      <c r="BK4" s="231"/>
      <c r="BL4" s="231"/>
      <c r="BM4" s="231"/>
      <c r="BN4" s="231"/>
      <c r="BO4" s="231"/>
      <c r="BP4" s="231"/>
      <c r="BQ4" s="730" t="s">
        <v>374</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2"/>
    </row>
    <row r="5" spans="1:131" s="233" customFormat="1" ht="26.25" customHeight="1" x14ac:dyDescent="0.15">
      <c r="A5" s="995" t="s">
        <v>375</v>
      </c>
      <c r="B5" s="996"/>
      <c r="C5" s="996"/>
      <c r="D5" s="996"/>
      <c r="E5" s="996"/>
      <c r="F5" s="996"/>
      <c r="G5" s="996"/>
      <c r="H5" s="996"/>
      <c r="I5" s="996"/>
      <c r="J5" s="996"/>
      <c r="K5" s="996"/>
      <c r="L5" s="996"/>
      <c r="M5" s="996"/>
      <c r="N5" s="996"/>
      <c r="O5" s="996"/>
      <c r="P5" s="997"/>
      <c r="Q5" s="1001" t="s">
        <v>376</v>
      </c>
      <c r="R5" s="1002"/>
      <c r="S5" s="1002"/>
      <c r="T5" s="1002"/>
      <c r="U5" s="1003"/>
      <c r="V5" s="1001" t="s">
        <v>377</v>
      </c>
      <c r="W5" s="1002"/>
      <c r="X5" s="1002"/>
      <c r="Y5" s="1002"/>
      <c r="Z5" s="1003"/>
      <c r="AA5" s="1001" t="s">
        <v>378</v>
      </c>
      <c r="AB5" s="1002"/>
      <c r="AC5" s="1002"/>
      <c r="AD5" s="1002"/>
      <c r="AE5" s="1002"/>
      <c r="AF5" s="1094" t="s">
        <v>379</v>
      </c>
      <c r="AG5" s="1002"/>
      <c r="AH5" s="1002"/>
      <c r="AI5" s="1002"/>
      <c r="AJ5" s="1015"/>
      <c r="AK5" s="1002" t="s">
        <v>380</v>
      </c>
      <c r="AL5" s="1002"/>
      <c r="AM5" s="1002"/>
      <c r="AN5" s="1002"/>
      <c r="AO5" s="1003"/>
      <c r="AP5" s="1001" t="s">
        <v>381</v>
      </c>
      <c r="AQ5" s="1002"/>
      <c r="AR5" s="1002"/>
      <c r="AS5" s="1002"/>
      <c r="AT5" s="1003"/>
      <c r="AU5" s="1001" t="s">
        <v>382</v>
      </c>
      <c r="AV5" s="1002"/>
      <c r="AW5" s="1002"/>
      <c r="AX5" s="1002"/>
      <c r="AY5" s="1015"/>
      <c r="AZ5" s="230"/>
      <c r="BA5" s="230"/>
      <c r="BB5" s="230"/>
      <c r="BC5" s="230"/>
      <c r="BD5" s="230"/>
      <c r="BE5" s="231"/>
      <c r="BF5" s="231"/>
      <c r="BG5" s="231"/>
      <c r="BH5" s="231"/>
      <c r="BI5" s="231"/>
      <c r="BJ5" s="231"/>
      <c r="BK5" s="231"/>
      <c r="BL5" s="231"/>
      <c r="BM5" s="231"/>
      <c r="BN5" s="231"/>
      <c r="BO5" s="231"/>
      <c r="BP5" s="231"/>
      <c r="BQ5" s="995" t="s">
        <v>383</v>
      </c>
      <c r="BR5" s="996"/>
      <c r="BS5" s="996"/>
      <c r="BT5" s="996"/>
      <c r="BU5" s="996"/>
      <c r="BV5" s="996"/>
      <c r="BW5" s="996"/>
      <c r="BX5" s="996"/>
      <c r="BY5" s="996"/>
      <c r="BZ5" s="996"/>
      <c r="CA5" s="996"/>
      <c r="CB5" s="996"/>
      <c r="CC5" s="996"/>
      <c r="CD5" s="996"/>
      <c r="CE5" s="996"/>
      <c r="CF5" s="996"/>
      <c r="CG5" s="997"/>
      <c r="CH5" s="1001" t="s">
        <v>384</v>
      </c>
      <c r="CI5" s="1002"/>
      <c r="CJ5" s="1002"/>
      <c r="CK5" s="1002"/>
      <c r="CL5" s="1003"/>
      <c r="CM5" s="1001" t="s">
        <v>385</v>
      </c>
      <c r="CN5" s="1002"/>
      <c r="CO5" s="1002"/>
      <c r="CP5" s="1002"/>
      <c r="CQ5" s="1003"/>
      <c r="CR5" s="1001" t="s">
        <v>386</v>
      </c>
      <c r="CS5" s="1002"/>
      <c r="CT5" s="1002"/>
      <c r="CU5" s="1002"/>
      <c r="CV5" s="1003"/>
      <c r="CW5" s="1001" t="s">
        <v>387</v>
      </c>
      <c r="CX5" s="1002"/>
      <c r="CY5" s="1002"/>
      <c r="CZ5" s="1002"/>
      <c r="DA5" s="1003"/>
      <c r="DB5" s="1001" t="s">
        <v>388</v>
      </c>
      <c r="DC5" s="1002"/>
      <c r="DD5" s="1002"/>
      <c r="DE5" s="1002"/>
      <c r="DF5" s="1003"/>
      <c r="DG5" s="1084" t="s">
        <v>389</v>
      </c>
      <c r="DH5" s="1085"/>
      <c r="DI5" s="1085"/>
      <c r="DJ5" s="1085"/>
      <c r="DK5" s="1086"/>
      <c r="DL5" s="1084" t="s">
        <v>390</v>
      </c>
      <c r="DM5" s="1085"/>
      <c r="DN5" s="1085"/>
      <c r="DO5" s="1085"/>
      <c r="DP5" s="1086"/>
      <c r="DQ5" s="1001" t="s">
        <v>391</v>
      </c>
      <c r="DR5" s="1002"/>
      <c r="DS5" s="1002"/>
      <c r="DT5" s="1002"/>
      <c r="DU5" s="1003"/>
      <c r="DV5" s="1001" t="s">
        <v>382</v>
      </c>
      <c r="DW5" s="1002"/>
      <c r="DX5" s="1002"/>
      <c r="DY5" s="1002"/>
      <c r="DZ5" s="1015"/>
      <c r="EA5" s="232"/>
    </row>
    <row r="6" spans="1:131" s="233" customFormat="1" ht="26.25" customHeight="1" thickBot="1" x14ac:dyDescent="0.2">
      <c r="A6" s="998"/>
      <c r="B6" s="999"/>
      <c r="C6" s="999"/>
      <c r="D6" s="999"/>
      <c r="E6" s="999"/>
      <c r="F6" s="999"/>
      <c r="G6" s="999"/>
      <c r="H6" s="999"/>
      <c r="I6" s="999"/>
      <c r="J6" s="999"/>
      <c r="K6" s="999"/>
      <c r="L6" s="999"/>
      <c r="M6" s="999"/>
      <c r="N6" s="999"/>
      <c r="O6" s="999"/>
      <c r="P6" s="1000"/>
      <c r="Q6" s="1004"/>
      <c r="R6" s="1005"/>
      <c r="S6" s="1005"/>
      <c r="T6" s="1005"/>
      <c r="U6" s="1006"/>
      <c r="V6" s="1004"/>
      <c r="W6" s="1005"/>
      <c r="X6" s="1005"/>
      <c r="Y6" s="1005"/>
      <c r="Z6" s="1006"/>
      <c r="AA6" s="1004"/>
      <c r="AB6" s="1005"/>
      <c r="AC6" s="1005"/>
      <c r="AD6" s="1005"/>
      <c r="AE6" s="1005"/>
      <c r="AF6" s="1095"/>
      <c r="AG6" s="1005"/>
      <c r="AH6" s="1005"/>
      <c r="AI6" s="1005"/>
      <c r="AJ6" s="1016"/>
      <c r="AK6" s="1005"/>
      <c r="AL6" s="1005"/>
      <c r="AM6" s="1005"/>
      <c r="AN6" s="1005"/>
      <c r="AO6" s="1006"/>
      <c r="AP6" s="1004"/>
      <c r="AQ6" s="1005"/>
      <c r="AR6" s="1005"/>
      <c r="AS6" s="1005"/>
      <c r="AT6" s="1006"/>
      <c r="AU6" s="1004"/>
      <c r="AV6" s="1005"/>
      <c r="AW6" s="1005"/>
      <c r="AX6" s="1005"/>
      <c r="AY6" s="1016"/>
      <c r="AZ6" s="230"/>
      <c r="BA6" s="230"/>
      <c r="BB6" s="230"/>
      <c r="BC6" s="230"/>
      <c r="BD6" s="230"/>
      <c r="BE6" s="231"/>
      <c r="BF6" s="231"/>
      <c r="BG6" s="231"/>
      <c r="BH6" s="231"/>
      <c r="BI6" s="231"/>
      <c r="BJ6" s="231"/>
      <c r="BK6" s="231"/>
      <c r="BL6" s="231"/>
      <c r="BM6" s="231"/>
      <c r="BN6" s="231"/>
      <c r="BO6" s="231"/>
      <c r="BP6" s="231"/>
      <c r="BQ6" s="998"/>
      <c r="BR6" s="999"/>
      <c r="BS6" s="999"/>
      <c r="BT6" s="999"/>
      <c r="BU6" s="999"/>
      <c r="BV6" s="999"/>
      <c r="BW6" s="999"/>
      <c r="BX6" s="999"/>
      <c r="BY6" s="999"/>
      <c r="BZ6" s="999"/>
      <c r="CA6" s="999"/>
      <c r="CB6" s="999"/>
      <c r="CC6" s="999"/>
      <c r="CD6" s="999"/>
      <c r="CE6" s="999"/>
      <c r="CF6" s="999"/>
      <c r="CG6" s="1000"/>
      <c r="CH6" s="1004"/>
      <c r="CI6" s="1005"/>
      <c r="CJ6" s="1005"/>
      <c r="CK6" s="1005"/>
      <c r="CL6" s="1006"/>
      <c r="CM6" s="1004"/>
      <c r="CN6" s="1005"/>
      <c r="CO6" s="1005"/>
      <c r="CP6" s="1005"/>
      <c r="CQ6" s="1006"/>
      <c r="CR6" s="1004"/>
      <c r="CS6" s="1005"/>
      <c r="CT6" s="1005"/>
      <c r="CU6" s="1005"/>
      <c r="CV6" s="1006"/>
      <c r="CW6" s="1004"/>
      <c r="CX6" s="1005"/>
      <c r="CY6" s="1005"/>
      <c r="CZ6" s="1005"/>
      <c r="DA6" s="1006"/>
      <c r="DB6" s="1004"/>
      <c r="DC6" s="1005"/>
      <c r="DD6" s="1005"/>
      <c r="DE6" s="1005"/>
      <c r="DF6" s="1006"/>
      <c r="DG6" s="1087"/>
      <c r="DH6" s="1088"/>
      <c r="DI6" s="1088"/>
      <c r="DJ6" s="1088"/>
      <c r="DK6" s="1089"/>
      <c r="DL6" s="1087"/>
      <c r="DM6" s="1088"/>
      <c r="DN6" s="1088"/>
      <c r="DO6" s="1088"/>
      <c r="DP6" s="1089"/>
      <c r="DQ6" s="1004"/>
      <c r="DR6" s="1005"/>
      <c r="DS6" s="1005"/>
      <c r="DT6" s="1005"/>
      <c r="DU6" s="1006"/>
      <c r="DV6" s="1004"/>
      <c r="DW6" s="1005"/>
      <c r="DX6" s="1005"/>
      <c r="DY6" s="1005"/>
      <c r="DZ6" s="1016"/>
      <c r="EA6" s="232"/>
    </row>
    <row r="7" spans="1:131" s="233" customFormat="1" ht="26.25" customHeight="1" thickTop="1" x14ac:dyDescent="0.15">
      <c r="A7" s="234">
        <v>1</v>
      </c>
      <c r="B7" s="1047" t="s">
        <v>392</v>
      </c>
      <c r="C7" s="1048"/>
      <c r="D7" s="1048"/>
      <c r="E7" s="1048"/>
      <c r="F7" s="1048"/>
      <c r="G7" s="1048"/>
      <c r="H7" s="1048"/>
      <c r="I7" s="1048"/>
      <c r="J7" s="1048"/>
      <c r="K7" s="1048"/>
      <c r="L7" s="1048"/>
      <c r="M7" s="1048"/>
      <c r="N7" s="1048"/>
      <c r="O7" s="1048"/>
      <c r="P7" s="1049"/>
      <c r="Q7" s="1102">
        <v>196880</v>
      </c>
      <c r="R7" s="1103"/>
      <c r="S7" s="1103"/>
      <c r="T7" s="1103"/>
      <c r="U7" s="1103"/>
      <c r="V7" s="1103">
        <v>188755</v>
      </c>
      <c r="W7" s="1103"/>
      <c r="X7" s="1103"/>
      <c r="Y7" s="1103"/>
      <c r="Z7" s="1103"/>
      <c r="AA7" s="1103">
        <v>8125</v>
      </c>
      <c r="AB7" s="1103"/>
      <c r="AC7" s="1103"/>
      <c r="AD7" s="1103"/>
      <c r="AE7" s="1104"/>
      <c r="AF7" s="1105">
        <v>7697</v>
      </c>
      <c r="AG7" s="1106"/>
      <c r="AH7" s="1106"/>
      <c r="AI7" s="1106"/>
      <c r="AJ7" s="1107"/>
      <c r="AK7" s="1108">
        <v>2305</v>
      </c>
      <c r="AL7" s="1109"/>
      <c r="AM7" s="1109"/>
      <c r="AN7" s="1109"/>
      <c r="AO7" s="1109"/>
      <c r="AP7" s="1109">
        <v>148496</v>
      </c>
      <c r="AQ7" s="1109"/>
      <c r="AR7" s="1109"/>
      <c r="AS7" s="1109"/>
      <c r="AT7" s="1109"/>
      <c r="AU7" s="1110" t="s">
        <v>611</v>
      </c>
      <c r="AV7" s="1110"/>
      <c r="AW7" s="1110"/>
      <c r="AX7" s="1110"/>
      <c r="AY7" s="1111"/>
      <c r="AZ7" s="230"/>
      <c r="BA7" s="230"/>
      <c r="BB7" s="230"/>
      <c r="BC7" s="230"/>
      <c r="BD7" s="230"/>
      <c r="BE7" s="231"/>
      <c r="BF7" s="231"/>
      <c r="BG7" s="231"/>
      <c r="BH7" s="231"/>
      <c r="BI7" s="231"/>
      <c r="BJ7" s="231"/>
      <c r="BK7" s="231"/>
      <c r="BL7" s="231"/>
      <c r="BM7" s="231"/>
      <c r="BN7" s="231"/>
      <c r="BO7" s="231"/>
      <c r="BP7" s="231"/>
      <c r="BQ7" s="234">
        <v>1</v>
      </c>
      <c r="BR7" s="235"/>
      <c r="BS7" s="1099" t="s">
        <v>601</v>
      </c>
      <c r="BT7" s="1100"/>
      <c r="BU7" s="1100"/>
      <c r="BV7" s="1100"/>
      <c r="BW7" s="1100"/>
      <c r="BX7" s="1100"/>
      <c r="BY7" s="1100"/>
      <c r="BZ7" s="1100"/>
      <c r="CA7" s="1100"/>
      <c r="CB7" s="1100"/>
      <c r="CC7" s="1100"/>
      <c r="CD7" s="1100"/>
      <c r="CE7" s="1100"/>
      <c r="CF7" s="1100"/>
      <c r="CG7" s="1112"/>
      <c r="CH7" s="1096">
        <v>-5</v>
      </c>
      <c r="CI7" s="1097"/>
      <c r="CJ7" s="1097"/>
      <c r="CK7" s="1097"/>
      <c r="CL7" s="1098"/>
      <c r="CM7" s="1096">
        <v>67</v>
      </c>
      <c r="CN7" s="1097"/>
      <c r="CO7" s="1097"/>
      <c r="CP7" s="1097"/>
      <c r="CQ7" s="1098"/>
      <c r="CR7" s="1096">
        <v>2</v>
      </c>
      <c r="CS7" s="1097"/>
      <c r="CT7" s="1097"/>
      <c r="CU7" s="1097"/>
      <c r="CV7" s="1098"/>
      <c r="CW7" s="1096">
        <v>26</v>
      </c>
      <c r="CX7" s="1097"/>
      <c r="CY7" s="1097"/>
      <c r="CZ7" s="1097"/>
      <c r="DA7" s="1098"/>
      <c r="DB7" s="1096" t="s">
        <v>533</v>
      </c>
      <c r="DC7" s="1097"/>
      <c r="DD7" s="1097"/>
      <c r="DE7" s="1097"/>
      <c r="DF7" s="1098"/>
      <c r="DG7" s="1096" t="s">
        <v>533</v>
      </c>
      <c r="DH7" s="1097"/>
      <c r="DI7" s="1097"/>
      <c r="DJ7" s="1097"/>
      <c r="DK7" s="1098"/>
      <c r="DL7" s="1096" t="s">
        <v>533</v>
      </c>
      <c r="DM7" s="1097"/>
      <c r="DN7" s="1097"/>
      <c r="DO7" s="1097"/>
      <c r="DP7" s="1098"/>
      <c r="DQ7" s="1096" t="s">
        <v>533</v>
      </c>
      <c r="DR7" s="1097"/>
      <c r="DS7" s="1097"/>
      <c r="DT7" s="1097"/>
      <c r="DU7" s="1098"/>
      <c r="DV7" s="1099"/>
      <c r="DW7" s="1100"/>
      <c r="DX7" s="1100"/>
      <c r="DY7" s="1100"/>
      <c r="DZ7" s="1101"/>
      <c r="EA7" s="232"/>
    </row>
    <row r="8" spans="1:131" s="233" customFormat="1" ht="26.25" customHeight="1" x14ac:dyDescent="0.15">
      <c r="A8" s="236">
        <v>2</v>
      </c>
      <c r="B8" s="1030" t="s">
        <v>393</v>
      </c>
      <c r="C8" s="1031"/>
      <c r="D8" s="1031"/>
      <c r="E8" s="1031"/>
      <c r="F8" s="1031"/>
      <c r="G8" s="1031"/>
      <c r="H8" s="1031"/>
      <c r="I8" s="1031"/>
      <c r="J8" s="1031"/>
      <c r="K8" s="1031"/>
      <c r="L8" s="1031"/>
      <c r="M8" s="1031"/>
      <c r="N8" s="1031"/>
      <c r="O8" s="1031"/>
      <c r="P8" s="1032"/>
      <c r="Q8" s="1038">
        <v>82</v>
      </c>
      <c r="R8" s="1039"/>
      <c r="S8" s="1039"/>
      <c r="T8" s="1039"/>
      <c r="U8" s="1039"/>
      <c r="V8" s="1039">
        <v>80</v>
      </c>
      <c r="W8" s="1039"/>
      <c r="X8" s="1039"/>
      <c r="Y8" s="1039"/>
      <c r="Z8" s="1039"/>
      <c r="AA8" s="1039">
        <v>1</v>
      </c>
      <c r="AB8" s="1039"/>
      <c r="AC8" s="1039"/>
      <c r="AD8" s="1039"/>
      <c r="AE8" s="1040"/>
      <c r="AF8" s="1035">
        <v>1</v>
      </c>
      <c r="AG8" s="1036"/>
      <c r="AH8" s="1036"/>
      <c r="AI8" s="1036"/>
      <c r="AJ8" s="1037"/>
      <c r="AK8" s="1080">
        <v>5</v>
      </c>
      <c r="AL8" s="1081"/>
      <c r="AM8" s="1081"/>
      <c r="AN8" s="1081"/>
      <c r="AO8" s="1081"/>
      <c r="AP8" s="1081" t="s">
        <v>533</v>
      </c>
      <c r="AQ8" s="1081"/>
      <c r="AR8" s="1081"/>
      <c r="AS8" s="1081"/>
      <c r="AT8" s="1081"/>
      <c r="AU8" s="1082" t="s">
        <v>612</v>
      </c>
      <c r="AV8" s="1082"/>
      <c r="AW8" s="1082"/>
      <c r="AX8" s="1082"/>
      <c r="AY8" s="1083"/>
      <c r="AZ8" s="230"/>
      <c r="BA8" s="230"/>
      <c r="BB8" s="230"/>
      <c r="BC8" s="230"/>
      <c r="BD8" s="230"/>
      <c r="BE8" s="231"/>
      <c r="BF8" s="231"/>
      <c r="BG8" s="231"/>
      <c r="BH8" s="231"/>
      <c r="BI8" s="231"/>
      <c r="BJ8" s="231"/>
      <c r="BK8" s="231"/>
      <c r="BL8" s="231"/>
      <c r="BM8" s="231"/>
      <c r="BN8" s="231"/>
      <c r="BO8" s="231"/>
      <c r="BP8" s="231"/>
      <c r="BQ8" s="236">
        <v>2</v>
      </c>
      <c r="BR8" s="237"/>
      <c r="BS8" s="992" t="s">
        <v>602</v>
      </c>
      <c r="BT8" s="993"/>
      <c r="BU8" s="993"/>
      <c r="BV8" s="993"/>
      <c r="BW8" s="993"/>
      <c r="BX8" s="993"/>
      <c r="BY8" s="993"/>
      <c r="BZ8" s="993"/>
      <c r="CA8" s="993"/>
      <c r="CB8" s="993"/>
      <c r="CC8" s="993"/>
      <c r="CD8" s="993"/>
      <c r="CE8" s="993"/>
      <c r="CF8" s="993"/>
      <c r="CG8" s="1014"/>
      <c r="CH8" s="989">
        <v>0</v>
      </c>
      <c r="CI8" s="990"/>
      <c r="CJ8" s="990"/>
      <c r="CK8" s="990"/>
      <c r="CL8" s="991"/>
      <c r="CM8" s="989">
        <v>4</v>
      </c>
      <c r="CN8" s="990"/>
      <c r="CO8" s="990"/>
      <c r="CP8" s="990"/>
      <c r="CQ8" s="991"/>
      <c r="CR8" s="989">
        <v>1</v>
      </c>
      <c r="CS8" s="990"/>
      <c r="CT8" s="990"/>
      <c r="CU8" s="990"/>
      <c r="CV8" s="991"/>
      <c r="CW8" s="989">
        <v>97</v>
      </c>
      <c r="CX8" s="990"/>
      <c r="CY8" s="990"/>
      <c r="CZ8" s="990"/>
      <c r="DA8" s="991"/>
      <c r="DB8" s="989" t="s">
        <v>533</v>
      </c>
      <c r="DC8" s="990"/>
      <c r="DD8" s="990"/>
      <c r="DE8" s="990"/>
      <c r="DF8" s="991"/>
      <c r="DG8" s="989" t="s">
        <v>533</v>
      </c>
      <c r="DH8" s="990"/>
      <c r="DI8" s="990"/>
      <c r="DJ8" s="990"/>
      <c r="DK8" s="991"/>
      <c r="DL8" s="989" t="s">
        <v>533</v>
      </c>
      <c r="DM8" s="990"/>
      <c r="DN8" s="990"/>
      <c r="DO8" s="990"/>
      <c r="DP8" s="991"/>
      <c r="DQ8" s="989" t="s">
        <v>533</v>
      </c>
      <c r="DR8" s="990"/>
      <c r="DS8" s="990"/>
      <c r="DT8" s="990"/>
      <c r="DU8" s="991"/>
      <c r="DV8" s="992"/>
      <c r="DW8" s="993"/>
      <c r="DX8" s="993"/>
      <c r="DY8" s="993"/>
      <c r="DZ8" s="994"/>
      <c r="EA8" s="232"/>
    </row>
    <row r="9" spans="1:131" s="233" customFormat="1" ht="26.25" customHeight="1" x14ac:dyDescent="0.15">
      <c r="A9" s="236">
        <v>3</v>
      </c>
      <c r="B9" s="1030" t="s">
        <v>394</v>
      </c>
      <c r="C9" s="1031"/>
      <c r="D9" s="1031"/>
      <c r="E9" s="1031"/>
      <c r="F9" s="1031"/>
      <c r="G9" s="1031"/>
      <c r="H9" s="1031"/>
      <c r="I9" s="1031"/>
      <c r="J9" s="1031"/>
      <c r="K9" s="1031"/>
      <c r="L9" s="1031"/>
      <c r="M9" s="1031"/>
      <c r="N9" s="1031"/>
      <c r="O9" s="1031"/>
      <c r="P9" s="1032"/>
      <c r="Q9" s="1038">
        <v>267</v>
      </c>
      <c r="R9" s="1039"/>
      <c r="S9" s="1039"/>
      <c r="T9" s="1039"/>
      <c r="U9" s="1039"/>
      <c r="V9" s="1039">
        <v>162</v>
      </c>
      <c r="W9" s="1039"/>
      <c r="X9" s="1039"/>
      <c r="Y9" s="1039"/>
      <c r="Z9" s="1039"/>
      <c r="AA9" s="1039">
        <v>105</v>
      </c>
      <c r="AB9" s="1039"/>
      <c r="AC9" s="1039"/>
      <c r="AD9" s="1039"/>
      <c r="AE9" s="1040"/>
      <c r="AF9" s="1035">
        <v>105</v>
      </c>
      <c r="AG9" s="1036"/>
      <c r="AH9" s="1036"/>
      <c r="AI9" s="1036"/>
      <c r="AJ9" s="1037"/>
      <c r="AK9" s="1080" t="s">
        <v>533</v>
      </c>
      <c r="AL9" s="1081"/>
      <c r="AM9" s="1081"/>
      <c r="AN9" s="1081"/>
      <c r="AO9" s="1081"/>
      <c r="AP9" s="1081">
        <v>337</v>
      </c>
      <c r="AQ9" s="1081"/>
      <c r="AR9" s="1081"/>
      <c r="AS9" s="1081"/>
      <c r="AT9" s="1081"/>
      <c r="AU9" s="1082"/>
      <c r="AV9" s="1082"/>
      <c r="AW9" s="1082"/>
      <c r="AX9" s="1082"/>
      <c r="AY9" s="1083"/>
      <c r="AZ9" s="230"/>
      <c r="BA9" s="230"/>
      <c r="BB9" s="230"/>
      <c r="BC9" s="230"/>
      <c r="BD9" s="230"/>
      <c r="BE9" s="231"/>
      <c r="BF9" s="231"/>
      <c r="BG9" s="231"/>
      <c r="BH9" s="231"/>
      <c r="BI9" s="231"/>
      <c r="BJ9" s="231"/>
      <c r="BK9" s="231"/>
      <c r="BL9" s="231"/>
      <c r="BM9" s="231"/>
      <c r="BN9" s="231"/>
      <c r="BO9" s="231"/>
      <c r="BP9" s="231"/>
      <c r="BQ9" s="236">
        <v>3</v>
      </c>
      <c r="BR9" s="237"/>
      <c r="BS9" s="992" t="s">
        <v>603</v>
      </c>
      <c r="BT9" s="993"/>
      <c r="BU9" s="993"/>
      <c r="BV9" s="993"/>
      <c r="BW9" s="993"/>
      <c r="BX9" s="993"/>
      <c r="BY9" s="993"/>
      <c r="BZ9" s="993"/>
      <c r="CA9" s="993"/>
      <c r="CB9" s="993"/>
      <c r="CC9" s="993"/>
      <c r="CD9" s="993"/>
      <c r="CE9" s="993"/>
      <c r="CF9" s="993"/>
      <c r="CG9" s="1014"/>
      <c r="CH9" s="989">
        <v>1</v>
      </c>
      <c r="CI9" s="990"/>
      <c r="CJ9" s="990"/>
      <c r="CK9" s="990"/>
      <c r="CL9" s="991"/>
      <c r="CM9" s="989">
        <v>371</v>
      </c>
      <c r="CN9" s="990"/>
      <c r="CO9" s="990"/>
      <c r="CP9" s="990"/>
      <c r="CQ9" s="991"/>
      <c r="CR9" s="989">
        <v>20</v>
      </c>
      <c r="CS9" s="990"/>
      <c r="CT9" s="990"/>
      <c r="CU9" s="990"/>
      <c r="CV9" s="991"/>
      <c r="CW9" s="989" t="s">
        <v>533</v>
      </c>
      <c r="CX9" s="990"/>
      <c r="CY9" s="990"/>
      <c r="CZ9" s="990"/>
      <c r="DA9" s="991"/>
      <c r="DB9" s="989" t="s">
        <v>533</v>
      </c>
      <c r="DC9" s="990"/>
      <c r="DD9" s="990"/>
      <c r="DE9" s="990"/>
      <c r="DF9" s="991"/>
      <c r="DG9" s="989" t="s">
        <v>533</v>
      </c>
      <c r="DH9" s="990"/>
      <c r="DI9" s="990"/>
      <c r="DJ9" s="990"/>
      <c r="DK9" s="991"/>
      <c r="DL9" s="989" t="s">
        <v>533</v>
      </c>
      <c r="DM9" s="990"/>
      <c r="DN9" s="990"/>
      <c r="DO9" s="990"/>
      <c r="DP9" s="991"/>
      <c r="DQ9" s="989" t="s">
        <v>533</v>
      </c>
      <c r="DR9" s="990"/>
      <c r="DS9" s="990"/>
      <c r="DT9" s="990"/>
      <c r="DU9" s="991"/>
      <c r="DV9" s="992"/>
      <c r="DW9" s="993"/>
      <c r="DX9" s="993"/>
      <c r="DY9" s="993"/>
      <c r="DZ9" s="994"/>
      <c r="EA9" s="232"/>
    </row>
    <row r="10" spans="1:131" s="233" customFormat="1" ht="26.25" customHeight="1" x14ac:dyDescent="0.15">
      <c r="A10" s="236">
        <v>4</v>
      </c>
      <c r="B10" s="1030" t="s">
        <v>395</v>
      </c>
      <c r="C10" s="1031"/>
      <c r="D10" s="1031"/>
      <c r="E10" s="1031"/>
      <c r="F10" s="1031"/>
      <c r="G10" s="1031"/>
      <c r="H10" s="1031"/>
      <c r="I10" s="1031"/>
      <c r="J10" s="1031"/>
      <c r="K10" s="1031"/>
      <c r="L10" s="1031"/>
      <c r="M10" s="1031"/>
      <c r="N10" s="1031"/>
      <c r="O10" s="1031"/>
      <c r="P10" s="1032"/>
      <c r="Q10" s="1038">
        <v>48</v>
      </c>
      <c r="R10" s="1039"/>
      <c r="S10" s="1039"/>
      <c r="T10" s="1039"/>
      <c r="U10" s="1039"/>
      <c r="V10" s="1039">
        <v>45</v>
      </c>
      <c r="W10" s="1039"/>
      <c r="X10" s="1039"/>
      <c r="Y10" s="1039"/>
      <c r="Z10" s="1039"/>
      <c r="AA10" s="1039">
        <v>3</v>
      </c>
      <c r="AB10" s="1039"/>
      <c r="AC10" s="1039"/>
      <c r="AD10" s="1039"/>
      <c r="AE10" s="1040"/>
      <c r="AF10" s="1035" t="s">
        <v>130</v>
      </c>
      <c r="AG10" s="1036"/>
      <c r="AH10" s="1036"/>
      <c r="AI10" s="1036"/>
      <c r="AJ10" s="1037"/>
      <c r="AK10" s="1080">
        <v>27</v>
      </c>
      <c r="AL10" s="1081"/>
      <c r="AM10" s="1081"/>
      <c r="AN10" s="1081"/>
      <c r="AO10" s="1081"/>
      <c r="AP10" s="1081">
        <v>8</v>
      </c>
      <c r="AQ10" s="1081"/>
      <c r="AR10" s="1081"/>
      <c r="AS10" s="1081"/>
      <c r="AT10" s="1081"/>
      <c r="AU10" s="1082"/>
      <c r="AV10" s="1082"/>
      <c r="AW10" s="1082"/>
      <c r="AX10" s="1082"/>
      <c r="AY10" s="1083"/>
      <c r="AZ10" s="230"/>
      <c r="BA10" s="230"/>
      <c r="BB10" s="230"/>
      <c r="BC10" s="230"/>
      <c r="BD10" s="230"/>
      <c r="BE10" s="231"/>
      <c r="BF10" s="231"/>
      <c r="BG10" s="231"/>
      <c r="BH10" s="231"/>
      <c r="BI10" s="231"/>
      <c r="BJ10" s="231"/>
      <c r="BK10" s="231"/>
      <c r="BL10" s="231"/>
      <c r="BM10" s="231"/>
      <c r="BN10" s="231"/>
      <c r="BO10" s="231"/>
      <c r="BP10" s="231"/>
      <c r="BQ10" s="236">
        <v>4</v>
      </c>
      <c r="BR10" s="237"/>
      <c r="BS10" s="992" t="s">
        <v>604</v>
      </c>
      <c r="BT10" s="993"/>
      <c r="BU10" s="993"/>
      <c r="BV10" s="993"/>
      <c r="BW10" s="993"/>
      <c r="BX10" s="993"/>
      <c r="BY10" s="993"/>
      <c r="BZ10" s="993"/>
      <c r="CA10" s="993"/>
      <c r="CB10" s="993"/>
      <c r="CC10" s="993"/>
      <c r="CD10" s="993"/>
      <c r="CE10" s="993"/>
      <c r="CF10" s="993"/>
      <c r="CG10" s="1014"/>
      <c r="CH10" s="989">
        <v>9</v>
      </c>
      <c r="CI10" s="990"/>
      <c r="CJ10" s="990"/>
      <c r="CK10" s="990"/>
      <c r="CL10" s="991"/>
      <c r="CM10" s="989">
        <v>340</v>
      </c>
      <c r="CN10" s="990"/>
      <c r="CO10" s="990"/>
      <c r="CP10" s="990"/>
      <c r="CQ10" s="991"/>
      <c r="CR10" s="989">
        <v>10</v>
      </c>
      <c r="CS10" s="990"/>
      <c r="CT10" s="990"/>
      <c r="CU10" s="990"/>
      <c r="CV10" s="991"/>
      <c r="CW10" s="989">
        <v>14</v>
      </c>
      <c r="CX10" s="990"/>
      <c r="CY10" s="990"/>
      <c r="CZ10" s="990"/>
      <c r="DA10" s="991"/>
      <c r="DB10" s="989" t="s">
        <v>533</v>
      </c>
      <c r="DC10" s="990"/>
      <c r="DD10" s="990"/>
      <c r="DE10" s="990"/>
      <c r="DF10" s="991"/>
      <c r="DG10" s="989" t="s">
        <v>533</v>
      </c>
      <c r="DH10" s="990"/>
      <c r="DI10" s="990"/>
      <c r="DJ10" s="990"/>
      <c r="DK10" s="991"/>
      <c r="DL10" s="989" t="s">
        <v>533</v>
      </c>
      <c r="DM10" s="990"/>
      <c r="DN10" s="990"/>
      <c r="DO10" s="990"/>
      <c r="DP10" s="991"/>
      <c r="DQ10" s="989" t="s">
        <v>533</v>
      </c>
      <c r="DR10" s="990"/>
      <c r="DS10" s="990"/>
      <c r="DT10" s="990"/>
      <c r="DU10" s="991"/>
      <c r="DV10" s="992"/>
      <c r="DW10" s="993"/>
      <c r="DX10" s="993"/>
      <c r="DY10" s="993"/>
      <c r="DZ10" s="994"/>
      <c r="EA10" s="232"/>
    </row>
    <row r="11" spans="1:131" s="233" customFormat="1" ht="26.25" customHeight="1" x14ac:dyDescent="0.15">
      <c r="A11" s="236">
        <v>5</v>
      </c>
      <c r="B11" s="1030" t="s">
        <v>396</v>
      </c>
      <c r="C11" s="1031"/>
      <c r="D11" s="1031"/>
      <c r="E11" s="1031"/>
      <c r="F11" s="1031"/>
      <c r="G11" s="1031"/>
      <c r="H11" s="1031"/>
      <c r="I11" s="1031"/>
      <c r="J11" s="1031"/>
      <c r="K11" s="1031"/>
      <c r="L11" s="1031"/>
      <c r="M11" s="1031"/>
      <c r="N11" s="1031"/>
      <c r="O11" s="1031"/>
      <c r="P11" s="1032"/>
      <c r="Q11" s="1038">
        <v>615</v>
      </c>
      <c r="R11" s="1039"/>
      <c r="S11" s="1039"/>
      <c r="T11" s="1039"/>
      <c r="U11" s="1039"/>
      <c r="V11" s="1039">
        <v>463</v>
      </c>
      <c r="W11" s="1039"/>
      <c r="X11" s="1039"/>
      <c r="Y11" s="1039"/>
      <c r="Z11" s="1039"/>
      <c r="AA11" s="1039">
        <v>151</v>
      </c>
      <c r="AB11" s="1039"/>
      <c r="AC11" s="1039"/>
      <c r="AD11" s="1039"/>
      <c r="AE11" s="1040"/>
      <c r="AF11" s="1035">
        <v>151</v>
      </c>
      <c r="AG11" s="1036"/>
      <c r="AH11" s="1036"/>
      <c r="AI11" s="1036"/>
      <c r="AJ11" s="1037"/>
      <c r="AK11" s="1080" t="s">
        <v>533</v>
      </c>
      <c r="AL11" s="1081"/>
      <c r="AM11" s="1081"/>
      <c r="AN11" s="1081"/>
      <c r="AO11" s="1081"/>
      <c r="AP11" s="1081" t="s">
        <v>533</v>
      </c>
      <c r="AQ11" s="1081"/>
      <c r="AR11" s="1081"/>
      <c r="AS11" s="1081"/>
      <c r="AT11" s="1081"/>
      <c r="AU11" s="1082"/>
      <c r="AV11" s="1082"/>
      <c r="AW11" s="1082"/>
      <c r="AX11" s="1082"/>
      <c r="AY11" s="1083"/>
      <c r="AZ11" s="230"/>
      <c r="BA11" s="230"/>
      <c r="BB11" s="230"/>
      <c r="BC11" s="230"/>
      <c r="BD11" s="230"/>
      <c r="BE11" s="231"/>
      <c r="BF11" s="231"/>
      <c r="BG11" s="231"/>
      <c r="BH11" s="231"/>
      <c r="BI11" s="231"/>
      <c r="BJ11" s="231"/>
      <c r="BK11" s="231"/>
      <c r="BL11" s="231"/>
      <c r="BM11" s="231"/>
      <c r="BN11" s="231"/>
      <c r="BO11" s="231"/>
      <c r="BP11" s="231"/>
      <c r="BQ11" s="236">
        <v>5</v>
      </c>
      <c r="BR11" s="237"/>
      <c r="BS11" s="992" t="s">
        <v>605</v>
      </c>
      <c r="BT11" s="993"/>
      <c r="BU11" s="993"/>
      <c r="BV11" s="993"/>
      <c r="BW11" s="993"/>
      <c r="BX11" s="993"/>
      <c r="BY11" s="993"/>
      <c r="BZ11" s="993"/>
      <c r="CA11" s="993"/>
      <c r="CB11" s="993"/>
      <c r="CC11" s="993"/>
      <c r="CD11" s="993"/>
      <c r="CE11" s="993"/>
      <c r="CF11" s="993"/>
      <c r="CG11" s="1014"/>
      <c r="CH11" s="989">
        <v>2</v>
      </c>
      <c r="CI11" s="990"/>
      <c r="CJ11" s="990"/>
      <c r="CK11" s="990"/>
      <c r="CL11" s="991"/>
      <c r="CM11" s="989">
        <v>270</v>
      </c>
      <c r="CN11" s="990"/>
      <c r="CO11" s="990"/>
      <c r="CP11" s="990"/>
      <c r="CQ11" s="991"/>
      <c r="CR11" s="989">
        <v>50</v>
      </c>
      <c r="CS11" s="990"/>
      <c r="CT11" s="990"/>
      <c r="CU11" s="990"/>
      <c r="CV11" s="991"/>
      <c r="CW11" s="989">
        <v>93</v>
      </c>
      <c r="CX11" s="990"/>
      <c r="CY11" s="990"/>
      <c r="CZ11" s="990"/>
      <c r="DA11" s="991"/>
      <c r="DB11" s="989" t="s">
        <v>533</v>
      </c>
      <c r="DC11" s="990"/>
      <c r="DD11" s="990"/>
      <c r="DE11" s="990"/>
      <c r="DF11" s="991"/>
      <c r="DG11" s="989" t="s">
        <v>533</v>
      </c>
      <c r="DH11" s="990"/>
      <c r="DI11" s="990"/>
      <c r="DJ11" s="990"/>
      <c r="DK11" s="991"/>
      <c r="DL11" s="989" t="s">
        <v>533</v>
      </c>
      <c r="DM11" s="990"/>
      <c r="DN11" s="990"/>
      <c r="DO11" s="990"/>
      <c r="DP11" s="991"/>
      <c r="DQ11" s="989" t="s">
        <v>533</v>
      </c>
      <c r="DR11" s="990"/>
      <c r="DS11" s="990"/>
      <c r="DT11" s="990"/>
      <c r="DU11" s="991"/>
      <c r="DV11" s="992"/>
      <c r="DW11" s="993"/>
      <c r="DX11" s="993"/>
      <c r="DY11" s="993"/>
      <c r="DZ11" s="994"/>
      <c r="EA11" s="232"/>
    </row>
    <row r="12" spans="1:131" s="233" customFormat="1" ht="26.25" customHeight="1" x14ac:dyDescent="0.15">
      <c r="A12" s="236">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0"/>
      <c r="AL12" s="1081"/>
      <c r="AM12" s="1081"/>
      <c r="AN12" s="1081"/>
      <c r="AO12" s="1081"/>
      <c r="AP12" s="1081"/>
      <c r="AQ12" s="1081"/>
      <c r="AR12" s="1081"/>
      <c r="AS12" s="1081"/>
      <c r="AT12" s="1081"/>
      <c r="AU12" s="1082"/>
      <c r="AV12" s="1082"/>
      <c r="AW12" s="1082"/>
      <c r="AX12" s="1082"/>
      <c r="AY12" s="1083"/>
      <c r="AZ12" s="230"/>
      <c r="BA12" s="230"/>
      <c r="BB12" s="230"/>
      <c r="BC12" s="230"/>
      <c r="BD12" s="230"/>
      <c r="BE12" s="231"/>
      <c r="BF12" s="231"/>
      <c r="BG12" s="231"/>
      <c r="BH12" s="231"/>
      <c r="BI12" s="231"/>
      <c r="BJ12" s="231"/>
      <c r="BK12" s="231"/>
      <c r="BL12" s="231"/>
      <c r="BM12" s="231"/>
      <c r="BN12" s="231"/>
      <c r="BO12" s="231"/>
      <c r="BP12" s="231"/>
      <c r="BQ12" s="236">
        <v>6</v>
      </c>
      <c r="BR12" s="237"/>
      <c r="BS12" s="992" t="s">
        <v>606</v>
      </c>
      <c r="BT12" s="993"/>
      <c r="BU12" s="993"/>
      <c r="BV12" s="993"/>
      <c r="BW12" s="993"/>
      <c r="BX12" s="993"/>
      <c r="BY12" s="993"/>
      <c r="BZ12" s="993"/>
      <c r="CA12" s="993"/>
      <c r="CB12" s="993"/>
      <c r="CC12" s="993"/>
      <c r="CD12" s="993"/>
      <c r="CE12" s="993"/>
      <c r="CF12" s="993"/>
      <c r="CG12" s="1014"/>
      <c r="CH12" s="989">
        <v>0</v>
      </c>
      <c r="CI12" s="990"/>
      <c r="CJ12" s="990"/>
      <c r="CK12" s="990"/>
      <c r="CL12" s="991"/>
      <c r="CM12" s="989">
        <v>231</v>
      </c>
      <c r="CN12" s="990"/>
      <c r="CO12" s="990"/>
      <c r="CP12" s="990"/>
      <c r="CQ12" s="991"/>
      <c r="CR12" s="989">
        <v>251</v>
      </c>
      <c r="CS12" s="990"/>
      <c r="CT12" s="990"/>
      <c r="CU12" s="990"/>
      <c r="CV12" s="991"/>
      <c r="CW12" s="989">
        <v>0</v>
      </c>
      <c r="CX12" s="990"/>
      <c r="CY12" s="990"/>
      <c r="CZ12" s="990"/>
      <c r="DA12" s="991"/>
      <c r="DB12" s="989" t="s">
        <v>533</v>
      </c>
      <c r="DC12" s="990"/>
      <c r="DD12" s="990"/>
      <c r="DE12" s="990"/>
      <c r="DF12" s="991"/>
      <c r="DG12" s="989" t="s">
        <v>533</v>
      </c>
      <c r="DH12" s="990"/>
      <c r="DI12" s="990"/>
      <c r="DJ12" s="990"/>
      <c r="DK12" s="991"/>
      <c r="DL12" s="989" t="s">
        <v>533</v>
      </c>
      <c r="DM12" s="990"/>
      <c r="DN12" s="990"/>
      <c r="DO12" s="990"/>
      <c r="DP12" s="991"/>
      <c r="DQ12" s="989" t="s">
        <v>533</v>
      </c>
      <c r="DR12" s="990"/>
      <c r="DS12" s="990"/>
      <c r="DT12" s="990"/>
      <c r="DU12" s="991"/>
      <c r="DV12" s="992"/>
      <c r="DW12" s="993"/>
      <c r="DX12" s="993"/>
      <c r="DY12" s="993"/>
      <c r="DZ12" s="994"/>
      <c r="EA12" s="232"/>
    </row>
    <row r="13" spans="1:131" s="233" customFormat="1" ht="26.25" customHeight="1" x14ac:dyDescent="0.15">
      <c r="A13" s="236">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0"/>
      <c r="AL13" s="1081"/>
      <c r="AM13" s="1081"/>
      <c r="AN13" s="1081"/>
      <c r="AO13" s="1081"/>
      <c r="AP13" s="1081"/>
      <c r="AQ13" s="1081"/>
      <c r="AR13" s="1081"/>
      <c r="AS13" s="1081"/>
      <c r="AT13" s="1081"/>
      <c r="AU13" s="1082"/>
      <c r="AV13" s="1082"/>
      <c r="AW13" s="1082"/>
      <c r="AX13" s="1082"/>
      <c r="AY13" s="1083"/>
      <c r="AZ13" s="230"/>
      <c r="BA13" s="230"/>
      <c r="BB13" s="230"/>
      <c r="BC13" s="230"/>
      <c r="BD13" s="230"/>
      <c r="BE13" s="231"/>
      <c r="BF13" s="231"/>
      <c r="BG13" s="231"/>
      <c r="BH13" s="231"/>
      <c r="BI13" s="231"/>
      <c r="BJ13" s="231"/>
      <c r="BK13" s="231"/>
      <c r="BL13" s="231"/>
      <c r="BM13" s="231"/>
      <c r="BN13" s="231"/>
      <c r="BO13" s="231"/>
      <c r="BP13" s="231"/>
      <c r="BQ13" s="236">
        <v>7</v>
      </c>
      <c r="BR13" s="237" t="s">
        <v>610</v>
      </c>
      <c r="BS13" s="992" t="s">
        <v>607</v>
      </c>
      <c r="BT13" s="993"/>
      <c r="BU13" s="993"/>
      <c r="BV13" s="993"/>
      <c r="BW13" s="993"/>
      <c r="BX13" s="993"/>
      <c r="BY13" s="993"/>
      <c r="BZ13" s="993"/>
      <c r="CA13" s="993"/>
      <c r="CB13" s="993"/>
      <c r="CC13" s="993"/>
      <c r="CD13" s="993"/>
      <c r="CE13" s="993"/>
      <c r="CF13" s="993"/>
      <c r="CG13" s="1014"/>
      <c r="CH13" s="989">
        <v>-1</v>
      </c>
      <c r="CI13" s="990"/>
      <c r="CJ13" s="990"/>
      <c r="CK13" s="990"/>
      <c r="CL13" s="991"/>
      <c r="CM13" s="989">
        <v>39</v>
      </c>
      <c r="CN13" s="990"/>
      <c r="CO13" s="990"/>
      <c r="CP13" s="990"/>
      <c r="CQ13" s="991"/>
      <c r="CR13" s="989">
        <v>10</v>
      </c>
      <c r="CS13" s="990"/>
      <c r="CT13" s="990"/>
      <c r="CU13" s="990"/>
      <c r="CV13" s="991"/>
      <c r="CW13" s="989" t="s">
        <v>533</v>
      </c>
      <c r="CX13" s="990"/>
      <c r="CY13" s="990"/>
      <c r="CZ13" s="990"/>
      <c r="DA13" s="991"/>
      <c r="DB13" s="989">
        <v>1431</v>
      </c>
      <c r="DC13" s="990"/>
      <c r="DD13" s="990"/>
      <c r="DE13" s="990"/>
      <c r="DF13" s="991"/>
      <c r="DG13" s="989" t="s">
        <v>533</v>
      </c>
      <c r="DH13" s="990"/>
      <c r="DI13" s="990"/>
      <c r="DJ13" s="990"/>
      <c r="DK13" s="991"/>
      <c r="DL13" s="989" t="s">
        <v>533</v>
      </c>
      <c r="DM13" s="990"/>
      <c r="DN13" s="990"/>
      <c r="DO13" s="990"/>
      <c r="DP13" s="991"/>
      <c r="DQ13" s="989" t="s">
        <v>533</v>
      </c>
      <c r="DR13" s="990"/>
      <c r="DS13" s="990"/>
      <c r="DT13" s="990"/>
      <c r="DU13" s="991"/>
      <c r="DV13" s="992"/>
      <c r="DW13" s="993"/>
      <c r="DX13" s="993"/>
      <c r="DY13" s="993"/>
      <c r="DZ13" s="994"/>
      <c r="EA13" s="232"/>
    </row>
    <row r="14" spans="1:131" s="233" customFormat="1" ht="26.25" customHeight="1" x14ac:dyDescent="0.15">
      <c r="A14" s="236">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30"/>
      <c r="BA14" s="230"/>
      <c r="BB14" s="230"/>
      <c r="BC14" s="230"/>
      <c r="BD14" s="230"/>
      <c r="BE14" s="231"/>
      <c r="BF14" s="231"/>
      <c r="BG14" s="231"/>
      <c r="BH14" s="231"/>
      <c r="BI14" s="231"/>
      <c r="BJ14" s="231"/>
      <c r="BK14" s="231"/>
      <c r="BL14" s="231"/>
      <c r="BM14" s="231"/>
      <c r="BN14" s="231"/>
      <c r="BO14" s="231"/>
      <c r="BP14" s="231"/>
      <c r="BQ14" s="236">
        <v>8</v>
      </c>
      <c r="BR14" s="237"/>
      <c r="BS14" s="992" t="s">
        <v>608</v>
      </c>
      <c r="BT14" s="993"/>
      <c r="BU14" s="993"/>
      <c r="BV14" s="993"/>
      <c r="BW14" s="993"/>
      <c r="BX14" s="993"/>
      <c r="BY14" s="993"/>
      <c r="BZ14" s="993"/>
      <c r="CA14" s="993"/>
      <c r="CB14" s="993"/>
      <c r="CC14" s="993"/>
      <c r="CD14" s="993"/>
      <c r="CE14" s="993"/>
      <c r="CF14" s="993"/>
      <c r="CG14" s="1014"/>
      <c r="CH14" s="989">
        <v>1</v>
      </c>
      <c r="CI14" s="990"/>
      <c r="CJ14" s="990"/>
      <c r="CK14" s="990"/>
      <c r="CL14" s="991"/>
      <c r="CM14" s="989">
        <v>173</v>
      </c>
      <c r="CN14" s="990"/>
      <c r="CO14" s="990"/>
      <c r="CP14" s="990"/>
      <c r="CQ14" s="991"/>
      <c r="CR14" s="989">
        <v>30</v>
      </c>
      <c r="CS14" s="990"/>
      <c r="CT14" s="990"/>
      <c r="CU14" s="990"/>
      <c r="CV14" s="991"/>
      <c r="CW14" s="989" t="s">
        <v>533</v>
      </c>
      <c r="CX14" s="990"/>
      <c r="CY14" s="990"/>
      <c r="CZ14" s="990"/>
      <c r="DA14" s="991"/>
      <c r="DB14" s="989" t="s">
        <v>533</v>
      </c>
      <c r="DC14" s="990"/>
      <c r="DD14" s="990"/>
      <c r="DE14" s="990"/>
      <c r="DF14" s="991"/>
      <c r="DG14" s="989" t="s">
        <v>533</v>
      </c>
      <c r="DH14" s="990"/>
      <c r="DI14" s="990"/>
      <c r="DJ14" s="990"/>
      <c r="DK14" s="991"/>
      <c r="DL14" s="989" t="s">
        <v>533</v>
      </c>
      <c r="DM14" s="990"/>
      <c r="DN14" s="990"/>
      <c r="DO14" s="990"/>
      <c r="DP14" s="991"/>
      <c r="DQ14" s="989" t="s">
        <v>533</v>
      </c>
      <c r="DR14" s="990"/>
      <c r="DS14" s="990"/>
      <c r="DT14" s="990"/>
      <c r="DU14" s="991"/>
      <c r="DV14" s="992"/>
      <c r="DW14" s="993"/>
      <c r="DX14" s="993"/>
      <c r="DY14" s="993"/>
      <c r="DZ14" s="994"/>
      <c r="EA14" s="232"/>
    </row>
    <row r="15" spans="1:131" s="233" customFormat="1" ht="26.25" customHeight="1" x14ac:dyDescent="0.15">
      <c r="A15" s="236">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30"/>
      <c r="BA15" s="230"/>
      <c r="BB15" s="230"/>
      <c r="BC15" s="230"/>
      <c r="BD15" s="230"/>
      <c r="BE15" s="231"/>
      <c r="BF15" s="231"/>
      <c r="BG15" s="231"/>
      <c r="BH15" s="231"/>
      <c r="BI15" s="231"/>
      <c r="BJ15" s="231"/>
      <c r="BK15" s="231"/>
      <c r="BL15" s="231"/>
      <c r="BM15" s="231"/>
      <c r="BN15" s="231"/>
      <c r="BO15" s="231"/>
      <c r="BP15" s="231"/>
      <c r="BQ15" s="236">
        <v>9</v>
      </c>
      <c r="BR15" s="237"/>
      <c r="BS15" s="992" t="s">
        <v>609</v>
      </c>
      <c r="BT15" s="993"/>
      <c r="BU15" s="993"/>
      <c r="BV15" s="993"/>
      <c r="BW15" s="993"/>
      <c r="BX15" s="993"/>
      <c r="BY15" s="993"/>
      <c r="BZ15" s="993"/>
      <c r="CA15" s="993"/>
      <c r="CB15" s="993"/>
      <c r="CC15" s="993"/>
      <c r="CD15" s="993"/>
      <c r="CE15" s="993"/>
      <c r="CF15" s="993"/>
      <c r="CG15" s="1014"/>
      <c r="CH15" s="989">
        <v>154</v>
      </c>
      <c r="CI15" s="990"/>
      <c r="CJ15" s="990"/>
      <c r="CK15" s="990"/>
      <c r="CL15" s="991"/>
      <c r="CM15" s="989">
        <v>5314</v>
      </c>
      <c r="CN15" s="990"/>
      <c r="CO15" s="990"/>
      <c r="CP15" s="990"/>
      <c r="CQ15" s="991"/>
      <c r="CR15" s="989">
        <v>9</v>
      </c>
      <c r="CS15" s="990"/>
      <c r="CT15" s="990"/>
      <c r="CU15" s="990"/>
      <c r="CV15" s="991"/>
      <c r="CW15" s="989">
        <v>210</v>
      </c>
      <c r="CX15" s="990"/>
      <c r="CY15" s="990"/>
      <c r="CZ15" s="990"/>
      <c r="DA15" s="991"/>
      <c r="DB15" s="989" t="s">
        <v>533</v>
      </c>
      <c r="DC15" s="990"/>
      <c r="DD15" s="990"/>
      <c r="DE15" s="990"/>
      <c r="DF15" s="991"/>
      <c r="DG15" s="989" t="s">
        <v>533</v>
      </c>
      <c r="DH15" s="990"/>
      <c r="DI15" s="990"/>
      <c r="DJ15" s="990"/>
      <c r="DK15" s="991"/>
      <c r="DL15" s="989" t="s">
        <v>533</v>
      </c>
      <c r="DM15" s="990"/>
      <c r="DN15" s="990"/>
      <c r="DO15" s="990"/>
      <c r="DP15" s="991"/>
      <c r="DQ15" s="989" t="s">
        <v>533</v>
      </c>
      <c r="DR15" s="990"/>
      <c r="DS15" s="990"/>
      <c r="DT15" s="990"/>
      <c r="DU15" s="991"/>
      <c r="DV15" s="992"/>
      <c r="DW15" s="993"/>
      <c r="DX15" s="993"/>
      <c r="DY15" s="993"/>
      <c r="DZ15" s="994"/>
      <c r="EA15" s="232"/>
    </row>
    <row r="16" spans="1:131" s="233" customFormat="1" ht="26.25" customHeight="1" x14ac:dyDescent="0.15">
      <c r="A16" s="236">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30"/>
      <c r="BA16" s="230"/>
      <c r="BB16" s="230"/>
      <c r="BC16" s="230"/>
      <c r="BD16" s="230"/>
      <c r="BE16" s="231"/>
      <c r="BF16" s="231"/>
      <c r="BG16" s="231"/>
      <c r="BH16" s="231"/>
      <c r="BI16" s="231"/>
      <c r="BJ16" s="231"/>
      <c r="BK16" s="231"/>
      <c r="BL16" s="231"/>
      <c r="BM16" s="231"/>
      <c r="BN16" s="231"/>
      <c r="BO16" s="231"/>
      <c r="BP16" s="231"/>
      <c r="BQ16" s="236">
        <v>10</v>
      </c>
      <c r="BR16" s="237"/>
      <c r="BS16" s="992"/>
      <c r="BT16" s="993"/>
      <c r="BU16" s="993"/>
      <c r="BV16" s="993"/>
      <c r="BW16" s="993"/>
      <c r="BX16" s="993"/>
      <c r="BY16" s="993"/>
      <c r="BZ16" s="993"/>
      <c r="CA16" s="993"/>
      <c r="CB16" s="993"/>
      <c r="CC16" s="993"/>
      <c r="CD16" s="993"/>
      <c r="CE16" s="993"/>
      <c r="CF16" s="993"/>
      <c r="CG16" s="1014"/>
      <c r="CH16" s="989"/>
      <c r="CI16" s="990"/>
      <c r="CJ16" s="990"/>
      <c r="CK16" s="990"/>
      <c r="CL16" s="991"/>
      <c r="CM16" s="989"/>
      <c r="CN16" s="990"/>
      <c r="CO16" s="990"/>
      <c r="CP16" s="990"/>
      <c r="CQ16" s="991"/>
      <c r="CR16" s="989"/>
      <c r="CS16" s="990"/>
      <c r="CT16" s="990"/>
      <c r="CU16" s="990"/>
      <c r="CV16" s="991"/>
      <c r="CW16" s="989"/>
      <c r="CX16" s="990"/>
      <c r="CY16" s="990"/>
      <c r="CZ16" s="990"/>
      <c r="DA16" s="991"/>
      <c r="DB16" s="989"/>
      <c r="DC16" s="990"/>
      <c r="DD16" s="990"/>
      <c r="DE16" s="990"/>
      <c r="DF16" s="991"/>
      <c r="DG16" s="989"/>
      <c r="DH16" s="990"/>
      <c r="DI16" s="990"/>
      <c r="DJ16" s="990"/>
      <c r="DK16" s="991"/>
      <c r="DL16" s="989"/>
      <c r="DM16" s="990"/>
      <c r="DN16" s="990"/>
      <c r="DO16" s="990"/>
      <c r="DP16" s="991"/>
      <c r="DQ16" s="989"/>
      <c r="DR16" s="990"/>
      <c r="DS16" s="990"/>
      <c r="DT16" s="990"/>
      <c r="DU16" s="991"/>
      <c r="DV16" s="992"/>
      <c r="DW16" s="993"/>
      <c r="DX16" s="993"/>
      <c r="DY16" s="993"/>
      <c r="DZ16" s="994"/>
      <c r="EA16" s="232"/>
    </row>
    <row r="17" spans="1:131" s="233" customFormat="1" ht="26.25" customHeight="1" x14ac:dyDescent="0.15">
      <c r="A17" s="236">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30"/>
      <c r="BA17" s="230"/>
      <c r="BB17" s="230"/>
      <c r="BC17" s="230"/>
      <c r="BD17" s="230"/>
      <c r="BE17" s="231"/>
      <c r="BF17" s="231"/>
      <c r="BG17" s="231"/>
      <c r="BH17" s="231"/>
      <c r="BI17" s="231"/>
      <c r="BJ17" s="231"/>
      <c r="BK17" s="231"/>
      <c r="BL17" s="231"/>
      <c r="BM17" s="231"/>
      <c r="BN17" s="231"/>
      <c r="BO17" s="231"/>
      <c r="BP17" s="231"/>
      <c r="BQ17" s="236">
        <v>11</v>
      </c>
      <c r="BR17" s="237"/>
      <c r="BS17" s="992"/>
      <c r="BT17" s="993"/>
      <c r="BU17" s="993"/>
      <c r="BV17" s="993"/>
      <c r="BW17" s="993"/>
      <c r="BX17" s="993"/>
      <c r="BY17" s="993"/>
      <c r="BZ17" s="993"/>
      <c r="CA17" s="993"/>
      <c r="CB17" s="993"/>
      <c r="CC17" s="993"/>
      <c r="CD17" s="993"/>
      <c r="CE17" s="993"/>
      <c r="CF17" s="993"/>
      <c r="CG17" s="1014"/>
      <c r="CH17" s="989"/>
      <c r="CI17" s="990"/>
      <c r="CJ17" s="990"/>
      <c r="CK17" s="990"/>
      <c r="CL17" s="991"/>
      <c r="CM17" s="989"/>
      <c r="CN17" s="990"/>
      <c r="CO17" s="990"/>
      <c r="CP17" s="990"/>
      <c r="CQ17" s="991"/>
      <c r="CR17" s="989"/>
      <c r="CS17" s="990"/>
      <c r="CT17" s="990"/>
      <c r="CU17" s="990"/>
      <c r="CV17" s="991"/>
      <c r="CW17" s="989"/>
      <c r="CX17" s="990"/>
      <c r="CY17" s="990"/>
      <c r="CZ17" s="990"/>
      <c r="DA17" s="991"/>
      <c r="DB17" s="989"/>
      <c r="DC17" s="990"/>
      <c r="DD17" s="990"/>
      <c r="DE17" s="990"/>
      <c r="DF17" s="991"/>
      <c r="DG17" s="989"/>
      <c r="DH17" s="990"/>
      <c r="DI17" s="990"/>
      <c r="DJ17" s="990"/>
      <c r="DK17" s="991"/>
      <c r="DL17" s="989"/>
      <c r="DM17" s="990"/>
      <c r="DN17" s="990"/>
      <c r="DO17" s="990"/>
      <c r="DP17" s="991"/>
      <c r="DQ17" s="989"/>
      <c r="DR17" s="990"/>
      <c r="DS17" s="990"/>
      <c r="DT17" s="990"/>
      <c r="DU17" s="991"/>
      <c r="DV17" s="992"/>
      <c r="DW17" s="993"/>
      <c r="DX17" s="993"/>
      <c r="DY17" s="993"/>
      <c r="DZ17" s="994"/>
      <c r="EA17" s="232"/>
    </row>
    <row r="18" spans="1:131" s="233" customFormat="1" ht="26.25" customHeight="1" x14ac:dyDescent="0.15">
      <c r="A18" s="236">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30"/>
      <c r="BA18" s="230"/>
      <c r="BB18" s="230"/>
      <c r="BC18" s="230"/>
      <c r="BD18" s="230"/>
      <c r="BE18" s="231"/>
      <c r="BF18" s="231"/>
      <c r="BG18" s="231"/>
      <c r="BH18" s="231"/>
      <c r="BI18" s="231"/>
      <c r="BJ18" s="231"/>
      <c r="BK18" s="231"/>
      <c r="BL18" s="231"/>
      <c r="BM18" s="231"/>
      <c r="BN18" s="231"/>
      <c r="BO18" s="231"/>
      <c r="BP18" s="231"/>
      <c r="BQ18" s="236">
        <v>12</v>
      </c>
      <c r="BR18" s="237"/>
      <c r="BS18" s="992"/>
      <c r="BT18" s="993"/>
      <c r="BU18" s="993"/>
      <c r="BV18" s="993"/>
      <c r="BW18" s="993"/>
      <c r="BX18" s="993"/>
      <c r="BY18" s="993"/>
      <c r="BZ18" s="993"/>
      <c r="CA18" s="993"/>
      <c r="CB18" s="993"/>
      <c r="CC18" s="993"/>
      <c r="CD18" s="993"/>
      <c r="CE18" s="993"/>
      <c r="CF18" s="993"/>
      <c r="CG18" s="1014"/>
      <c r="CH18" s="989"/>
      <c r="CI18" s="990"/>
      <c r="CJ18" s="990"/>
      <c r="CK18" s="990"/>
      <c r="CL18" s="991"/>
      <c r="CM18" s="989"/>
      <c r="CN18" s="990"/>
      <c r="CO18" s="990"/>
      <c r="CP18" s="990"/>
      <c r="CQ18" s="991"/>
      <c r="CR18" s="989"/>
      <c r="CS18" s="990"/>
      <c r="CT18" s="990"/>
      <c r="CU18" s="990"/>
      <c r="CV18" s="991"/>
      <c r="CW18" s="989"/>
      <c r="CX18" s="990"/>
      <c r="CY18" s="990"/>
      <c r="CZ18" s="990"/>
      <c r="DA18" s="991"/>
      <c r="DB18" s="989"/>
      <c r="DC18" s="990"/>
      <c r="DD18" s="990"/>
      <c r="DE18" s="990"/>
      <c r="DF18" s="991"/>
      <c r="DG18" s="989"/>
      <c r="DH18" s="990"/>
      <c r="DI18" s="990"/>
      <c r="DJ18" s="990"/>
      <c r="DK18" s="991"/>
      <c r="DL18" s="989"/>
      <c r="DM18" s="990"/>
      <c r="DN18" s="990"/>
      <c r="DO18" s="990"/>
      <c r="DP18" s="991"/>
      <c r="DQ18" s="989"/>
      <c r="DR18" s="990"/>
      <c r="DS18" s="990"/>
      <c r="DT18" s="990"/>
      <c r="DU18" s="991"/>
      <c r="DV18" s="992"/>
      <c r="DW18" s="993"/>
      <c r="DX18" s="993"/>
      <c r="DY18" s="993"/>
      <c r="DZ18" s="994"/>
      <c r="EA18" s="232"/>
    </row>
    <row r="19" spans="1:131" s="233" customFormat="1" ht="26.25" customHeight="1" x14ac:dyDescent="0.15">
      <c r="A19" s="236">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30"/>
      <c r="BA19" s="230"/>
      <c r="BB19" s="230"/>
      <c r="BC19" s="230"/>
      <c r="BD19" s="230"/>
      <c r="BE19" s="231"/>
      <c r="BF19" s="231"/>
      <c r="BG19" s="231"/>
      <c r="BH19" s="231"/>
      <c r="BI19" s="231"/>
      <c r="BJ19" s="231"/>
      <c r="BK19" s="231"/>
      <c r="BL19" s="231"/>
      <c r="BM19" s="231"/>
      <c r="BN19" s="231"/>
      <c r="BO19" s="231"/>
      <c r="BP19" s="231"/>
      <c r="BQ19" s="236">
        <v>13</v>
      </c>
      <c r="BR19" s="237"/>
      <c r="BS19" s="992"/>
      <c r="BT19" s="993"/>
      <c r="BU19" s="993"/>
      <c r="BV19" s="993"/>
      <c r="BW19" s="993"/>
      <c r="BX19" s="993"/>
      <c r="BY19" s="993"/>
      <c r="BZ19" s="993"/>
      <c r="CA19" s="993"/>
      <c r="CB19" s="993"/>
      <c r="CC19" s="993"/>
      <c r="CD19" s="993"/>
      <c r="CE19" s="993"/>
      <c r="CF19" s="993"/>
      <c r="CG19" s="1014"/>
      <c r="CH19" s="989"/>
      <c r="CI19" s="990"/>
      <c r="CJ19" s="990"/>
      <c r="CK19" s="990"/>
      <c r="CL19" s="991"/>
      <c r="CM19" s="989"/>
      <c r="CN19" s="990"/>
      <c r="CO19" s="990"/>
      <c r="CP19" s="990"/>
      <c r="CQ19" s="991"/>
      <c r="CR19" s="989"/>
      <c r="CS19" s="990"/>
      <c r="CT19" s="990"/>
      <c r="CU19" s="990"/>
      <c r="CV19" s="991"/>
      <c r="CW19" s="989"/>
      <c r="CX19" s="990"/>
      <c r="CY19" s="990"/>
      <c r="CZ19" s="990"/>
      <c r="DA19" s="991"/>
      <c r="DB19" s="989"/>
      <c r="DC19" s="990"/>
      <c r="DD19" s="990"/>
      <c r="DE19" s="990"/>
      <c r="DF19" s="991"/>
      <c r="DG19" s="989"/>
      <c r="DH19" s="990"/>
      <c r="DI19" s="990"/>
      <c r="DJ19" s="990"/>
      <c r="DK19" s="991"/>
      <c r="DL19" s="989"/>
      <c r="DM19" s="990"/>
      <c r="DN19" s="990"/>
      <c r="DO19" s="990"/>
      <c r="DP19" s="991"/>
      <c r="DQ19" s="989"/>
      <c r="DR19" s="990"/>
      <c r="DS19" s="990"/>
      <c r="DT19" s="990"/>
      <c r="DU19" s="991"/>
      <c r="DV19" s="992"/>
      <c r="DW19" s="993"/>
      <c r="DX19" s="993"/>
      <c r="DY19" s="993"/>
      <c r="DZ19" s="994"/>
      <c r="EA19" s="232"/>
    </row>
    <row r="20" spans="1:131" s="233" customFormat="1" ht="26.25" customHeight="1" x14ac:dyDescent="0.15">
      <c r="A20" s="236">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30"/>
      <c r="BA20" s="230"/>
      <c r="BB20" s="230"/>
      <c r="BC20" s="230"/>
      <c r="BD20" s="230"/>
      <c r="BE20" s="231"/>
      <c r="BF20" s="231"/>
      <c r="BG20" s="231"/>
      <c r="BH20" s="231"/>
      <c r="BI20" s="231"/>
      <c r="BJ20" s="231"/>
      <c r="BK20" s="231"/>
      <c r="BL20" s="231"/>
      <c r="BM20" s="231"/>
      <c r="BN20" s="231"/>
      <c r="BO20" s="231"/>
      <c r="BP20" s="231"/>
      <c r="BQ20" s="236">
        <v>14</v>
      </c>
      <c r="BR20" s="237"/>
      <c r="BS20" s="992"/>
      <c r="BT20" s="993"/>
      <c r="BU20" s="993"/>
      <c r="BV20" s="993"/>
      <c r="BW20" s="993"/>
      <c r="BX20" s="993"/>
      <c r="BY20" s="993"/>
      <c r="BZ20" s="993"/>
      <c r="CA20" s="993"/>
      <c r="CB20" s="993"/>
      <c r="CC20" s="993"/>
      <c r="CD20" s="993"/>
      <c r="CE20" s="993"/>
      <c r="CF20" s="993"/>
      <c r="CG20" s="1014"/>
      <c r="CH20" s="989"/>
      <c r="CI20" s="990"/>
      <c r="CJ20" s="990"/>
      <c r="CK20" s="990"/>
      <c r="CL20" s="991"/>
      <c r="CM20" s="989"/>
      <c r="CN20" s="990"/>
      <c r="CO20" s="990"/>
      <c r="CP20" s="990"/>
      <c r="CQ20" s="991"/>
      <c r="CR20" s="989"/>
      <c r="CS20" s="990"/>
      <c r="CT20" s="990"/>
      <c r="CU20" s="990"/>
      <c r="CV20" s="991"/>
      <c r="CW20" s="989"/>
      <c r="CX20" s="990"/>
      <c r="CY20" s="990"/>
      <c r="CZ20" s="990"/>
      <c r="DA20" s="991"/>
      <c r="DB20" s="989"/>
      <c r="DC20" s="990"/>
      <c r="DD20" s="990"/>
      <c r="DE20" s="990"/>
      <c r="DF20" s="991"/>
      <c r="DG20" s="989"/>
      <c r="DH20" s="990"/>
      <c r="DI20" s="990"/>
      <c r="DJ20" s="990"/>
      <c r="DK20" s="991"/>
      <c r="DL20" s="989"/>
      <c r="DM20" s="990"/>
      <c r="DN20" s="990"/>
      <c r="DO20" s="990"/>
      <c r="DP20" s="991"/>
      <c r="DQ20" s="989"/>
      <c r="DR20" s="990"/>
      <c r="DS20" s="990"/>
      <c r="DT20" s="990"/>
      <c r="DU20" s="991"/>
      <c r="DV20" s="992"/>
      <c r="DW20" s="993"/>
      <c r="DX20" s="993"/>
      <c r="DY20" s="993"/>
      <c r="DZ20" s="994"/>
      <c r="EA20" s="232"/>
    </row>
    <row r="21" spans="1:131" s="233" customFormat="1" ht="26.25" customHeight="1" thickBot="1" x14ac:dyDescent="0.2">
      <c r="A21" s="236">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30"/>
      <c r="BA21" s="230"/>
      <c r="BB21" s="230"/>
      <c r="BC21" s="230"/>
      <c r="BD21" s="230"/>
      <c r="BE21" s="231"/>
      <c r="BF21" s="231"/>
      <c r="BG21" s="231"/>
      <c r="BH21" s="231"/>
      <c r="BI21" s="231"/>
      <c r="BJ21" s="231"/>
      <c r="BK21" s="231"/>
      <c r="BL21" s="231"/>
      <c r="BM21" s="231"/>
      <c r="BN21" s="231"/>
      <c r="BO21" s="231"/>
      <c r="BP21" s="231"/>
      <c r="BQ21" s="236">
        <v>15</v>
      </c>
      <c r="BR21" s="237"/>
      <c r="BS21" s="992"/>
      <c r="BT21" s="993"/>
      <c r="BU21" s="993"/>
      <c r="BV21" s="993"/>
      <c r="BW21" s="993"/>
      <c r="BX21" s="993"/>
      <c r="BY21" s="993"/>
      <c r="BZ21" s="993"/>
      <c r="CA21" s="993"/>
      <c r="CB21" s="993"/>
      <c r="CC21" s="993"/>
      <c r="CD21" s="993"/>
      <c r="CE21" s="993"/>
      <c r="CF21" s="993"/>
      <c r="CG21" s="1014"/>
      <c r="CH21" s="989"/>
      <c r="CI21" s="990"/>
      <c r="CJ21" s="990"/>
      <c r="CK21" s="990"/>
      <c r="CL21" s="991"/>
      <c r="CM21" s="989"/>
      <c r="CN21" s="990"/>
      <c r="CO21" s="990"/>
      <c r="CP21" s="990"/>
      <c r="CQ21" s="991"/>
      <c r="CR21" s="989"/>
      <c r="CS21" s="990"/>
      <c r="CT21" s="990"/>
      <c r="CU21" s="990"/>
      <c r="CV21" s="991"/>
      <c r="CW21" s="989"/>
      <c r="CX21" s="990"/>
      <c r="CY21" s="990"/>
      <c r="CZ21" s="990"/>
      <c r="DA21" s="991"/>
      <c r="DB21" s="989"/>
      <c r="DC21" s="990"/>
      <c r="DD21" s="990"/>
      <c r="DE21" s="990"/>
      <c r="DF21" s="991"/>
      <c r="DG21" s="989"/>
      <c r="DH21" s="990"/>
      <c r="DI21" s="990"/>
      <c r="DJ21" s="990"/>
      <c r="DK21" s="991"/>
      <c r="DL21" s="989"/>
      <c r="DM21" s="990"/>
      <c r="DN21" s="990"/>
      <c r="DO21" s="990"/>
      <c r="DP21" s="991"/>
      <c r="DQ21" s="989"/>
      <c r="DR21" s="990"/>
      <c r="DS21" s="990"/>
      <c r="DT21" s="990"/>
      <c r="DU21" s="991"/>
      <c r="DV21" s="992"/>
      <c r="DW21" s="993"/>
      <c r="DX21" s="993"/>
      <c r="DY21" s="993"/>
      <c r="DZ21" s="994"/>
      <c r="EA21" s="232"/>
    </row>
    <row r="22" spans="1:131" s="233" customFormat="1" ht="26.25" customHeight="1" x14ac:dyDescent="0.15">
      <c r="A22" s="236">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397</v>
      </c>
      <c r="BA22" s="1028"/>
      <c r="BB22" s="1028"/>
      <c r="BC22" s="1028"/>
      <c r="BD22" s="1029"/>
      <c r="BE22" s="231"/>
      <c r="BF22" s="231"/>
      <c r="BG22" s="231"/>
      <c r="BH22" s="231"/>
      <c r="BI22" s="231"/>
      <c r="BJ22" s="231"/>
      <c r="BK22" s="231"/>
      <c r="BL22" s="231"/>
      <c r="BM22" s="231"/>
      <c r="BN22" s="231"/>
      <c r="BO22" s="231"/>
      <c r="BP22" s="231"/>
      <c r="BQ22" s="236">
        <v>16</v>
      </c>
      <c r="BR22" s="237"/>
      <c r="BS22" s="992"/>
      <c r="BT22" s="993"/>
      <c r="BU22" s="993"/>
      <c r="BV22" s="993"/>
      <c r="BW22" s="993"/>
      <c r="BX22" s="993"/>
      <c r="BY22" s="993"/>
      <c r="BZ22" s="993"/>
      <c r="CA22" s="993"/>
      <c r="CB22" s="993"/>
      <c r="CC22" s="993"/>
      <c r="CD22" s="993"/>
      <c r="CE22" s="993"/>
      <c r="CF22" s="993"/>
      <c r="CG22" s="1014"/>
      <c r="CH22" s="989"/>
      <c r="CI22" s="990"/>
      <c r="CJ22" s="990"/>
      <c r="CK22" s="990"/>
      <c r="CL22" s="991"/>
      <c r="CM22" s="989"/>
      <c r="CN22" s="990"/>
      <c r="CO22" s="990"/>
      <c r="CP22" s="990"/>
      <c r="CQ22" s="991"/>
      <c r="CR22" s="989"/>
      <c r="CS22" s="990"/>
      <c r="CT22" s="990"/>
      <c r="CU22" s="990"/>
      <c r="CV22" s="991"/>
      <c r="CW22" s="989"/>
      <c r="CX22" s="990"/>
      <c r="CY22" s="990"/>
      <c r="CZ22" s="990"/>
      <c r="DA22" s="991"/>
      <c r="DB22" s="989"/>
      <c r="DC22" s="990"/>
      <c r="DD22" s="990"/>
      <c r="DE22" s="990"/>
      <c r="DF22" s="991"/>
      <c r="DG22" s="989"/>
      <c r="DH22" s="990"/>
      <c r="DI22" s="990"/>
      <c r="DJ22" s="990"/>
      <c r="DK22" s="991"/>
      <c r="DL22" s="989"/>
      <c r="DM22" s="990"/>
      <c r="DN22" s="990"/>
      <c r="DO22" s="990"/>
      <c r="DP22" s="991"/>
      <c r="DQ22" s="989"/>
      <c r="DR22" s="990"/>
      <c r="DS22" s="990"/>
      <c r="DT22" s="990"/>
      <c r="DU22" s="991"/>
      <c r="DV22" s="992"/>
      <c r="DW22" s="993"/>
      <c r="DX22" s="993"/>
      <c r="DY22" s="993"/>
      <c r="DZ22" s="994"/>
      <c r="EA22" s="232"/>
    </row>
    <row r="23" spans="1:131" s="233" customFormat="1" ht="26.25" customHeight="1" thickBot="1" x14ac:dyDescent="0.2">
      <c r="A23" s="238" t="s">
        <v>398</v>
      </c>
      <c r="B23" s="937" t="s">
        <v>399</v>
      </c>
      <c r="C23" s="938"/>
      <c r="D23" s="938"/>
      <c r="E23" s="938"/>
      <c r="F23" s="938"/>
      <c r="G23" s="938"/>
      <c r="H23" s="938"/>
      <c r="I23" s="938"/>
      <c r="J23" s="938"/>
      <c r="K23" s="938"/>
      <c r="L23" s="938"/>
      <c r="M23" s="938"/>
      <c r="N23" s="938"/>
      <c r="O23" s="938"/>
      <c r="P23" s="948"/>
      <c r="Q23" s="1067">
        <v>197764</v>
      </c>
      <c r="R23" s="1061"/>
      <c r="S23" s="1061"/>
      <c r="T23" s="1061"/>
      <c r="U23" s="1061"/>
      <c r="V23" s="1061">
        <v>189378</v>
      </c>
      <c r="W23" s="1061"/>
      <c r="X23" s="1061"/>
      <c r="Y23" s="1061"/>
      <c r="Z23" s="1061"/>
      <c r="AA23" s="1061">
        <v>8386</v>
      </c>
      <c r="AB23" s="1061"/>
      <c r="AC23" s="1061"/>
      <c r="AD23" s="1061"/>
      <c r="AE23" s="1068"/>
      <c r="AF23" s="1069">
        <v>7955</v>
      </c>
      <c r="AG23" s="1061"/>
      <c r="AH23" s="1061"/>
      <c r="AI23" s="1061"/>
      <c r="AJ23" s="1070"/>
      <c r="AK23" s="1071"/>
      <c r="AL23" s="1072"/>
      <c r="AM23" s="1072"/>
      <c r="AN23" s="1072"/>
      <c r="AO23" s="1072"/>
      <c r="AP23" s="1061">
        <v>148841</v>
      </c>
      <c r="AQ23" s="1061"/>
      <c r="AR23" s="1061"/>
      <c r="AS23" s="1061"/>
      <c r="AT23" s="1061"/>
      <c r="AU23" s="1062"/>
      <c r="AV23" s="1062"/>
      <c r="AW23" s="1062"/>
      <c r="AX23" s="1062"/>
      <c r="AY23" s="1063"/>
      <c r="AZ23" s="1064" t="s">
        <v>400</v>
      </c>
      <c r="BA23" s="1065"/>
      <c r="BB23" s="1065"/>
      <c r="BC23" s="1065"/>
      <c r="BD23" s="1066"/>
      <c r="BE23" s="231"/>
      <c r="BF23" s="231"/>
      <c r="BG23" s="231"/>
      <c r="BH23" s="231"/>
      <c r="BI23" s="231"/>
      <c r="BJ23" s="231"/>
      <c r="BK23" s="231"/>
      <c r="BL23" s="231"/>
      <c r="BM23" s="231"/>
      <c r="BN23" s="231"/>
      <c r="BO23" s="231"/>
      <c r="BP23" s="231"/>
      <c r="BQ23" s="236">
        <v>17</v>
      </c>
      <c r="BR23" s="237"/>
      <c r="BS23" s="992"/>
      <c r="BT23" s="993"/>
      <c r="BU23" s="993"/>
      <c r="BV23" s="993"/>
      <c r="BW23" s="993"/>
      <c r="BX23" s="993"/>
      <c r="BY23" s="993"/>
      <c r="BZ23" s="993"/>
      <c r="CA23" s="993"/>
      <c r="CB23" s="993"/>
      <c r="CC23" s="993"/>
      <c r="CD23" s="993"/>
      <c r="CE23" s="993"/>
      <c r="CF23" s="993"/>
      <c r="CG23" s="1014"/>
      <c r="CH23" s="989"/>
      <c r="CI23" s="990"/>
      <c r="CJ23" s="990"/>
      <c r="CK23" s="990"/>
      <c r="CL23" s="991"/>
      <c r="CM23" s="989"/>
      <c r="CN23" s="990"/>
      <c r="CO23" s="990"/>
      <c r="CP23" s="990"/>
      <c r="CQ23" s="991"/>
      <c r="CR23" s="989"/>
      <c r="CS23" s="990"/>
      <c r="CT23" s="990"/>
      <c r="CU23" s="990"/>
      <c r="CV23" s="991"/>
      <c r="CW23" s="989"/>
      <c r="CX23" s="990"/>
      <c r="CY23" s="990"/>
      <c r="CZ23" s="990"/>
      <c r="DA23" s="991"/>
      <c r="DB23" s="989"/>
      <c r="DC23" s="990"/>
      <c r="DD23" s="990"/>
      <c r="DE23" s="990"/>
      <c r="DF23" s="991"/>
      <c r="DG23" s="989"/>
      <c r="DH23" s="990"/>
      <c r="DI23" s="990"/>
      <c r="DJ23" s="990"/>
      <c r="DK23" s="991"/>
      <c r="DL23" s="989"/>
      <c r="DM23" s="990"/>
      <c r="DN23" s="990"/>
      <c r="DO23" s="990"/>
      <c r="DP23" s="991"/>
      <c r="DQ23" s="989"/>
      <c r="DR23" s="990"/>
      <c r="DS23" s="990"/>
      <c r="DT23" s="990"/>
      <c r="DU23" s="991"/>
      <c r="DV23" s="992"/>
      <c r="DW23" s="993"/>
      <c r="DX23" s="993"/>
      <c r="DY23" s="993"/>
      <c r="DZ23" s="994"/>
      <c r="EA23" s="232"/>
    </row>
    <row r="24" spans="1:131" s="233" customFormat="1" ht="26.25" customHeight="1" x14ac:dyDescent="0.15">
      <c r="A24" s="1060" t="s">
        <v>401</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30"/>
      <c r="BA24" s="230"/>
      <c r="BB24" s="230"/>
      <c r="BC24" s="230"/>
      <c r="BD24" s="230"/>
      <c r="BE24" s="231"/>
      <c r="BF24" s="231"/>
      <c r="BG24" s="231"/>
      <c r="BH24" s="231"/>
      <c r="BI24" s="231"/>
      <c r="BJ24" s="231"/>
      <c r="BK24" s="231"/>
      <c r="BL24" s="231"/>
      <c r="BM24" s="231"/>
      <c r="BN24" s="231"/>
      <c r="BO24" s="231"/>
      <c r="BP24" s="231"/>
      <c r="BQ24" s="236">
        <v>18</v>
      </c>
      <c r="BR24" s="237"/>
      <c r="BS24" s="992"/>
      <c r="BT24" s="993"/>
      <c r="BU24" s="993"/>
      <c r="BV24" s="993"/>
      <c r="BW24" s="993"/>
      <c r="BX24" s="993"/>
      <c r="BY24" s="993"/>
      <c r="BZ24" s="993"/>
      <c r="CA24" s="993"/>
      <c r="CB24" s="993"/>
      <c r="CC24" s="993"/>
      <c r="CD24" s="993"/>
      <c r="CE24" s="993"/>
      <c r="CF24" s="993"/>
      <c r="CG24" s="1014"/>
      <c r="CH24" s="989"/>
      <c r="CI24" s="990"/>
      <c r="CJ24" s="990"/>
      <c r="CK24" s="990"/>
      <c r="CL24" s="991"/>
      <c r="CM24" s="989"/>
      <c r="CN24" s="990"/>
      <c r="CO24" s="990"/>
      <c r="CP24" s="990"/>
      <c r="CQ24" s="991"/>
      <c r="CR24" s="989"/>
      <c r="CS24" s="990"/>
      <c r="CT24" s="990"/>
      <c r="CU24" s="990"/>
      <c r="CV24" s="991"/>
      <c r="CW24" s="989"/>
      <c r="CX24" s="990"/>
      <c r="CY24" s="990"/>
      <c r="CZ24" s="990"/>
      <c r="DA24" s="991"/>
      <c r="DB24" s="989"/>
      <c r="DC24" s="990"/>
      <c r="DD24" s="990"/>
      <c r="DE24" s="990"/>
      <c r="DF24" s="991"/>
      <c r="DG24" s="989"/>
      <c r="DH24" s="990"/>
      <c r="DI24" s="990"/>
      <c r="DJ24" s="990"/>
      <c r="DK24" s="991"/>
      <c r="DL24" s="989"/>
      <c r="DM24" s="990"/>
      <c r="DN24" s="990"/>
      <c r="DO24" s="990"/>
      <c r="DP24" s="991"/>
      <c r="DQ24" s="989"/>
      <c r="DR24" s="990"/>
      <c r="DS24" s="990"/>
      <c r="DT24" s="990"/>
      <c r="DU24" s="991"/>
      <c r="DV24" s="992"/>
      <c r="DW24" s="993"/>
      <c r="DX24" s="993"/>
      <c r="DY24" s="993"/>
      <c r="DZ24" s="994"/>
      <c r="EA24" s="232"/>
    </row>
    <row r="25" spans="1:131" ht="26.25" customHeight="1" thickBot="1" x14ac:dyDescent="0.2">
      <c r="A25" s="1059" t="s">
        <v>402</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30"/>
      <c r="BK25" s="230"/>
      <c r="BL25" s="230"/>
      <c r="BM25" s="230"/>
      <c r="BN25" s="230"/>
      <c r="BO25" s="239"/>
      <c r="BP25" s="239"/>
      <c r="BQ25" s="236">
        <v>19</v>
      </c>
      <c r="BR25" s="237"/>
      <c r="BS25" s="992"/>
      <c r="BT25" s="993"/>
      <c r="BU25" s="993"/>
      <c r="BV25" s="993"/>
      <c r="BW25" s="993"/>
      <c r="BX25" s="993"/>
      <c r="BY25" s="993"/>
      <c r="BZ25" s="993"/>
      <c r="CA25" s="993"/>
      <c r="CB25" s="993"/>
      <c r="CC25" s="993"/>
      <c r="CD25" s="993"/>
      <c r="CE25" s="993"/>
      <c r="CF25" s="993"/>
      <c r="CG25" s="1014"/>
      <c r="CH25" s="989"/>
      <c r="CI25" s="990"/>
      <c r="CJ25" s="990"/>
      <c r="CK25" s="990"/>
      <c r="CL25" s="991"/>
      <c r="CM25" s="989"/>
      <c r="CN25" s="990"/>
      <c r="CO25" s="990"/>
      <c r="CP25" s="990"/>
      <c r="CQ25" s="991"/>
      <c r="CR25" s="989"/>
      <c r="CS25" s="990"/>
      <c r="CT25" s="990"/>
      <c r="CU25" s="990"/>
      <c r="CV25" s="991"/>
      <c r="CW25" s="989"/>
      <c r="CX25" s="990"/>
      <c r="CY25" s="990"/>
      <c r="CZ25" s="990"/>
      <c r="DA25" s="991"/>
      <c r="DB25" s="989"/>
      <c r="DC25" s="990"/>
      <c r="DD25" s="990"/>
      <c r="DE25" s="990"/>
      <c r="DF25" s="991"/>
      <c r="DG25" s="989"/>
      <c r="DH25" s="990"/>
      <c r="DI25" s="990"/>
      <c r="DJ25" s="990"/>
      <c r="DK25" s="991"/>
      <c r="DL25" s="989"/>
      <c r="DM25" s="990"/>
      <c r="DN25" s="990"/>
      <c r="DO25" s="990"/>
      <c r="DP25" s="991"/>
      <c r="DQ25" s="989"/>
      <c r="DR25" s="990"/>
      <c r="DS25" s="990"/>
      <c r="DT25" s="990"/>
      <c r="DU25" s="991"/>
      <c r="DV25" s="992"/>
      <c r="DW25" s="993"/>
      <c r="DX25" s="993"/>
      <c r="DY25" s="993"/>
      <c r="DZ25" s="994"/>
      <c r="EA25" s="228"/>
    </row>
    <row r="26" spans="1:131" ht="26.25" customHeight="1" x14ac:dyDescent="0.15">
      <c r="A26" s="995" t="s">
        <v>375</v>
      </c>
      <c r="B26" s="996"/>
      <c r="C26" s="996"/>
      <c r="D26" s="996"/>
      <c r="E26" s="996"/>
      <c r="F26" s="996"/>
      <c r="G26" s="996"/>
      <c r="H26" s="996"/>
      <c r="I26" s="996"/>
      <c r="J26" s="996"/>
      <c r="K26" s="996"/>
      <c r="L26" s="996"/>
      <c r="M26" s="996"/>
      <c r="N26" s="996"/>
      <c r="O26" s="996"/>
      <c r="P26" s="997"/>
      <c r="Q26" s="1001" t="s">
        <v>403</v>
      </c>
      <c r="R26" s="1002"/>
      <c r="S26" s="1002"/>
      <c r="T26" s="1002"/>
      <c r="U26" s="1003"/>
      <c r="V26" s="1001" t="s">
        <v>404</v>
      </c>
      <c r="W26" s="1002"/>
      <c r="X26" s="1002"/>
      <c r="Y26" s="1002"/>
      <c r="Z26" s="1003"/>
      <c r="AA26" s="1001" t="s">
        <v>405</v>
      </c>
      <c r="AB26" s="1002"/>
      <c r="AC26" s="1002"/>
      <c r="AD26" s="1002"/>
      <c r="AE26" s="1002"/>
      <c r="AF26" s="1055" t="s">
        <v>406</v>
      </c>
      <c r="AG26" s="1008"/>
      <c r="AH26" s="1008"/>
      <c r="AI26" s="1008"/>
      <c r="AJ26" s="1056"/>
      <c r="AK26" s="1002" t="s">
        <v>407</v>
      </c>
      <c r="AL26" s="1002"/>
      <c r="AM26" s="1002"/>
      <c r="AN26" s="1002"/>
      <c r="AO26" s="1003"/>
      <c r="AP26" s="1001" t="s">
        <v>408</v>
      </c>
      <c r="AQ26" s="1002"/>
      <c r="AR26" s="1002"/>
      <c r="AS26" s="1002"/>
      <c r="AT26" s="1003"/>
      <c r="AU26" s="1001" t="s">
        <v>409</v>
      </c>
      <c r="AV26" s="1002"/>
      <c r="AW26" s="1002"/>
      <c r="AX26" s="1002"/>
      <c r="AY26" s="1003"/>
      <c r="AZ26" s="1001" t="s">
        <v>410</v>
      </c>
      <c r="BA26" s="1002"/>
      <c r="BB26" s="1002"/>
      <c r="BC26" s="1002"/>
      <c r="BD26" s="1003"/>
      <c r="BE26" s="1001" t="s">
        <v>382</v>
      </c>
      <c r="BF26" s="1002"/>
      <c r="BG26" s="1002"/>
      <c r="BH26" s="1002"/>
      <c r="BI26" s="1015"/>
      <c r="BJ26" s="230"/>
      <c r="BK26" s="230"/>
      <c r="BL26" s="230"/>
      <c r="BM26" s="230"/>
      <c r="BN26" s="230"/>
      <c r="BO26" s="239"/>
      <c r="BP26" s="239"/>
      <c r="BQ26" s="236">
        <v>20</v>
      </c>
      <c r="BR26" s="237"/>
      <c r="BS26" s="992"/>
      <c r="BT26" s="993"/>
      <c r="BU26" s="993"/>
      <c r="BV26" s="993"/>
      <c r="BW26" s="993"/>
      <c r="BX26" s="993"/>
      <c r="BY26" s="993"/>
      <c r="BZ26" s="993"/>
      <c r="CA26" s="993"/>
      <c r="CB26" s="993"/>
      <c r="CC26" s="993"/>
      <c r="CD26" s="993"/>
      <c r="CE26" s="993"/>
      <c r="CF26" s="993"/>
      <c r="CG26" s="1014"/>
      <c r="CH26" s="989"/>
      <c r="CI26" s="990"/>
      <c r="CJ26" s="990"/>
      <c r="CK26" s="990"/>
      <c r="CL26" s="991"/>
      <c r="CM26" s="989"/>
      <c r="CN26" s="990"/>
      <c r="CO26" s="990"/>
      <c r="CP26" s="990"/>
      <c r="CQ26" s="991"/>
      <c r="CR26" s="989"/>
      <c r="CS26" s="990"/>
      <c r="CT26" s="990"/>
      <c r="CU26" s="990"/>
      <c r="CV26" s="991"/>
      <c r="CW26" s="989"/>
      <c r="CX26" s="990"/>
      <c r="CY26" s="990"/>
      <c r="CZ26" s="990"/>
      <c r="DA26" s="991"/>
      <c r="DB26" s="989"/>
      <c r="DC26" s="990"/>
      <c r="DD26" s="990"/>
      <c r="DE26" s="990"/>
      <c r="DF26" s="991"/>
      <c r="DG26" s="989"/>
      <c r="DH26" s="990"/>
      <c r="DI26" s="990"/>
      <c r="DJ26" s="990"/>
      <c r="DK26" s="991"/>
      <c r="DL26" s="989"/>
      <c r="DM26" s="990"/>
      <c r="DN26" s="990"/>
      <c r="DO26" s="990"/>
      <c r="DP26" s="991"/>
      <c r="DQ26" s="989"/>
      <c r="DR26" s="990"/>
      <c r="DS26" s="990"/>
      <c r="DT26" s="990"/>
      <c r="DU26" s="991"/>
      <c r="DV26" s="992"/>
      <c r="DW26" s="993"/>
      <c r="DX26" s="993"/>
      <c r="DY26" s="993"/>
      <c r="DZ26" s="994"/>
      <c r="EA26" s="228"/>
    </row>
    <row r="27" spans="1:131" ht="26.25" customHeight="1" thickBot="1" x14ac:dyDescent="0.2">
      <c r="A27" s="998"/>
      <c r="B27" s="999"/>
      <c r="C27" s="999"/>
      <c r="D27" s="999"/>
      <c r="E27" s="999"/>
      <c r="F27" s="999"/>
      <c r="G27" s="999"/>
      <c r="H27" s="999"/>
      <c r="I27" s="999"/>
      <c r="J27" s="999"/>
      <c r="K27" s="999"/>
      <c r="L27" s="999"/>
      <c r="M27" s="999"/>
      <c r="N27" s="999"/>
      <c r="O27" s="999"/>
      <c r="P27" s="1000"/>
      <c r="Q27" s="1004"/>
      <c r="R27" s="1005"/>
      <c r="S27" s="1005"/>
      <c r="T27" s="1005"/>
      <c r="U27" s="1006"/>
      <c r="V27" s="1004"/>
      <c r="W27" s="1005"/>
      <c r="X27" s="1005"/>
      <c r="Y27" s="1005"/>
      <c r="Z27" s="1006"/>
      <c r="AA27" s="1004"/>
      <c r="AB27" s="1005"/>
      <c r="AC27" s="1005"/>
      <c r="AD27" s="1005"/>
      <c r="AE27" s="1005"/>
      <c r="AF27" s="1057"/>
      <c r="AG27" s="1011"/>
      <c r="AH27" s="1011"/>
      <c r="AI27" s="1011"/>
      <c r="AJ27" s="1058"/>
      <c r="AK27" s="1005"/>
      <c r="AL27" s="1005"/>
      <c r="AM27" s="1005"/>
      <c r="AN27" s="1005"/>
      <c r="AO27" s="1006"/>
      <c r="AP27" s="1004"/>
      <c r="AQ27" s="1005"/>
      <c r="AR27" s="1005"/>
      <c r="AS27" s="1005"/>
      <c r="AT27" s="1006"/>
      <c r="AU27" s="1004"/>
      <c r="AV27" s="1005"/>
      <c r="AW27" s="1005"/>
      <c r="AX27" s="1005"/>
      <c r="AY27" s="1006"/>
      <c r="AZ27" s="1004"/>
      <c r="BA27" s="1005"/>
      <c r="BB27" s="1005"/>
      <c r="BC27" s="1005"/>
      <c r="BD27" s="1006"/>
      <c r="BE27" s="1004"/>
      <c r="BF27" s="1005"/>
      <c r="BG27" s="1005"/>
      <c r="BH27" s="1005"/>
      <c r="BI27" s="1016"/>
      <c r="BJ27" s="230"/>
      <c r="BK27" s="230"/>
      <c r="BL27" s="230"/>
      <c r="BM27" s="230"/>
      <c r="BN27" s="230"/>
      <c r="BO27" s="239"/>
      <c r="BP27" s="239"/>
      <c r="BQ27" s="236">
        <v>21</v>
      </c>
      <c r="BR27" s="237"/>
      <c r="BS27" s="992"/>
      <c r="BT27" s="993"/>
      <c r="BU27" s="993"/>
      <c r="BV27" s="993"/>
      <c r="BW27" s="993"/>
      <c r="BX27" s="993"/>
      <c r="BY27" s="993"/>
      <c r="BZ27" s="993"/>
      <c r="CA27" s="993"/>
      <c r="CB27" s="993"/>
      <c r="CC27" s="993"/>
      <c r="CD27" s="993"/>
      <c r="CE27" s="993"/>
      <c r="CF27" s="993"/>
      <c r="CG27" s="1014"/>
      <c r="CH27" s="989"/>
      <c r="CI27" s="990"/>
      <c r="CJ27" s="990"/>
      <c r="CK27" s="990"/>
      <c r="CL27" s="991"/>
      <c r="CM27" s="989"/>
      <c r="CN27" s="990"/>
      <c r="CO27" s="990"/>
      <c r="CP27" s="990"/>
      <c r="CQ27" s="991"/>
      <c r="CR27" s="989"/>
      <c r="CS27" s="990"/>
      <c r="CT27" s="990"/>
      <c r="CU27" s="990"/>
      <c r="CV27" s="991"/>
      <c r="CW27" s="989"/>
      <c r="CX27" s="990"/>
      <c r="CY27" s="990"/>
      <c r="CZ27" s="990"/>
      <c r="DA27" s="991"/>
      <c r="DB27" s="989"/>
      <c r="DC27" s="990"/>
      <c r="DD27" s="990"/>
      <c r="DE27" s="990"/>
      <c r="DF27" s="991"/>
      <c r="DG27" s="989"/>
      <c r="DH27" s="990"/>
      <c r="DI27" s="990"/>
      <c r="DJ27" s="990"/>
      <c r="DK27" s="991"/>
      <c r="DL27" s="989"/>
      <c r="DM27" s="990"/>
      <c r="DN27" s="990"/>
      <c r="DO27" s="990"/>
      <c r="DP27" s="991"/>
      <c r="DQ27" s="989"/>
      <c r="DR27" s="990"/>
      <c r="DS27" s="990"/>
      <c r="DT27" s="990"/>
      <c r="DU27" s="991"/>
      <c r="DV27" s="992"/>
      <c r="DW27" s="993"/>
      <c r="DX27" s="993"/>
      <c r="DY27" s="993"/>
      <c r="DZ27" s="994"/>
      <c r="EA27" s="228"/>
    </row>
    <row r="28" spans="1:131" ht="26.25" customHeight="1" thickTop="1" x14ac:dyDescent="0.15">
      <c r="A28" s="240">
        <v>1</v>
      </c>
      <c r="B28" s="1047" t="s">
        <v>411</v>
      </c>
      <c r="C28" s="1048"/>
      <c r="D28" s="1048"/>
      <c r="E28" s="1048"/>
      <c r="F28" s="1048"/>
      <c r="G28" s="1048"/>
      <c r="H28" s="1048"/>
      <c r="I28" s="1048"/>
      <c r="J28" s="1048"/>
      <c r="K28" s="1048"/>
      <c r="L28" s="1048"/>
      <c r="M28" s="1048"/>
      <c r="N28" s="1048"/>
      <c r="O28" s="1048"/>
      <c r="P28" s="1049"/>
      <c r="Q28" s="1050">
        <v>22822</v>
      </c>
      <c r="R28" s="1051"/>
      <c r="S28" s="1051"/>
      <c r="T28" s="1051"/>
      <c r="U28" s="1051"/>
      <c r="V28" s="1051">
        <v>21545</v>
      </c>
      <c r="W28" s="1051"/>
      <c r="X28" s="1051"/>
      <c r="Y28" s="1051"/>
      <c r="Z28" s="1051"/>
      <c r="AA28" s="1051">
        <v>1276</v>
      </c>
      <c r="AB28" s="1051"/>
      <c r="AC28" s="1051"/>
      <c r="AD28" s="1051"/>
      <c r="AE28" s="1052"/>
      <c r="AF28" s="1053">
        <v>1276</v>
      </c>
      <c r="AG28" s="1051"/>
      <c r="AH28" s="1051"/>
      <c r="AI28" s="1051"/>
      <c r="AJ28" s="1054"/>
      <c r="AK28" s="1042">
        <v>230</v>
      </c>
      <c r="AL28" s="1043"/>
      <c r="AM28" s="1043"/>
      <c r="AN28" s="1043"/>
      <c r="AO28" s="1043"/>
      <c r="AP28" s="1043" t="s">
        <v>533</v>
      </c>
      <c r="AQ28" s="1043"/>
      <c r="AR28" s="1043"/>
      <c r="AS28" s="1043"/>
      <c r="AT28" s="1043"/>
      <c r="AU28" s="1043" t="s">
        <v>533</v>
      </c>
      <c r="AV28" s="1043"/>
      <c r="AW28" s="1043"/>
      <c r="AX28" s="1043"/>
      <c r="AY28" s="1043"/>
      <c r="AZ28" s="1044" t="s">
        <v>533</v>
      </c>
      <c r="BA28" s="1044"/>
      <c r="BB28" s="1044"/>
      <c r="BC28" s="1044"/>
      <c r="BD28" s="1044"/>
      <c r="BE28" s="1045" t="s">
        <v>613</v>
      </c>
      <c r="BF28" s="1045"/>
      <c r="BG28" s="1045"/>
      <c r="BH28" s="1045"/>
      <c r="BI28" s="1046"/>
      <c r="BJ28" s="230"/>
      <c r="BK28" s="230"/>
      <c r="BL28" s="230"/>
      <c r="BM28" s="230"/>
      <c r="BN28" s="230"/>
      <c r="BO28" s="239"/>
      <c r="BP28" s="239"/>
      <c r="BQ28" s="236">
        <v>22</v>
      </c>
      <c r="BR28" s="237"/>
      <c r="BS28" s="992"/>
      <c r="BT28" s="993"/>
      <c r="BU28" s="993"/>
      <c r="BV28" s="993"/>
      <c r="BW28" s="993"/>
      <c r="BX28" s="993"/>
      <c r="BY28" s="993"/>
      <c r="BZ28" s="993"/>
      <c r="CA28" s="993"/>
      <c r="CB28" s="993"/>
      <c r="CC28" s="993"/>
      <c r="CD28" s="993"/>
      <c r="CE28" s="993"/>
      <c r="CF28" s="993"/>
      <c r="CG28" s="1014"/>
      <c r="CH28" s="989"/>
      <c r="CI28" s="990"/>
      <c r="CJ28" s="990"/>
      <c r="CK28" s="990"/>
      <c r="CL28" s="991"/>
      <c r="CM28" s="989"/>
      <c r="CN28" s="990"/>
      <c r="CO28" s="990"/>
      <c r="CP28" s="990"/>
      <c r="CQ28" s="991"/>
      <c r="CR28" s="989"/>
      <c r="CS28" s="990"/>
      <c r="CT28" s="990"/>
      <c r="CU28" s="990"/>
      <c r="CV28" s="991"/>
      <c r="CW28" s="989"/>
      <c r="CX28" s="990"/>
      <c r="CY28" s="990"/>
      <c r="CZ28" s="990"/>
      <c r="DA28" s="991"/>
      <c r="DB28" s="989"/>
      <c r="DC28" s="990"/>
      <c r="DD28" s="990"/>
      <c r="DE28" s="990"/>
      <c r="DF28" s="991"/>
      <c r="DG28" s="989"/>
      <c r="DH28" s="990"/>
      <c r="DI28" s="990"/>
      <c r="DJ28" s="990"/>
      <c r="DK28" s="991"/>
      <c r="DL28" s="989"/>
      <c r="DM28" s="990"/>
      <c r="DN28" s="990"/>
      <c r="DO28" s="990"/>
      <c r="DP28" s="991"/>
      <c r="DQ28" s="989"/>
      <c r="DR28" s="990"/>
      <c r="DS28" s="990"/>
      <c r="DT28" s="990"/>
      <c r="DU28" s="991"/>
      <c r="DV28" s="992"/>
      <c r="DW28" s="993"/>
      <c r="DX28" s="993"/>
      <c r="DY28" s="993"/>
      <c r="DZ28" s="994"/>
      <c r="EA28" s="228"/>
    </row>
    <row r="29" spans="1:131" ht="26.25" customHeight="1" x14ac:dyDescent="0.15">
      <c r="A29" s="240">
        <v>2</v>
      </c>
      <c r="B29" s="1030" t="s">
        <v>412</v>
      </c>
      <c r="C29" s="1031"/>
      <c r="D29" s="1031"/>
      <c r="E29" s="1031"/>
      <c r="F29" s="1031"/>
      <c r="G29" s="1031"/>
      <c r="H29" s="1031"/>
      <c r="I29" s="1031"/>
      <c r="J29" s="1031"/>
      <c r="K29" s="1031"/>
      <c r="L29" s="1031"/>
      <c r="M29" s="1031"/>
      <c r="N29" s="1031"/>
      <c r="O29" s="1031"/>
      <c r="P29" s="1032"/>
      <c r="Q29" s="1038">
        <v>44677</v>
      </c>
      <c r="R29" s="1039"/>
      <c r="S29" s="1039"/>
      <c r="T29" s="1039"/>
      <c r="U29" s="1039"/>
      <c r="V29" s="1039">
        <v>42197</v>
      </c>
      <c r="W29" s="1039"/>
      <c r="X29" s="1039"/>
      <c r="Y29" s="1039"/>
      <c r="Z29" s="1039"/>
      <c r="AA29" s="1039">
        <v>2479</v>
      </c>
      <c r="AB29" s="1039"/>
      <c r="AC29" s="1039"/>
      <c r="AD29" s="1039"/>
      <c r="AE29" s="1040"/>
      <c r="AF29" s="1035">
        <v>2479</v>
      </c>
      <c r="AG29" s="1036"/>
      <c r="AH29" s="1036"/>
      <c r="AI29" s="1036"/>
      <c r="AJ29" s="1037"/>
      <c r="AK29" s="980">
        <v>3528</v>
      </c>
      <c r="AL29" s="971"/>
      <c r="AM29" s="971"/>
      <c r="AN29" s="971"/>
      <c r="AO29" s="971"/>
      <c r="AP29" s="971" t="s">
        <v>533</v>
      </c>
      <c r="AQ29" s="971"/>
      <c r="AR29" s="971"/>
      <c r="AS29" s="971"/>
      <c r="AT29" s="971"/>
      <c r="AU29" s="971" t="s">
        <v>533</v>
      </c>
      <c r="AV29" s="971"/>
      <c r="AW29" s="971"/>
      <c r="AX29" s="971"/>
      <c r="AY29" s="971"/>
      <c r="AZ29" s="1041" t="s">
        <v>533</v>
      </c>
      <c r="BA29" s="1041"/>
      <c r="BB29" s="1041"/>
      <c r="BC29" s="1041"/>
      <c r="BD29" s="1041"/>
      <c r="BE29" s="972"/>
      <c r="BF29" s="972"/>
      <c r="BG29" s="972"/>
      <c r="BH29" s="972"/>
      <c r="BI29" s="973"/>
      <c r="BJ29" s="230"/>
      <c r="BK29" s="230"/>
      <c r="BL29" s="230"/>
      <c r="BM29" s="230"/>
      <c r="BN29" s="230"/>
      <c r="BO29" s="239"/>
      <c r="BP29" s="239"/>
      <c r="BQ29" s="236">
        <v>23</v>
      </c>
      <c r="BR29" s="237"/>
      <c r="BS29" s="992"/>
      <c r="BT29" s="993"/>
      <c r="BU29" s="993"/>
      <c r="BV29" s="993"/>
      <c r="BW29" s="993"/>
      <c r="BX29" s="993"/>
      <c r="BY29" s="993"/>
      <c r="BZ29" s="993"/>
      <c r="CA29" s="993"/>
      <c r="CB29" s="993"/>
      <c r="CC29" s="993"/>
      <c r="CD29" s="993"/>
      <c r="CE29" s="993"/>
      <c r="CF29" s="993"/>
      <c r="CG29" s="1014"/>
      <c r="CH29" s="989"/>
      <c r="CI29" s="990"/>
      <c r="CJ29" s="990"/>
      <c r="CK29" s="990"/>
      <c r="CL29" s="991"/>
      <c r="CM29" s="989"/>
      <c r="CN29" s="990"/>
      <c r="CO29" s="990"/>
      <c r="CP29" s="990"/>
      <c r="CQ29" s="991"/>
      <c r="CR29" s="989"/>
      <c r="CS29" s="990"/>
      <c r="CT29" s="990"/>
      <c r="CU29" s="990"/>
      <c r="CV29" s="991"/>
      <c r="CW29" s="989"/>
      <c r="CX29" s="990"/>
      <c r="CY29" s="990"/>
      <c r="CZ29" s="990"/>
      <c r="DA29" s="991"/>
      <c r="DB29" s="989"/>
      <c r="DC29" s="990"/>
      <c r="DD29" s="990"/>
      <c r="DE29" s="990"/>
      <c r="DF29" s="991"/>
      <c r="DG29" s="989"/>
      <c r="DH29" s="990"/>
      <c r="DI29" s="990"/>
      <c r="DJ29" s="990"/>
      <c r="DK29" s="991"/>
      <c r="DL29" s="989"/>
      <c r="DM29" s="990"/>
      <c r="DN29" s="990"/>
      <c r="DO29" s="990"/>
      <c r="DP29" s="991"/>
      <c r="DQ29" s="989"/>
      <c r="DR29" s="990"/>
      <c r="DS29" s="990"/>
      <c r="DT29" s="990"/>
      <c r="DU29" s="991"/>
      <c r="DV29" s="992"/>
      <c r="DW29" s="993"/>
      <c r="DX29" s="993"/>
      <c r="DY29" s="993"/>
      <c r="DZ29" s="994"/>
      <c r="EA29" s="228"/>
    </row>
    <row r="30" spans="1:131" ht="26.25" customHeight="1" x14ac:dyDescent="0.15">
      <c r="A30" s="240">
        <v>3</v>
      </c>
      <c r="B30" s="1030" t="s">
        <v>413</v>
      </c>
      <c r="C30" s="1031"/>
      <c r="D30" s="1031"/>
      <c r="E30" s="1031"/>
      <c r="F30" s="1031"/>
      <c r="G30" s="1031"/>
      <c r="H30" s="1031"/>
      <c r="I30" s="1031"/>
      <c r="J30" s="1031"/>
      <c r="K30" s="1031"/>
      <c r="L30" s="1031"/>
      <c r="M30" s="1031"/>
      <c r="N30" s="1031"/>
      <c r="O30" s="1031"/>
      <c r="P30" s="1032"/>
      <c r="Q30" s="1038">
        <v>43329</v>
      </c>
      <c r="R30" s="1039"/>
      <c r="S30" s="1039"/>
      <c r="T30" s="1039"/>
      <c r="U30" s="1039"/>
      <c r="V30" s="1039">
        <v>41779</v>
      </c>
      <c r="W30" s="1039"/>
      <c r="X30" s="1039"/>
      <c r="Y30" s="1039"/>
      <c r="Z30" s="1039"/>
      <c r="AA30" s="1039">
        <v>1550</v>
      </c>
      <c r="AB30" s="1039"/>
      <c r="AC30" s="1039"/>
      <c r="AD30" s="1039"/>
      <c r="AE30" s="1040"/>
      <c r="AF30" s="1035">
        <v>1550</v>
      </c>
      <c r="AG30" s="1036"/>
      <c r="AH30" s="1036"/>
      <c r="AI30" s="1036"/>
      <c r="AJ30" s="1037"/>
      <c r="AK30" s="980">
        <v>6459</v>
      </c>
      <c r="AL30" s="971"/>
      <c r="AM30" s="971"/>
      <c r="AN30" s="971"/>
      <c r="AO30" s="971"/>
      <c r="AP30" s="971" t="s">
        <v>533</v>
      </c>
      <c r="AQ30" s="971"/>
      <c r="AR30" s="971"/>
      <c r="AS30" s="971"/>
      <c r="AT30" s="971"/>
      <c r="AU30" s="971" t="s">
        <v>533</v>
      </c>
      <c r="AV30" s="971"/>
      <c r="AW30" s="971"/>
      <c r="AX30" s="971"/>
      <c r="AY30" s="971"/>
      <c r="AZ30" s="1041" t="s">
        <v>533</v>
      </c>
      <c r="BA30" s="1041"/>
      <c r="BB30" s="1041"/>
      <c r="BC30" s="1041"/>
      <c r="BD30" s="1041"/>
      <c r="BE30" s="972" t="s">
        <v>614</v>
      </c>
      <c r="BF30" s="972"/>
      <c r="BG30" s="972"/>
      <c r="BH30" s="972"/>
      <c r="BI30" s="973"/>
      <c r="BJ30" s="230"/>
      <c r="BK30" s="230"/>
      <c r="BL30" s="230"/>
      <c r="BM30" s="230"/>
      <c r="BN30" s="230"/>
      <c r="BO30" s="239"/>
      <c r="BP30" s="239"/>
      <c r="BQ30" s="236">
        <v>24</v>
      </c>
      <c r="BR30" s="237"/>
      <c r="BS30" s="992"/>
      <c r="BT30" s="993"/>
      <c r="BU30" s="993"/>
      <c r="BV30" s="993"/>
      <c r="BW30" s="993"/>
      <c r="BX30" s="993"/>
      <c r="BY30" s="993"/>
      <c r="BZ30" s="993"/>
      <c r="CA30" s="993"/>
      <c r="CB30" s="993"/>
      <c r="CC30" s="993"/>
      <c r="CD30" s="993"/>
      <c r="CE30" s="993"/>
      <c r="CF30" s="993"/>
      <c r="CG30" s="1014"/>
      <c r="CH30" s="989"/>
      <c r="CI30" s="990"/>
      <c r="CJ30" s="990"/>
      <c r="CK30" s="990"/>
      <c r="CL30" s="991"/>
      <c r="CM30" s="989"/>
      <c r="CN30" s="990"/>
      <c r="CO30" s="990"/>
      <c r="CP30" s="990"/>
      <c r="CQ30" s="991"/>
      <c r="CR30" s="989"/>
      <c r="CS30" s="990"/>
      <c r="CT30" s="990"/>
      <c r="CU30" s="990"/>
      <c r="CV30" s="991"/>
      <c r="CW30" s="989"/>
      <c r="CX30" s="990"/>
      <c r="CY30" s="990"/>
      <c r="CZ30" s="990"/>
      <c r="DA30" s="991"/>
      <c r="DB30" s="989"/>
      <c r="DC30" s="990"/>
      <c r="DD30" s="990"/>
      <c r="DE30" s="990"/>
      <c r="DF30" s="991"/>
      <c r="DG30" s="989"/>
      <c r="DH30" s="990"/>
      <c r="DI30" s="990"/>
      <c r="DJ30" s="990"/>
      <c r="DK30" s="991"/>
      <c r="DL30" s="989"/>
      <c r="DM30" s="990"/>
      <c r="DN30" s="990"/>
      <c r="DO30" s="990"/>
      <c r="DP30" s="991"/>
      <c r="DQ30" s="989"/>
      <c r="DR30" s="990"/>
      <c r="DS30" s="990"/>
      <c r="DT30" s="990"/>
      <c r="DU30" s="991"/>
      <c r="DV30" s="992"/>
      <c r="DW30" s="993"/>
      <c r="DX30" s="993"/>
      <c r="DY30" s="993"/>
      <c r="DZ30" s="994"/>
      <c r="EA30" s="228"/>
    </row>
    <row r="31" spans="1:131" ht="26.25" customHeight="1" x14ac:dyDescent="0.15">
      <c r="A31" s="240">
        <v>4</v>
      </c>
      <c r="B31" s="1030" t="s">
        <v>414</v>
      </c>
      <c r="C31" s="1031"/>
      <c r="D31" s="1031"/>
      <c r="E31" s="1031"/>
      <c r="F31" s="1031"/>
      <c r="G31" s="1031"/>
      <c r="H31" s="1031"/>
      <c r="I31" s="1031"/>
      <c r="J31" s="1031"/>
      <c r="K31" s="1031"/>
      <c r="L31" s="1031"/>
      <c r="M31" s="1031"/>
      <c r="N31" s="1031"/>
      <c r="O31" s="1031"/>
      <c r="P31" s="1032"/>
      <c r="Q31" s="1038">
        <v>6807</v>
      </c>
      <c r="R31" s="1039"/>
      <c r="S31" s="1039"/>
      <c r="T31" s="1039"/>
      <c r="U31" s="1039"/>
      <c r="V31" s="1039">
        <v>6543</v>
      </c>
      <c r="W31" s="1039"/>
      <c r="X31" s="1039"/>
      <c r="Y31" s="1039"/>
      <c r="Z31" s="1039"/>
      <c r="AA31" s="1039">
        <v>264</v>
      </c>
      <c r="AB31" s="1039"/>
      <c r="AC31" s="1039"/>
      <c r="AD31" s="1039"/>
      <c r="AE31" s="1040"/>
      <c r="AF31" s="1035">
        <v>264</v>
      </c>
      <c r="AG31" s="1036"/>
      <c r="AH31" s="1036"/>
      <c r="AI31" s="1036"/>
      <c r="AJ31" s="1037"/>
      <c r="AK31" s="980">
        <v>1412</v>
      </c>
      <c r="AL31" s="971"/>
      <c r="AM31" s="971"/>
      <c r="AN31" s="971"/>
      <c r="AO31" s="971"/>
      <c r="AP31" s="971" t="s">
        <v>533</v>
      </c>
      <c r="AQ31" s="971"/>
      <c r="AR31" s="971"/>
      <c r="AS31" s="971"/>
      <c r="AT31" s="971"/>
      <c r="AU31" s="971" t="s">
        <v>533</v>
      </c>
      <c r="AV31" s="971"/>
      <c r="AW31" s="971"/>
      <c r="AX31" s="971"/>
      <c r="AY31" s="971"/>
      <c r="AZ31" s="1041" t="s">
        <v>533</v>
      </c>
      <c r="BA31" s="1041"/>
      <c r="BB31" s="1041"/>
      <c r="BC31" s="1041"/>
      <c r="BD31" s="1041"/>
      <c r="BE31" s="972"/>
      <c r="BF31" s="972"/>
      <c r="BG31" s="972"/>
      <c r="BH31" s="972"/>
      <c r="BI31" s="973"/>
      <c r="BJ31" s="230"/>
      <c r="BK31" s="230"/>
      <c r="BL31" s="230"/>
      <c r="BM31" s="230"/>
      <c r="BN31" s="230"/>
      <c r="BO31" s="239"/>
      <c r="BP31" s="239"/>
      <c r="BQ31" s="236">
        <v>25</v>
      </c>
      <c r="BR31" s="237"/>
      <c r="BS31" s="992"/>
      <c r="BT31" s="993"/>
      <c r="BU31" s="993"/>
      <c r="BV31" s="993"/>
      <c r="BW31" s="993"/>
      <c r="BX31" s="993"/>
      <c r="BY31" s="993"/>
      <c r="BZ31" s="993"/>
      <c r="CA31" s="993"/>
      <c r="CB31" s="993"/>
      <c r="CC31" s="993"/>
      <c r="CD31" s="993"/>
      <c r="CE31" s="993"/>
      <c r="CF31" s="993"/>
      <c r="CG31" s="1014"/>
      <c r="CH31" s="989"/>
      <c r="CI31" s="990"/>
      <c r="CJ31" s="990"/>
      <c r="CK31" s="990"/>
      <c r="CL31" s="991"/>
      <c r="CM31" s="989"/>
      <c r="CN31" s="990"/>
      <c r="CO31" s="990"/>
      <c r="CP31" s="990"/>
      <c r="CQ31" s="991"/>
      <c r="CR31" s="989"/>
      <c r="CS31" s="990"/>
      <c r="CT31" s="990"/>
      <c r="CU31" s="990"/>
      <c r="CV31" s="991"/>
      <c r="CW31" s="989"/>
      <c r="CX31" s="990"/>
      <c r="CY31" s="990"/>
      <c r="CZ31" s="990"/>
      <c r="DA31" s="991"/>
      <c r="DB31" s="989"/>
      <c r="DC31" s="990"/>
      <c r="DD31" s="990"/>
      <c r="DE31" s="990"/>
      <c r="DF31" s="991"/>
      <c r="DG31" s="989"/>
      <c r="DH31" s="990"/>
      <c r="DI31" s="990"/>
      <c r="DJ31" s="990"/>
      <c r="DK31" s="991"/>
      <c r="DL31" s="989"/>
      <c r="DM31" s="990"/>
      <c r="DN31" s="990"/>
      <c r="DO31" s="990"/>
      <c r="DP31" s="991"/>
      <c r="DQ31" s="989"/>
      <c r="DR31" s="990"/>
      <c r="DS31" s="990"/>
      <c r="DT31" s="990"/>
      <c r="DU31" s="991"/>
      <c r="DV31" s="992"/>
      <c r="DW31" s="993"/>
      <c r="DX31" s="993"/>
      <c r="DY31" s="993"/>
      <c r="DZ31" s="994"/>
      <c r="EA31" s="228"/>
    </row>
    <row r="32" spans="1:131" ht="26.25" customHeight="1" x14ac:dyDescent="0.15">
      <c r="A32" s="240">
        <v>5</v>
      </c>
      <c r="B32" s="1030" t="s">
        <v>415</v>
      </c>
      <c r="C32" s="1031"/>
      <c r="D32" s="1031"/>
      <c r="E32" s="1031"/>
      <c r="F32" s="1031"/>
      <c r="G32" s="1031"/>
      <c r="H32" s="1031"/>
      <c r="I32" s="1031"/>
      <c r="J32" s="1031"/>
      <c r="K32" s="1031"/>
      <c r="L32" s="1031"/>
      <c r="M32" s="1031"/>
      <c r="N32" s="1031"/>
      <c r="O32" s="1031"/>
      <c r="P32" s="1032"/>
      <c r="Q32" s="1038">
        <v>23298</v>
      </c>
      <c r="R32" s="1039"/>
      <c r="S32" s="1039"/>
      <c r="T32" s="1039"/>
      <c r="U32" s="1039"/>
      <c r="V32" s="1039">
        <v>22813</v>
      </c>
      <c r="W32" s="1039"/>
      <c r="X32" s="1039"/>
      <c r="Y32" s="1039"/>
      <c r="Z32" s="1039"/>
      <c r="AA32" s="1039">
        <v>485</v>
      </c>
      <c r="AB32" s="1039"/>
      <c r="AC32" s="1039"/>
      <c r="AD32" s="1039"/>
      <c r="AE32" s="1040"/>
      <c r="AF32" s="1035">
        <v>6863</v>
      </c>
      <c r="AG32" s="1036"/>
      <c r="AH32" s="1036"/>
      <c r="AI32" s="1036"/>
      <c r="AJ32" s="1037"/>
      <c r="AK32" s="980">
        <v>1834</v>
      </c>
      <c r="AL32" s="971"/>
      <c r="AM32" s="971"/>
      <c r="AN32" s="971"/>
      <c r="AO32" s="971"/>
      <c r="AP32" s="971">
        <v>9270</v>
      </c>
      <c r="AQ32" s="971"/>
      <c r="AR32" s="971"/>
      <c r="AS32" s="971"/>
      <c r="AT32" s="971"/>
      <c r="AU32" s="971">
        <v>4904</v>
      </c>
      <c r="AV32" s="971"/>
      <c r="AW32" s="971"/>
      <c r="AX32" s="971"/>
      <c r="AY32" s="971"/>
      <c r="AZ32" s="1041" t="s">
        <v>533</v>
      </c>
      <c r="BA32" s="1041"/>
      <c r="BB32" s="1041"/>
      <c r="BC32" s="1041"/>
      <c r="BD32" s="1041"/>
      <c r="BE32" s="972" t="s">
        <v>416</v>
      </c>
      <c r="BF32" s="972"/>
      <c r="BG32" s="972"/>
      <c r="BH32" s="972"/>
      <c r="BI32" s="973"/>
      <c r="BJ32" s="230"/>
      <c r="BK32" s="230"/>
      <c r="BL32" s="230"/>
      <c r="BM32" s="230"/>
      <c r="BN32" s="230"/>
      <c r="BO32" s="239"/>
      <c r="BP32" s="239"/>
      <c r="BQ32" s="236">
        <v>26</v>
      </c>
      <c r="BR32" s="237"/>
      <c r="BS32" s="992"/>
      <c r="BT32" s="993"/>
      <c r="BU32" s="993"/>
      <c r="BV32" s="993"/>
      <c r="BW32" s="993"/>
      <c r="BX32" s="993"/>
      <c r="BY32" s="993"/>
      <c r="BZ32" s="993"/>
      <c r="CA32" s="993"/>
      <c r="CB32" s="993"/>
      <c r="CC32" s="993"/>
      <c r="CD32" s="993"/>
      <c r="CE32" s="993"/>
      <c r="CF32" s="993"/>
      <c r="CG32" s="1014"/>
      <c r="CH32" s="989"/>
      <c r="CI32" s="990"/>
      <c r="CJ32" s="990"/>
      <c r="CK32" s="990"/>
      <c r="CL32" s="991"/>
      <c r="CM32" s="989"/>
      <c r="CN32" s="990"/>
      <c r="CO32" s="990"/>
      <c r="CP32" s="990"/>
      <c r="CQ32" s="991"/>
      <c r="CR32" s="989"/>
      <c r="CS32" s="990"/>
      <c r="CT32" s="990"/>
      <c r="CU32" s="990"/>
      <c r="CV32" s="991"/>
      <c r="CW32" s="989"/>
      <c r="CX32" s="990"/>
      <c r="CY32" s="990"/>
      <c r="CZ32" s="990"/>
      <c r="DA32" s="991"/>
      <c r="DB32" s="989"/>
      <c r="DC32" s="990"/>
      <c r="DD32" s="990"/>
      <c r="DE32" s="990"/>
      <c r="DF32" s="991"/>
      <c r="DG32" s="989"/>
      <c r="DH32" s="990"/>
      <c r="DI32" s="990"/>
      <c r="DJ32" s="990"/>
      <c r="DK32" s="991"/>
      <c r="DL32" s="989"/>
      <c r="DM32" s="990"/>
      <c r="DN32" s="990"/>
      <c r="DO32" s="990"/>
      <c r="DP32" s="991"/>
      <c r="DQ32" s="989"/>
      <c r="DR32" s="990"/>
      <c r="DS32" s="990"/>
      <c r="DT32" s="990"/>
      <c r="DU32" s="991"/>
      <c r="DV32" s="992"/>
      <c r="DW32" s="993"/>
      <c r="DX32" s="993"/>
      <c r="DY32" s="993"/>
      <c r="DZ32" s="994"/>
      <c r="EA32" s="228"/>
    </row>
    <row r="33" spans="1:131" ht="26.25" customHeight="1" x14ac:dyDescent="0.15">
      <c r="A33" s="240">
        <v>6</v>
      </c>
      <c r="B33" s="1030" t="s">
        <v>417</v>
      </c>
      <c r="C33" s="1031"/>
      <c r="D33" s="1031"/>
      <c r="E33" s="1031"/>
      <c r="F33" s="1031"/>
      <c r="G33" s="1031"/>
      <c r="H33" s="1031"/>
      <c r="I33" s="1031"/>
      <c r="J33" s="1031"/>
      <c r="K33" s="1031"/>
      <c r="L33" s="1031"/>
      <c r="M33" s="1031"/>
      <c r="N33" s="1031"/>
      <c r="O33" s="1031"/>
      <c r="P33" s="1032"/>
      <c r="Q33" s="1038">
        <v>662</v>
      </c>
      <c r="R33" s="1039"/>
      <c r="S33" s="1039"/>
      <c r="T33" s="1039"/>
      <c r="U33" s="1039"/>
      <c r="V33" s="1039">
        <v>607</v>
      </c>
      <c r="W33" s="1039"/>
      <c r="X33" s="1039"/>
      <c r="Y33" s="1039"/>
      <c r="Z33" s="1039"/>
      <c r="AA33" s="1039">
        <v>55</v>
      </c>
      <c r="AB33" s="1039"/>
      <c r="AC33" s="1039"/>
      <c r="AD33" s="1039"/>
      <c r="AE33" s="1040"/>
      <c r="AF33" s="1035">
        <v>1125</v>
      </c>
      <c r="AG33" s="1036"/>
      <c r="AH33" s="1036"/>
      <c r="AI33" s="1036"/>
      <c r="AJ33" s="1037"/>
      <c r="AK33" s="980">
        <v>179</v>
      </c>
      <c r="AL33" s="971"/>
      <c r="AM33" s="971"/>
      <c r="AN33" s="971"/>
      <c r="AO33" s="971"/>
      <c r="AP33" s="971" t="s">
        <v>533</v>
      </c>
      <c r="AQ33" s="971"/>
      <c r="AR33" s="971"/>
      <c r="AS33" s="971"/>
      <c r="AT33" s="971"/>
      <c r="AU33" s="971" t="s">
        <v>533</v>
      </c>
      <c r="AV33" s="971"/>
      <c r="AW33" s="971"/>
      <c r="AX33" s="971"/>
      <c r="AY33" s="971"/>
      <c r="AZ33" s="1041" t="s">
        <v>533</v>
      </c>
      <c r="BA33" s="1041"/>
      <c r="BB33" s="1041"/>
      <c r="BC33" s="1041"/>
      <c r="BD33" s="1041"/>
      <c r="BE33" s="972" t="s">
        <v>418</v>
      </c>
      <c r="BF33" s="972"/>
      <c r="BG33" s="972"/>
      <c r="BH33" s="972"/>
      <c r="BI33" s="973"/>
      <c r="BJ33" s="230"/>
      <c r="BK33" s="230"/>
      <c r="BL33" s="230"/>
      <c r="BM33" s="230"/>
      <c r="BN33" s="230"/>
      <c r="BO33" s="239"/>
      <c r="BP33" s="239"/>
      <c r="BQ33" s="236">
        <v>27</v>
      </c>
      <c r="BR33" s="237"/>
      <c r="BS33" s="992"/>
      <c r="BT33" s="993"/>
      <c r="BU33" s="993"/>
      <c r="BV33" s="993"/>
      <c r="BW33" s="993"/>
      <c r="BX33" s="993"/>
      <c r="BY33" s="993"/>
      <c r="BZ33" s="993"/>
      <c r="CA33" s="993"/>
      <c r="CB33" s="993"/>
      <c r="CC33" s="993"/>
      <c r="CD33" s="993"/>
      <c r="CE33" s="993"/>
      <c r="CF33" s="993"/>
      <c r="CG33" s="1014"/>
      <c r="CH33" s="989"/>
      <c r="CI33" s="990"/>
      <c r="CJ33" s="990"/>
      <c r="CK33" s="990"/>
      <c r="CL33" s="991"/>
      <c r="CM33" s="989"/>
      <c r="CN33" s="990"/>
      <c r="CO33" s="990"/>
      <c r="CP33" s="990"/>
      <c r="CQ33" s="991"/>
      <c r="CR33" s="989"/>
      <c r="CS33" s="990"/>
      <c r="CT33" s="990"/>
      <c r="CU33" s="990"/>
      <c r="CV33" s="991"/>
      <c r="CW33" s="989"/>
      <c r="CX33" s="990"/>
      <c r="CY33" s="990"/>
      <c r="CZ33" s="990"/>
      <c r="DA33" s="991"/>
      <c r="DB33" s="989"/>
      <c r="DC33" s="990"/>
      <c r="DD33" s="990"/>
      <c r="DE33" s="990"/>
      <c r="DF33" s="991"/>
      <c r="DG33" s="989"/>
      <c r="DH33" s="990"/>
      <c r="DI33" s="990"/>
      <c r="DJ33" s="990"/>
      <c r="DK33" s="991"/>
      <c r="DL33" s="989"/>
      <c r="DM33" s="990"/>
      <c r="DN33" s="990"/>
      <c r="DO33" s="990"/>
      <c r="DP33" s="991"/>
      <c r="DQ33" s="989"/>
      <c r="DR33" s="990"/>
      <c r="DS33" s="990"/>
      <c r="DT33" s="990"/>
      <c r="DU33" s="991"/>
      <c r="DV33" s="992"/>
      <c r="DW33" s="993"/>
      <c r="DX33" s="993"/>
      <c r="DY33" s="993"/>
      <c r="DZ33" s="994"/>
      <c r="EA33" s="228"/>
    </row>
    <row r="34" spans="1:131" ht="26.25" customHeight="1" x14ac:dyDescent="0.15">
      <c r="A34" s="240">
        <v>7</v>
      </c>
      <c r="B34" s="1030" t="s">
        <v>419</v>
      </c>
      <c r="C34" s="1031"/>
      <c r="D34" s="1031"/>
      <c r="E34" s="1031"/>
      <c r="F34" s="1031"/>
      <c r="G34" s="1031"/>
      <c r="H34" s="1031"/>
      <c r="I34" s="1031"/>
      <c r="J34" s="1031"/>
      <c r="K34" s="1031"/>
      <c r="L34" s="1031"/>
      <c r="M34" s="1031"/>
      <c r="N34" s="1031"/>
      <c r="O34" s="1031"/>
      <c r="P34" s="1032"/>
      <c r="Q34" s="1038">
        <v>5465</v>
      </c>
      <c r="R34" s="1039"/>
      <c r="S34" s="1039"/>
      <c r="T34" s="1039"/>
      <c r="U34" s="1039"/>
      <c r="V34" s="1039">
        <v>4774</v>
      </c>
      <c r="W34" s="1039"/>
      <c r="X34" s="1039"/>
      <c r="Y34" s="1039"/>
      <c r="Z34" s="1039"/>
      <c r="AA34" s="1039">
        <v>691</v>
      </c>
      <c r="AB34" s="1039"/>
      <c r="AC34" s="1039"/>
      <c r="AD34" s="1039"/>
      <c r="AE34" s="1040"/>
      <c r="AF34" s="1035">
        <v>3056</v>
      </c>
      <c r="AG34" s="1036"/>
      <c r="AH34" s="1036"/>
      <c r="AI34" s="1036"/>
      <c r="AJ34" s="1037"/>
      <c r="AK34" s="980">
        <v>168</v>
      </c>
      <c r="AL34" s="971"/>
      <c r="AM34" s="971"/>
      <c r="AN34" s="971"/>
      <c r="AO34" s="971"/>
      <c r="AP34" s="971">
        <v>28230</v>
      </c>
      <c r="AQ34" s="971"/>
      <c r="AR34" s="971"/>
      <c r="AS34" s="971"/>
      <c r="AT34" s="971"/>
      <c r="AU34" s="971">
        <v>311</v>
      </c>
      <c r="AV34" s="971"/>
      <c r="AW34" s="971"/>
      <c r="AX34" s="971"/>
      <c r="AY34" s="971"/>
      <c r="AZ34" s="1041" t="s">
        <v>533</v>
      </c>
      <c r="BA34" s="1041"/>
      <c r="BB34" s="1041"/>
      <c r="BC34" s="1041"/>
      <c r="BD34" s="1041"/>
      <c r="BE34" s="972" t="s">
        <v>418</v>
      </c>
      <c r="BF34" s="972"/>
      <c r="BG34" s="972"/>
      <c r="BH34" s="972"/>
      <c r="BI34" s="973"/>
      <c r="BJ34" s="230"/>
      <c r="BK34" s="230"/>
      <c r="BL34" s="230"/>
      <c r="BM34" s="230"/>
      <c r="BN34" s="230"/>
      <c r="BO34" s="239"/>
      <c r="BP34" s="239"/>
      <c r="BQ34" s="236">
        <v>28</v>
      </c>
      <c r="BR34" s="237"/>
      <c r="BS34" s="992"/>
      <c r="BT34" s="993"/>
      <c r="BU34" s="993"/>
      <c r="BV34" s="993"/>
      <c r="BW34" s="993"/>
      <c r="BX34" s="993"/>
      <c r="BY34" s="993"/>
      <c r="BZ34" s="993"/>
      <c r="CA34" s="993"/>
      <c r="CB34" s="993"/>
      <c r="CC34" s="993"/>
      <c r="CD34" s="993"/>
      <c r="CE34" s="993"/>
      <c r="CF34" s="993"/>
      <c r="CG34" s="1014"/>
      <c r="CH34" s="989"/>
      <c r="CI34" s="990"/>
      <c r="CJ34" s="990"/>
      <c r="CK34" s="990"/>
      <c r="CL34" s="991"/>
      <c r="CM34" s="989"/>
      <c r="CN34" s="990"/>
      <c r="CO34" s="990"/>
      <c r="CP34" s="990"/>
      <c r="CQ34" s="991"/>
      <c r="CR34" s="989"/>
      <c r="CS34" s="990"/>
      <c r="CT34" s="990"/>
      <c r="CU34" s="990"/>
      <c r="CV34" s="991"/>
      <c r="CW34" s="989"/>
      <c r="CX34" s="990"/>
      <c r="CY34" s="990"/>
      <c r="CZ34" s="990"/>
      <c r="DA34" s="991"/>
      <c r="DB34" s="989"/>
      <c r="DC34" s="990"/>
      <c r="DD34" s="990"/>
      <c r="DE34" s="990"/>
      <c r="DF34" s="991"/>
      <c r="DG34" s="989"/>
      <c r="DH34" s="990"/>
      <c r="DI34" s="990"/>
      <c r="DJ34" s="990"/>
      <c r="DK34" s="991"/>
      <c r="DL34" s="989"/>
      <c r="DM34" s="990"/>
      <c r="DN34" s="990"/>
      <c r="DO34" s="990"/>
      <c r="DP34" s="991"/>
      <c r="DQ34" s="989"/>
      <c r="DR34" s="990"/>
      <c r="DS34" s="990"/>
      <c r="DT34" s="990"/>
      <c r="DU34" s="991"/>
      <c r="DV34" s="992"/>
      <c r="DW34" s="993"/>
      <c r="DX34" s="993"/>
      <c r="DY34" s="993"/>
      <c r="DZ34" s="994"/>
      <c r="EA34" s="228"/>
    </row>
    <row r="35" spans="1:131" ht="26.25" customHeight="1" x14ac:dyDescent="0.15">
      <c r="A35" s="240">
        <v>8</v>
      </c>
      <c r="B35" s="1030" t="s">
        <v>420</v>
      </c>
      <c r="C35" s="1031"/>
      <c r="D35" s="1031"/>
      <c r="E35" s="1031"/>
      <c r="F35" s="1031"/>
      <c r="G35" s="1031"/>
      <c r="H35" s="1031"/>
      <c r="I35" s="1031"/>
      <c r="J35" s="1031"/>
      <c r="K35" s="1031"/>
      <c r="L35" s="1031"/>
      <c r="M35" s="1031"/>
      <c r="N35" s="1031"/>
      <c r="O35" s="1031"/>
      <c r="P35" s="1032"/>
      <c r="Q35" s="1038">
        <v>8263</v>
      </c>
      <c r="R35" s="1039"/>
      <c r="S35" s="1039"/>
      <c r="T35" s="1039"/>
      <c r="U35" s="1039"/>
      <c r="V35" s="1039">
        <v>7824</v>
      </c>
      <c r="W35" s="1039"/>
      <c r="X35" s="1039"/>
      <c r="Y35" s="1039"/>
      <c r="Z35" s="1039"/>
      <c r="AA35" s="1039">
        <v>440</v>
      </c>
      <c r="AB35" s="1039"/>
      <c r="AC35" s="1039"/>
      <c r="AD35" s="1039"/>
      <c r="AE35" s="1040"/>
      <c r="AF35" s="1035">
        <v>1813</v>
      </c>
      <c r="AG35" s="1036"/>
      <c r="AH35" s="1036"/>
      <c r="AI35" s="1036"/>
      <c r="AJ35" s="1037"/>
      <c r="AK35" s="980">
        <v>1381</v>
      </c>
      <c r="AL35" s="971"/>
      <c r="AM35" s="971"/>
      <c r="AN35" s="971"/>
      <c r="AO35" s="971"/>
      <c r="AP35" s="971">
        <v>53428</v>
      </c>
      <c r="AQ35" s="971"/>
      <c r="AR35" s="971"/>
      <c r="AS35" s="971"/>
      <c r="AT35" s="971"/>
      <c r="AU35" s="971">
        <v>15494</v>
      </c>
      <c r="AV35" s="971"/>
      <c r="AW35" s="971"/>
      <c r="AX35" s="971"/>
      <c r="AY35" s="971"/>
      <c r="AZ35" s="1041" t="s">
        <v>533</v>
      </c>
      <c r="BA35" s="1041"/>
      <c r="BB35" s="1041"/>
      <c r="BC35" s="1041"/>
      <c r="BD35" s="1041"/>
      <c r="BE35" s="972" t="s">
        <v>416</v>
      </c>
      <c r="BF35" s="972"/>
      <c r="BG35" s="972"/>
      <c r="BH35" s="972"/>
      <c r="BI35" s="973"/>
      <c r="BJ35" s="230"/>
      <c r="BK35" s="230"/>
      <c r="BL35" s="230"/>
      <c r="BM35" s="230"/>
      <c r="BN35" s="230"/>
      <c r="BO35" s="239"/>
      <c r="BP35" s="239"/>
      <c r="BQ35" s="236">
        <v>29</v>
      </c>
      <c r="BR35" s="237"/>
      <c r="BS35" s="992"/>
      <c r="BT35" s="993"/>
      <c r="BU35" s="993"/>
      <c r="BV35" s="993"/>
      <c r="BW35" s="993"/>
      <c r="BX35" s="993"/>
      <c r="BY35" s="993"/>
      <c r="BZ35" s="993"/>
      <c r="CA35" s="993"/>
      <c r="CB35" s="993"/>
      <c r="CC35" s="993"/>
      <c r="CD35" s="993"/>
      <c r="CE35" s="993"/>
      <c r="CF35" s="993"/>
      <c r="CG35" s="1014"/>
      <c r="CH35" s="989"/>
      <c r="CI35" s="990"/>
      <c r="CJ35" s="990"/>
      <c r="CK35" s="990"/>
      <c r="CL35" s="991"/>
      <c r="CM35" s="989"/>
      <c r="CN35" s="990"/>
      <c r="CO35" s="990"/>
      <c r="CP35" s="990"/>
      <c r="CQ35" s="991"/>
      <c r="CR35" s="989"/>
      <c r="CS35" s="990"/>
      <c r="CT35" s="990"/>
      <c r="CU35" s="990"/>
      <c r="CV35" s="991"/>
      <c r="CW35" s="989"/>
      <c r="CX35" s="990"/>
      <c r="CY35" s="990"/>
      <c r="CZ35" s="990"/>
      <c r="DA35" s="991"/>
      <c r="DB35" s="989"/>
      <c r="DC35" s="990"/>
      <c r="DD35" s="990"/>
      <c r="DE35" s="990"/>
      <c r="DF35" s="991"/>
      <c r="DG35" s="989"/>
      <c r="DH35" s="990"/>
      <c r="DI35" s="990"/>
      <c r="DJ35" s="990"/>
      <c r="DK35" s="991"/>
      <c r="DL35" s="989"/>
      <c r="DM35" s="990"/>
      <c r="DN35" s="990"/>
      <c r="DO35" s="990"/>
      <c r="DP35" s="991"/>
      <c r="DQ35" s="989"/>
      <c r="DR35" s="990"/>
      <c r="DS35" s="990"/>
      <c r="DT35" s="990"/>
      <c r="DU35" s="991"/>
      <c r="DV35" s="992"/>
      <c r="DW35" s="993"/>
      <c r="DX35" s="993"/>
      <c r="DY35" s="993"/>
      <c r="DZ35" s="994"/>
      <c r="EA35" s="228"/>
    </row>
    <row r="36" spans="1:131" ht="26.25" customHeight="1" x14ac:dyDescent="0.15">
      <c r="A36" s="240">
        <v>9</v>
      </c>
      <c r="B36" s="1030" t="s">
        <v>421</v>
      </c>
      <c r="C36" s="1031"/>
      <c r="D36" s="1031"/>
      <c r="E36" s="1031"/>
      <c r="F36" s="1031"/>
      <c r="G36" s="1031"/>
      <c r="H36" s="1031"/>
      <c r="I36" s="1031"/>
      <c r="J36" s="1031"/>
      <c r="K36" s="1031"/>
      <c r="L36" s="1031"/>
      <c r="M36" s="1031"/>
      <c r="N36" s="1031"/>
      <c r="O36" s="1031"/>
      <c r="P36" s="1032"/>
      <c r="Q36" s="1038">
        <v>193</v>
      </c>
      <c r="R36" s="1039"/>
      <c r="S36" s="1039"/>
      <c r="T36" s="1039"/>
      <c r="U36" s="1039"/>
      <c r="V36" s="1039">
        <v>193</v>
      </c>
      <c r="W36" s="1039"/>
      <c r="X36" s="1039"/>
      <c r="Y36" s="1039"/>
      <c r="Z36" s="1039"/>
      <c r="AA36" s="1039" t="s">
        <v>533</v>
      </c>
      <c r="AB36" s="1039"/>
      <c r="AC36" s="1039"/>
      <c r="AD36" s="1039"/>
      <c r="AE36" s="1040"/>
      <c r="AF36" s="1035" t="s">
        <v>422</v>
      </c>
      <c r="AG36" s="1036"/>
      <c r="AH36" s="1036"/>
      <c r="AI36" s="1036"/>
      <c r="AJ36" s="1037"/>
      <c r="AK36" s="980" t="s">
        <v>533</v>
      </c>
      <c r="AL36" s="971"/>
      <c r="AM36" s="971"/>
      <c r="AN36" s="971"/>
      <c r="AO36" s="971"/>
      <c r="AP36" s="971" t="s">
        <v>533</v>
      </c>
      <c r="AQ36" s="971"/>
      <c r="AR36" s="971"/>
      <c r="AS36" s="971"/>
      <c r="AT36" s="971"/>
      <c r="AU36" s="971" t="s">
        <v>533</v>
      </c>
      <c r="AV36" s="971"/>
      <c r="AW36" s="971"/>
      <c r="AX36" s="971"/>
      <c r="AY36" s="971"/>
      <c r="AZ36" s="1041" t="s">
        <v>533</v>
      </c>
      <c r="BA36" s="1041"/>
      <c r="BB36" s="1041"/>
      <c r="BC36" s="1041"/>
      <c r="BD36" s="1041"/>
      <c r="BE36" s="972" t="s">
        <v>423</v>
      </c>
      <c r="BF36" s="972"/>
      <c r="BG36" s="972"/>
      <c r="BH36" s="972"/>
      <c r="BI36" s="973"/>
      <c r="BJ36" s="230"/>
      <c r="BK36" s="230"/>
      <c r="BL36" s="230"/>
      <c r="BM36" s="230"/>
      <c r="BN36" s="230"/>
      <c r="BO36" s="239"/>
      <c r="BP36" s="239"/>
      <c r="BQ36" s="236">
        <v>30</v>
      </c>
      <c r="BR36" s="237"/>
      <c r="BS36" s="992"/>
      <c r="BT36" s="993"/>
      <c r="BU36" s="993"/>
      <c r="BV36" s="993"/>
      <c r="BW36" s="993"/>
      <c r="BX36" s="993"/>
      <c r="BY36" s="993"/>
      <c r="BZ36" s="993"/>
      <c r="CA36" s="993"/>
      <c r="CB36" s="993"/>
      <c r="CC36" s="993"/>
      <c r="CD36" s="993"/>
      <c r="CE36" s="993"/>
      <c r="CF36" s="993"/>
      <c r="CG36" s="1014"/>
      <c r="CH36" s="989"/>
      <c r="CI36" s="990"/>
      <c r="CJ36" s="990"/>
      <c r="CK36" s="990"/>
      <c r="CL36" s="991"/>
      <c r="CM36" s="989"/>
      <c r="CN36" s="990"/>
      <c r="CO36" s="990"/>
      <c r="CP36" s="990"/>
      <c r="CQ36" s="991"/>
      <c r="CR36" s="989"/>
      <c r="CS36" s="990"/>
      <c r="CT36" s="990"/>
      <c r="CU36" s="990"/>
      <c r="CV36" s="991"/>
      <c r="CW36" s="989"/>
      <c r="CX36" s="990"/>
      <c r="CY36" s="990"/>
      <c r="CZ36" s="990"/>
      <c r="DA36" s="991"/>
      <c r="DB36" s="989"/>
      <c r="DC36" s="990"/>
      <c r="DD36" s="990"/>
      <c r="DE36" s="990"/>
      <c r="DF36" s="991"/>
      <c r="DG36" s="989"/>
      <c r="DH36" s="990"/>
      <c r="DI36" s="990"/>
      <c r="DJ36" s="990"/>
      <c r="DK36" s="991"/>
      <c r="DL36" s="989"/>
      <c r="DM36" s="990"/>
      <c r="DN36" s="990"/>
      <c r="DO36" s="990"/>
      <c r="DP36" s="991"/>
      <c r="DQ36" s="989"/>
      <c r="DR36" s="990"/>
      <c r="DS36" s="990"/>
      <c r="DT36" s="990"/>
      <c r="DU36" s="991"/>
      <c r="DV36" s="992"/>
      <c r="DW36" s="993"/>
      <c r="DX36" s="993"/>
      <c r="DY36" s="993"/>
      <c r="DZ36" s="994"/>
      <c r="EA36" s="228"/>
    </row>
    <row r="37" spans="1:131" ht="26.25" customHeight="1" x14ac:dyDescent="0.15">
      <c r="A37" s="240">
        <v>10</v>
      </c>
      <c r="B37" s="1030" t="s">
        <v>424</v>
      </c>
      <c r="C37" s="1031"/>
      <c r="D37" s="1031"/>
      <c r="E37" s="1031"/>
      <c r="F37" s="1031"/>
      <c r="G37" s="1031"/>
      <c r="H37" s="1031"/>
      <c r="I37" s="1031"/>
      <c r="J37" s="1031"/>
      <c r="K37" s="1031"/>
      <c r="L37" s="1031"/>
      <c r="M37" s="1031"/>
      <c r="N37" s="1031"/>
      <c r="O37" s="1031"/>
      <c r="P37" s="1032"/>
      <c r="Q37" s="1038">
        <v>222</v>
      </c>
      <c r="R37" s="1039"/>
      <c r="S37" s="1039"/>
      <c r="T37" s="1039"/>
      <c r="U37" s="1039"/>
      <c r="V37" s="1039">
        <v>222</v>
      </c>
      <c r="W37" s="1039"/>
      <c r="X37" s="1039"/>
      <c r="Y37" s="1039"/>
      <c r="Z37" s="1039"/>
      <c r="AA37" s="1039" t="s">
        <v>533</v>
      </c>
      <c r="AB37" s="1039"/>
      <c r="AC37" s="1039"/>
      <c r="AD37" s="1039"/>
      <c r="AE37" s="1040"/>
      <c r="AF37" s="1035" t="s">
        <v>130</v>
      </c>
      <c r="AG37" s="1036"/>
      <c r="AH37" s="1036"/>
      <c r="AI37" s="1036"/>
      <c r="AJ37" s="1037"/>
      <c r="AK37" s="980">
        <v>109</v>
      </c>
      <c r="AL37" s="971"/>
      <c r="AM37" s="971"/>
      <c r="AN37" s="971"/>
      <c r="AO37" s="971"/>
      <c r="AP37" s="971">
        <v>140</v>
      </c>
      <c r="AQ37" s="971"/>
      <c r="AR37" s="971"/>
      <c r="AS37" s="971"/>
      <c r="AT37" s="971"/>
      <c r="AU37" s="971">
        <v>80</v>
      </c>
      <c r="AV37" s="971"/>
      <c r="AW37" s="971"/>
      <c r="AX37" s="971"/>
      <c r="AY37" s="971"/>
      <c r="AZ37" s="1041" t="s">
        <v>533</v>
      </c>
      <c r="BA37" s="1041"/>
      <c r="BB37" s="1041"/>
      <c r="BC37" s="1041"/>
      <c r="BD37" s="1041"/>
      <c r="BE37" s="972" t="s">
        <v>425</v>
      </c>
      <c r="BF37" s="972"/>
      <c r="BG37" s="972"/>
      <c r="BH37" s="972"/>
      <c r="BI37" s="973"/>
      <c r="BJ37" s="230"/>
      <c r="BK37" s="230"/>
      <c r="BL37" s="230"/>
      <c r="BM37" s="230"/>
      <c r="BN37" s="230"/>
      <c r="BO37" s="239"/>
      <c r="BP37" s="239"/>
      <c r="BQ37" s="236">
        <v>31</v>
      </c>
      <c r="BR37" s="237"/>
      <c r="BS37" s="992"/>
      <c r="BT37" s="993"/>
      <c r="BU37" s="993"/>
      <c r="BV37" s="993"/>
      <c r="BW37" s="993"/>
      <c r="BX37" s="993"/>
      <c r="BY37" s="993"/>
      <c r="BZ37" s="993"/>
      <c r="CA37" s="993"/>
      <c r="CB37" s="993"/>
      <c r="CC37" s="993"/>
      <c r="CD37" s="993"/>
      <c r="CE37" s="993"/>
      <c r="CF37" s="993"/>
      <c r="CG37" s="1014"/>
      <c r="CH37" s="989"/>
      <c r="CI37" s="990"/>
      <c r="CJ37" s="990"/>
      <c r="CK37" s="990"/>
      <c r="CL37" s="991"/>
      <c r="CM37" s="989"/>
      <c r="CN37" s="990"/>
      <c r="CO37" s="990"/>
      <c r="CP37" s="990"/>
      <c r="CQ37" s="991"/>
      <c r="CR37" s="989"/>
      <c r="CS37" s="990"/>
      <c r="CT37" s="990"/>
      <c r="CU37" s="990"/>
      <c r="CV37" s="991"/>
      <c r="CW37" s="989"/>
      <c r="CX37" s="990"/>
      <c r="CY37" s="990"/>
      <c r="CZ37" s="990"/>
      <c r="DA37" s="991"/>
      <c r="DB37" s="989"/>
      <c r="DC37" s="990"/>
      <c r="DD37" s="990"/>
      <c r="DE37" s="990"/>
      <c r="DF37" s="991"/>
      <c r="DG37" s="989"/>
      <c r="DH37" s="990"/>
      <c r="DI37" s="990"/>
      <c r="DJ37" s="990"/>
      <c r="DK37" s="991"/>
      <c r="DL37" s="989"/>
      <c r="DM37" s="990"/>
      <c r="DN37" s="990"/>
      <c r="DO37" s="990"/>
      <c r="DP37" s="991"/>
      <c r="DQ37" s="989"/>
      <c r="DR37" s="990"/>
      <c r="DS37" s="990"/>
      <c r="DT37" s="990"/>
      <c r="DU37" s="991"/>
      <c r="DV37" s="992"/>
      <c r="DW37" s="993"/>
      <c r="DX37" s="993"/>
      <c r="DY37" s="993"/>
      <c r="DZ37" s="994"/>
      <c r="EA37" s="228"/>
    </row>
    <row r="38" spans="1:131" ht="26.25" customHeight="1" x14ac:dyDescent="0.15">
      <c r="A38" s="240">
        <v>11</v>
      </c>
      <c r="B38" s="1030" t="s">
        <v>426</v>
      </c>
      <c r="C38" s="1031"/>
      <c r="D38" s="1031"/>
      <c r="E38" s="1031"/>
      <c r="F38" s="1031"/>
      <c r="G38" s="1031"/>
      <c r="H38" s="1031"/>
      <c r="I38" s="1031"/>
      <c r="J38" s="1031"/>
      <c r="K38" s="1031"/>
      <c r="L38" s="1031"/>
      <c r="M38" s="1031"/>
      <c r="N38" s="1031"/>
      <c r="O38" s="1031"/>
      <c r="P38" s="1032"/>
      <c r="Q38" s="1038">
        <v>459</v>
      </c>
      <c r="R38" s="1039"/>
      <c r="S38" s="1039"/>
      <c r="T38" s="1039"/>
      <c r="U38" s="1039"/>
      <c r="V38" s="1039">
        <v>459</v>
      </c>
      <c r="W38" s="1039"/>
      <c r="X38" s="1039"/>
      <c r="Y38" s="1039"/>
      <c r="Z38" s="1039"/>
      <c r="AA38" s="1039" t="s">
        <v>533</v>
      </c>
      <c r="AB38" s="1039"/>
      <c r="AC38" s="1039"/>
      <c r="AD38" s="1039"/>
      <c r="AE38" s="1040"/>
      <c r="AF38" s="1035" t="s">
        <v>422</v>
      </c>
      <c r="AG38" s="1036"/>
      <c r="AH38" s="1036"/>
      <c r="AI38" s="1036"/>
      <c r="AJ38" s="1037"/>
      <c r="AK38" s="980">
        <v>225</v>
      </c>
      <c r="AL38" s="971"/>
      <c r="AM38" s="971"/>
      <c r="AN38" s="971"/>
      <c r="AO38" s="971"/>
      <c r="AP38" s="971">
        <v>14</v>
      </c>
      <c r="AQ38" s="971"/>
      <c r="AR38" s="971"/>
      <c r="AS38" s="971"/>
      <c r="AT38" s="971"/>
      <c r="AU38" s="971">
        <v>10</v>
      </c>
      <c r="AV38" s="971"/>
      <c r="AW38" s="971"/>
      <c r="AX38" s="971"/>
      <c r="AY38" s="971"/>
      <c r="AZ38" s="1041" t="s">
        <v>533</v>
      </c>
      <c r="BA38" s="1041"/>
      <c r="BB38" s="1041"/>
      <c r="BC38" s="1041"/>
      <c r="BD38" s="1041"/>
      <c r="BE38" s="972" t="s">
        <v>425</v>
      </c>
      <c r="BF38" s="972"/>
      <c r="BG38" s="972"/>
      <c r="BH38" s="972"/>
      <c r="BI38" s="973"/>
      <c r="BJ38" s="230"/>
      <c r="BK38" s="230"/>
      <c r="BL38" s="230"/>
      <c r="BM38" s="230"/>
      <c r="BN38" s="230"/>
      <c r="BO38" s="239"/>
      <c r="BP38" s="239"/>
      <c r="BQ38" s="236">
        <v>32</v>
      </c>
      <c r="BR38" s="237"/>
      <c r="BS38" s="992"/>
      <c r="BT38" s="993"/>
      <c r="BU38" s="993"/>
      <c r="BV38" s="993"/>
      <c r="BW38" s="993"/>
      <c r="BX38" s="993"/>
      <c r="BY38" s="993"/>
      <c r="BZ38" s="993"/>
      <c r="CA38" s="993"/>
      <c r="CB38" s="993"/>
      <c r="CC38" s="993"/>
      <c r="CD38" s="993"/>
      <c r="CE38" s="993"/>
      <c r="CF38" s="993"/>
      <c r="CG38" s="1014"/>
      <c r="CH38" s="989"/>
      <c r="CI38" s="990"/>
      <c r="CJ38" s="990"/>
      <c r="CK38" s="990"/>
      <c r="CL38" s="991"/>
      <c r="CM38" s="989"/>
      <c r="CN38" s="990"/>
      <c r="CO38" s="990"/>
      <c r="CP38" s="990"/>
      <c r="CQ38" s="991"/>
      <c r="CR38" s="989"/>
      <c r="CS38" s="990"/>
      <c r="CT38" s="990"/>
      <c r="CU38" s="990"/>
      <c r="CV38" s="991"/>
      <c r="CW38" s="989"/>
      <c r="CX38" s="990"/>
      <c r="CY38" s="990"/>
      <c r="CZ38" s="990"/>
      <c r="DA38" s="991"/>
      <c r="DB38" s="989"/>
      <c r="DC38" s="990"/>
      <c r="DD38" s="990"/>
      <c r="DE38" s="990"/>
      <c r="DF38" s="991"/>
      <c r="DG38" s="989"/>
      <c r="DH38" s="990"/>
      <c r="DI38" s="990"/>
      <c r="DJ38" s="990"/>
      <c r="DK38" s="991"/>
      <c r="DL38" s="989"/>
      <c r="DM38" s="990"/>
      <c r="DN38" s="990"/>
      <c r="DO38" s="990"/>
      <c r="DP38" s="991"/>
      <c r="DQ38" s="989"/>
      <c r="DR38" s="990"/>
      <c r="DS38" s="990"/>
      <c r="DT38" s="990"/>
      <c r="DU38" s="991"/>
      <c r="DV38" s="992"/>
      <c r="DW38" s="993"/>
      <c r="DX38" s="993"/>
      <c r="DY38" s="993"/>
      <c r="DZ38" s="994"/>
      <c r="EA38" s="228"/>
    </row>
    <row r="39" spans="1:131" ht="26.25" customHeight="1" x14ac:dyDescent="0.15">
      <c r="A39" s="240">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0"/>
      <c r="BK39" s="230"/>
      <c r="BL39" s="230"/>
      <c r="BM39" s="230"/>
      <c r="BN39" s="230"/>
      <c r="BO39" s="239"/>
      <c r="BP39" s="239"/>
      <c r="BQ39" s="236">
        <v>33</v>
      </c>
      <c r="BR39" s="237"/>
      <c r="BS39" s="992"/>
      <c r="BT39" s="993"/>
      <c r="BU39" s="993"/>
      <c r="BV39" s="993"/>
      <c r="BW39" s="993"/>
      <c r="BX39" s="993"/>
      <c r="BY39" s="993"/>
      <c r="BZ39" s="993"/>
      <c r="CA39" s="993"/>
      <c r="CB39" s="993"/>
      <c r="CC39" s="993"/>
      <c r="CD39" s="993"/>
      <c r="CE39" s="993"/>
      <c r="CF39" s="993"/>
      <c r="CG39" s="1014"/>
      <c r="CH39" s="989"/>
      <c r="CI39" s="990"/>
      <c r="CJ39" s="990"/>
      <c r="CK39" s="990"/>
      <c r="CL39" s="991"/>
      <c r="CM39" s="989"/>
      <c r="CN39" s="990"/>
      <c r="CO39" s="990"/>
      <c r="CP39" s="990"/>
      <c r="CQ39" s="991"/>
      <c r="CR39" s="989"/>
      <c r="CS39" s="990"/>
      <c r="CT39" s="990"/>
      <c r="CU39" s="990"/>
      <c r="CV39" s="991"/>
      <c r="CW39" s="989"/>
      <c r="CX39" s="990"/>
      <c r="CY39" s="990"/>
      <c r="CZ39" s="990"/>
      <c r="DA39" s="991"/>
      <c r="DB39" s="989"/>
      <c r="DC39" s="990"/>
      <c r="DD39" s="990"/>
      <c r="DE39" s="990"/>
      <c r="DF39" s="991"/>
      <c r="DG39" s="989"/>
      <c r="DH39" s="990"/>
      <c r="DI39" s="990"/>
      <c r="DJ39" s="990"/>
      <c r="DK39" s="991"/>
      <c r="DL39" s="989"/>
      <c r="DM39" s="990"/>
      <c r="DN39" s="990"/>
      <c r="DO39" s="990"/>
      <c r="DP39" s="991"/>
      <c r="DQ39" s="989"/>
      <c r="DR39" s="990"/>
      <c r="DS39" s="990"/>
      <c r="DT39" s="990"/>
      <c r="DU39" s="991"/>
      <c r="DV39" s="992"/>
      <c r="DW39" s="993"/>
      <c r="DX39" s="993"/>
      <c r="DY39" s="993"/>
      <c r="DZ39" s="994"/>
      <c r="EA39" s="228"/>
    </row>
    <row r="40" spans="1:131" ht="26.25" customHeight="1" x14ac:dyDescent="0.15">
      <c r="A40" s="236">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0"/>
      <c r="BK40" s="230"/>
      <c r="BL40" s="230"/>
      <c r="BM40" s="230"/>
      <c r="BN40" s="230"/>
      <c r="BO40" s="239"/>
      <c r="BP40" s="239"/>
      <c r="BQ40" s="236">
        <v>34</v>
      </c>
      <c r="BR40" s="237"/>
      <c r="BS40" s="992"/>
      <c r="BT40" s="993"/>
      <c r="BU40" s="993"/>
      <c r="BV40" s="993"/>
      <c r="BW40" s="993"/>
      <c r="BX40" s="993"/>
      <c r="BY40" s="993"/>
      <c r="BZ40" s="993"/>
      <c r="CA40" s="993"/>
      <c r="CB40" s="993"/>
      <c r="CC40" s="993"/>
      <c r="CD40" s="993"/>
      <c r="CE40" s="993"/>
      <c r="CF40" s="993"/>
      <c r="CG40" s="1014"/>
      <c r="CH40" s="989"/>
      <c r="CI40" s="990"/>
      <c r="CJ40" s="990"/>
      <c r="CK40" s="990"/>
      <c r="CL40" s="991"/>
      <c r="CM40" s="989"/>
      <c r="CN40" s="990"/>
      <c r="CO40" s="990"/>
      <c r="CP40" s="990"/>
      <c r="CQ40" s="991"/>
      <c r="CR40" s="989"/>
      <c r="CS40" s="990"/>
      <c r="CT40" s="990"/>
      <c r="CU40" s="990"/>
      <c r="CV40" s="991"/>
      <c r="CW40" s="989"/>
      <c r="CX40" s="990"/>
      <c r="CY40" s="990"/>
      <c r="CZ40" s="990"/>
      <c r="DA40" s="991"/>
      <c r="DB40" s="989"/>
      <c r="DC40" s="990"/>
      <c r="DD40" s="990"/>
      <c r="DE40" s="990"/>
      <c r="DF40" s="991"/>
      <c r="DG40" s="989"/>
      <c r="DH40" s="990"/>
      <c r="DI40" s="990"/>
      <c r="DJ40" s="990"/>
      <c r="DK40" s="991"/>
      <c r="DL40" s="989"/>
      <c r="DM40" s="990"/>
      <c r="DN40" s="990"/>
      <c r="DO40" s="990"/>
      <c r="DP40" s="991"/>
      <c r="DQ40" s="989"/>
      <c r="DR40" s="990"/>
      <c r="DS40" s="990"/>
      <c r="DT40" s="990"/>
      <c r="DU40" s="991"/>
      <c r="DV40" s="992"/>
      <c r="DW40" s="993"/>
      <c r="DX40" s="993"/>
      <c r="DY40" s="993"/>
      <c r="DZ40" s="994"/>
      <c r="EA40" s="228"/>
    </row>
    <row r="41" spans="1:131" ht="26.25" customHeight="1" x14ac:dyDescent="0.15">
      <c r="A41" s="236">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0"/>
      <c r="BK41" s="230"/>
      <c r="BL41" s="230"/>
      <c r="BM41" s="230"/>
      <c r="BN41" s="230"/>
      <c r="BO41" s="239"/>
      <c r="BP41" s="239"/>
      <c r="BQ41" s="236">
        <v>35</v>
      </c>
      <c r="BR41" s="237"/>
      <c r="BS41" s="992"/>
      <c r="BT41" s="993"/>
      <c r="BU41" s="993"/>
      <c r="BV41" s="993"/>
      <c r="BW41" s="993"/>
      <c r="BX41" s="993"/>
      <c r="BY41" s="993"/>
      <c r="BZ41" s="993"/>
      <c r="CA41" s="993"/>
      <c r="CB41" s="993"/>
      <c r="CC41" s="993"/>
      <c r="CD41" s="993"/>
      <c r="CE41" s="993"/>
      <c r="CF41" s="993"/>
      <c r="CG41" s="1014"/>
      <c r="CH41" s="989"/>
      <c r="CI41" s="990"/>
      <c r="CJ41" s="990"/>
      <c r="CK41" s="990"/>
      <c r="CL41" s="991"/>
      <c r="CM41" s="989"/>
      <c r="CN41" s="990"/>
      <c r="CO41" s="990"/>
      <c r="CP41" s="990"/>
      <c r="CQ41" s="991"/>
      <c r="CR41" s="989"/>
      <c r="CS41" s="990"/>
      <c r="CT41" s="990"/>
      <c r="CU41" s="990"/>
      <c r="CV41" s="991"/>
      <c r="CW41" s="989"/>
      <c r="CX41" s="990"/>
      <c r="CY41" s="990"/>
      <c r="CZ41" s="990"/>
      <c r="DA41" s="991"/>
      <c r="DB41" s="989"/>
      <c r="DC41" s="990"/>
      <c r="DD41" s="990"/>
      <c r="DE41" s="990"/>
      <c r="DF41" s="991"/>
      <c r="DG41" s="989"/>
      <c r="DH41" s="990"/>
      <c r="DI41" s="990"/>
      <c r="DJ41" s="990"/>
      <c r="DK41" s="991"/>
      <c r="DL41" s="989"/>
      <c r="DM41" s="990"/>
      <c r="DN41" s="990"/>
      <c r="DO41" s="990"/>
      <c r="DP41" s="991"/>
      <c r="DQ41" s="989"/>
      <c r="DR41" s="990"/>
      <c r="DS41" s="990"/>
      <c r="DT41" s="990"/>
      <c r="DU41" s="991"/>
      <c r="DV41" s="992"/>
      <c r="DW41" s="993"/>
      <c r="DX41" s="993"/>
      <c r="DY41" s="993"/>
      <c r="DZ41" s="994"/>
      <c r="EA41" s="228"/>
    </row>
    <row r="42" spans="1:131" ht="26.25" customHeight="1" x14ac:dyDescent="0.15">
      <c r="A42" s="236">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0"/>
      <c r="BK42" s="230"/>
      <c r="BL42" s="230"/>
      <c r="BM42" s="230"/>
      <c r="BN42" s="230"/>
      <c r="BO42" s="239"/>
      <c r="BP42" s="239"/>
      <c r="BQ42" s="236">
        <v>36</v>
      </c>
      <c r="BR42" s="237"/>
      <c r="BS42" s="992"/>
      <c r="BT42" s="993"/>
      <c r="BU42" s="993"/>
      <c r="BV42" s="993"/>
      <c r="BW42" s="993"/>
      <c r="BX42" s="993"/>
      <c r="BY42" s="993"/>
      <c r="BZ42" s="993"/>
      <c r="CA42" s="993"/>
      <c r="CB42" s="993"/>
      <c r="CC42" s="993"/>
      <c r="CD42" s="993"/>
      <c r="CE42" s="993"/>
      <c r="CF42" s="993"/>
      <c r="CG42" s="1014"/>
      <c r="CH42" s="989"/>
      <c r="CI42" s="990"/>
      <c r="CJ42" s="990"/>
      <c r="CK42" s="990"/>
      <c r="CL42" s="991"/>
      <c r="CM42" s="989"/>
      <c r="CN42" s="990"/>
      <c r="CO42" s="990"/>
      <c r="CP42" s="990"/>
      <c r="CQ42" s="991"/>
      <c r="CR42" s="989"/>
      <c r="CS42" s="990"/>
      <c r="CT42" s="990"/>
      <c r="CU42" s="990"/>
      <c r="CV42" s="991"/>
      <c r="CW42" s="989"/>
      <c r="CX42" s="990"/>
      <c r="CY42" s="990"/>
      <c r="CZ42" s="990"/>
      <c r="DA42" s="991"/>
      <c r="DB42" s="989"/>
      <c r="DC42" s="990"/>
      <c r="DD42" s="990"/>
      <c r="DE42" s="990"/>
      <c r="DF42" s="991"/>
      <c r="DG42" s="989"/>
      <c r="DH42" s="990"/>
      <c r="DI42" s="990"/>
      <c r="DJ42" s="990"/>
      <c r="DK42" s="991"/>
      <c r="DL42" s="989"/>
      <c r="DM42" s="990"/>
      <c r="DN42" s="990"/>
      <c r="DO42" s="990"/>
      <c r="DP42" s="991"/>
      <c r="DQ42" s="989"/>
      <c r="DR42" s="990"/>
      <c r="DS42" s="990"/>
      <c r="DT42" s="990"/>
      <c r="DU42" s="991"/>
      <c r="DV42" s="992"/>
      <c r="DW42" s="993"/>
      <c r="DX42" s="993"/>
      <c r="DY42" s="993"/>
      <c r="DZ42" s="994"/>
      <c r="EA42" s="228"/>
    </row>
    <row r="43" spans="1:131" ht="26.25" customHeight="1" x14ac:dyDescent="0.15">
      <c r="A43" s="236">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0"/>
      <c r="BK43" s="230"/>
      <c r="BL43" s="230"/>
      <c r="BM43" s="230"/>
      <c r="BN43" s="230"/>
      <c r="BO43" s="239"/>
      <c r="BP43" s="239"/>
      <c r="BQ43" s="236">
        <v>37</v>
      </c>
      <c r="BR43" s="237"/>
      <c r="BS43" s="992"/>
      <c r="BT43" s="993"/>
      <c r="BU43" s="993"/>
      <c r="BV43" s="993"/>
      <c r="BW43" s="993"/>
      <c r="BX43" s="993"/>
      <c r="BY43" s="993"/>
      <c r="BZ43" s="993"/>
      <c r="CA43" s="993"/>
      <c r="CB43" s="993"/>
      <c r="CC43" s="993"/>
      <c r="CD43" s="993"/>
      <c r="CE43" s="993"/>
      <c r="CF43" s="993"/>
      <c r="CG43" s="1014"/>
      <c r="CH43" s="989"/>
      <c r="CI43" s="990"/>
      <c r="CJ43" s="990"/>
      <c r="CK43" s="990"/>
      <c r="CL43" s="991"/>
      <c r="CM43" s="989"/>
      <c r="CN43" s="990"/>
      <c r="CO43" s="990"/>
      <c r="CP43" s="990"/>
      <c r="CQ43" s="991"/>
      <c r="CR43" s="989"/>
      <c r="CS43" s="990"/>
      <c r="CT43" s="990"/>
      <c r="CU43" s="990"/>
      <c r="CV43" s="991"/>
      <c r="CW43" s="989"/>
      <c r="CX43" s="990"/>
      <c r="CY43" s="990"/>
      <c r="CZ43" s="990"/>
      <c r="DA43" s="991"/>
      <c r="DB43" s="989"/>
      <c r="DC43" s="990"/>
      <c r="DD43" s="990"/>
      <c r="DE43" s="990"/>
      <c r="DF43" s="991"/>
      <c r="DG43" s="989"/>
      <c r="DH43" s="990"/>
      <c r="DI43" s="990"/>
      <c r="DJ43" s="990"/>
      <c r="DK43" s="991"/>
      <c r="DL43" s="989"/>
      <c r="DM43" s="990"/>
      <c r="DN43" s="990"/>
      <c r="DO43" s="990"/>
      <c r="DP43" s="991"/>
      <c r="DQ43" s="989"/>
      <c r="DR43" s="990"/>
      <c r="DS43" s="990"/>
      <c r="DT43" s="990"/>
      <c r="DU43" s="991"/>
      <c r="DV43" s="992"/>
      <c r="DW43" s="993"/>
      <c r="DX43" s="993"/>
      <c r="DY43" s="993"/>
      <c r="DZ43" s="994"/>
      <c r="EA43" s="228"/>
    </row>
    <row r="44" spans="1:131" ht="26.25" customHeight="1" x14ac:dyDescent="0.15">
      <c r="A44" s="236">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0"/>
      <c r="BK44" s="230"/>
      <c r="BL44" s="230"/>
      <c r="BM44" s="230"/>
      <c r="BN44" s="230"/>
      <c r="BO44" s="239"/>
      <c r="BP44" s="239"/>
      <c r="BQ44" s="236">
        <v>38</v>
      </c>
      <c r="BR44" s="237"/>
      <c r="BS44" s="992"/>
      <c r="BT44" s="993"/>
      <c r="BU44" s="993"/>
      <c r="BV44" s="993"/>
      <c r="BW44" s="993"/>
      <c r="BX44" s="993"/>
      <c r="BY44" s="993"/>
      <c r="BZ44" s="993"/>
      <c r="CA44" s="993"/>
      <c r="CB44" s="993"/>
      <c r="CC44" s="993"/>
      <c r="CD44" s="993"/>
      <c r="CE44" s="993"/>
      <c r="CF44" s="993"/>
      <c r="CG44" s="1014"/>
      <c r="CH44" s="989"/>
      <c r="CI44" s="990"/>
      <c r="CJ44" s="990"/>
      <c r="CK44" s="990"/>
      <c r="CL44" s="991"/>
      <c r="CM44" s="989"/>
      <c r="CN44" s="990"/>
      <c r="CO44" s="990"/>
      <c r="CP44" s="990"/>
      <c r="CQ44" s="991"/>
      <c r="CR44" s="989"/>
      <c r="CS44" s="990"/>
      <c r="CT44" s="990"/>
      <c r="CU44" s="990"/>
      <c r="CV44" s="991"/>
      <c r="CW44" s="989"/>
      <c r="CX44" s="990"/>
      <c r="CY44" s="990"/>
      <c r="CZ44" s="990"/>
      <c r="DA44" s="991"/>
      <c r="DB44" s="989"/>
      <c r="DC44" s="990"/>
      <c r="DD44" s="990"/>
      <c r="DE44" s="990"/>
      <c r="DF44" s="991"/>
      <c r="DG44" s="989"/>
      <c r="DH44" s="990"/>
      <c r="DI44" s="990"/>
      <c r="DJ44" s="990"/>
      <c r="DK44" s="991"/>
      <c r="DL44" s="989"/>
      <c r="DM44" s="990"/>
      <c r="DN44" s="990"/>
      <c r="DO44" s="990"/>
      <c r="DP44" s="991"/>
      <c r="DQ44" s="989"/>
      <c r="DR44" s="990"/>
      <c r="DS44" s="990"/>
      <c r="DT44" s="990"/>
      <c r="DU44" s="991"/>
      <c r="DV44" s="992"/>
      <c r="DW44" s="993"/>
      <c r="DX44" s="993"/>
      <c r="DY44" s="993"/>
      <c r="DZ44" s="994"/>
      <c r="EA44" s="228"/>
    </row>
    <row r="45" spans="1:131" ht="26.25" customHeight="1" x14ac:dyDescent="0.15">
      <c r="A45" s="236">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0"/>
      <c r="BK45" s="230"/>
      <c r="BL45" s="230"/>
      <c r="BM45" s="230"/>
      <c r="BN45" s="230"/>
      <c r="BO45" s="239"/>
      <c r="BP45" s="239"/>
      <c r="BQ45" s="236">
        <v>39</v>
      </c>
      <c r="BR45" s="237"/>
      <c r="BS45" s="992"/>
      <c r="BT45" s="993"/>
      <c r="BU45" s="993"/>
      <c r="BV45" s="993"/>
      <c r="BW45" s="993"/>
      <c r="BX45" s="993"/>
      <c r="BY45" s="993"/>
      <c r="BZ45" s="993"/>
      <c r="CA45" s="993"/>
      <c r="CB45" s="993"/>
      <c r="CC45" s="993"/>
      <c r="CD45" s="993"/>
      <c r="CE45" s="993"/>
      <c r="CF45" s="993"/>
      <c r="CG45" s="1014"/>
      <c r="CH45" s="989"/>
      <c r="CI45" s="990"/>
      <c r="CJ45" s="990"/>
      <c r="CK45" s="990"/>
      <c r="CL45" s="991"/>
      <c r="CM45" s="989"/>
      <c r="CN45" s="990"/>
      <c r="CO45" s="990"/>
      <c r="CP45" s="990"/>
      <c r="CQ45" s="991"/>
      <c r="CR45" s="989"/>
      <c r="CS45" s="990"/>
      <c r="CT45" s="990"/>
      <c r="CU45" s="990"/>
      <c r="CV45" s="991"/>
      <c r="CW45" s="989"/>
      <c r="CX45" s="990"/>
      <c r="CY45" s="990"/>
      <c r="CZ45" s="990"/>
      <c r="DA45" s="991"/>
      <c r="DB45" s="989"/>
      <c r="DC45" s="990"/>
      <c r="DD45" s="990"/>
      <c r="DE45" s="990"/>
      <c r="DF45" s="991"/>
      <c r="DG45" s="989"/>
      <c r="DH45" s="990"/>
      <c r="DI45" s="990"/>
      <c r="DJ45" s="990"/>
      <c r="DK45" s="991"/>
      <c r="DL45" s="989"/>
      <c r="DM45" s="990"/>
      <c r="DN45" s="990"/>
      <c r="DO45" s="990"/>
      <c r="DP45" s="991"/>
      <c r="DQ45" s="989"/>
      <c r="DR45" s="990"/>
      <c r="DS45" s="990"/>
      <c r="DT45" s="990"/>
      <c r="DU45" s="991"/>
      <c r="DV45" s="992"/>
      <c r="DW45" s="993"/>
      <c r="DX45" s="993"/>
      <c r="DY45" s="993"/>
      <c r="DZ45" s="994"/>
      <c r="EA45" s="228"/>
    </row>
    <row r="46" spans="1:131" ht="26.25" customHeight="1" x14ac:dyDescent="0.15">
      <c r="A46" s="236">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0"/>
      <c r="BK46" s="230"/>
      <c r="BL46" s="230"/>
      <c r="BM46" s="230"/>
      <c r="BN46" s="230"/>
      <c r="BO46" s="239"/>
      <c r="BP46" s="239"/>
      <c r="BQ46" s="236">
        <v>40</v>
      </c>
      <c r="BR46" s="237"/>
      <c r="BS46" s="992"/>
      <c r="BT46" s="993"/>
      <c r="BU46" s="993"/>
      <c r="BV46" s="993"/>
      <c r="BW46" s="993"/>
      <c r="BX46" s="993"/>
      <c r="BY46" s="993"/>
      <c r="BZ46" s="993"/>
      <c r="CA46" s="993"/>
      <c r="CB46" s="993"/>
      <c r="CC46" s="993"/>
      <c r="CD46" s="993"/>
      <c r="CE46" s="993"/>
      <c r="CF46" s="993"/>
      <c r="CG46" s="1014"/>
      <c r="CH46" s="989"/>
      <c r="CI46" s="990"/>
      <c r="CJ46" s="990"/>
      <c r="CK46" s="990"/>
      <c r="CL46" s="991"/>
      <c r="CM46" s="989"/>
      <c r="CN46" s="990"/>
      <c r="CO46" s="990"/>
      <c r="CP46" s="990"/>
      <c r="CQ46" s="991"/>
      <c r="CR46" s="989"/>
      <c r="CS46" s="990"/>
      <c r="CT46" s="990"/>
      <c r="CU46" s="990"/>
      <c r="CV46" s="991"/>
      <c r="CW46" s="989"/>
      <c r="CX46" s="990"/>
      <c r="CY46" s="990"/>
      <c r="CZ46" s="990"/>
      <c r="DA46" s="991"/>
      <c r="DB46" s="989"/>
      <c r="DC46" s="990"/>
      <c r="DD46" s="990"/>
      <c r="DE46" s="990"/>
      <c r="DF46" s="991"/>
      <c r="DG46" s="989"/>
      <c r="DH46" s="990"/>
      <c r="DI46" s="990"/>
      <c r="DJ46" s="990"/>
      <c r="DK46" s="991"/>
      <c r="DL46" s="989"/>
      <c r="DM46" s="990"/>
      <c r="DN46" s="990"/>
      <c r="DO46" s="990"/>
      <c r="DP46" s="991"/>
      <c r="DQ46" s="989"/>
      <c r="DR46" s="990"/>
      <c r="DS46" s="990"/>
      <c r="DT46" s="990"/>
      <c r="DU46" s="991"/>
      <c r="DV46" s="992"/>
      <c r="DW46" s="993"/>
      <c r="DX46" s="993"/>
      <c r="DY46" s="993"/>
      <c r="DZ46" s="994"/>
      <c r="EA46" s="228"/>
    </row>
    <row r="47" spans="1:131" ht="26.25" customHeight="1" x14ac:dyDescent="0.15">
      <c r="A47" s="236">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0"/>
      <c r="BK47" s="230"/>
      <c r="BL47" s="230"/>
      <c r="BM47" s="230"/>
      <c r="BN47" s="230"/>
      <c r="BO47" s="239"/>
      <c r="BP47" s="239"/>
      <c r="BQ47" s="236">
        <v>41</v>
      </c>
      <c r="BR47" s="237"/>
      <c r="BS47" s="992"/>
      <c r="BT47" s="993"/>
      <c r="BU47" s="993"/>
      <c r="BV47" s="993"/>
      <c r="BW47" s="993"/>
      <c r="BX47" s="993"/>
      <c r="BY47" s="993"/>
      <c r="BZ47" s="993"/>
      <c r="CA47" s="993"/>
      <c r="CB47" s="993"/>
      <c r="CC47" s="993"/>
      <c r="CD47" s="993"/>
      <c r="CE47" s="993"/>
      <c r="CF47" s="993"/>
      <c r="CG47" s="1014"/>
      <c r="CH47" s="989"/>
      <c r="CI47" s="990"/>
      <c r="CJ47" s="990"/>
      <c r="CK47" s="990"/>
      <c r="CL47" s="991"/>
      <c r="CM47" s="989"/>
      <c r="CN47" s="990"/>
      <c r="CO47" s="990"/>
      <c r="CP47" s="990"/>
      <c r="CQ47" s="991"/>
      <c r="CR47" s="989"/>
      <c r="CS47" s="990"/>
      <c r="CT47" s="990"/>
      <c r="CU47" s="990"/>
      <c r="CV47" s="991"/>
      <c r="CW47" s="989"/>
      <c r="CX47" s="990"/>
      <c r="CY47" s="990"/>
      <c r="CZ47" s="990"/>
      <c r="DA47" s="991"/>
      <c r="DB47" s="989"/>
      <c r="DC47" s="990"/>
      <c r="DD47" s="990"/>
      <c r="DE47" s="990"/>
      <c r="DF47" s="991"/>
      <c r="DG47" s="989"/>
      <c r="DH47" s="990"/>
      <c r="DI47" s="990"/>
      <c r="DJ47" s="990"/>
      <c r="DK47" s="991"/>
      <c r="DL47" s="989"/>
      <c r="DM47" s="990"/>
      <c r="DN47" s="990"/>
      <c r="DO47" s="990"/>
      <c r="DP47" s="991"/>
      <c r="DQ47" s="989"/>
      <c r="DR47" s="990"/>
      <c r="DS47" s="990"/>
      <c r="DT47" s="990"/>
      <c r="DU47" s="991"/>
      <c r="DV47" s="992"/>
      <c r="DW47" s="993"/>
      <c r="DX47" s="993"/>
      <c r="DY47" s="993"/>
      <c r="DZ47" s="994"/>
      <c r="EA47" s="228"/>
    </row>
    <row r="48" spans="1:131" ht="26.25" customHeight="1" x14ac:dyDescent="0.15">
      <c r="A48" s="236">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0"/>
      <c r="BK48" s="230"/>
      <c r="BL48" s="230"/>
      <c r="BM48" s="230"/>
      <c r="BN48" s="230"/>
      <c r="BO48" s="239"/>
      <c r="BP48" s="239"/>
      <c r="BQ48" s="236">
        <v>42</v>
      </c>
      <c r="BR48" s="237"/>
      <c r="BS48" s="992"/>
      <c r="BT48" s="993"/>
      <c r="BU48" s="993"/>
      <c r="BV48" s="993"/>
      <c r="BW48" s="993"/>
      <c r="BX48" s="993"/>
      <c r="BY48" s="993"/>
      <c r="BZ48" s="993"/>
      <c r="CA48" s="993"/>
      <c r="CB48" s="993"/>
      <c r="CC48" s="993"/>
      <c r="CD48" s="993"/>
      <c r="CE48" s="993"/>
      <c r="CF48" s="993"/>
      <c r="CG48" s="1014"/>
      <c r="CH48" s="989"/>
      <c r="CI48" s="990"/>
      <c r="CJ48" s="990"/>
      <c r="CK48" s="990"/>
      <c r="CL48" s="991"/>
      <c r="CM48" s="989"/>
      <c r="CN48" s="990"/>
      <c r="CO48" s="990"/>
      <c r="CP48" s="990"/>
      <c r="CQ48" s="991"/>
      <c r="CR48" s="989"/>
      <c r="CS48" s="990"/>
      <c r="CT48" s="990"/>
      <c r="CU48" s="990"/>
      <c r="CV48" s="991"/>
      <c r="CW48" s="989"/>
      <c r="CX48" s="990"/>
      <c r="CY48" s="990"/>
      <c r="CZ48" s="990"/>
      <c r="DA48" s="991"/>
      <c r="DB48" s="989"/>
      <c r="DC48" s="990"/>
      <c r="DD48" s="990"/>
      <c r="DE48" s="990"/>
      <c r="DF48" s="991"/>
      <c r="DG48" s="989"/>
      <c r="DH48" s="990"/>
      <c r="DI48" s="990"/>
      <c r="DJ48" s="990"/>
      <c r="DK48" s="991"/>
      <c r="DL48" s="989"/>
      <c r="DM48" s="990"/>
      <c r="DN48" s="990"/>
      <c r="DO48" s="990"/>
      <c r="DP48" s="991"/>
      <c r="DQ48" s="989"/>
      <c r="DR48" s="990"/>
      <c r="DS48" s="990"/>
      <c r="DT48" s="990"/>
      <c r="DU48" s="991"/>
      <c r="DV48" s="992"/>
      <c r="DW48" s="993"/>
      <c r="DX48" s="993"/>
      <c r="DY48" s="993"/>
      <c r="DZ48" s="994"/>
      <c r="EA48" s="228"/>
    </row>
    <row r="49" spans="1:131" ht="26.25" customHeight="1" x14ac:dyDescent="0.15">
      <c r="A49" s="236">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0"/>
      <c r="BK49" s="230"/>
      <c r="BL49" s="230"/>
      <c r="BM49" s="230"/>
      <c r="BN49" s="230"/>
      <c r="BO49" s="239"/>
      <c r="BP49" s="239"/>
      <c r="BQ49" s="236">
        <v>43</v>
      </c>
      <c r="BR49" s="237"/>
      <c r="BS49" s="992"/>
      <c r="BT49" s="993"/>
      <c r="BU49" s="993"/>
      <c r="BV49" s="993"/>
      <c r="BW49" s="993"/>
      <c r="BX49" s="993"/>
      <c r="BY49" s="993"/>
      <c r="BZ49" s="993"/>
      <c r="CA49" s="993"/>
      <c r="CB49" s="993"/>
      <c r="CC49" s="993"/>
      <c r="CD49" s="993"/>
      <c r="CE49" s="993"/>
      <c r="CF49" s="993"/>
      <c r="CG49" s="1014"/>
      <c r="CH49" s="989"/>
      <c r="CI49" s="990"/>
      <c r="CJ49" s="990"/>
      <c r="CK49" s="990"/>
      <c r="CL49" s="991"/>
      <c r="CM49" s="989"/>
      <c r="CN49" s="990"/>
      <c r="CO49" s="990"/>
      <c r="CP49" s="990"/>
      <c r="CQ49" s="991"/>
      <c r="CR49" s="989"/>
      <c r="CS49" s="990"/>
      <c r="CT49" s="990"/>
      <c r="CU49" s="990"/>
      <c r="CV49" s="991"/>
      <c r="CW49" s="989"/>
      <c r="CX49" s="990"/>
      <c r="CY49" s="990"/>
      <c r="CZ49" s="990"/>
      <c r="DA49" s="991"/>
      <c r="DB49" s="989"/>
      <c r="DC49" s="990"/>
      <c r="DD49" s="990"/>
      <c r="DE49" s="990"/>
      <c r="DF49" s="991"/>
      <c r="DG49" s="989"/>
      <c r="DH49" s="990"/>
      <c r="DI49" s="990"/>
      <c r="DJ49" s="990"/>
      <c r="DK49" s="991"/>
      <c r="DL49" s="989"/>
      <c r="DM49" s="990"/>
      <c r="DN49" s="990"/>
      <c r="DO49" s="990"/>
      <c r="DP49" s="991"/>
      <c r="DQ49" s="989"/>
      <c r="DR49" s="990"/>
      <c r="DS49" s="990"/>
      <c r="DT49" s="990"/>
      <c r="DU49" s="991"/>
      <c r="DV49" s="992"/>
      <c r="DW49" s="993"/>
      <c r="DX49" s="993"/>
      <c r="DY49" s="993"/>
      <c r="DZ49" s="994"/>
      <c r="EA49" s="228"/>
    </row>
    <row r="50" spans="1:131" ht="26.25" customHeight="1" x14ac:dyDescent="0.15">
      <c r="A50" s="236">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0"/>
      <c r="BK50" s="230"/>
      <c r="BL50" s="230"/>
      <c r="BM50" s="230"/>
      <c r="BN50" s="230"/>
      <c r="BO50" s="239"/>
      <c r="BP50" s="239"/>
      <c r="BQ50" s="236">
        <v>44</v>
      </c>
      <c r="BR50" s="237"/>
      <c r="BS50" s="992"/>
      <c r="BT50" s="993"/>
      <c r="BU50" s="993"/>
      <c r="BV50" s="993"/>
      <c r="BW50" s="993"/>
      <c r="BX50" s="993"/>
      <c r="BY50" s="993"/>
      <c r="BZ50" s="993"/>
      <c r="CA50" s="993"/>
      <c r="CB50" s="993"/>
      <c r="CC50" s="993"/>
      <c r="CD50" s="993"/>
      <c r="CE50" s="993"/>
      <c r="CF50" s="993"/>
      <c r="CG50" s="1014"/>
      <c r="CH50" s="989"/>
      <c r="CI50" s="990"/>
      <c r="CJ50" s="990"/>
      <c r="CK50" s="990"/>
      <c r="CL50" s="991"/>
      <c r="CM50" s="989"/>
      <c r="CN50" s="990"/>
      <c r="CO50" s="990"/>
      <c r="CP50" s="990"/>
      <c r="CQ50" s="991"/>
      <c r="CR50" s="989"/>
      <c r="CS50" s="990"/>
      <c r="CT50" s="990"/>
      <c r="CU50" s="990"/>
      <c r="CV50" s="991"/>
      <c r="CW50" s="989"/>
      <c r="CX50" s="990"/>
      <c r="CY50" s="990"/>
      <c r="CZ50" s="990"/>
      <c r="DA50" s="991"/>
      <c r="DB50" s="989"/>
      <c r="DC50" s="990"/>
      <c r="DD50" s="990"/>
      <c r="DE50" s="990"/>
      <c r="DF50" s="991"/>
      <c r="DG50" s="989"/>
      <c r="DH50" s="990"/>
      <c r="DI50" s="990"/>
      <c r="DJ50" s="990"/>
      <c r="DK50" s="991"/>
      <c r="DL50" s="989"/>
      <c r="DM50" s="990"/>
      <c r="DN50" s="990"/>
      <c r="DO50" s="990"/>
      <c r="DP50" s="991"/>
      <c r="DQ50" s="989"/>
      <c r="DR50" s="990"/>
      <c r="DS50" s="990"/>
      <c r="DT50" s="990"/>
      <c r="DU50" s="991"/>
      <c r="DV50" s="992"/>
      <c r="DW50" s="993"/>
      <c r="DX50" s="993"/>
      <c r="DY50" s="993"/>
      <c r="DZ50" s="994"/>
      <c r="EA50" s="228"/>
    </row>
    <row r="51" spans="1:131" ht="26.25" customHeight="1" x14ac:dyDescent="0.15">
      <c r="A51" s="236">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0"/>
      <c r="BK51" s="230"/>
      <c r="BL51" s="230"/>
      <c r="BM51" s="230"/>
      <c r="BN51" s="230"/>
      <c r="BO51" s="239"/>
      <c r="BP51" s="239"/>
      <c r="BQ51" s="236">
        <v>45</v>
      </c>
      <c r="BR51" s="237"/>
      <c r="BS51" s="992"/>
      <c r="BT51" s="993"/>
      <c r="BU51" s="993"/>
      <c r="BV51" s="993"/>
      <c r="BW51" s="993"/>
      <c r="BX51" s="993"/>
      <c r="BY51" s="993"/>
      <c r="BZ51" s="993"/>
      <c r="CA51" s="993"/>
      <c r="CB51" s="993"/>
      <c r="CC51" s="993"/>
      <c r="CD51" s="993"/>
      <c r="CE51" s="993"/>
      <c r="CF51" s="993"/>
      <c r="CG51" s="1014"/>
      <c r="CH51" s="989"/>
      <c r="CI51" s="990"/>
      <c r="CJ51" s="990"/>
      <c r="CK51" s="990"/>
      <c r="CL51" s="991"/>
      <c r="CM51" s="989"/>
      <c r="CN51" s="990"/>
      <c r="CO51" s="990"/>
      <c r="CP51" s="990"/>
      <c r="CQ51" s="991"/>
      <c r="CR51" s="989"/>
      <c r="CS51" s="990"/>
      <c r="CT51" s="990"/>
      <c r="CU51" s="990"/>
      <c r="CV51" s="991"/>
      <c r="CW51" s="989"/>
      <c r="CX51" s="990"/>
      <c r="CY51" s="990"/>
      <c r="CZ51" s="990"/>
      <c r="DA51" s="991"/>
      <c r="DB51" s="989"/>
      <c r="DC51" s="990"/>
      <c r="DD51" s="990"/>
      <c r="DE51" s="990"/>
      <c r="DF51" s="991"/>
      <c r="DG51" s="989"/>
      <c r="DH51" s="990"/>
      <c r="DI51" s="990"/>
      <c r="DJ51" s="990"/>
      <c r="DK51" s="991"/>
      <c r="DL51" s="989"/>
      <c r="DM51" s="990"/>
      <c r="DN51" s="990"/>
      <c r="DO51" s="990"/>
      <c r="DP51" s="991"/>
      <c r="DQ51" s="989"/>
      <c r="DR51" s="990"/>
      <c r="DS51" s="990"/>
      <c r="DT51" s="990"/>
      <c r="DU51" s="991"/>
      <c r="DV51" s="992"/>
      <c r="DW51" s="993"/>
      <c r="DX51" s="993"/>
      <c r="DY51" s="993"/>
      <c r="DZ51" s="994"/>
      <c r="EA51" s="228"/>
    </row>
    <row r="52" spans="1:131" ht="26.25" customHeight="1" x14ac:dyDescent="0.15">
      <c r="A52" s="236">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0"/>
      <c r="BK52" s="230"/>
      <c r="BL52" s="230"/>
      <c r="BM52" s="230"/>
      <c r="BN52" s="230"/>
      <c r="BO52" s="239"/>
      <c r="BP52" s="239"/>
      <c r="BQ52" s="236">
        <v>46</v>
      </c>
      <c r="BR52" s="237"/>
      <c r="BS52" s="992"/>
      <c r="BT52" s="993"/>
      <c r="BU52" s="993"/>
      <c r="BV52" s="993"/>
      <c r="BW52" s="993"/>
      <c r="BX52" s="993"/>
      <c r="BY52" s="993"/>
      <c r="BZ52" s="993"/>
      <c r="CA52" s="993"/>
      <c r="CB52" s="993"/>
      <c r="CC52" s="993"/>
      <c r="CD52" s="993"/>
      <c r="CE52" s="993"/>
      <c r="CF52" s="993"/>
      <c r="CG52" s="1014"/>
      <c r="CH52" s="989"/>
      <c r="CI52" s="990"/>
      <c r="CJ52" s="990"/>
      <c r="CK52" s="990"/>
      <c r="CL52" s="991"/>
      <c r="CM52" s="989"/>
      <c r="CN52" s="990"/>
      <c r="CO52" s="990"/>
      <c r="CP52" s="990"/>
      <c r="CQ52" s="991"/>
      <c r="CR52" s="989"/>
      <c r="CS52" s="990"/>
      <c r="CT52" s="990"/>
      <c r="CU52" s="990"/>
      <c r="CV52" s="991"/>
      <c r="CW52" s="989"/>
      <c r="CX52" s="990"/>
      <c r="CY52" s="990"/>
      <c r="CZ52" s="990"/>
      <c r="DA52" s="991"/>
      <c r="DB52" s="989"/>
      <c r="DC52" s="990"/>
      <c r="DD52" s="990"/>
      <c r="DE52" s="990"/>
      <c r="DF52" s="991"/>
      <c r="DG52" s="989"/>
      <c r="DH52" s="990"/>
      <c r="DI52" s="990"/>
      <c r="DJ52" s="990"/>
      <c r="DK52" s="991"/>
      <c r="DL52" s="989"/>
      <c r="DM52" s="990"/>
      <c r="DN52" s="990"/>
      <c r="DO52" s="990"/>
      <c r="DP52" s="991"/>
      <c r="DQ52" s="989"/>
      <c r="DR52" s="990"/>
      <c r="DS52" s="990"/>
      <c r="DT52" s="990"/>
      <c r="DU52" s="991"/>
      <c r="DV52" s="992"/>
      <c r="DW52" s="993"/>
      <c r="DX52" s="993"/>
      <c r="DY52" s="993"/>
      <c r="DZ52" s="994"/>
      <c r="EA52" s="228"/>
    </row>
    <row r="53" spans="1:131" ht="26.25" customHeight="1" x14ac:dyDescent="0.15">
      <c r="A53" s="236">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0"/>
      <c r="BK53" s="230"/>
      <c r="BL53" s="230"/>
      <c r="BM53" s="230"/>
      <c r="BN53" s="230"/>
      <c r="BO53" s="239"/>
      <c r="BP53" s="239"/>
      <c r="BQ53" s="236">
        <v>47</v>
      </c>
      <c r="BR53" s="237"/>
      <c r="BS53" s="992"/>
      <c r="BT53" s="993"/>
      <c r="BU53" s="993"/>
      <c r="BV53" s="993"/>
      <c r="BW53" s="993"/>
      <c r="BX53" s="993"/>
      <c r="BY53" s="993"/>
      <c r="BZ53" s="993"/>
      <c r="CA53" s="993"/>
      <c r="CB53" s="993"/>
      <c r="CC53" s="993"/>
      <c r="CD53" s="993"/>
      <c r="CE53" s="993"/>
      <c r="CF53" s="993"/>
      <c r="CG53" s="1014"/>
      <c r="CH53" s="989"/>
      <c r="CI53" s="990"/>
      <c r="CJ53" s="990"/>
      <c r="CK53" s="990"/>
      <c r="CL53" s="991"/>
      <c r="CM53" s="989"/>
      <c r="CN53" s="990"/>
      <c r="CO53" s="990"/>
      <c r="CP53" s="990"/>
      <c r="CQ53" s="991"/>
      <c r="CR53" s="989"/>
      <c r="CS53" s="990"/>
      <c r="CT53" s="990"/>
      <c r="CU53" s="990"/>
      <c r="CV53" s="991"/>
      <c r="CW53" s="989"/>
      <c r="CX53" s="990"/>
      <c r="CY53" s="990"/>
      <c r="CZ53" s="990"/>
      <c r="DA53" s="991"/>
      <c r="DB53" s="989"/>
      <c r="DC53" s="990"/>
      <c r="DD53" s="990"/>
      <c r="DE53" s="990"/>
      <c r="DF53" s="991"/>
      <c r="DG53" s="989"/>
      <c r="DH53" s="990"/>
      <c r="DI53" s="990"/>
      <c r="DJ53" s="990"/>
      <c r="DK53" s="991"/>
      <c r="DL53" s="989"/>
      <c r="DM53" s="990"/>
      <c r="DN53" s="990"/>
      <c r="DO53" s="990"/>
      <c r="DP53" s="991"/>
      <c r="DQ53" s="989"/>
      <c r="DR53" s="990"/>
      <c r="DS53" s="990"/>
      <c r="DT53" s="990"/>
      <c r="DU53" s="991"/>
      <c r="DV53" s="992"/>
      <c r="DW53" s="993"/>
      <c r="DX53" s="993"/>
      <c r="DY53" s="993"/>
      <c r="DZ53" s="994"/>
      <c r="EA53" s="228"/>
    </row>
    <row r="54" spans="1:131" ht="26.25" customHeight="1" x14ac:dyDescent="0.15">
      <c r="A54" s="236">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0"/>
      <c r="BK54" s="230"/>
      <c r="BL54" s="230"/>
      <c r="BM54" s="230"/>
      <c r="BN54" s="230"/>
      <c r="BO54" s="239"/>
      <c r="BP54" s="239"/>
      <c r="BQ54" s="236">
        <v>48</v>
      </c>
      <c r="BR54" s="237"/>
      <c r="BS54" s="992"/>
      <c r="BT54" s="993"/>
      <c r="BU54" s="993"/>
      <c r="BV54" s="993"/>
      <c r="BW54" s="993"/>
      <c r="BX54" s="993"/>
      <c r="BY54" s="993"/>
      <c r="BZ54" s="993"/>
      <c r="CA54" s="993"/>
      <c r="CB54" s="993"/>
      <c r="CC54" s="993"/>
      <c r="CD54" s="993"/>
      <c r="CE54" s="993"/>
      <c r="CF54" s="993"/>
      <c r="CG54" s="1014"/>
      <c r="CH54" s="989"/>
      <c r="CI54" s="990"/>
      <c r="CJ54" s="990"/>
      <c r="CK54" s="990"/>
      <c r="CL54" s="991"/>
      <c r="CM54" s="989"/>
      <c r="CN54" s="990"/>
      <c r="CO54" s="990"/>
      <c r="CP54" s="990"/>
      <c r="CQ54" s="991"/>
      <c r="CR54" s="989"/>
      <c r="CS54" s="990"/>
      <c r="CT54" s="990"/>
      <c r="CU54" s="990"/>
      <c r="CV54" s="991"/>
      <c r="CW54" s="989"/>
      <c r="CX54" s="990"/>
      <c r="CY54" s="990"/>
      <c r="CZ54" s="990"/>
      <c r="DA54" s="991"/>
      <c r="DB54" s="989"/>
      <c r="DC54" s="990"/>
      <c r="DD54" s="990"/>
      <c r="DE54" s="990"/>
      <c r="DF54" s="991"/>
      <c r="DG54" s="989"/>
      <c r="DH54" s="990"/>
      <c r="DI54" s="990"/>
      <c r="DJ54" s="990"/>
      <c r="DK54" s="991"/>
      <c r="DL54" s="989"/>
      <c r="DM54" s="990"/>
      <c r="DN54" s="990"/>
      <c r="DO54" s="990"/>
      <c r="DP54" s="991"/>
      <c r="DQ54" s="989"/>
      <c r="DR54" s="990"/>
      <c r="DS54" s="990"/>
      <c r="DT54" s="990"/>
      <c r="DU54" s="991"/>
      <c r="DV54" s="992"/>
      <c r="DW54" s="993"/>
      <c r="DX54" s="993"/>
      <c r="DY54" s="993"/>
      <c r="DZ54" s="994"/>
      <c r="EA54" s="228"/>
    </row>
    <row r="55" spans="1:131" ht="26.25" customHeight="1" x14ac:dyDescent="0.15">
      <c r="A55" s="236">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0"/>
      <c r="BK55" s="230"/>
      <c r="BL55" s="230"/>
      <c r="BM55" s="230"/>
      <c r="BN55" s="230"/>
      <c r="BO55" s="239"/>
      <c r="BP55" s="239"/>
      <c r="BQ55" s="236">
        <v>49</v>
      </c>
      <c r="BR55" s="237"/>
      <c r="BS55" s="992"/>
      <c r="BT55" s="993"/>
      <c r="BU55" s="993"/>
      <c r="BV55" s="993"/>
      <c r="BW55" s="993"/>
      <c r="BX55" s="993"/>
      <c r="BY55" s="993"/>
      <c r="BZ55" s="993"/>
      <c r="CA55" s="993"/>
      <c r="CB55" s="993"/>
      <c r="CC55" s="993"/>
      <c r="CD55" s="993"/>
      <c r="CE55" s="993"/>
      <c r="CF55" s="993"/>
      <c r="CG55" s="1014"/>
      <c r="CH55" s="989"/>
      <c r="CI55" s="990"/>
      <c r="CJ55" s="990"/>
      <c r="CK55" s="990"/>
      <c r="CL55" s="991"/>
      <c r="CM55" s="989"/>
      <c r="CN55" s="990"/>
      <c r="CO55" s="990"/>
      <c r="CP55" s="990"/>
      <c r="CQ55" s="991"/>
      <c r="CR55" s="989"/>
      <c r="CS55" s="990"/>
      <c r="CT55" s="990"/>
      <c r="CU55" s="990"/>
      <c r="CV55" s="991"/>
      <c r="CW55" s="989"/>
      <c r="CX55" s="990"/>
      <c r="CY55" s="990"/>
      <c r="CZ55" s="990"/>
      <c r="DA55" s="991"/>
      <c r="DB55" s="989"/>
      <c r="DC55" s="990"/>
      <c r="DD55" s="990"/>
      <c r="DE55" s="990"/>
      <c r="DF55" s="991"/>
      <c r="DG55" s="989"/>
      <c r="DH55" s="990"/>
      <c r="DI55" s="990"/>
      <c r="DJ55" s="990"/>
      <c r="DK55" s="991"/>
      <c r="DL55" s="989"/>
      <c r="DM55" s="990"/>
      <c r="DN55" s="990"/>
      <c r="DO55" s="990"/>
      <c r="DP55" s="991"/>
      <c r="DQ55" s="989"/>
      <c r="DR55" s="990"/>
      <c r="DS55" s="990"/>
      <c r="DT55" s="990"/>
      <c r="DU55" s="991"/>
      <c r="DV55" s="992"/>
      <c r="DW55" s="993"/>
      <c r="DX55" s="993"/>
      <c r="DY55" s="993"/>
      <c r="DZ55" s="994"/>
      <c r="EA55" s="228"/>
    </row>
    <row r="56" spans="1:131" ht="26.25" customHeight="1" x14ac:dyDescent="0.15">
      <c r="A56" s="236">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0"/>
      <c r="BK56" s="230"/>
      <c r="BL56" s="230"/>
      <c r="BM56" s="230"/>
      <c r="BN56" s="230"/>
      <c r="BO56" s="239"/>
      <c r="BP56" s="239"/>
      <c r="BQ56" s="236">
        <v>50</v>
      </c>
      <c r="BR56" s="237"/>
      <c r="BS56" s="992"/>
      <c r="BT56" s="993"/>
      <c r="BU56" s="993"/>
      <c r="BV56" s="993"/>
      <c r="BW56" s="993"/>
      <c r="BX56" s="993"/>
      <c r="BY56" s="993"/>
      <c r="BZ56" s="993"/>
      <c r="CA56" s="993"/>
      <c r="CB56" s="993"/>
      <c r="CC56" s="993"/>
      <c r="CD56" s="993"/>
      <c r="CE56" s="993"/>
      <c r="CF56" s="993"/>
      <c r="CG56" s="1014"/>
      <c r="CH56" s="989"/>
      <c r="CI56" s="990"/>
      <c r="CJ56" s="990"/>
      <c r="CK56" s="990"/>
      <c r="CL56" s="991"/>
      <c r="CM56" s="989"/>
      <c r="CN56" s="990"/>
      <c r="CO56" s="990"/>
      <c r="CP56" s="990"/>
      <c r="CQ56" s="991"/>
      <c r="CR56" s="989"/>
      <c r="CS56" s="990"/>
      <c r="CT56" s="990"/>
      <c r="CU56" s="990"/>
      <c r="CV56" s="991"/>
      <c r="CW56" s="989"/>
      <c r="CX56" s="990"/>
      <c r="CY56" s="990"/>
      <c r="CZ56" s="990"/>
      <c r="DA56" s="991"/>
      <c r="DB56" s="989"/>
      <c r="DC56" s="990"/>
      <c r="DD56" s="990"/>
      <c r="DE56" s="990"/>
      <c r="DF56" s="991"/>
      <c r="DG56" s="989"/>
      <c r="DH56" s="990"/>
      <c r="DI56" s="990"/>
      <c r="DJ56" s="990"/>
      <c r="DK56" s="991"/>
      <c r="DL56" s="989"/>
      <c r="DM56" s="990"/>
      <c r="DN56" s="990"/>
      <c r="DO56" s="990"/>
      <c r="DP56" s="991"/>
      <c r="DQ56" s="989"/>
      <c r="DR56" s="990"/>
      <c r="DS56" s="990"/>
      <c r="DT56" s="990"/>
      <c r="DU56" s="991"/>
      <c r="DV56" s="992"/>
      <c r="DW56" s="993"/>
      <c r="DX56" s="993"/>
      <c r="DY56" s="993"/>
      <c r="DZ56" s="994"/>
      <c r="EA56" s="228"/>
    </row>
    <row r="57" spans="1:131" ht="26.25" customHeight="1" x14ac:dyDescent="0.15">
      <c r="A57" s="236">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0"/>
      <c r="BK57" s="230"/>
      <c r="BL57" s="230"/>
      <c r="BM57" s="230"/>
      <c r="BN57" s="230"/>
      <c r="BO57" s="239"/>
      <c r="BP57" s="239"/>
      <c r="BQ57" s="236">
        <v>51</v>
      </c>
      <c r="BR57" s="237"/>
      <c r="BS57" s="992"/>
      <c r="BT57" s="993"/>
      <c r="BU57" s="993"/>
      <c r="BV57" s="993"/>
      <c r="BW57" s="993"/>
      <c r="BX57" s="993"/>
      <c r="BY57" s="993"/>
      <c r="BZ57" s="993"/>
      <c r="CA57" s="993"/>
      <c r="CB57" s="993"/>
      <c r="CC57" s="993"/>
      <c r="CD57" s="993"/>
      <c r="CE57" s="993"/>
      <c r="CF57" s="993"/>
      <c r="CG57" s="1014"/>
      <c r="CH57" s="989"/>
      <c r="CI57" s="990"/>
      <c r="CJ57" s="990"/>
      <c r="CK57" s="990"/>
      <c r="CL57" s="991"/>
      <c r="CM57" s="989"/>
      <c r="CN57" s="990"/>
      <c r="CO57" s="990"/>
      <c r="CP57" s="990"/>
      <c r="CQ57" s="991"/>
      <c r="CR57" s="989"/>
      <c r="CS57" s="990"/>
      <c r="CT57" s="990"/>
      <c r="CU57" s="990"/>
      <c r="CV57" s="991"/>
      <c r="CW57" s="989"/>
      <c r="CX57" s="990"/>
      <c r="CY57" s="990"/>
      <c r="CZ57" s="990"/>
      <c r="DA57" s="991"/>
      <c r="DB57" s="989"/>
      <c r="DC57" s="990"/>
      <c r="DD57" s="990"/>
      <c r="DE57" s="990"/>
      <c r="DF57" s="991"/>
      <c r="DG57" s="989"/>
      <c r="DH57" s="990"/>
      <c r="DI57" s="990"/>
      <c r="DJ57" s="990"/>
      <c r="DK57" s="991"/>
      <c r="DL57" s="989"/>
      <c r="DM57" s="990"/>
      <c r="DN57" s="990"/>
      <c r="DO57" s="990"/>
      <c r="DP57" s="991"/>
      <c r="DQ57" s="989"/>
      <c r="DR57" s="990"/>
      <c r="DS57" s="990"/>
      <c r="DT57" s="990"/>
      <c r="DU57" s="991"/>
      <c r="DV57" s="992"/>
      <c r="DW57" s="993"/>
      <c r="DX57" s="993"/>
      <c r="DY57" s="993"/>
      <c r="DZ57" s="994"/>
      <c r="EA57" s="228"/>
    </row>
    <row r="58" spans="1:131" ht="26.25" customHeight="1" x14ac:dyDescent="0.15">
      <c r="A58" s="236">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0"/>
      <c r="BK58" s="230"/>
      <c r="BL58" s="230"/>
      <c r="BM58" s="230"/>
      <c r="BN58" s="230"/>
      <c r="BO58" s="239"/>
      <c r="BP58" s="239"/>
      <c r="BQ58" s="236">
        <v>52</v>
      </c>
      <c r="BR58" s="237"/>
      <c r="BS58" s="992"/>
      <c r="BT58" s="993"/>
      <c r="BU58" s="993"/>
      <c r="BV58" s="993"/>
      <c r="BW58" s="993"/>
      <c r="BX58" s="993"/>
      <c r="BY58" s="993"/>
      <c r="BZ58" s="993"/>
      <c r="CA58" s="993"/>
      <c r="CB58" s="993"/>
      <c r="CC58" s="993"/>
      <c r="CD58" s="993"/>
      <c r="CE58" s="993"/>
      <c r="CF58" s="993"/>
      <c r="CG58" s="1014"/>
      <c r="CH58" s="989"/>
      <c r="CI58" s="990"/>
      <c r="CJ58" s="990"/>
      <c r="CK58" s="990"/>
      <c r="CL58" s="991"/>
      <c r="CM58" s="989"/>
      <c r="CN58" s="990"/>
      <c r="CO58" s="990"/>
      <c r="CP58" s="990"/>
      <c r="CQ58" s="991"/>
      <c r="CR58" s="989"/>
      <c r="CS58" s="990"/>
      <c r="CT58" s="990"/>
      <c r="CU58" s="990"/>
      <c r="CV58" s="991"/>
      <c r="CW58" s="989"/>
      <c r="CX58" s="990"/>
      <c r="CY58" s="990"/>
      <c r="CZ58" s="990"/>
      <c r="DA58" s="991"/>
      <c r="DB58" s="989"/>
      <c r="DC58" s="990"/>
      <c r="DD58" s="990"/>
      <c r="DE58" s="990"/>
      <c r="DF58" s="991"/>
      <c r="DG58" s="989"/>
      <c r="DH58" s="990"/>
      <c r="DI58" s="990"/>
      <c r="DJ58" s="990"/>
      <c r="DK58" s="991"/>
      <c r="DL58" s="989"/>
      <c r="DM58" s="990"/>
      <c r="DN58" s="990"/>
      <c r="DO58" s="990"/>
      <c r="DP58" s="991"/>
      <c r="DQ58" s="989"/>
      <c r="DR58" s="990"/>
      <c r="DS58" s="990"/>
      <c r="DT58" s="990"/>
      <c r="DU58" s="991"/>
      <c r="DV58" s="992"/>
      <c r="DW58" s="993"/>
      <c r="DX58" s="993"/>
      <c r="DY58" s="993"/>
      <c r="DZ58" s="994"/>
      <c r="EA58" s="228"/>
    </row>
    <row r="59" spans="1:131" ht="26.25" customHeight="1" x14ac:dyDescent="0.15">
      <c r="A59" s="236">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0"/>
      <c r="BK59" s="230"/>
      <c r="BL59" s="230"/>
      <c r="BM59" s="230"/>
      <c r="BN59" s="230"/>
      <c r="BO59" s="239"/>
      <c r="BP59" s="239"/>
      <c r="BQ59" s="236">
        <v>53</v>
      </c>
      <c r="BR59" s="237"/>
      <c r="BS59" s="992"/>
      <c r="BT59" s="993"/>
      <c r="BU59" s="993"/>
      <c r="BV59" s="993"/>
      <c r="BW59" s="993"/>
      <c r="BX59" s="993"/>
      <c r="BY59" s="993"/>
      <c r="BZ59" s="993"/>
      <c r="CA59" s="993"/>
      <c r="CB59" s="993"/>
      <c r="CC59" s="993"/>
      <c r="CD59" s="993"/>
      <c r="CE59" s="993"/>
      <c r="CF59" s="993"/>
      <c r="CG59" s="1014"/>
      <c r="CH59" s="989"/>
      <c r="CI59" s="990"/>
      <c r="CJ59" s="990"/>
      <c r="CK59" s="990"/>
      <c r="CL59" s="991"/>
      <c r="CM59" s="989"/>
      <c r="CN59" s="990"/>
      <c r="CO59" s="990"/>
      <c r="CP59" s="990"/>
      <c r="CQ59" s="991"/>
      <c r="CR59" s="989"/>
      <c r="CS59" s="990"/>
      <c r="CT59" s="990"/>
      <c r="CU59" s="990"/>
      <c r="CV59" s="991"/>
      <c r="CW59" s="989"/>
      <c r="CX59" s="990"/>
      <c r="CY59" s="990"/>
      <c r="CZ59" s="990"/>
      <c r="DA59" s="991"/>
      <c r="DB59" s="989"/>
      <c r="DC59" s="990"/>
      <c r="DD59" s="990"/>
      <c r="DE59" s="990"/>
      <c r="DF59" s="991"/>
      <c r="DG59" s="989"/>
      <c r="DH59" s="990"/>
      <c r="DI59" s="990"/>
      <c r="DJ59" s="990"/>
      <c r="DK59" s="991"/>
      <c r="DL59" s="989"/>
      <c r="DM59" s="990"/>
      <c r="DN59" s="990"/>
      <c r="DO59" s="990"/>
      <c r="DP59" s="991"/>
      <c r="DQ59" s="989"/>
      <c r="DR59" s="990"/>
      <c r="DS59" s="990"/>
      <c r="DT59" s="990"/>
      <c r="DU59" s="991"/>
      <c r="DV59" s="992"/>
      <c r="DW59" s="993"/>
      <c r="DX59" s="993"/>
      <c r="DY59" s="993"/>
      <c r="DZ59" s="994"/>
      <c r="EA59" s="228"/>
    </row>
    <row r="60" spans="1:131" ht="26.25" customHeight="1" x14ac:dyDescent="0.15">
      <c r="A60" s="236">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0"/>
      <c r="BK60" s="230"/>
      <c r="BL60" s="230"/>
      <c r="BM60" s="230"/>
      <c r="BN60" s="230"/>
      <c r="BO60" s="239"/>
      <c r="BP60" s="239"/>
      <c r="BQ60" s="236">
        <v>54</v>
      </c>
      <c r="BR60" s="237"/>
      <c r="BS60" s="992"/>
      <c r="BT60" s="993"/>
      <c r="BU60" s="993"/>
      <c r="BV60" s="993"/>
      <c r="BW60" s="993"/>
      <c r="BX60" s="993"/>
      <c r="BY60" s="993"/>
      <c r="BZ60" s="993"/>
      <c r="CA60" s="993"/>
      <c r="CB60" s="993"/>
      <c r="CC60" s="993"/>
      <c r="CD60" s="993"/>
      <c r="CE60" s="993"/>
      <c r="CF60" s="993"/>
      <c r="CG60" s="1014"/>
      <c r="CH60" s="989"/>
      <c r="CI60" s="990"/>
      <c r="CJ60" s="990"/>
      <c r="CK60" s="990"/>
      <c r="CL60" s="991"/>
      <c r="CM60" s="989"/>
      <c r="CN60" s="990"/>
      <c r="CO60" s="990"/>
      <c r="CP60" s="990"/>
      <c r="CQ60" s="991"/>
      <c r="CR60" s="989"/>
      <c r="CS60" s="990"/>
      <c r="CT60" s="990"/>
      <c r="CU60" s="990"/>
      <c r="CV60" s="991"/>
      <c r="CW60" s="989"/>
      <c r="CX60" s="990"/>
      <c r="CY60" s="990"/>
      <c r="CZ60" s="990"/>
      <c r="DA60" s="991"/>
      <c r="DB60" s="989"/>
      <c r="DC60" s="990"/>
      <c r="DD60" s="990"/>
      <c r="DE60" s="990"/>
      <c r="DF60" s="991"/>
      <c r="DG60" s="989"/>
      <c r="DH60" s="990"/>
      <c r="DI60" s="990"/>
      <c r="DJ60" s="990"/>
      <c r="DK60" s="991"/>
      <c r="DL60" s="989"/>
      <c r="DM60" s="990"/>
      <c r="DN60" s="990"/>
      <c r="DO60" s="990"/>
      <c r="DP60" s="991"/>
      <c r="DQ60" s="989"/>
      <c r="DR60" s="990"/>
      <c r="DS60" s="990"/>
      <c r="DT60" s="990"/>
      <c r="DU60" s="991"/>
      <c r="DV60" s="992"/>
      <c r="DW60" s="993"/>
      <c r="DX60" s="993"/>
      <c r="DY60" s="993"/>
      <c r="DZ60" s="994"/>
      <c r="EA60" s="228"/>
    </row>
    <row r="61" spans="1:131" ht="26.25" customHeight="1" thickBot="1" x14ac:dyDescent="0.2">
      <c r="A61" s="236">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0"/>
      <c r="BK61" s="230"/>
      <c r="BL61" s="230"/>
      <c r="BM61" s="230"/>
      <c r="BN61" s="230"/>
      <c r="BO61" s="239"/>
      <c r="BP61" s="239"/>
      <c r="BQ61" s="236">
        <v>55</v>
      </c>
      <c r="BR61" s="237"/>
      <c r="BS61" s="992"/>
      <c r="BT61" s="993"/>
      <c r="BU61" s="993"/>
      <c r="BV61" s="993"/>
      <c r="BW61" s="993"/>
      <c r="BX61" s="993"/>
      <c r="BY61" s="993"/>
      <c r="BZ61" s="993"/>
      <c r="CA61" s="993"/>
      <c r="CB61" s="993"/>
      <c r="CC61" s="993"/>
      <c r="CD61" s="993"/>
      <c r="CE61" s="993"/>
      <c r="CF61" s="993"/>
      <c r="CG61" s="1014"/>
      <c r="CH61" s="989"/>
      <c r="CI61" s="990"/>
      <c r="CJ61" s="990"/>
      <c r="CK61" s="990"/>
      <c r="CL61" s="991"/>
      <c r="CM61" s="989"/>
      <c r="CN61" s="990"/>
      <c r="CO61" s="990"/>
      <c r="CP61" s="990"/>
      <c r="CQ61" s="991"/>
      <c r="CR61" s="989"/>
      <c r="CS61" s="990"/>
      <c r="CT61" s="990"/>
      <c r="CU61" s="990"/>
      <c r="CV61" s="991"/>
      <c r="CW61" s="989"/>
      <c r="CX61" s="990"/>
      <c r="CY61" s="990"/>
      <c r="CZ61" s="990"/>
      <c r="DA61" s="991"/>
      <c r="DB61" s="989"/>
      <c r="DC61" s="990"/>
      <c r="DD61" s="990"/>
      <c r="DE61" s="990"/>
      <c r="DF61" s="991"/>
      <c r="DG61" s="989"/>
      <c r="DH61" s="990"/>
      <c r="DI61" s="990"/>
      <c r="DJ61" s="990"/>
      <c r="DK61" s="991"/>
      <c r="DL61" s="989"/>
      <c r="DM61" s="990"/>
      <c r="DN61" s="990"/>
      <c r="DO61" s="990"/>
      <c r="DP61" s="991"/>
      <c r="DQ61" s="989"/>
      <c r="DR61" s="990"/>
      <c r="DS61" s="990"/>
      <c r="DT61" s="990"/>
      <c r="DU61" s="991"/>
      <c r="DV61" s="992"/>
      <c r="DW61" s="993"/>
      <c r="DX61" s="993"/>
      <c r="DY61" s="993"/>
      <c r="DZ61" s="994"/>
      <c r="EA61" s="228"/>
    </row>
    <row r="62" spans="1:131" ht="26.25" customHeight="1" x14ac:dyDescent="0.15">
      <c r="A62" s="236">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427</v>
      </c>
      <c r="BK62" s="1028"/>
      <c r="BL62" s="1028"/>
      <c r="BM62" s="1028"/>
      <c r="BN62" s="1029"/>
      <c r="BO62" s="239"/>
      <c r="BP62" s="239"/>
      <c r="BQ62" s="236">
        <v>56</v>
      </c>
      <c r="BR62" s="237"/>
      <c r="BS62" s="992"/>
      <c r="BT62" s="993"/>
      <c r="BU62" s="993"/>
      <c r="BV62" s="993"/>
      <c r="BW62" s="993"/>
      <c r="BX62" s="993"/>
      <c r="BY62" s="993"/>
      <c r="BZ62" s="993"/>
      <c r="CA62" s="993"/>
      <c r="CB62" s="993"/>
      <c r="CC62" s="993"/>
      <c r="CD62" s="993"/>
      <c r="CE62" s="993"/>
      <c r="CF62" s="993"/>
      <c r="CG62" s="1014"/>
      <c r="CH62" s="989"/>
      <c r="CI62" s="990"/>
      <c r="CJ62" s="990"/>
      <c r="CK62" s="990"/>
      <c r="CL62" s="991"/>
      <c r="CM62" s="989"/>
      <c r="CN62" s="990"/>
      <c r="CO62" s="990"/>
      <c r="CP62" s="990"/>
      <c r="CQ62" s="991"/>
      <c r="CR62" s="989"/>
      <c r="CS62" s="990"/>
      <c r="CT62" s="990"/>
      <c r="CU62" s="990"/>
      <c r="CV62" s="991"/>
      <c r="CW62" s="989"/>
      <c r="CX62" s="990"/>
      <c r="CY62" s="990"/>
      <c r="CZ62" s="990"/>
      <c r="DA62" s="991"/>
      <c r="DB62" s="989"/>
      <c r="DC62" s="990"/>
      <c r="DD62" s="990"/>
      <c r="DE62" s="990"/>
      <c r="DF62" s="991"/>
      <c r="DG62" s="989"/>
      <c r="DH62" s="990"/>
      <c r="DI62" s="990"/>
      <c r="DJ62" s="990"/>
      <c r="DK62" s="991"/>
      <c r="DL62" s="989"/>
      <c r="DM62" s="990"/>
      <c r="DN62" s="990"/>
      <c r="DO62" s="990"/>
      <c r="DP62" s="991"/>
      <c r="DQ62" s="989"/>
      <c r="DR62" s="990"/>
      <c r="DS62" s="990"/>
      <c r="DT62" s="990"/>
      <c r="DU62" s="991"/>
      <c r="DV62" s="992"/>
      <c r="DW62" s="993"/>
      <c r="DX62" s="993"/>
      <c r="DY62" s="993"/>
      <c r="DZ62" s="994"/>
      <c r="EA62" s="228"/>
    </row>
    <row r="63" spans="1:131" ht="26.25" customHeight="1" thickBot="1" x14ac:dyDescent="0.2">
      <c r="A63" s="238" t="s">
        <v>398</v>
      </c>
      <c r="B63" s="937" t="s">
        <v>428</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18427</v>
      </c>
      <c r="AG63" s="959"/>
      <c r="AH63" s="959"/>
      <c r="AI63" s="959"/>
      <c r="AJ63" s="1022"/>
      <c r="AK63" s="1023"/>
      <c r="AL63" s="963"/>
      <c r="AM63" s="963"/>
      <c r="AN63" s="963"/>
      <c r="AO63" s="963"/>
      <c r="AP63" s="959">
        <v>91082</v>
      </c>
      <c r="AQ63" s="959"/>
      <c r="AR63" s="959"/>
      <c r="AS63" s="959"/>
      <c r="AT63" s="959"/>
      <c r="AU63" s="959">
        <v>20799</v>
      </c>
      <c r="AV63" s="959"/>
      <c r="AW63" s="959"/>
      <c r="AX63" s="959"/>
      <c r="AY63" s="959"/>
      <c r="AZ63" s="1017"/>
      <c r="BA63" s="1017"/>
      <c r="BB63" s="1017"/>
      <c r="BC63" s="1017"/>
      <c r="BD63" s="1017"/>
      <c r="BE63" s="960"/>
      <c r="BF63" s="960"/>
      <c r="BG63" s="960"/>
      <c r="BH63" s="960"/>
      <c r="BI63" s="961"/>
      <c r="BJ63" s="1018" t="s">
        <v>429</v>
      </c>
      <c r="BK63" s="953"/>
      <c r="BL63" s="953"/>
      <c r="BM63" s="953"/>
      <c r="BN63" s="1019"/>
      <c r="BO63" s="239"/>
      <c r="BP63" s="239"/>
      <c r="BQ63" s="236">
        <v>57</v>
      </c>
      <c r="BR63" s="237"/>
      <c r="BS63" s="992"/>
      <c r="BT63" s="993"/>
      <c r="BU63" s="993"/>
      <c r="BV63" s="993"/>
      <c r="BW63" s="993"/>
      <c r="BX63" s="993"/>
      <c r="BY63" s="993"/>
      <c r="BZ63" s="993"/>
      <c r="CA63" s="993"/>
      <c r="CB63" s="993"/>
      <c r="CC63" s="993"/>
      <c r="CD63" s="993"/>
      <c r="CE63" s="993"/>
      <c r="CF63" s="993"/>
      <c r="CG63" s="1014"/>
      <c r="CH63" s="989"/>
      <c r="CI63" s="990"/>
      <c r="CJ63" s="990"/>
      <c r="CK63" s="990"/>
      <c r="CL63" s="991"/>
      <c r="CM63" s="989"/>
      <c r="CN63" s="990"/>
      <c r="CO63" s="990"/>
      <c r="CP63" s="990"/>
      <c r="CQ63" s="991"/>
      <c r="CR63" s="989"/>
      <c r="CS63" s="990"/>
      <c r="CT63" s="990"/>
      <c r="CU63" s="990"/>
      <c r="CV63" s="991"/>
      <c r="CW63" s="989"/>
      <c r="CX63" s="990"/>
      <c r="CY63" s="990"/>
      <c r="CZ63" s="990"/>
      <c r="DA63" s="991"/>
      <c r="DB63" s="989"/>
      <c r="DC63" s="990"/>
      <c r="DD63" s="990"/>
      <c r="DE63" s="990"/>
      <c r="DF63" s="991"/>
      <c r="DG63" s="989"/>
      <c r="DH63" s="990"/>
      <c r="DI63" s="990"/>
      <c r="DJ63" s="990"/>
      <c r="DK63" s="991"/>
      <c r="DL63" s="989"/>
      <c r="DM63" s="990"/>
      <c r="DN63" s="990"/>
      <c r="DO63" s="990"/>
      <c r="DP63" s="991"/>
      <c r="DQ63" s="989"/>
      <c r="DR63" s="990"/>
      <c r="DS63" s="990"/>
      <c r="DT63" s="990"/>
      <c r="DU63" s="991"/>
      <c r="DV63" s="992"/>
      <c r="DW63" s="993"/>
      <c r="DX63" s="993"/>
      <c r="DY63" s="993"/>
      <c r="DZ63" s="994"/>
      <c r="EA63" s="228"/>
    </row>
    <row r="64" spans="1:131" ht="26.25" customHeight="1" x14ac:dyDescent="0.15">
      <c r="A64" s="239"/>
      <c r="B64" s="239"/>
      <c r="C64" s="239"/>
      <c r="D64" s="239"/>
      <c r="E64" s="239"/>
      <c r="F64" s="239"/>
      <c r="G64" s="239"/>
      <c r="H64" s="239"/>
      <c r="I64" s="239"/>
      <c r="J64" s="239"/>
      <c r="K64" s="239"/>
      <c r="L64" s="239"/>
      <c r="M64" s="239"/>
      <c r="N64" s="239"/>
      <c r="O64" s="239"/>
      <c r="P64" s="239"/>
      <c r="Q64" s="239"/>
      <c r="R64" s="239"/>
      <c r="S64" s="239"/>
      <c r="T64" s="239"/>
      <c r="U64" s="239"/>
      <c r="V64" s="239"/>
      <c r="W64" s="239"/>
      <c r="X64" s="239"/>
      <c r="Y64" s="239"/>
      <c r="Z64" s="239"/>
      <c r="AA64" s="239"/>
      <c r="AB64" s="239"/>
      <c r="AC64" s="239"/>
      <c r="AD64" s="239"/>
      <c r="AE64" s="239"/>
      <c r="AF64" s="239"/>
      <c r="AG64" s="239"/>
      <c r="AH64" s="239"/>
      <c r="AI64" s="239"/>
      <c r="AJ64" s="239"/>
      <c r="AK64" s="239"/>
      <c r="AL64" s="239"/>
      <c r="AM64" s="239"/>
      <c r="AN64" s="239"/>
      <c r="AO64" s="239"/>
      <c r="AP64" s="239"/>
      <c r="AQ64" s="239"/>
      <c r="AR64" s="239"/>
      <c r="AS64" s="239"/>
      <c r="AT64" s="239"/>
      <c r="AU64" s="239"/>
      <c r="AV64" s="239"/>
      <c r="AW64" s="239"/>
      <c r="AX64" s="239"/>
      <c r="AY64" s="239"/>
      <c r="AZ64" s="239"/>
      <c r="BA64" s="239"/>
      <c r="BB64" s="239"/>
      <c r="BC64" s="239"/>
      <c r="BD64" s="239"/>
      <c r="BE64" s="239"/>
      <c r="BF64" s="239"/>
      <c r="BG64" s="239"/>
      <c r="BH64" s="239"/>
      <c r="BI64" s="239"/>
      <c r="BJ64" s="239"/>
      <c r="BK64" s="239"/>
      <c r="BL64" s="239"/>
      <c r="BM64" s="239"/>
      <c r="BN64" s="239"/>
      <c r="BO64" s="239"/>
      <c r="BP64" s="239"/>
      <c r="BQ64" s="236">
        <v>58</v>
      </c>
      <c r="BR64" s="237"/>
      <c r="BS64" s="992"/>
      <c r="BT64" s="993"/>
      <c r="BU64" s="993"/>
      <c r="BV64" s="993"/>
      <c r="BW64" s="993"/>
      <c r="BX64" s="993"/>
      <c r="BY64" s="993"/>
      <c r="BZ64" s="993"/>
      <c r="CA64" s="993"/>
      <c r="CB64" s="993"/>
      <c r="CC64" s="993"/>
      <c r="CD64" s="993"/>
      <c r="CE64" s="993"/>
      <c r="CF64" s="993"/>
      <c r="CG64" s="1014"/>
      <c r="CH64" s="989"/>
      <c r="CI64" s="990"/>
      <c r="CJ64" s="990"/>
      <c r="CK64" s="990"/>
      <c r="CL64" s="991"/>
      <c r="CM64" s="989"/>
      <c r="CN64" s="990"/>
      <c r="CO64" s="990"/>
      <c r="CP64" s="990"/>
      <c r="CQ64" s="991"/>
      <c r="CR64" s="989"/>
      <c r="CS64" s="990"/>
      <c r="CT64" s="990"/>
      <c r="CU64" s="990"/>
      <c r="CV64" s="991"/>
      <c r="CW64" s="989"/>
      <c r="CX64" s="990"/>
      <c r="CY64" s="990"/>
      <c r="CZ64" s="990"/>
      <c r="DA64" s="991"/>
      <c r="DB64" s="989"/>
      <c r="DC64" s="990"/>
      <c r="DD64" s="990"/>
      <c r="DE64" s="990"/>
      <c r="DF64" s="991"/>
      <c r="DG64" s="989"/>
      <c r="DH64" s="990"/>
      <c r="DI64" s="990"/>
      <c r="DJ64" s="990"/>
      <c r="DK64" s="991"/>
      <c r="DL64" s="989"/>
      <c r="DM64" s="990"/>
      <c r="DN64" s="990"/>
      <c r="DO64" s="990"/>
      <c r="DP64" s="991"/>
      <c r="DQ64" s="989"/>
      <c r="DR64" s="990"/>
      <c r="DS64" s="990"/>
      <c r="DT64" s="990"/>
      <c r="DU64" s="991"/>
      <c r="DV64" s="992"/>
      <c r="DW64" s="993"/>
      <c r="DX64" s="993"/>
      <c r="DY64" s="993"/>
      <c r="DZ64" s="994"/>
      <c r="EA64" s="228"/>
    </row>
    <row r="65" spans="1:131" ht="26.25" customHeight="1" thickBot="1" x14ac:dyDescent="0.2">
      <c r="A65" s="230" t="s">
        <v>430</v>
      </c>
      <c r="B65" s="230"/>
      <c r="C65" s="230"/>
      <c r="D65" s="230"/>
      <c r="E65" s="230"/>
      <c r="F65" s="230"/>
      <c r="G65" s="230"/>
      <c r="H65" s="230"/>
      <c r="I65" s="230"/>
      <c r="J65" s="230"/>
      <c r="K65" s="230"/>
      <c r="L65" s="230"/>
      <c r="M65" s="230"/>
      <c r="N65" s="230"/>
      <c r="O65" s="230"/>
      <c r="P65" s="230"/>
      <c r="Q65" s="230"/>
      <c r="R65" s="230"/>
      <c r="S65" s="230"/>
      <c r="T65" s="230"/>
      <c r="U65" s="230"/>
      <c r="V65" s="230"/>
      <c r="W65" s="230"/>
      <c r="X65" s="230"/>
      <c r="Y65" s="230"/>
      <c r="Z65" s="230"/>
      <c r="AA65" s="230"/>
      <c r="AB65" s="230"/>
      <c r="AC65" s="230"/>
      <c r="AD65" s="230"/>
      <c r="AE65" s="230"/>
      <c r="AF65" s="230"/>
      <c r="AG65" s="230"/>
      <c r="AH65" s="230"/>
      <c r="AI65" s="230"/>
      <c r="AJ65" s="230"/>
      <c r="AK65" s="230"/>
      <c r="AL65" s="230"/>
      <c r="AM65" s="230"/>
      <c r="AN65" s="230"/>
      <c r="AO65" s="230"/>
      <c r="AP65" s="230"/>
      <c r="AQ65" s="230"/>
      <c r="AR65" s="230"/>
      <c r="AS65" s="230"/>
      <c r="AT65" s="230"/>
      <c r="AU65" s="230"/>
      <c r="AV65" s="230"/>
      <c r="AW65" s="230"/>
      <c r="AX65" s="230"/>
      <c r="AY65" s="230"/>
      <c r="AZ65" s="230"/>
      <c r="BA65" s="230"/>
      <c r="BB65" s="230"/>
      <c r="BC65" s="230"/>
      <c r="BD65" s="230"/>
      <c r="BE65" s="239"/>
      <c r="BF65" s="239"/>
      <c r="BG65" s="239"/>
      <c r="BH65" s="239"/>
      <c r="BI65" s="239"/>
      <c r="BJ65" s="239"/>
      <c r="BK65" s="239"/>
      <c r="BL65" s="239"/>
      <c r="BM65" s="239"/>
      <c r="BN65" s="239"/>
      <c r="BO65" s="239"/>
      <c r="BP65" s="239"/>
      <c r="BQ65" s="236">
        <v>59</v>
      </c>
      <c r="BR65" s="237"/>
      <c r="BS65" s="992"/>
      <c r="BT65" s="993"/>
      <c r="BU65" s="993"/>
      <c r="BV65" s="993"/>
      <c r="BW65" s="993"/>
      <c r="BX65" s="993"/>
      <c r="BY65" s="993"/>
      <c r="BZ65" s="993"/>
      <c r="CA65" s="993"/>
      <c r="CB65" s="993"/>
      <c r="CC65" s="993"/>
      <c r="CD65" s="993"/>
      <c r="CE65" s="993"/>
      <c r="CF65" s="993"/>
      <c r="CG65" s="1014"/>
      <c r="CH65" s="989"/>
      <c r="CI65" s="990"/>
      <c r="CJ65" s="990"/>
      <c r="CK65" s="990"/>
      <c r="CL65" s="991"/>
      <c r="CM65" s="989"/>
      <c r="CN65" s="990"/>
      <c r="CO65" s="990"/>
      <c r="CP65" s="990"/>
      <c r="CQ65" s="991"/>
      <c r="CR65" s="989"/>
      <c r="CS65" s="990"/>
      <c r="CT65" s="990"/>
      <c r="CU65" s="990"/>
      <c r="CV65" s="991"/>
      <c r="CW65" s="989"/>
      <c r="CX65" s="990"/>
      <c r="CY65" s="990"/>
      <c r="CZ65" s="990"/>
      <c r="DA65" s="991"/>
      <c r="DB65" s="989"/>
      <c r="DC65" s="990"/>
      <c r="DD65" s="990"/>
      <c r="DE65" s="990"/>
      <c r="DF65" s="991"/>
      <c r="DG65" s="989"/>
      <c r="DH65" s="990"/>
      <c r="DI65" s="990"/>
      <c r="DJ65" s="990"/>
      <c r="DK65" s="991"/>
      <c r="DL65" s="989"/>
      <c r="DM65" s="990"/>
      <c r="DN65" s="990"/>
      <c r="DO65" s="990"/>
      <c r="DP65" s="991"/>
      <c r="DQ65" s="989"/>
      <c r="DR65" s="990"/>
      <c r="DS65" s="990"/>
      <c r="DT65" s="990"/>
      <c r="DU65" s="991"/>
      <c r="DV65" s="992"/>
      <c r="DW65" s="993"/>
      <c r="DX65" s="993"/>
      <c r="DY65" s="993"/>
      <c r="DZ65" s="994"/>
      <c r="EA65" s="228"/>
    </row>
    <row r="66" spans="1:131" ht="26.25" customHeight="1" x14ac:dyDescent="0.15">
      <c r="A66" s="995" t="s">
        <v>431</v>
      </c>
      <c r="B66" s="996"/>
      <c r="C66" s="996"/>
      <c r="D66" s="996"/>
      <c r="E66" s="996"/>
      <c r="F66" s="996"/>
      <c r="G66" s="996"/>
      <c r="H66" s="996"/>
      <c r="I66" s="996"/>
      <c r="J66" s="996"/>
      <c r="K66" s="996"/>
      <c r="L66" s="996"/>
      <c r="M66" s="996"/>
      <c r="N66" s="996"/>
      <c r="O66" s="996"/>
      <c r="P66" s="997"/>
      <c r="Q66" s="1001" t="s">
        <v>432</v>
      </c>
      <c r="R66" s="1002"/>
      <c r="S66" s="1002"/>
      <c r="T66" s="1002"/>
      <c r="U66" s="1003"/>
      <c r="V66" s="1001" t="s">
        <v>433</v>
      </c>
      <c r="W66" s="1002"/>
      <c r="X66" s="1002"/>
      <c r="Y66" s="1002"/>
      <c r="Z66" s="1003"/>
      <c r="AA66" s="1001" t="s">
        <v>434</v>
      </c>
      <c r="AB66" s="1002"/>
      <c r="AC66" s="1002"/>
      <c r="AD66" s="1002"/>
      <c r="AE66" s="1003"/>
      <c r="AF66" s="1007" t="s">
        <v>435</v>
      </c>
      <c r="AG66" s="1008"/>
      <c r="AH66" s="1008"/>
      <c r="AI66" s="1008"/>
      <c r="AJ66" s="1009"/>
      <c r="AK66" s="1001" t="s">
        <v>436</v>
      </c>
      <c r="AL66" s="996"/>
      <c r="AM66" s="996"/>
      <c r="AN66" s="996"/>
      <c r="AO66" s="997"/>
      <c r="AP66" s="1001" t="s">
        <v>437</v>
      </c>
      <c r="AQ66" s="1002"/>
      <c r="AR66" s="1002"/>
      <c r="AS66" s="1002"/>
      <c r="AT66" s="1003"/>
      <c r="AU66" s="1001" t="s">
        <v>438</v>
      </c>
      <c r="AV66" s="1002"/>
      <c r="AW66" s="1002"/>
      <c r="AX66" s="1002"/>
      <c r="AY66" s="1003"/>
      <c r="AZ66" s="1001" t="s">
        <v>382</v>
      </c>
      <c r="BA66" s="1002"/>
      <c r="BB66" s="1002"/>
      <c r="BC66" s="1002"/>
      <c r="BD66" s="1015"/>
      <c r="BE66" s="239"/>
      <c r="BF66" s="239"/>
      <c r="BG66" s="239"/>
      <c r="BH66" s="239"/>
      <c r="BI66" s="239"/>
      <c r="BJ66" s="239"/>
      <c r="BK66" s="239"/>
      <c r="BL66" s="239"/>
      <c r="BM66" s="239"/>
      <c r="BN66" s="239"/>
      <c r="BO66" s="239"/>
      <c r="BP66" s="239"/>
      <c r="BQ66" s="236">
        <v>60</v>
      </c>
      <c r="BR66" s="241"/>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28"/>
    </row>
    <row r="67" spans="1:131" ht="26.25" customHeight="1" thickBot="1" x14ac:dyDescent="0.2">
      <c r="A67" s="998"/>
      <c r="B67" s="999"/>
      <c r="C67" s="999"/>
      <c r="D67" s="999"/>
      <c r="E67" s="999"/>
      <c r="F67" s="999"/>
      <c r="G67" s="999"/>
      <c r="H67" s="999"/>
      <c r="I67" s="999"/>
      <c r="J67" s="999"/>
      <c r="K67" s="999"/>
      <c r="L67" s="999"/>
      <c r="M67" s="999"/>
      <c r="N67" s="999"/>
      <c r="O67" s="999"/>
      <c r="P67" s="1000"/>
      <c r="Q67" s="1004"/>
      <c r="R67" s="1005"/>
      <c r="S67" s="1005"/>
      <c r="T67" s="1005"/>
      <c r="U67" s="1006"/>
      <c r="V67" s="1004"/>
      <c r="W67" s="1005"/>
      <c r="X67" s="1005"/>
      <c r="Y67" s="1005"/>
      <c r="Z67" s="1006"/>
      <c r="AA67" s="1004"/>
      <c r="AB67" s="1005"/>
      <c r="AC67" s="1005"/>
      <c r="AD67" s="1005"/>
      <c r="AE67" s="1006"/>
      <c r="AF67" s="1010"/>
      <c r="AG67" s="1011"/>
      <c r="AH67" s="1011"/>
      <c r="AI67" s="1011"/>
      <c r="AJ67" s="1012"/>
      <c r="AK67" s="1013"/>
      <c r="AL67" s="999"/>
      <c r="AM67" s="999"/>
      <c r="AN67" s="999"/>
      <c r="AO67" s="1000"/>
      <c r="AP67" s="1004"/>
      <c r="AQ67" s="1005"/>
      <c r="AR67" s="1005"/>
      <c r="AS67" s="1005"/>
      <c r="AT67" s="1006"/>
      <c r="AU67" s="1004"/>
      <c r="AV67" s="1005"/>
      <c r="AW67" s="1005"/>
      <c r="AX67" s="1005"/>
      <c r="AY67" s="1006"/>
      <c r="AZ67" s="1004"/>
      <c r="BA67" s="1005"/>
      <c r="BB67" s="1005"/>
      <c r="BC67" s="1005"/>
      <c r="BD67" s="1016"/>
      <c r="BE67" s="239"/>
      <c r="BF67" s="239"/>
      <c r="BG67" s="239"/>
      <c r="BH67" s="239"/>
      <c r="BI67" s="239"/>
      <c r="BJ67" s="239"/>
      <c r="BK67" s="239"/>
      <c r="BL67" s="239"/>
      <c r="BM67" s="239"/>
      <c r="BN67" s="239"/>
      <c r="BO67" s="239"/>
      <c r="BP67" s="239"/>
      <c r="BQ67" s="236">
        <v>61</v>
      </c>
      <c r="BR67" s="241"/>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28"/>
    </row>
    <row r="68" spans="1:131" ht="26.25" customHeight="1" thickTop="1" x14ac:dyDescent="0.15">
      <c r="A68" s="234">
        <v>1</v>
      </c>
      <c r="B68" s="985" t="s">
        <v>615</v>
      </c>
      <c r="C68" s="986"/>
      <c r="D68" s="986"/>
      <c r="E68" s="986"/>
      <c r="F68" s="986"/>
      <c r="G68" s="986"/>
      <c r="H68" s="986"/>
      <c r="I68" s="986"/>
      <c r="J68" s="986"/>
      <c r="K68" s="986"/>
      <c r="L68" s="986"/>
      <c r="M68" s="986"/>
      <c r="N68" s="986"/>
      <c r="O68" s="986"/>
      <c r="P68" s="987"/>
      <c r="Q68" s="988">
        <v>267</v>
      </c>
      <c r="R68" s="982"/>
      <c r="S68" s="982"/>
      <c r="T68" s="982"/>
      <c r="U68" s="982"/>
      <c r="V68" s="982">
        <v>235</v>
      </c>
      <c r="W68" s="982"/>
      <c r="X68" s="982"/>
      <c r="Y68" s="982"/>
      <c r="Z68" s="982"/>
      <c r="AA68" s="982">
        <v>32</v>
      </c>
      <c r="AB68" s="982"/>
      <c r="AC68" s="982"/>
      <c r="AD68" s="982"/>
      <c r="AE68" s="982"/>
      <c r="AF68" s="982">
        <v>32</v>
      </c>
      <c r="AG68" s="982"/>
      <c r="AH68" s="982"/>
      <c r="AI68" s="982"/>
      <c r="AJ68" s="982"/>
      <c r="AK68" s="982" t="s">
        <v>533</v>
      </c>
      <c r="AL68" s="982"/>
      <c r="AM68" s="982"/>
      <c r="AN68" s="982"/>
      <c r="AO68" s="982"/>
      <c r="AP68" s="982" t="s">
        <v>533</v>
      </c>
      <c r="AQ68" s="982"/>
      <c r="AR68" s="982"/>
      <c r="AS68" s="982"/>
      <c r="AT68" s="982"/>
      <c r="AU68" s="982" t="s">
        <v>533</v>
      </c>
      <c r="AV68" s="982"/>
      <c r="AW68" s="982"/>
      <c r="AX68" s="982"/>
      <c r="AY68" s="982"/>
      <c r="AZ68" s="983"/>
      <c r="BA68" s="983"/>
      <c r="BB68" s="983"/>
      <c r="BC68" s="983"/>
      <c r="BD68" s="984"/>
      <c r="BE68" s="239"/>
      <c r="BF68" s="239"/>
      <c r="BG68" s="239"/>
      <c r="BH68" s="239"/>
      <c r="BI68" s="239"/>
      <c r="BJ68" s="239"/>
      <c r="BK68" s="239"/>
      <c r="BL68" s="239"/>
      <c r="BM68" s="239"/>
      <c r="BN68" s="239"/>
      <c r="BO68" s="239"/>
      <c r="BP68" s="239"/>
      <c r="BQ68" s="236">
        <v>62</v>
      </c>
      <c r="BR68" s="241"/>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28"/>
    </row>
    <row r="69" spans="1:131" ht="26.25" customHeight="1" x14ac:dyDescent="0.15">
      <c r="A69" s="236">
        <v>2</v>
      </c>
      <c r="B69" s="974" t="s">
        <v>616</v>
      </c>
      <c r="C69" s="975"/>
      <c r="D69" s="975"/>
      <c r="E69" s="975"/>
      <c r="F69" s="975"/>
      <c r="G69" s="975"/>
      <c r="H69" s="975"/>
      <c r="I69" s="975"/>
      <c r="J69" s="975"/>
      <c r="K69" s="975"/>
      <c r="L69" s="975"/>
      <c r="M69" s="975"/>
      <c r="N69" s="975"/>
      <c r="O69" s="975"/>
      <c r="P69" s="976"/>
      <c r="Q69" s="977">
        <v>279696</v>
      </c>
      <c r="R69" s="971"/>
      <c r="S69" s="971"/>
      <c r="T69" s="971"/>
      <c r="U69" s="971"/>
      <c r="V69" s="971">
        <v>267445</v>
      </c>
      <c r="W69" s="971"/>
      <c r="X69" s="971"/>
      <c r="Y69" s="971"/>
      <c r="Z69" s="971"/>
      <c r="AA69" s="971">
        <v>12251</v>
      </c>
      <c r="AB69" s="971"/>
      <c r="AC69" s="971"/>
      <c r="AD69" s="971"/>
      <c r="AE69" s="971"/>
      <c r="AF69" s="971">
        <v>12251</v>
      </c>
      <c r="AG69" s="971"/>
      <c r="AH69" s="971"/>
      <c r="AI69" s="971"/>
      <c r="AJ69" s="971"/>
      <c r="AK69" s="971" t="s">
        <v>533</v>
      </c>
      <c r="AL69" s="971"/>
      <c r="AM69" s="971"/>
      <c r="AN69" s="971"/>
      <c r="AO69" s="971"/>
      <c r="AP69" s="971" t="s">
        <v>533</v>
      </c>
      <c r="AQ69" s="971"/>
      <c r="AR69" s="971"/>
      <c r="AS69" s="971"/>
      <c r="AT69" s="971"/>
      <c r="AU69" s="971" t="s">
        <v>533</v>
      </c>
      <c r="AV69" s="971"/>
      <c r="AW69" s="971"/>
      <c r="AX69" s="971"/>
      <c r="AY69" s="971"/>
      <c r="AZ69" s="972"/>
      <c r="BA69" s="972"/>
      <c r="BB69" s="972"/>
      <c r="BC69" s="972"/>
      <c r="BD69" s="973"/>
      <c r="BE69" s="239"/>
      <c r="BF69" s="239"/>
      <c r="BG69" s="239"/>
      <c r="BH69" s="239"/>
      <c r="BI69" s="239"/>
      <c r="BJ69" s="239"/>
      <c r="BK69" s="239"/>
      <c r="BL69" s="239"/>
      <c r="BM69" s="239"/>
      <c r="BN69" s="239"/>
      <c r="BO69" s="239"/>
      <c r="BP69" s="239"/>
      <c r="BQ69" s="236">
        <v>63</v>
      </c>
      <c r="BR69" s="241"/>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28"/>
    </row>
    <row r="70" spans="1:131" ht="26.25" customHeight="1" x14ac:dyDescent="0.15">
      <c r="A70" s="236">
        <v>3</v>
      </c>
      <c r="B70" s="974" t="s">
        <v>617</v>
      </c>
      <c r="C70" s="975"/>
      <c r="D70" s="975"/>
      <c r="E70" s="975"/>
      <c r="F70" s="975"/>
      <c r="G70" s="975"/>
      <c r="H70" s="975"/>
      <c r="I70" s="975"/>
      <c r="J70" s="975"/>
      <c r="K70" s="975"/>
      <c r="L70" s="975"/>
      <c r="M70" s="975"/>
      <c r="N70" s="975"/>
      <c r="O70" s="975"/>
      <c r="P70" s="976"/>
      <c r="Q70" s="977">
        <v>61</v>
      </c>
      <c r="R70" s="971"/>
      <c r="S70" s="971"/>
      <c r="T70" s="971"/>
      <c r="U70" s="971"/>
      <c r="V70" s="971">
        <v>56</v>
      </c>
      <c r="W70" s="971"/>
      <c r="X70" s="971"/>
      <c r="Y70" s="971"/>
      <c r="Z70" s="971"/>
      <c r="AA70" s="971">
        <v>5</v>
      </c>
      <c r="AB70" s="971"/>
      <c r="AC70" s="971"/>
      <c r="AD70" s="971"/>
      <c r="AE70" s="971"/>
      <c r="AF70" s="971">
        <v>5</v>
      </c>
      <c r="AG70" s="971"/>
      <c r="AH70" s="971"/>
      <c r="AI70" s="971"/>
      <c r="AJ70" s="971"/>
      <c r="AK70" s="971" t="s">
        <v>533</v>
      </c>
      <c r="AL70" s="971"/>
      <c r="AM70" s="971"/>
      <c r="AN70" s="971"/>
      <c r="AO70" s="971"/>
      <c r="AP70" s="971" t="s">
        <v>533</v>
      </c>
      <c r="AQ70" s="971"/>
      <c r="AR70" s="971"/>
      <c r="AS70" s="971"/>
      <c r="AT70" s="971"/>
      <c r="AU70" s="971" t="s">
        <v>533</v>
      </c>
      <c r="AV70" s="971"/>
      <c r="AW70" s="971"/>
      <c r="AX70" s="971"/>
      <c r="AY70" s="971"/>
      <c r="AZ70" s="972"/>
      <c r="BA70" s="972"/>
      <c r="BB70" s="972"/>
      <c r="BC70" s="972"/>
      <c r="BD70" s="973"/>
      <c r="BE70" s="239"/>
      <c r="BF70" s="239"/>
      <c r="BG70" s="239"/>
      <c r="BH70" s="239"/>
      <c r="BI70" s="239"/>
      <c r="BJ70" s="239"/>
      <c r="BK70" s="239"/>
      <c r="BL70" s="239"/>
      <c r="BM70" s="239"/>
      <c r="BN70" s="239"/>
      <c r="BO70" s="239"/>
      <c r="BP70" s="239"/>
      <c r="BQ70" s="236">
        <v>64</v>
      </c>
      <c r="BR70" s="241"/>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28"/>
    </row>
    <row r="71" spans="1:131" ht="26.25" customHeight="1" x14ac:dyDescent="0.15">
      <c r="A71" s="236">
        <v>4</v>
      </c>
      <c r="B71" s="974" t="s">
        <v>621</v>
      </c>
      <c r="C71" s="975"/>
      <c r="D71" s="975"/>
      <c r="E71" s="975"/>
      <c r="F71" s="975"/>
      <c r="G71" s="975"/>
      <c r="H71" s="975"/>
      <c r="I71" s="975"/>
      <c r="J71" s="975"/>
      <c r="K71" s="975"/>
      <c r="L71" s="975"/>
      <c r="M71" s="975"/>
      <c r="N71" s="975"/>
      <c r="O71" s="975"/>
      <c r="P71" s="976"/>
      <c r="Q71" s="977">
        <v>146</v>
      </c>
      <c r="R71" s="971"/>
      <c r="S71" s="971"/>
      <c r="T71" s="971"/>
      <c r="U71" s="971"/>
      <c r="V71" s="971">
        <v>141</v>
      </c>
      <c r="W71" s="971"/>
      <c r="X71" s="971"/>
      <c r="Y71" s="971"/>
      <c r="Z71" s="971"/>
      <c r="AA71" s="971">
        <v>5</v>
      </c>
      <c r="AB71" s="971"/>
      <c r="AC71" s="971"/>
      <c r="AD71" s="971"/>
      <c r="AE71" s="971"/>
      <c r="AF71" s="971">
        <v>5</v>
      </c>
      <c r="AG71" s="971"/>
      <c r="AH71" s="971"/>
      <c r="AI71" s="971"/>
      <c r="AJ71" s="971"/>
      <c r="AK71" s="971" t="s">
        <v>533</v>
      </c>
      <c r="AL71" s="971"/>
      <c r="AM71" s="971"/>
      <c r="AN71" s="971"/>
      <c r="AO71" s="971"/>
      <c r="AP71" s="971">
        <v>106</v>
      </c>
      <c r="AQ71" s="971"/>
      <c r="AR71" s="971"/>
      <c r="AS71" s="971"/>
      <c r="AT71" s="971"/>
      <c r="AU71" s="971">
        <v>58</v>
      </c>
      <c r="AV71" s="971"/>
      <c r="AW71" s="971"/>
      <c r="AX71" s="971"/>
      <c r="AY71" s="971"/>
      <c r="AZ71" s="972"/>
      <c r="BA71" s="972"/>
      <c r="BB71" s="972"/>
      <c r="BC71" s="972"/>
      <c r="BD71" s="973"/>
      <c r="BE71" s="239"/>
      <c r="BF71" s="239"/>
      <c r="BG71" s="239"/>
      <c r="BH71" s="239"/>
      <c r="BI71" s="239"/>
      <c r="BJ71" s="239"/>
      <c r="BK71" s="239"/>
      <c r="BL71" s="239"/>
      <c r="BM71" s="239"/>
      <c r="BN71" s="239"/>
      <c r="BO71" s="239"/>
      <c r="BP71" s="239"/>
      <c r="BQ71" s="236">
        <v>65</v>
      </c>
      <c r="BR71" s="241"/>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28"/>
    </row>
    <row r="72" spans="1:131" ht="26.25" customHeight="1" x14ac:dyDescent="0.15">
      <c r="A72" s="236">
        <v>5</v>
      </c>
      <c r="B72" s="974" t="s">
        <v>618</v>
      </c>
      <c r="C72" s="975"/>
      <c r="D72" s="975"/>
      <c r="E72" s="975"/>
      <c r="F72" s="975"/>
      <c r="G72" s="975"/>
      <c r="H72" s="975"/>
      <c r="I72" s="975"/>
      <c r="J72" s="975"/>
      <c r="K72" s="975"/>
      <c r="L72" s="975"/>
      <c r="M72" s="975"/>
      <c r="N72" s="975"/>
      <c r="O72" s="975"/>
      <c r="P72" s="976"/>
      <c r="Q72" s="977">
        <v>637</v>
      </c>
      <c r="R72" s="971"/>
      <c r="S72" s="971"/>
      <c r="T72" s="971"/>
      <c r="U72" s="971"/>
      <c r="V72" s="971">
        <v>526</v>
      </c>
      <c r="W72" s="971"/>
      <c r="X72" s="971"/>
      <c r="Y72" s="971"/>
      <c r="Z72" s="971"/>
      <c r="AA72" s="971">
        <v>111</v>
      </c>
      <c r="AB72" s="971"/>
      <c r="AC72" s="971"/>
      <c r="AD72" s="971"/>
      <c r="AE72" s="971"/>
      <c r="AF72" s="971">
        <v>111</v>
      </c>
      <c r="AG72" s="971"/>
      <c r="AH72" s="971"/>
      <c r="AI72" s="971"/>
      <c r="AJ72" s="971"/>
      <c r="AK72" s="971" t="s">
        <v>533</v>
      </c>
      <c r="AL72" s="971"/>
      <c r="AM72" s="971"/>
      <c r="AN72" s="971"/>
      <c r="AO72" s="971"/>
      <c r="AP72" s="971">
        <v>912</v>
      </c>
      <c r="AQ72" s="971"/>
      <c r="AR72" s="971"/>
      <c r="AS72" s="971"/>
      <c r="AT72" s="971"/>
      <c r="AU72" s="971">
        <v>314</v>
      </c>
      <c r="AV72" s="971"/>
      <c r="AW72" s="971"/>
      <c r="AX72" s="971"/>
      <c r="AY72" s="971"/>
      <c r="AZ72" s="972"/>
      <c r="BA72" s="972"/>
      <c r="BB72" s="972"/>
      <c r="BC72" s="972"/>
      <c r="BD72" s="973"/>
      <c r="BE72" s="239"/>
      <c r="BF72" s="239"/>
      <c r="BG72" s="239"/>
      <c r="BH72" s="239"/>
      <c r="BI72" s="239"/>
      <c r="BJ72" s="239"/>
      <c r="BK72" s="239"/>
      <c r="BL72" s="239"/>
      <c r="BM72" s="239"/>
      <c r="BN72" s="239"/>
      <c r="BO72" s="239"/>
      <c r="BP72" s="239"/>
      <c r="BQ72" s="236">
        <v>66</v>
      </c>
      <c r="BR72" s="241"/>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28"/>
    </row>
    <row r="73" spans="1:131" ht="26.25" customHeight="1" x14ac:dyDescent="0.15">
      <c r="A73" s="236">
        <v>6</v>
      </c>
      <c r="B73" s="974" t="s">
        <v>619</v>
      </c>
      <c r="C73" s="975"/>
      <c r="D73" s="975"/>
      <c r="E73" s="975"/>
      <c r="F73" s="975"/>
      <c r="G73" s="975"/>
      <c r="H73" s="975"/>
      <c r="I73" s="975"/>
      <c r="J73" s="975"/>
      <c r="K73" s="975"/>
      <c r="L73" s="975"/>
      <c r="M73" s="975"/>
      <c r="N73" s="975"/>
      <c r="O73" s="975"/>
      <c r="P73" s="976"/>
      <c r="Q73" s="977">
        <v>116</v>
      </c>
      <c r="R73" s="971"/>
      <c r="S73" s="971"/>
      <c r="T73" s="971"/>
      <c r="U73" s="971"/>
      <c r="V73" s="971">
        <v>116</v>
      </c>
      <c r="W73" s="971"/>
      <c r="X73" s="971"/>
      <c r="Y73" s="971"/>
      <c r="Z73" s="971"/>
      <c r="AA73" s="971">
        <v>0</v>
      </c>
      <c r="AB73" s="971"/>
      <c r="AC73" s="971"/>
      <c r="AD73" s="971"/>
      <c r="AE73" s="971"/>
      <c r="AF73" s="971">
        <v>0</v>
      </c>
      <c r="AG73" s="971"/>
      <c r="AH73" s="971"/>
      <c r="AI73" s="971"/>
      <c r="AJ73" s="971"/>
      <c r="AK73" s="971">
        <v>0</v>
      </c>
      <c r="AL73" s="971"/>
      <c r="AM73" s="971"/>
      <c r="AN73" s="971"/>
      <c r="AO73" s="971"/>
      <c r="AP73" s="971">
        <v>849</v>
      </c>
      <c r="AQ73" s="971"/>
      <c r="AR73" s="971"/>
      <c r="AS73" s="971"/>
      <c r="AT73" s="971"/>
      <c r="AU73" s="971">
        <v>162</v>
      </c>
      <c r="AV73" s="971"/>
      <c r="AW73" s="971"/>
      <c r="AX73" s="971"/>
      <c r="AY73" s="971"/>
      <c r="AZ73" s="972"/>
      <c r="BA73" s="972"/>
      <c r="BB73" s="972"/>
      <c r="BC73" s="972"/>
      <c r="BD73" s="973"/>
      <c r="BE73" s="239"/>
      <c r="BF73" s="239"/>
      <c r="BG73" s="239"/>
      <c r="BH73" s="239"/>
      <c r="BI73" s="239"/>
      <c r="BJ73" s="239"/>
      <c r="BK73" s="239"/>
      <c r="BL73" s="239"/>
      <c r="BM73" s="239"/>
      <c r="BN73" s="239"/>
      <c r="BO73" s="239"/>
      <c r="BP73" s="239"/>
      <c r="BQ73" s="236">
        <v>67</v>
      </c>
      <c r="BR73" s="241"/>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28"/>
    </row>
    <row r="74" spans="1:131" ht="26.25" customHeight="1" x14ac:dyDescent="0.15">
      <c r="A74" s="236">
        <v>7</v>
      </c>
      <c r="B74" s="974" t="s">
        <v>620</v>
      </c>
      <c r="C74" s="975"/>
      <c r="D74" s="975"/>
      <c r="E74" s="975"/>
      <c r="F74" s="975"/>
      <c r="G74" s="975"/>
      <c r="H74" s="975"/>
      <c r="I74" s="975"/>
      <c r="J74" s="975"/>
      <c r="K74" s="975"/>
      <c r="L74" s="975"/>
      <c r="M74" s="975"/>
      <c r="N74" s="975"/>
      <c r="O74" s="975"/>
      <c r="P74" s="976"/>
      <c r="Q74" s="977">
        <v>41</v>
      </c>
      <c r="R74" s="971"/>
      <c r="S74" s="971"/>
      <c r="T74" s="971"/>
      <c r="U74" s="971"/>
      <c r="V74" s="971">
        <v>29</v>
      </c>
      <c r="W74" s="971"/>
      <c r="X74" s="971"/>
      <c r="Y74" s="971"/>
      <c r="Z74" s="971"/>
      <c r="AA74" s="971">
        <v>12</v>
      </c>
      <c r="AB74" s="971"/>
      <c r="AC74" s="971"/>
      <c r="AD74" s="971"/>
      <c r="AE74" s="971"/>
      <c r="AF74" s="971">
        <v>12</v>
      </c>
      <c r="AG74" s="971"/>
      <c r="AH74" s="971"/>
      <c r="AI74" s="971"/>
      <c r="AJ74" s="971"/>
      <c r="AK74" s="971" t="s">
        <v>533</v>
      </c>
      <c r="AL74" s="971"/>
      <c r="AM74" s="971"/>
      <c r="AN74" s="971"/>
      <c r="AO74" s="971"/>
      <c r="AP74" s="971" t="s">
        <v>533</v>
      </c>
      <c r="AQ74" s="971"/>
      <c r="AR74" s="971"/>
      <c r="AS74" s="971"/>
      <c r="AT74" s="971"/>
      <c r="AU74" s="971" t="s">
        <v>533</v>
      </c>
      <c r="AV74" s="971"/>
      <c r="AW74" s="971"/>
      <c r="AX74" s="971"/>
      <c r="AY74" s="971"/>
      <c r="AZ74" s="972"/>
      <c r="BA74" s="972"/>
      <c r="BB74" s="972"/>
      <c r="BC74" s="972"/>
      <c r="BD74" s="973"/>
      <c r="BE74" s="239"/>
      <c r="BF74" s="239"/>
      <c r="BG74" s="239"/>
      <c r="BH74" s="239"/>
      <c r="BI74" s="239"/>
      <c r="BJ74" s="239"/>
      <c r="BK74" s="239"/>
      <c r="BL74" s="239"/>
      <c r="BM74" s="239"/>
      <c r="BN74" s="239"/>
      <c r="BO74" s="239"/>
      <c r="BP74" s="239"/>
      <c r="BQ74" s="236">
        <v>68</v>
      </c>
      <c r="BR74" s="241"/>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28"/>
    </row>
    <row r="75" spans="1:131" ht="26.25" customHeight="1" x14ac:dyDescent="0.15">
      <c r="A75" s="236">
        <v>8</v>
      </c>
      <c r="B75" s="974"/>
      <c r="C75" s="975"/>
      <c r="D75" s="975"/>
      <c r="E75" s="975"/>
      <c r="F75" s="975"/>
      <c r="G75" s="975"/>
      <c r="H75" s="975"/>
      <c r="I75" s="975"/>
      <c r="J75" s="975"/>
      <c r="K75" s="975"/>
      <c r="L75" s="975"/>
      <c r="M75" s="975"/>
      <c r="N75" s="975"/>
      <c r="O75" s="975"/>
      <c r="P75" s="976"/>
      <c r="Q75" s="978"/>
      <c r="R75" s="979"/>
      <c r="S75" s="979"/>
      <c r="T75" s="979"/>
      <c r="U75" s="980"/>
      <c r="V75" s="981"/>
      <c r="W75" s="979"/>
      <c r="X75" s="979"/>
      <c r="Y75" s="979"/>
      <c r="Z75" s="980"/>
      <c r="AA75" s="981"/>
      <c r="AB75" s="979"/>
      <c r="AC75" s="979"/>
      <c r="AD75" s="979"/>
      <c r="AE75" s="980"/>
      <c r="AF75" s="981"/>
      <c r="AG75" s="979"/>
      <c r="AH75" s="979"/>
      <c r="AI75" s="979"/>
      <c r="AJ75" s="980"/>
      <c r="AK75" s="981"/>
      <c r="AL75" s="979"/>
      <c r="AM75" s="979"/>
      <c r="AN75" s="979"/>
      <c r="AO75" s="980"/>
      <c r="AP75" s="981"/>
      <c r="AQ75" s="979"/>
      <c r="AR75" s="979"/>
      <c r="AS75" s="979"/>
      <c r="AT75" s="980"/>
      <c r="AU75" s="981"/>
      <c r="AV75" s="979"/>
      <c r="AW75" s="979"/>
      <c r="AX75" s="979"/>
      <c r="AY75" s="980"/>
      <c r="AZ75" s="972"/>
      <c r="BA75" s="972"/>
      <c r="BB75" s="972"/>
      <c r="BC75" s="972"/>
      <c r="BD75" s="973"/>
      <c r="BE75" s="239"/>
      <c r="BF75" s="239"/>
      <c r="BG75" s="239"/>
      <c r="BH75" s="239"/>
      <c r="BI75" s="239"/>
      <c r="BJ75" s="239"/>
      <c r="BK75" s="239"/>
      <c r="BL75" s="239"/>
      <c r="BM75" s="239"/>
      <c r="BN75" s="239"/>
      <c r="BO75" s="239"/>
      <c r="BP75" s="239"/>
      <c r="BQ75" s="236">
        <v>69</v>
      </c>
      <c r="BR75" s="241"/>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28"/>
    </row>
    <row r="76" spans="1:131" ht="26.25" customHeight="1" x14ac:dyDescent="0.15">
      <c r="A76" s="236">
        <v>9</v>
      </c>
      <c r="B76" s="974"/>
      <c r="C76" s="975"/>
      <c r="D76" s="975"/>
      <c r="E76" s="975"/>
      <c r="F76" s="975"/>
      <c r="G76" s="975"/>
      <c r="H76" s="975"/>
      <c r="I76" s="975"/>
      <c r="J76" s="975"/>
      <c r="K76" s="975"/>
      <c r="L76" s="975"/>
      <c r="M76" s="975"/>
      <c r="N76" s="975"/>
      <c r="O76" s="975"/>
      <c r="P76" s="976"/>
      <c r="Q76" s="978"/>
      <c r="R76" s="979"/>
      <c r="S76" s="979"/>
      <c r="T76" s="979"/>
      <c r="U76" s="980"/>
      <c r="V76" s="981"/>
      <c r="W76" s="979"/>
      <c r="X76" s="979"/>
      <c r="Y76" s="979"/>
      <c r="Z76" s="980"/>
      <c r="AA76" s="981"/>
      <c r="AB76" s="979"/>
      <c r="AC76" s="979"/>
      <c r="AD76" s="979"/>
      <c r="AE76" s="980"/>
      <c r="AF76" s="981"/>
      <c r="AG76" s="979"/>
      <c r="AH76" s="979"/>
      <c r="AI76" s="979"/>
      <c r="AJ76" s="980"/>
      <c r="AK76" s="981"/>
      <c r="AL76" s="979"/>
      <c r="AM76" s="979"/>
      <c r="AN76" s="979"/>
      <c r="AO76" s="980"/>
      <c r="AP76" s="981"/>
      <c r="AQ76" s="979"/>
      <c r="AR76" s="979"/>
      <c r="AS76" s="979"/>
      <c r="AT76" s="980"/>
      <c r="AU76" s="981"/>
      <c r="AV76" s="979"/>
      <c r="AW76" s="979"/>
      <c r="AX76" s="979"/>
      <c r="AY76" s="980"/>
      <c r="AZ76" s="972"/>
      <c r="BA76" s="972"/>
      <c r="BB76" s="972"/>
      <c r="BC76" s="972"/>
      <c r="BD76" s="973"/>
      <c r="BE76" s="239"/>
      <c r="BF76" s="239"/>
      <c r="BG76" s="239"/>
      <c r="BH76" s="239"/>
      <c r="BI76" s="239"/>
      <c r="BJ76" s="239"/>
      <c r="BK76" s="239"/>
      <c r="BL76" s="239"/>
      <c r="BM76" s="239"/>
      <c r="BN76" s="239"/>
      <c r="BO76" s="239"/>
      <c r="BP76" s="239"/>
      <c r="BQ76" s="236">
        <v>70</v>
      </c>
      <c r="BR76" s="241"/>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28"/>
    </row>
    <row r="77" spans="1:131" ht="26.25" customHeight="1" x14ac:dyDescent="0.15">
      <c r="A77" s="236">
        <v>10</v>
      </c>
      <c r="B77" s="974"/>
      <c r="C77" s="975"/>
      <c r="D77" s="975"/>
      <c r="E77" s="975"/>
      <c r="F77" s="975"/>
      <c r="G77" s="975"/>
      <c r="H77" s="975"/>
      <c r="I77" s="975"/>
      <c r="J77" s="975"/>
      <c r="K77" s="975"/>
      <c r="L77" s="975"/>
      <c r="M77" s="975"/>
      <c r="N77" s="975"/>
      <c r="O77" s="975"/>
      <c r="P77" s="976"/>
      <c r="Q77" s="978"/>
      <c r="R77" s="979"/>
      <c r="S77" s="979"/>
      <c r="T77" s="979"/>
      <c r="U77" s="980"/>
      <c r="V77" s="981"/>
      <c r="W77" s="979"/>
      <c r="X77" s="979"/>
      <c r="Y77" s="979"/>
      <c r="Z77" s="980"/>
      <c r="AA77" s="981"/>
      <c r="AB77" s="979"/>
      <c r="AC77" s="979"/>
      <c r="AD77" s="979"/>
      <c r="AE77" s="980"/>
      <c r="AF77" s="981"/>
      <c r="AG77" s="979"/>
      <c r="AH77" s="979"/>
      <c r="AI77" s="979"/>
      <c r="AJ77" s="980"/>
      <c r="AK77" s="981"/>
      <c r="AL77" s="979"/>
      <c r="AM77" s="979"/>
      <c r="AN77" s="979"/>
      <c r="AO77" s="980"/>
      <c r="AP77" s="981"/>
      <c r="AQ77" s="979"/>
      <c r="AR77" s="979"/>
      <c r="AS77" s="979"/>
      <c r="AT77" s="980"/>
      <c r="AU77" s="981"/>
      <c r="AV77" s="979"/>
      <c r="AW77" s="979"/>
      <c r="AX77" s="979"/>
      <c r="AY77" s="980"/>
      <c r="AZ77" s="972"/>
      <c r="BA77" s="972"/>
      <c r="BB77" s="972"/>
      <c r="BC77" s="972"/>
      <c r="BD77" s="973"/>
      <c r="BE77" s="239"/>
      <c r="BF77" s="239"/>
      <c r="BG77" s="239"/>
      <c r="BH77" s="239"/>
      <c r="BI77" s="239"/>
      <c r="BJ77" s="239"/>
      <c r="BK77" s="239"/>
      <c r="BL77" s="239"/>
      <c r="BM77" s="239"/>
      <c r="BN77" s="239"/>
      <c r="BO77" s="239"/>
      <c r="BP77" s="239"/>
      <c r="BQ77" s="236">
        <v>71</v>
      </c>
      <c r="BR77" s="241"/>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28"/>
    </row>
    <row r="78" spans="1:131" ht="26.25" customHeight="1" x14ac:dyDescent="0.15">
      <c r="A78" s="236">
        <v>11</v>
      </c>
      <c r="B78" s="974"/>
      <c r="C78" s="975"/>
      <c r="D78" s="975"/>
      <c r="E78" s="975"/>
      <c r="F78" s="975"/>
      <c r="G78" s="975"/>
      <c r="H78" s="975"/>
      <c r="I78" s="975"/>
      <c r="J78" s="975"/>
      <c r="K78" s="975"/>
      <c r="L78" s="975"/>
      <c r="M78" s="975"/>
      <c r="N78" s="975"/>
      <c r="O78" s="975"/>
      <c r="P78" s="976"/>
      <c r="Q78" s="977"/>
      <c r="R78" s="971"/>
      <c r="S78" s="971"/>
      <c r="T78" s="971"/>
      <c r="U78" s="971"/>
      <c r="V78" s="971"/>
      <c r="W78" s="971"/>
      <c r="X78" s="971"/>
      <c r="Y78" s="971"/>
      <c r="Z78" s="971"/>
      <c r="AA78" s="971"/>
      <c r="AB78" s="971"/>
      <c r="AC78" s="971"/>
      <c r="AD78" s="971"/>
      <c r="AE78" s="971"/>
      <c r="AF78" s="971"/>
      <c r="AG78" s="971"/>
      <c r="AH78" s="971"/>
      <c r="AI78" s="971"/>
      <c r="AJ78" s="971"/>
      <c r="AK78" s="971"/>
      <c r="AL78" s="971"/>
      <c r="AM78" s="971"/>
      <c r="AN78" s="971"/>
      <c r="AO78" s="971"/>
      <c r="AP78" s="971"/>
      <c r="AQ78" s="971"/>
      <c r="AR78" s="971"/>
      <c r="AS78" s="971"/>
      <c r="AT78" s="971"/>
      <c r="AU78" s="971"/>
      <c r="AV78" s="971"/>
      <c r="AW78" s="971"/>
      <c r="AX78" s="971"/>
      <c r="AY78" s="971"/>
      <c r="AZ78" s="972"/>
      <c r="BA78" s="972"/>
      <c r="BB78" s="972"/>
      <c r="BC78" s="972"/>
      <c r="BD78" s="973"/>
      <c r="BE78" s="239"/>
      <c r="BF78" s="239"/>
      <c r="BG78" s="239"/>
      <c r="BH78" s="239"/>
      <c r="BI78" s="239"/>
      <c r="BJ78" s="228"/>
      <c r="BK78" s="228"/>
      <c r="BL78" s="228"/>
      <c r="BM78" s="228"/>
      <c r="BN78" s="228"/>
      <c r="BO78" s="239"/>
      <c r="BP78" s="239"/>
      <c r="BQ78" s="236">
        <v>72</v>
      </c>
      <c r="BR78" s="241"/>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28"/>
    </row>
    <row r="79" spans="1:131" ht="26.25" customHeight="1" x14ac:dyDescent="0.15">
      <c r="A79" s="236">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39"/>
      <c r="BF79" s="239"/>
      <c r="BG79" s="239"/>
      <c r="BH79" s="239"/>
      <c r="BI79" s="239"/>
      <c r="BJ79" s="228"/>
      <c r="BK79" s="228"/>
      <c r="BL79" s="228"/>
      <c r="BM79" s="228"/>
      <c r="BN79" s="228"/>
      <c r="BO79" s="239"/>
      <c r="BP79" s="239"/>
      <c r="BQ79" s="236">
        <v>73</v>
      </c>
      <c r="BR79" s="241"/>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28"/>
    </row>
    <row r="80" spans="1:131" ht="26.25" customHeight="1" x14ac:dyDescent="0.15">
      <c r="A80" s="236">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39"/>
      <c r="BF80" s="239"/>
      <c r="BG80" s="239"/>
      <c r="BH80" s="239"/>
      <c r="BI80" s="239"/>
      <c r="BJ80" s="239"/>
      <c r="BK80" s="239"/>
      <c r="BL80" s="239"/>
      <c r="BM80" s="239"/>
      <c r="BN80" s="239"/>
      <c r="BO80" s="239"/>
      <c r="BP80" s="239"/>
      <c r="BQ80" s="236">
        <v>74</v>
      </c>
      <c r="BR80" s="241"/>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28"/>
    </row>
    <row r="81" spans="1:131" ht="26.25" customHeight="1" x14ac:dyDescent="0.15">
      <c r="A81" s="236">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39"/>
      <c r="BF81" s="239"/>
      <c r="BG81" s="239"/>
      <c r="BH81" s="239"/>
      <c r="BI81" s="239"/>
      <c r="BJ81" s="239"/>
      <c r="BK81" s="239"/>
      <c r="BL81" s="239"/>
      <c r="BM81" s="239"/>
      <c r="BN81" s="239"/>
      <c r="BO81" s="239"/>
      <c r="BP81" s="239"/>
      <c r="BQ81" s="236">
        <v>75</v>
      </c>
      <c r="BR81" s="241"/>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28"/>
    </row>
    <row r="82" spans="1:131" ht="26.25" customHeight="1" x14ac:dyDescent="0.15">
      <c r="A82" s="236">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39"/>
      <c r="BF82" s="239"/>
      <c r="BG82" s="239"/>
      <c r="BH82" s="239"/>
      <c r="BI82" s="239"/>
      <c r="BJ82" s="239"/>
      <c r="BK82" s="239"/>
      <c r="BL82" s="239"/>
      <c r="BM82" s="239"/>
      <c r="BN82" s="239"/>
      <c r="BO82" s="239"/>
      <c r="BP82" s="239"/>
      <c r="BQ82" s="236">
        <v>76</v>
      </c>
      <c r="BR82" s="241"/>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28"/>
    </row>
    <row r="83" spans="1:131" ht="26.25" customHeight="1" x14ac:dyDescent="0.15">
      <c r="A83" s="236">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39"/>
      <c r="BF83" s="239"/>
      <c r="BG83" s="239"/>
      <c r="BH83" s="239"/>
      <c r="BI83" s="239"/>
      <c r="BJ83" s="239"/>
      <c r="BK83" s="239"/>
      <c r="BL83" s="239"/>
      <c r="BM83" s="239"/>
      <c r="BN83" s="239"/>
      <c r="BO83" s="239"/>
      <c r="BP83" s="239"/>
      <c r="BQ83" s="236">
        <v>77</v>
      </c>
      <c r="BR83" s="241"/>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28"/>
    </row>
    <row r="84" spans="1:131" ht="26.25" customHeight="1" x14ac:dyDescent="0.15">
      <c r="A84" s="236">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39"/>
      <c r="BF84" s="239"/>
      <c r="BG84" s="239"/>
      <c r="BH84" s="239"/>
      <c r="BI84" s="239"/>
      <c r="BJ84" s="239"/>
      <c r="BK84" s="239"/>
      <c r="BL84" s="239"/>
      <c r="BM84" s="239"/>
      <c r="BN84" s="239"/>
      <c r="BO84" s="239"/>
      <c r="BP84" s="239"/>
      <c r="BQ84" s="236">
        <v>78</v>
      </c>
      <c r="BR84" s="241"/>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28"/>
    </row>
    <row r="85" spans="1:131" ht="26.25" customHeight="1" x14ac:dyDescent="0.15">
      <c r="A85" s="236">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39"/>
      <c r="BF85" s="239"/>
      <c r="BG85" s="239"/>
      <c r="BH85" s="239"/>
      <c r="BI85" s="239"/>
      <c r="BJ85" s="239"/>
      <c r="BK85" s="239"/>
      <c r="BL85" s="239"/>
      <c r="BM85" s="239"/>
      <c r="BN85" s="239"/>
      <c r="BO85" s="239"/>
      <c r="BP85" s="239"/>
      <c r="BQ85" s="236">
        <v>79</v>
      </c>
      <c r="BR85" s="241"/>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28"/>
    </row>
    <row r="86" spans="1:131" ht="26.25" customHeight="1" x14ac:dyDescent="0.15">
      <c r="A86" s="236">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39"/>
      <c r="BF86" s="239"/>
      <c r="BG86" s="239"/>
      <c r="BH86" s="239"/>
      <c r="BI86" s="239"/>
      <c r="BJ86" s="239"/>
      <c r="BK86" s="239"/>
      <c r="BL86" s="239"/>
      <c r="BM86" s="239"/>
      <c r="BN86" s="239"/>
      <c r="BO86" s="239"/>
      <c r="BP86" s="239"/>
      <c r="BQ86" s="236">
        <v>80</v>
      </c>
      <c r="BR86" s="241"/>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28"/>
    </row>
    <row r="87" spans="1:131" ht="26.25" customHeight="1" x14ac:dyDescent="0.15">
      <c r="A87" s="242">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39"/>
      <c r="BF87" s="239"/>
      <c r="BG87" s="239"/>
      <c r="BH87" s="239"/>
      <c r="BI87" s="239"/>
      <c r="BJ87" s="239"/>
      <c r="BK87" s="239"/>
      <c r="BL87" s="239"/>
      <c r="BM87" s="239"/>
      <c r="BN87" s="239"/>
      <c r="BO87" s="239"/>
      <c r="BP87" s="239"/>
      <c r="BQ87" s="236">
        <v>81</v>
      </c>
      <c r="BR87" s="241"/>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28"/>
    </row>
    <row r="88" spans="1:131" ht="26.25" customHeight="1" thickBot="1" x14ac:dyDescent="0.2">
      <c r="A88" s="238" t="s">
        <v>398</v>
      </c>
      <c r="B88" s="937" t="s">
        <v>439</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v>12416</v>
      </c>
      <c r="AG88" s="959"/>
      <c r="AH88" s="959"/>
      <c r="AI88" s="959"/>
      <c r="AJ88" s="959"/>
      <c r="AK88" s="963"/>
      <c r="AL88" s="963"/>
      <c r="AM88" s="963"/>
      <c r="AN88" s="963"/>
      <c r="AO88" s="963"/>
      <c r="AP88" s="959">
        <v>1867</v>
      </c>
      <c r="AQ88" s="959"/>
      <c r="AR88" s="959"/>
      <c r="AS88" s="959"/>
      <c r="AT88" s="959"/>
      <c r="AU88" s="959">
        <v>534</v>
      </c>
      <c r="AV88" s="959"/>
      <c r="AW88" s="959"/>
      <c r="AX88" s="959"/>
      <c r="AY88" s="959"/>
      <c r="AZ88" s="960"/>
      <c r="BA88" s="960"/>
      <c r="BB88" s="960"/>
      <c r="BC88" s="960"/>
      <c r="BD88" s="961"/>
      <c r="BE88" s="239"/>
      <c r="BF88" s="239"/>
      <c r="BG88" s="239"/>
      <c r="BH88" s="239"/>
      <c r="BI88" s="239"/>
      <c r="BJ88" s="239"/>
      <c r="BK88" s="239"/>
      <c r="BL88" s="239"/>
      <c r="BM88" s="239"/>
      <c r="BN88" s="239"/>
      <c r="BO88" s="239"/>
      <c r="BP88" s="239"/>
      <c r="BQ88" s="236">
        <v>82</v>
      </c>
      <c r="BR88" s="241"/>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28"/>
    </row>
    <row r="89" spans="1:131" ht="26.25" hidden="1" customHeight="1" x14ac:dyDescent="0.15">
      <c r="A89" s="243"/>
      <c r="B89" s="244"/>
      <c r="C89" s="244"/>
      <c r="D89" s="244"/>
      <c r="E89" s="244"/>
      <c r="F89" s="244"/>
      <c r="G89" s="244"/>
      <c r="H89" s="244"/>
      <c r="I89" s="244"/>
      <c r="J89" s="244"/>
      <c r="K89" s="244"/>
      <c r="L89" s="244"/>
      <c r="M89" s="244"/>
      <c r="N89" s="244"/>
      <c r="O89" s="244"/>
      <c r="P89" s="244"/>
      <c r="Q89" s="245"/>
      <c r="R89" s="245"/>
      <c r="S89" s="245"/>
      <c r="T89" s="245"/>
      <c r="U89" s="245"/>
      <c r="V89" s="245"/>
      <c r="W89" s="245"/>
      <c r="X89" s="245"/>
      <c r="Y89" s="245"/>
      <c r="Z89" s="245"/>
      <c r="AA89" s="245"/>
      <c r="AB89" s="245"/>
      <c r="AC89" s="245"/>
      <c r="AD89" s="245"/>
      <c r="AE89" s="245"/>
      <c r="AF89" s="245"/>
      <c r="AG89" s="245"/>
      <c r="AH89" s="245"/>
      <c r="AI89" s="245"/>
      <c r="AJ89" s="245"/>
      <c r="AK89" s="245"/>
      <c r="AL89" s="245"/>
      <c r="AM89" s="245"/>
      <c r="AN89" s="245"/>
      <c r="AO89" s="245"/>
      <c r="AP89" s="245"/>
      <c r="AQ89" s="245"/>
      <c r="AR89" s="245"/>
      <c r="AS89" s="245"/>
      <c r="AT89" s="245"/>
      <c r="AU89" s="245"/>
      <c r="AV89" s="245"/>
      <c r="AW89" s="245"/>
      <c r="AX89" s="245"/>
      <c r="AY89" s="245"/>
      <c r="AZ89" s="246"/>
      <c r="BA89" s="246"/>
      <c r="BB89" s="246"/>
      <c r="BC89" s="246"/>
      <c r="BD89" s="246"/>
      <c r="BE89" s="239"/>
      <c r="BF89" s="239"/>
      <c r="BG89" s="239"/>
      <c r="BH89" s="239"/>
      <c r="BI89" s="239"/>
      <c r="BJ89" s="239"/>
      <c r="BK89" s="239"/>
      <c r="BL89" s="239"/>
      <c r="BM89" s="239"/>
      <c r="BN89" s="239"/>
      <c r="BO89" s="239"/>
      <c r="BP89" s="239"/>
      <c r="BQ89" s="236">
        <v>83</v>
      </c>
      <c r="BR89" s="241"/>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28"/>
    </row>
    <row r="90" spans="1:131" ht="26.25" hidden="1" customHeight="1" x14ac:dyDescent="0.15">
      <c r="A90" s="243"/>
      <c r="B90" s="244"/>
      <c r="C90" s="244"/>
      <c r="D90" s="244"/>
      <c r="E90" s="244"/>
      <c r="F90" s="244"/>
      <c r="G90" s="244"/>
      <c r="H90" s="244"/>
      <c r="I90" s="244"/>
      <c r="J90" s="244"/>
      <c r="K90" s="244"/>
      <c r="L90" s="244"/>
      <c r="M90" s="244"/>
      <c r="N90" s="244"/>
      <c r="O90" s="244"/>
      <c r="P90" s="244"/>
      <c r="Q90" s="245"/>
      <c r="R90" s="245"/>
      <c r="S90" s="245"/>
      <c r="T90" s="245"/>
      <c r="U90" s="245"/>
      <c r="V90" s="245"/>
      <c r="W90" s="245"/>
      <c r="X90" s="245"/>
      <c r="Y90" s="245"/>
      <c r="Z90" s="245"/>
      <c r="AA90" s="245"/>
      <c r="AB90" s="245"/>
      <c r="AC90" s="245"/>
      <c r="AD90" s="245"/>
      <c r="AE90" s="245"/>
      <c r="AF90" s="245"/>
      <c r="AG90" s="245"/>
      <c r="AH90" s="245"/>
      <c r="AI90" s="245"/>
      <c r="AJ90" s="245"/>
      <c r="AK90" s="245"/>
      <c r="AL90" s="245"/>
      <c r="AM90" s="245"/>
      <c r="AN90" s="245"/>
      <c r="AO90" s="245"/>
      <c r="AP90" s="245"/>
      <c r="AQ90" s="245"/>
      <c r="AR90" s="245"/>
      <c r="AS90" s="245"/>
      <c r="AT90" s="245"/>
      <c r="AU90" s="245"/>
      <c r="AV90" s="245"/>
      <c r="AW90" s="245"/>
      <c r="AX90" s="245"/>
      <c r="AY90" s="245"/>
      <c r="AZ90" s="246"/>
      <c r="BA90" s="246"/>
      <c r="BB90" s="246"/>
      <c r="BC90" s="246"/>
      <c r="BD90" s="246"/>
      <c r="BE90" s="239"/>
      <c r="BF90" s="239"/>
      <c r="BG90" s="239"/>
      <c r="BH90" s="239"/>
      <c r="BI90" s="239"/>
      <c r="BJ90" s="239"/>
      <c r="BK90" s="239"/>
      <c r="BL90" s="239"/>
      <c r="BM90" s="239"/>
      <c r="BN90" s="239"/>
      <c r="BO90" s="239"/>
      <c r="BP90" s="239"/>
      <c r="BQ90" s="236">
        <v>84</v>
      </c>
      <c r="BR90" s="241"/>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28"/>
    </row>
    <row r="91" spans="1:131" ht="26.25" hidden="1" customHeight="1" x14ac:dyDescent="0.15">
      <c r="A91" s="243"/>
      <c r="B91" s="244"/>
      <c r="C91" s="244"/>
      <c r="D91" s="244"/>
      <c r="E91" s="244"/>
      <c r="F91" s="244"/>
      <c r="G91" s="244"/>
      <c r="H91" s="244"/>
      <c r="I91" s="244"/>
      <c r="J91" s="244"/>
      <c r="K91" s="244"/>
      <c r="L91" s="244"/>
      <c r="M91" s="244"/>
      <c r="N91" s="244"/>
      <c r="O91" s="244"/>
      <c r="P91" s="244"/>
      <c r="Q91" s="245"/>
      <c r="R91" s="245"/>
      <c r="S91" s="245"/>
      <c r="T91" s="245"/>
      <c r="U91" s="245"/>
      <c r="V91" s="245"/>
      <c r="W91" s="245"/>
      <c r="X91" s="245"/>
      <c r="Y91" s="245"/>
      <c r="Z91" s="245"/>
      <c r="AA91" s="245"/>
      <c r="AB91" s="245"/>
      <c r="AC91" s="245"/>
      <c r="AD91" s="245"/>
      <c r="AE91" s="245"/>
      <c r="AF91" s="245"/>
      <c r="AG91" s="245"/>
      <c r="AH91" s="245"/>
      <c r="AI91" s="245"/>
      <c r="AJ91" s="245"/>
      <c r="AK91" s="245"/>
      <c r="AL91" s="245"/>
      <c r="AM91" s="245"/>
      <c r="AN91" s="245"/>
      <c r="AO91" s="245"/>
      <c r="AP91" s="245"/>
      <c r="AQ91" s="245"/>
      <c r="AR91" s="245"/>
      <c r="AS91" s="245"/>
      <c r="AT91" s="245"/>
      <c r="AU91" s="245"/>
      <c r="AV91" s="245"/>
      <c r="AW91" s="245"/>
      <c r="AX91" s="245"/>
      <c r="AY91" s="245"/>
      <c r="AZ91" s="246"/>
      <c r="BA91" s="246"/>
      <c r="BB91" s="246"/>
      <c r="BC91" s="246"/>
      <c r="BD91" s="246"/>
      <c r="BE91" s="239"/>
      <c r="BF91" s="239"/>
      <c r="BG91" s="239"/>
      <c r="BH91" s="239"/>
      <c r="BI91" s="239"/>
      <c r="BJ91" s="239"/>
      <c r="BK91" s="239"/>
      <c r="BL91" s="239"/>
      <c r="BM91" s="239"/>
      <c r="BN91" s="239"/>
      <c r="BO91" s="239"/>
      <c r="BP91" s="239"/>
      <c r="BQ91" s="236">
        <v>85</v>
      </c>
      <c r="BR91" s="241"/>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28"/>
    </row>
    <row r="92" spans="1:131" ht="26.25" hidden="1" customHeight="1" x14ac:dyDescent="0.15">
      <c r="A92" s="243"/>
      <c r="B92" s="244"/>
      <c r="C92" s="244"/>
      <c r="D92" s="244"/>
      <c r="E92" s="244"/>
      <c r="F92" s="244"/>
      <c r="G92" s="244"/>
      <c r="H92" s="244"/>
      <c r="I92" s="244"/>
      <c r="J92" s="244"/>
      <c r="K92" s="244"/>
      <c r="L92" s="244"/>
      <c r="M92" s="244"/>
      <c r="N92" s="244"/>
      <c r="O92" s="244"/>
      <c r="P92" s="244"/>
      <c r="Q92" s="245"/>
      <c r="R92" s="245"/>
      <c r="S92" s="245"/>
      <c r="T92" s="245"/>
      <c r="U92" s="245"/>
      <c r="V92" s="245"/>
      <c r="W92" s="245"/>
      <c r="X92" s="245"/>
      <c r="Y92" s="245"/>
      <c r="Z92" s="245"/>
      <c r="AA92" s="245"/>
      <c r="AB92" s="245"/>
      <c r="AC92" s="245"/>
      <c r="AD92" s="245"/>
      <c r="AE92" s="245"/>
      <c r="AF92" s="245"/>
      <c r="AG92" s="245"/>
      <c r="AH92" s="245"/>
      <c r="AI92" s="245"/>
      <c r="AJ92" s="245"/>
      <c r="AK92" s="245"/>
      <c r="AL92" s="245"/>
      <c r="AM92" s="245"/>
      <c r="AN92" s="245"/>
      <c r="AO92" s="245"/>
      <c r="AP92" s="245"/>
      <c r="AQ92" s="245"/>
      <c r="AR92" s="245"/>
      <c r="AS92" s="245"/>
      <c r="AT92" s="245"/>
      <c r="AU92" s="245"/>
      <c r="AV92" s="245"/>
      <c r="AW92" s="245"/>
      <c r="AX92" s="245"/>
      <c r="AY92" s="245"/>
      <c r="AZ92" s="246"/>
      <c r="BA92" s="246"/>
      <c r="BB92" s="246"/>
      <c r="BC92" s="246"/>
      <c r="BD92" s="246"/>
      <c r="BE92" s="239"/>
      <c r="BF92" s="239"/>
      <c r="BG92" s="239"/>
      <c r="BH92" s="239"/>
      <c r="BI92" s="239"/>
      <c r="BJ92" s="239"/>
      <c r="BK92" s="239"/>
      <c r="BL92" s="239"/>
      <c r="BM92" s="239"/>
      <c r="BN92" s="239"/>
      <c r="BO92" s="239"/>
      <c r="BP92" s="239"/>
      <c r="BQ92" s="236">
        <v>86</v>
      </c>
      <c r="BR92" s="241"/>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28"/>
    </row>
    <row r="93" spans="1:131" ht="26.25" hidden="1" customHeight="1" x14ac:dyDescent="0.15">
      <c r="A93" s="243"/>
      <c r="B93" s="244"/>
      <c r="C93" s="244"/>
      <c r="D93" s="244"/>
      <c r="E93" s="244"/>
      <c r="F93" s="244"/>
      <c r="G93" s="244"/>
      <c r="H93" s="244"/>
      <c r="I93" s="244"/>
      <c r="J93" s="244"/>
      <c r="K93" s="244"/>
      <c r="L93" s="244"/>
      <c r="M93" s="244"/>
      <c r="N93" s="244"/>
      <c r="O93" s="244"/>
      <c r="P93" s="244"/>
      <c r="Q93" s="245"/>
      <c r="R93" s="245"/>
      <c r="S93" s="245"/>
      <c r="T93" s="245"/>
      <c r="U93" s="245"/>
      <c r="V93" s="245"/>
      <c r="W93" s="245"/>
      <c r="X93" s="245"/>
      <c r="Y93" s="245"/>
      <c r="Z93" s="245"/>
      <c r="AA93" s="245"/>
      <c r="AB93" s="245"/>
      <c r="AC93" s="245"/>
      <c r="AD93" s="245"/>
      <c r="AE93" s="245"/>
      <c r="AF93" s="245"/>
      <c r="AG93" s="245"/>
      <c r="AH93" s="245"/>
      <c r="AI93" s="245"/>
      <c r="AJ93" s="245"/>
      <c r="AK93" s="245"/>
      <c r="AL93" s="245"/>
      <c r="AM93" s="245"/>
      <c r="AN93" s="245"/>
      <c r="AO93" s="245"/>
      <c r="AP93" s="245"/>
      <c r="AQ93" s="245"/>
      <c r="AR93" s="245"/>
      <c r="AS93" s="245"/>
      <c r="AT93" s="245"/>
      <c r="AU93" s="245"/>
      <c r="AV93" s="245"/>
      <c r="AW93" s="245"/>
      <c r="AX93" s="245"/>
      <c r="AY93" s="245"/>
      <c r="AZ93" s="246"/>
      <c r="BA93" s="246"/>
      <c r="BB93" s="246"/>
      <c r="BC93" s="246"/>
      <c r="BD93" s="246"/>
      <c r="BE93" s="239"/>
      <c r="BF93" s="239"/>
      <c r="BG93" s="239"/>
      <c r="BH93" s="239"/>
      <c r="BI93" s="239"/>
      <c r="BJ93" s="239"/>
      <c r="BK93" s="239"/>
      <c r="BL93" s="239"/>
      <c r="BM93" s="239"/>
      <c r="BN93" s="239"/>
      <c r="BO93" s="239"/>
      <c r="BP93" s="239"/>
      <c r="BQ93" s="236">
        <v>87</v>
      </c>
      <c r="BR93" s="241"/>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28"/>
    </row>
    <row r="94" spans="1:131" ht="26.25" hidden="1" customHeight="1" x14ac:dyDescent="0.15">
      <c r="A94" s="243"/>
      <c r="B94" s="244"/>
      <c r="C94" s="244"/>
      <c r="D94" s="244"/>
      <c r="E94" s="244"/>
      <c r="F94" s="244"/>
      <c r="G94" s="244"/>
      <c r="H94" s="244"/>
      <c r="I94" s="244"/>
      <c r="J94" s="244"/>
      <c r="K94" s="244"/>
      <c r="L94" s="244"/>
      <c r="M94" s="244"/>
      <c r="N94" s="244"/>
      <c r="O94" s="244"/>
      <c r="P94" s="244"/>
      <c r="Q94" s="245"/>
      <c r="R94" s="245"/>
      <c r="S94" s="245"/>
      <c r="T94" s="245"/>
      <c r="U94" s="245"/>
      <c r="V94" s="245"/>
      <c r="W94" s="245"/>
      <c r="X94" s="245"/>
      <c r="Y94" s="245"/>
      <c r="Z94" s="245"/>
      <c r="AA94" s="245"/>
      <c r="AB94" s="245"/>
      <c r="AC94" s="245"/>
      <c r="AD94" s="245"/>
      <c r="AE94" s="245"/>
      <c r="AF94" s="245"/>
      <c r="AG94" s="245"/>
      <c r="AH94" s="245"/>
      <c r="AI94" s="245"/>
      <c r="AJ94" s="245"/>
      <c r="AK94" s="245"/>
      <c r="AL94" s="245"/>
      <c r="AM94" s="245"/>
      <c r="AN94" s="245"/>
      <c r="AO94" s="245"/>
      <c r="AP94" s="245"/>
      <c r="AQ94" s="245"/>
      <c r="AR94" s="245"/>
      <c r="AS94" s="245"/>
      <c r="AT94" s="245"/>
      <c r="AU94" s="245"/>
      <c r="AV94" s="245"/>
      <c r="AW94" s="245"/>
      <c r="AX94" s="245"/>
      <c r="AY94" s="245"/>
      <c r="AZ94" s="246"/>
      <c r="BA94" s="246"/>
      <c r="BB94" s="246"/>
      <c r="BC94" s="246"/>
      <c r="BD94" s="246"/>
      <c r="BE94" s="239"/>
      <c r="BF94" s="239"/>
      <c r="BG94" s="239"/>
      <c r="BH94" s="239"/>
      <c r="BI94" s="239"/>
      <c r="BJ94" s="239"/>
      <c r="BK94" s="239"/>
      <c r="BL94" s="239"/>
      <c r="BM94" s="239"/>
      <c r="BN94" s="239"/>
      <c r="BO94" s="239"/>
      <c r="BP94" s="239"/>
      <c r="BQ94" s="236">
        <v>88</v>
      </c>
      <c r="BR94" s="241"/>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28"/>
    </row>
    <row r="95" spans="1:131" ht="26.25" hidden="1" customHeight="1" x14ac:dyDescent="0.15">
      <c r="A95" s="243"/>
      <c r="B95" s="244"/>
      <c r="C95" s="244"/>
      <c r="D95" s="244"/>
      <c r="E95" s="244"/>
      <c r="F95" s="244"/>
      <c r="G95" s="244"/>
      <c r="H95" s="244"/>
      <c r="I95" s="244"/>
      <c r="J95" s="244"/>
      <c r="K95" s="244"/>
      <c r="L95" s="244"/>
      <c r="M95" s="244"/>
      <c r="N95" s="244"/>
      <c r="O95" s="244"/>
      <c r="P95" s="244"/>
      <c r="Q95" s="245"/>
      <c r="R95" s="245"/>
      <c r="S95" s="245"/>
      <c r="T95" s="245"/>
      <c r="U95" s="245"/>
      <c r="V95" s="245"/>
      <c r="W95" s="245"/>
      <c r="X95" s="245"/>
      <c r="Y95" s="245"/>
      <c r="Z95" s="245"/>
      <c r="AA95" s="245"/>
      <c r="AB95" s="245"/>
      <c r="AC95" s="245"/>
      <c r="AD95" s="245"/>
      <c r="AE95" s="245"/>
      <c r="AF95" s="245"/>
      <c r="AG95" s="245"/>
      <c r="AH95" s="245"/>
      <c r="AI95" s="245"/>
      <c r="AJ95" s="245"/>
      <c r="AK95" s="245"/>
      <c r="AL95" s="245"/>
      <c r="AM95" s="245"/>
      <c r="AN95" s="245"/>
      <c r="AO95" s="245"/>
      <c r="AP95" s="245"/>
      <c r="AQ95" s="245"/>
      <c r="AR95" s="245"/>
      <c r="AS95" s="245"/>
      <c r="AT95" s="245"/>
      <c r="AU95" s="245"/>
      <c r="AV95" s="245"/>
      <c r="AW95" s="245"/>
      <c r="AX95" s="245"/>
      <c r="AY95" s="245"/>
      <c r="AZ95" s="246"/>
      <c r="BA95" s="246"/>
      <c r="BB95" s="246"/>
      <c r="BC95" s="246"/>
      <c r="BD95" s="246"/>
      <c r="BE95" s="239"/>
      <c r="BF95" s="239"/>
      <c r="BG95" s="239"/>
      <c r="BH95" s="239"/>
      <c r="BI95" s="239"/>
      <c r="BJ95" s="239"/>
      <c r="BK95" s="239"/>
      <c r="BL95" s="239"/>
      <c r="BM95" s="239"/>
      <c r="BN95" s="239"/>
      <c r="BO95" s="239"/>
      <c r="BP95" s="239"/>
      <c r="BQ95" s="236">
        <v>89</v>
      </c>
      <c r="BR95" s="241"/>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28"/>
    </row>
    <row r="96" spans="1:131" ht="26.25" hidden="1" customHeight="1" x14ac:dyDescent="0.15">
      <c r="A96" s="243"/>
      <c r="B96" s="244"/>
      <c r="C96" s="244"/>
      <c r="D96" s="244"/>
      <c r="E96" s="244"/>
      <c r="F96" s="244"/>
      <c r="G96" s="244"/>
      <c r="H96" s="244"/>
      <c r="I96" s="244"/>
      <c r="J96" s="244"/>
      <c r="K96" s="244"/>
      <c r="L96" s="244"/>
      <c r="M96" s="244"/>
      <c r="N96" s="244"/>
      <c r="O96" s="244"/>
      <c r="P96" s="244"/>
      <c r="Q96" s="245"/>
      <c r="R96" s="245"/>
      <c r="S96" s="245"/>
      <c r="T96" s="245"/>
      <c r="U96" s="245"/>
      <c r="V96" s="245"/>
      <c r="W96" s="245"/>
      <c r="X96" s="245"/>
      <c r="Y96" s="245"/>
      <c r="Z96" s="245"/>
      <c r="AA96" s="245"/>
      <c r="AB96" s="245"/>
      <c r="AC96" s="245"/>
      <c r="AD96" s="245"/>
      <c r="AE96" s="245"/>
      <c r="AF96" s="245"/>
      <c r="AG96" s="245"/>
      <c r="AH96" s="245"/>
      <c r="AI96" s="245"/>
      <c r="AJ96" s="245"/>
      <c r="AK96" s="245"/>
      <c r="AL96" s="245"/>
      <c r="AM96" s="245"/>
      <c r="AN96" s="245"/>
      <c r="AO96" s="245"/>
      <c r="AP96" s="245"/>
      <c r="AQ96" s="245"/>
      <c r="AR96" s="245"/>
      <c r="AS96" s="245"/>
      <c r="AT96" s="245"/>
      <c r="AU96" s="245"/>
      <c r="AV96" s="245"/>
      <c r="AW96" s="245"/>
      <c r="AX96" s="245"/>
      <c r="AY96" s="245"/>
      <c r="AZ96" s="246"/>
      <c r="BA96" s="246"/>
      <c r="BB96" s="246"/>
      <c r="BC96" s="246"/>
      <c r="BD96" s="246"/>
      <c r="BE96" s="239"/>
      <c r="BF96" s="239"/>
      <c r="BG96" s="239"/>
      <c r="BH96" s="239"/>
      <c r="BI96" s="239"/>
      <c r="BJ96" s="239"/>
      <c r="BK96" s="239"/>
      <c r="BL96" s="239"/>
      <c r="BM96" s="239"/>
      <c r="BN96" s="239"/>
      <c r="BO96" s="239"/>
      <c r="BP96" s="239"/>
      <c r="BQ96" s="236">
        <v>90</v>
      </c>
      <c r="BR96" s="241"/>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28"/>
    </row>
    <row r="97" spans="1:131" ht="26.25" hidden="1" customHeight="1" x14ac:dyDescent="0.15">
      <c r="A97" s="243"/>
      <c r="B97" s="244"/>
      <c r="C97" s="244"/>
      <c r="D97" s="244"/>
      <c r="E97" s="244"/>
      <c r="F97" s="244"/>
      <c r="G97" s="244"/>
      <c r="H97" s="244"/>
      <c r="I97" s="244"/>
      <c r="J97" s="244"/>
      <c r="K97" s="244"/>
      <c r="L97" s="244"/>
      <c r="M97" s="244"/>
      <c r="N97" s="244"/>
      <c r="O97" s="244"/>
      <c r="P97" s="244"/>
      <c r="Q97" s="245"/>
      <c r="R97" s="245"/>
      <c r="S97" s="245"/>
      <c r="T97" s="245"/>
      <c r="U97" s="245"/>
      <c r="V97" s="245"/>
      <c r="W97" s="245"/>
      <c r="X97" s="245"/>
      <c r="Y97" s="245"/>
      <c r="Z97" s="245"/>
      <c r="AA97" s="245"/>
      <c r="AB97" s="245"/>
      <c r="AC97" s="245"/>
      <c r="AD97" s="245"/>
      <c r="AE97" s="245"/>
      <c r="AF97" s="245"/>
      <c r="AG97" s="245"/>
      <c r="AH97" s="245"/>
      <c r="AI97" s="245"/>
      <c r="AJ97" s="245"/>
      <c r="AK97" s="245"/>
      <c r="AL97" s="245"/>
      <c r="AM97" s="245"/>
      <c r="AN97" s="245"/>
      <c r="AO97" s="245"/>
      <c r="AP97" s="245"/>
      <c r="AQ97" s="245"/>
      <c r="AR97" s="245"/>
      <c r="AS97" s="245"/>
      <c r="AT97" s="245"/>
      <c r="AU97" s="245"/>
      <c r="AV97" s="245"/>
      <c r="AW97" s="245"/>
      <c r="AX97" s="245"/>
      <c r="AY97" s="245"/>
      <c r="AZ97" s="246"/>
      <c r="BA97" s="246"/>
      <c r="BB97" s="246"/>
      <c r="BC97" s="246"/>
      <c r="BD97" s="246"/>
      <c r="BE97" s="239"/>
      <c r="BF97" s="239"/>
      <c r="BG97" s="239"/>
      <c r="BH97" s="239"/>
      <c r="BI97" s="239"/>
      <c r="BJ97" s="239"/>
      <c r="BK97" s="239"/>
      <c r="BL97" s="239"/>
      <c r="BM97" s="239"/>
      <c r="BN97" s="239"/>
      <c r="BO97" s="239"/>
      <c r="BP97" s="239"/>
      <c r="BQ97" s="236">
        <v>91</v>
      </c>
      <c r="BR97" s="241"/>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28"/>
    </row>
    <row r="98" spans="1:131" ht="26.25" hidden="1" customHeight="1" x14ac:dyDescent="0.15">
      <c r="A98" s="243"/>
      <c r="B98" s="244"/>
      <c r="C98" s="244"/>
      <c r="D98" s="244"/>
      <c r="E98" s="244"/>
      <c r="F98" s="244"/>
      <c r="G98" s="244"/>
      <c r="H98" s="244"/>
      <c r="I98" s="244"/>
      <c r="J98" s="244"/>
      <c r="K98" s="244"/>
      <c r="L98" s="244"/>
      <c r="M98" s="244"/>
      <c r="N98" s="244"/>
      <c r="O98" s="244"/>
      <c r="P98" s="244"/>
      <c r="Q98" s="245"/>
      <c r="R98" s="245"/>
      <c r="S98" s="245"/>
      <c r="T98" s="245"/>
      <c r="U98" s="245"/>
      <c r="V98" s="245"/>
      <c r="W98" s="245"/>
      <c r="X98" s="245"/>
      <c r="Y98" s="245"/>
      <c r="Z98" s="245"/>
      <c r="AA98" s="245"/>
      <c r="AB98" s="245"/>
      <c r="AC98" s="245"/>
      <c r="AD98" s="245"/>
      <c r="AE98" s="245"/>
      <c r="AF98" s="245"/>
      <c r="AG98" s="245"/>
      <c r="AH98" s="245"/>
      <c r="AI98" s="245"/>
      <c r="AJ98" s="245"/>
      <c r="AK98" s="245"/>
      <c r="AL98" s="245"/>
      <c r="AM98" s="245"/>
      <c r="AN98" s="245"/>
      <c r="AO98" s="245"/>
      <c r="AP98" s="245"/>
      <c r="AQ98" s="245"/>
      <c r="AR98" s="245"/>
      <c r="AS98" s="245"/>
      <c r="AT98" s="245"/>
      <c r="AU98" s="245"/>
      <c r="AV98" s="245"/>
      <c r="AW98" s="245"/>
      <c r="AX98" s="245"/>
      <c r="AY98" s="245"/>
      <c r="AZ98" s="246"/>
      <c r="BA98" s="246"/>
      <c r="BB98" s="246"/>
      <c r="BC98" s="246"/>
      <c r="BD98" s="246"/>
      <c r="BE98" s="239"/>
      <c r="BF98" s="239"/>
      <c r="BG98" s="239"/>
      <c r="BH98" s="239"/>
      <c r="BI98" s="239"/>
      <c r="BJ98" s="239"/>
      <c r="BK98" s="239"/>
      <c r="BL98" s="239"/>
      <c r="BM98" s="239"/>
      <c r="BN98" s="239"/>
      <c r="BO98" s="239"/>
      <c r="BP98" s="239"/>
      <c r="BQ98" s="236">
        <v>92</v>
      </c>
      <c r="BR98" s="241"/>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28"/>
    </row>
    <row r="99" spans="1:131" ht="26.25" hidden="1" customHeight="1" x14ac:dyDescent="0.15">
      <c r="A99" s="243"/>
      <c r="B99" s="244"/>
      <c r="C99" s="244"/>
      <c r="D99" s="244"/>
      <c r="E99" s="244"/>
      <c r="F99" s="244"/>
      <c r="G99" s="244"/>
      <c r="H99" s="244"/>
      <c r="I99" s="244"/>
      <c r="J99" s="244"/>
      <c r="K99" s="244"/>
      <c r="L99" s="244"/>
      <c r="M99" s="244"/>
      <c r="N99" s="244"/>
      <c r="O99" s="244"/>
      <c r="P99" s="244"/>
      <c r="Q99" s="245"/>
      <c r="R99" s="245"/>
      <c r="S99" s="245"/>
      <c r="T99" s="245"/>
      <c r="U99" s="245"/>
      <c r="V99" s="245"/>
      <c r="W99" s="245"/>
      <c r="X99" s="245"/>
      <c r="Y99" s="245"/>
      <c r="Z99" s="245"/>
      <c r="AA99" s="245"/>
      <c r="AB99" s="245"/>
      <c r="AC99" s="245"/>
      <c r="AD99" s="245"/>
      <c r="AE99" s="245"/>
      <c r="AF99" s="245"/>
      <c r="AG99" s="245"/>
      <c r="AH99" s="245"/>
      <c r="AI99" s="245"/>
      <c r="AJ99" s="245"/>
      <c r="AK99" s="245"/>
      <c r="AL99" s="245"/>
      <c r="AM99" s="245"/>
      <c r="AN99" s="245"/>
      <c r="AO99" s="245"/>
      <c r="AP99" s="245"/>
      <c r="AQ99" s="245"/>
      <c r="AR99" s="245"/>
      <c r="AS99" s="245"/>
      <c r="AT99" s="245"/>
      <c r="AU99" s="245"/>
      <c r="AV99" s="245"/>
      <c r="AW99" s="245"/>
      <c r="AX99" s="245"/>
      <c r="AY99" s="245"/>
      <c r="AZ99" s="246"/>
      <c r="BA99" s="246"/>
      <c r="BB99" s="246"/>
      <c r="BC99" s="246"/>
      <c r="BD99" s="246"/>
      <c r="BE99" s="239"/>
      <c r="BF99" s="239"/>
      <c r="BG99" s="239"/>
      <c r="BH99" s="239"/>
      <c r="BI99" s="239"/>
      <c r="BJ99" s="239"/>
      <c r="BK99" s="239"/>
      <c r="BL99" s="239"/>
      <c r="BM99" s="239"/>
      <c r="BN99" s="239"/>
      <c r="BO99" s="239"/>
      <c r="BP99" s="239"/>
      <c r="BQ99" s="236">
        <v>93</v>
      </c>
      <c r="BR99" s="241"/>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28"/>
    </row>
    <row r="100" spans="1:131" ht="26.25" hidden="1" customHeight="1" x14ac:dyDescent="0.15">
      <c r="A100" s="243"/>
      <c r="B100" s="244"/>
      <c r="C100" s="244"/>
      <c r="D100" s="244"/>
      <c r="E100" s="244"/>
      <c r="F100" s="244"/>
      <c r="G100" s="244"/>
      <c r="H100" s="244"/>
      <c r="I100" s="244"/>
      <c r="J100" s="244"/>
      <c r="K100" s="244"/>
      <c r="L100" s="244"/>
      <c r="M100" s="244"/>
      <c r="N100" s="244"/>
      <c r="O100" s="244"/>
      <c r="P100" s="244"/>
      <c r="Q100" s="245"/>
      <c r="R100" s="245"/>
      <c r="S100" s="245"/>
      <c r="T100" s="245"/>
      <c r="U100" s="245"/>
      <c r="V100" s="245"/>
      <c r="W100" s="245"/>
      <c r="X100" s="245"/>
      <c r="Y100" s="245"/>
      <c r="Z100" s="245"/>
      <c r="AA100" s="245"/>
      <c r="AB100" s="245"/>
      <c r="AC100" s="245"/>
      <c r="AD100" s="245"/>
      <c r="AE100" s="245"/>
      <c r="AF100" s="245"/>
      <c r="AG100" s="245"/>
      <c r="AH100" s="245"/>
      <c r="AI100" s="245"/>
      <c r="AJ100" s="245"/>
      <c r="AK100" s="245"/>
      <c r="AL100" s="245"/>
      <c r="AM100" s="245"/>
      <c r="AN100" s="245"/>
      <c r="AO100" s="245"/>
      <c r="AP100" s="245"/>
      <c r="AQ100" s="245"/>
      <c r="AR100" s="245"/>
      <c r="AS100" s="245"/>
      <c r="AT100" s="245"/>
      <c r="AU100" s="245"/>
      <c r="AV100" s="245"/>
      <c r="AW100" s="245"/>
      <c r="AX100" s="245"/>
      <c r="AY100" s="245"/>
      <c r="AZ100" s="246"/>
      <c r="BA100" s="246"/>
      <c r="BB100" s="246"/>
      <c r="BC100" s="246"/>
      <c r="BD100" s="246"/>
      <c r="BE100" s="239"/>
      <c r="BF100" s="239"/>
      <c r="BG100" s="239"/>
      <c r="BH100" s="239"/>
      <c r="BI100" s="239"/>
      <c r="BJ100" s="239"/>
      <c r="BK100" s="239"/>
      <c r="BL100" s="239"/>
      <c r="BM100" s="239"/>
      <c r="BN100" s="239"/>
      <c r="BO100" s="239"/>
      <c r="BP100" s="239"/>
      <c r="BQ100" s="236">
        <v>94</v>
      </c>
      <c r="BR100" s="241"/>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28"/>
    </row>
    <row r="101" spans="1:131" ht="26.25" hidden="1" customHeight="1" x14ac:dyDescent="0.15">
      <c r="A101" s="243"/>
      <c r="B101" s="244"/>
      <c r="C101" s="244"/>
      <c r="D101" s="244"/>
      <c r="E101" s="244"/>
      <c r="F101" s="244"/>
      <c r="G101" s="244"/>
      <c r="H101" s="244"/>
      <c r="I101" s="244"/>
      <c r="J101" s="244"/>
      <c r="K101" s="244"/>
      <c r="L101" s="244"/>
      <c r="M101" s="244"/>
      <c r="N101" s="244"/>
      <c r="O101" s="244"/>
      <c r="P101" s="244"/>
      <c r="Q101" s="245"/>
      <c r="R101" s="245"/>
      <c r="S101" s="245"/>
      <c r="T101" s="245"/>
      <c r="U101" s="245"/>
      <c r="V101" s="245"/>
      <c r="W101" s="245"/>
      <c r="X101" s="245"/>
      <c r="Y101" s="245"/>
      <c r="Z101" s="245"/>
      <c r="AA101" s="245"/>
      <c r="AB101" s="245"/>
      <c r="AC101" s="245"/>
      <c r="AD101" s="245"/>
      <c r="AE101" s="245"/>
      <c r="AF101" s="245"/>
      <c r="AG101" s="245"/>
      <c r="AH101" s="245"/>
      <c r="AI101" s="245"/>
      <c r="AJ101" s="245"/>
      <c r="AK101" s="245"/>
      <c r="AL101" s="245"/>
      <c r="AM101" s="245"/>
      <c r="AN101" s="245"/>
      <c r="AO101" s="245"/>
      <c r="AP101" s="245"/>
      <c r="AQ101" s="245"/>
      <c r="AR101" s="245"/>
      <c r="AS101" s="245"/>
      <c r="AT101" s="245"/>
      <c r="AU101" s="245"/>
      <c r="AV101" s="245"/>
      <c r="AW101" s="245"/>
      <c r="AX101" s="245"/>
      <c r="AY101" s="245"/>
      <c r="AZ101" s="246"/>
      <c r="BA101" s="246"/>
      <c r="BB101" s="246"/>
      <c r="BC101" s="246"/>
      <c r="BD101" s="246"/>
      <c r="BE101" s="239"/>
      <c r="BF101" s="239"/>
      <c r="BG101" s="239"/>
      <c r="BH101" s="239"/>
      <c r="BI101" s="239"/>
      <c r="BJ101" s="239"/>
      <c r="BK101" s="239"/>
      <c r="BL101" s="239"/>
      <c r="BM101" s="239"/>
      <c r="BN101" s="239"/>
      <c r="BO101" s="239"/>
      <c r="BP101" s="239"/>
      <c r="BQ101" s="236">
        <v>95</v>
      </c>
      <c r="BR101" s="241"/>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28"/>
    </row>
    <row r="102" spans="1:131" ht="26.25" customHeight="1" thickBot="1" x14ac:dyDescent="0.2">
      <c r="A102" s="243"/>
      <c r="B102" s="244"/>
      <c r="C102" s="244"/>
      <c r="D102" s="244"/>
      <c r="E102" s="244"/>
      <c r="F102" s="244"/>
      <c r="G102" s="244"/>
      <c r="H102" s="244"/>
      <c r="I102" s="244"/>
      <c r="J102" s="244"/>
      <c r="K102" s="244"/>
      <c r="L102" s="244"/>
      <c r="M102" s="244"/>
      <c r="N102" s="244"/>
      <c r="O102" s="244"/>
      <c r="P102" s="244"/>
      <c r="Q102" s="245"/>
      <c r="R102" s="245"/>
      <c r="S102" s="245"/>
      <c r="T102" s="245"/>
      <c r="U102" s="245"/>
      <c r="V102" s="245"/>
      <c r="W102" s="245"/>
      <c r="X102" s="245"/>
      <c r="Y102" s="245"/>
      <c r="Z102" s="245"/>
      <c r="AA102" s="245"/>
      <c r="AB102" s="245"/>
      <c r="AC102" s="245"/>
      <c r="AD102" s="245"/>
      <c r="AE102" s="245"/>
      <c r="AF102" s="245"/>
      <c r="AG102" s="245"/>
      <c r="AH102" s="245"/>
      <c r="AI102" s="245"/>
      <c r="AJ102" s="245"/>
      <c r="AK102" s="245"/>
      <c r="AL102" s="245"/>
      <c r="AM102" s="245"/>
      <c r="AN102" s="245"/>
      <c r="AO102" s="245"/>
      <c r="AP102" s="245"/>
      <c r="AQ102" s="245"/>
      <c r="AR102" s="245"/>
      <c r="AS102" s="245"/>
      <c r="AT102" s="245"/>
      <c r="AU102" s="245"/>
      <c r="AV102" s="245"/>
      <c r="AW102" s="245"/>
      <c r="AX102" s="245"/>
      <c r="AY102" s="245"/>
      <c r="AZ102" s="246"/>
      <c r="BA102" s="246"/>
      <c r="BB102" s="246"/>
      <c r="BC102" s="246"/>
      <c r="BD102" s="246"/>
      <c r="BE102" s="239"/>
      <c r="BF102" s="239"/>
      <c r="BG102" s="239"/>
      <c r="BH102" s="239"/>
      <c r="BI102" s="239"/>
      <c r="BJ102" s="239"/>
      <c r="BK102" s="239"/>
      <c r="BL102" s="239"/>
      <c r="BM102" s="239"/>
      <c r="BN102" s="239"/>
      <c r="BO102" s="239"/>
      <c r="BP102" s="239"/>
      <c r="BQ102" s="238" t="s">
        <v>398</v>
      </c>
      <c r="BR102" s="937" t="s">
        <v>440</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v>377</v>
      </c>
      <c r="CS102" s="953"/>
      <c r="CT102" s="953"/>
      <c r="CU102" s="953"/>
      <c r="CV102" s="954"/>
      <c r="CW102" s="952">
        <v>434</v>
      </c>
      <c r="CX102" s="953"/>
      <c r="CY102" s="953"/>
      <c r="CZ102" s="953"/>
      <c r="DA102" s="954"/>
      <c r="DB102" s="952">
        <v>1431</v>
      </c>
      <c r="DC102" s="953"/>
      <c r="DD102" s="953"/>
      <c r="DE102" s="953"/>
      <c r="DF102" s="954"/>
      <c r="DG102" s="952"/>
      <c r="DH102" s="953"/>
      <c r="DI102" s="953"/>
      <c r="DJ102" s="953"/>
      <c r="DK102" s="954"/>
      <c r="DL102" s="952"/>
      <c r="DM102" s="953"/>
      <c r="DN102" s="953"/>
      <c r="DO102" s="953"/>
      <c r="DP102" s="954"/>
      <c r="DQ102" s="952"/>
      <c r="DR102" s="953"/>
      <c r="DS102" s="953"/>
      <c r="DT102" s="953"/>
      <c r="DU102" s="954"/>
      <c r="DV102" s="937"/>
      <c r="DW102" s="938"/>
      <c r="DX102" s="938"/>
      <c r="DY102" s="938"/>
      <c r="DZ102" s="939"/>
      <c r="EA102" s="228"/>
    </row>
    <row r="103" spans="1:131" ht="26.25" customHeight="1" x14ac:dyDescent="0.15">
      <c r="A103" s="243"/>
      <c r="B103" s="244"/>
      <c r="C103" s="244"/>
      <c r="D103" s="244"/>
      <c r="E103" s="244"/>
      <c r="F103" s="244"/>
      <c r="G103" s="244"/>
      <c r="H103" s="244"/>
      <c r="I103" s="244"/>
      <c r="J103" s="244"/>
      <c r="K103" s="244"/>
      <c r="L103" s="244"/>
      <c r="M103" s="244"/>
      <c r="N103" s="244"/>
      <c r="O103" s="244"/>
      <c r="P103" s="244"/>
      <c r="Q103" s="245"/>
      <c r="R103" s="245"/>
      <c r="S103" s="245"/>
      <c r="T103" s="245"/>
      <c r="U103" s="245"/>
      <c r="V103" s="245"/>
      <c r="W103" s="245"/>
      <c r="X103" s="245"/>
      <c r="Y103" s="245"/>
      <c r="Z103" s="245"/>
      <c r="AA103" s="245"/>
      <c r="AB103" s="245"/>
      <c r="AC103" s="245"/>
      <c r="AD103" s="245"/>
      <c r="AE103" s="245"/>
      <c r="AF103" s="245"/>
      <c r="AG103" s="245"/>
      <c r="AH103" s="245"/>
      <c r="AI103" s="245"/>
      <c r="AJ103" s="245"/>
      <c r="AK103" s="245"/>
      <c r="AL103" s="245"/>
      <c r="AM103" s="245"/>
      <c r="AN103" s="245"/>
      <c r="AO103" s="245"/>
      <c r="AP103" s="245"/>
      <c r="AQ103" s="245"/>
      <c r="AR103" s="245"/>
      <c r="AS103" s="245"/>
      <c r="AT103" s="245"/>
      <c r="AU103" s="245"/>
      <c r="AV103" s="245"/>
      <c r="AW103" s="245"/>
      <c r="AX103" s="245"/>
      <c r="AY103" s="245"/>
      <c r="AZ103" s="246"/>
      <c r="BA103" s="246"/>
      <c r="BB103" s="246"/>
      <c r="BC103" s="246"/>
      <c r="BD103" s="246"/>
      <c r="BE103" s="239"/>
      <c r="BF103" s="239"/>
      <c r="BG103" s="239"/>
      <c r="BH103" s="239"/>
      <c r="BI103" s="239"/>
      <c r="BJ103" s="239"/>
      <c r="BK103" s="239"/>
      <c r="BL103" s="239"/>
      <c r="BM103" s="239"/>
      <c r="BN103" s="239"/>
      <c r="BO103" s="239"/>
      <c r="BP103" s="239"/>
      <c r="BQ103" s="940" t="s">
        <v>441</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28"/>
    </row>
    <row r="104" spans="1:131" ht="26.25" customHeight="1" x14ac:dyDescent="0.15">
      <c r="A104" s="243"/>
      <c r="B104" s="244"/>
      <c r="C104" s="244"/>
      <c r="D104" s="244"/>
      <c r="E104" s="244"/>
      <c r="F104" s="244"/>
      <c r="G104" s="244"/>
      <c r="H104" s="244"/>
      <c r="I104" s="244"/>
      <c r="J104" s="244"/>
      <c r="K104" s="244"/>
      <c r="L104" s="244"/>
      <c r="M104" s="244"/>
      <c r="N104" s="244"/>
      <c r="O104" s="244"/>
      <c r="P104" s="244"/>
      <c r="Q104" s="245"/>
      <c r="R104" s="245"/>
      <c r="S104" s="245"/>
      <c r="T104" s="245"/>
      <c r="U104" s="245"/>
      <c r="V104" s="245"/>
      <c r="W104" s="245"/>
      <c r="X104" s="245"/>
      <c r="Y104" s="245"/>
      <c r="Z104" s="245"/>
      <c r="AA104" s="245"/>
      <c r="AB104" s="245"/>
      <c r="AC104" s="245"/>
      <c r="AD104" s="245"/>
      <c r="AE104" s="245"/>
      <c r="AF104" s="245"/>
      <c r="AG104" s="245"/>
      <c r="AH104" s="245"/>
      <c r="AI104" s="245"/>
      <c r="AJ104" s="245"/>
      <c r="AK104" s="245"/>
      <c r="AL104" s="245"/>
      <c r="AM104" s="245"/>
      <c r="AN104" s="245"/>
      <c r="AO104" s="245"/>
      <c r="AP104" s="245"/>
      <c r="AQ104" s="245"/>
      <c r="AR104" s="245"/>
      <c r="AS104" s="245"/>
      <c r="AT104" s="245"/>
      <c r="AU104" s="245"/>
      <c r="AV104" s="245"/>
      <c r="AW104" s="245"/>
      <c r="AX104" s="245"/>
      <c r="AY104" s="245"/>
      <c r="AZ104" s="246"/>
      <c r="BA104" s="246"/>
      <c r="BB104" s="246"/>
      <c r="BC104" s="246"/>
      <c r="BD104" s="246"/>
      <c r="BE104" s="239"/>
      <c r="BF104" s="239"/>
      <c r="BG104" s="239"/>
      <c r="BH104" s="239"/>
      <c r="BI104" s="239"/>
      <c r="BJ104" s="239"/>
      <c r="BK104" s="239"/>
      <c r="BL104" s="239"/>
      <c r="BM104" s="239"/>
      <c r="BN104" s="239"/>
      <c r="BO104" s="239"/>
      <c r="BP104" s="239"/>
      <c r="BQ104" s="941" t="s">
        <v>442</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28"/>
    </row>
    <row r="105" spans="1:131" ht="11.25" customHeight="1" x14ac:dyDescent="0.15">
      <c r="A105" s="239"/>
      <c r="B105" s="239"/>
      <c r="C105" s="239"/>
      <c r="D105" s="239"/>
      <c r="E105" s="239"/>
      <c r="F105" s="239"/>
      <c r="G105" s="239"/>
      <c r="H105" s="239"/>
      <c r="I105" s="239"/>
      <c r="J105" s="239"/>
      <c r="K105" s="239"/>
      <c r="L105" s="239"/>
      <c r="M105" s="239"/>
      <c r="N105" s="239"/>
      <c r="O105" s="239"/>
      <c r="P105" s="239"/>
      <c r="Q105" s="239"/>
      <c r="R105" s="239"/>
      <c r="S105" s="239"/>
      <c r="T105" s="239"/>
      <c r="U105" s="239"/>
      <c r="V105" s="239"/>
      <c r="W105" s="239"/>
      <c r="X105" s="239"/>
      <c r="Y105" s="239"/>
      <c r="Z105" s="239"/>
      <c r="AA105" s="239"/>
      <c r="AB105" s="239"/>
      <c r="AC105" s="239"/>
      <c r="AD105" s="239"/>
      <c r="AE105" s="239"/>
      <c r="AF105" s="239"/>
      <c r="AG105" s="239"/>
      <c r="AH105" s="239"/>
      <c r="AI105" s="239"/>
      <c r="AJ105" s="239"/>
      <c r="AK105" s="239"/>
      <c r="AL105" s="239"/>
      <c r="AM105" s="239"/>
      <c r="AN105" s="239"/>
      <c r="AO105" s="239"/>
      <c r="AP105" s="239"/>
      <c r="AQ105" s="239"/>
      <c r="AR105" s="239"/>
      <c r="AS105" s="239"/>
      <c r="AT105" s="239"/>
      <c r="AU105" s="239"/>
      <c r="AV105" s="239"/>
      <c r="AW105" s="239"/>
      <c r="AX105" s="239"/>
      <c r="AY105" s="239"/>
      <c r="AZ105" s="239"/>
      <c r="BA105" s="239"/>
      <c r="BB105" s="239"/>
      <c r="BC105" s="239"/>
      <c r="BD105" s="239"/>
      <c r="BE105" s="239"/>
      <c r="BF105" s="239"/>
      <c r="BG105" s="239"/>
      <c r="BH105" s="239"/>
      <c r="BI105" s="239"/>
      <c r="BJ105" s="239"/>
      <c r="BK105" s="239"/>
      <c r="BL105" s="239"/>
      <c r="BM105" s="239"/>
      <c r="BN105" s="239"/>
      <c r="BO105" s="239"/>
      <c r="BP105" s="239"/>
      <c r="BQ105" s="228"/>
      <c r="BR105" s="228"/>
      <c r="BS105" s="228"/>
      <c r="BT105" s="228"/>
      <c r="BU105" s="228"/>
      <c r="BV105" s="228"/>
      <c r="BW105" s="228"/>
      <c r="BX105" s="228"/>
      <c r="BY105" s="228"/>
      <c r="BZ105" s="228"/>
      <c r="CA105" s="228"/>
      <c r="CB105" s="228"/>
      <c r="CC105" s="228"/>
      <c r="CD105" s="228"/>
      <c r="CE105" s="228"/>
      <c r="CF105" s="228"/>
      <c r="CG105" s="228"/>
      <c r="CH105" s="228"/>
      <c r="CI105" s="228"/>
      <c r="CJ105" s="228"/>
      <c r="CK105" s="228"/>
      <c r="CL105" s="228"/>
      <c r="CM105" s="228"/>
      <c r="CN105" s="228"/>
      <c r="CO105" s="228"/>
      <c r="CP105" s="228"/>
      <c r="CQ105" s="228"/>
      <c r="CR105" s="228"/>
      <c r="CS105" s="228"/>
      <c r="CT105" s="228"/>
      <c r="CU105" s="228"/>
      <c r="CV105" s="228"/>
      <c r="CW105" s="228"/>
      <c r="CX105" s="228"/>
      <c r="CY105" s="228"/>
      <c r="CZ105" s="228"/>
      <c r="DA105" s="228"/>
      <c r="DB105" s="228"/>
      <c r="DC105" s="228"/>
      <c r="DD105" s="228"/>
      <c r="DE105" s="228"/>
      <c r="DF105" s="228"/>
      <c r="DG105" s="228"/>
      <c r="DH105" s="228"/>
      <c r="DI105" s="228"/>
      <c r="DJ105" s="228"/>
      <c r="DK105" s="228"/>
      <c r="DL105" s="228"/>
      <c r="DM105" s="228"/>
      <c r="DN105" s="228"/>
      <c r="DO105" s="228"/>
      <c r="DP105" s="228"/>
      <c r="DQ105" s="228"/>
      <c r="DR105" s="228"/>
      <c r="DS105" s="228"/>
      <c r="DT105" s="228"/>
      <c r="DU105" s="228"/>
      <c r="DV105" s="228"/>
      <c r="DW105" s="228"/>
      <c r="DX105" s="228"/>
      <c r="DY105" s="228"/>
      <c r="DZ105" s="228"/>
      <c r="EA105" s="228"/>
    </row>
    <row r="106" spans="1:131" ht="11.25" customHeight="1" x14ac:dyDescent="0.15">
      <c r="A106" s="239"/>
      <c r="B106" s="239"/>
      <c r="C106" s="239"/>
      <c r="D106" s="239"/>
      <c r="E106" s="239"/>
      <c r="F106" s="239"/>
      <c r="G106" s="239"/>
      <c r="H106" s="239"/>
      <c r="I106" s="239"/>
      <c r="J106" s="239"/>
      <c r="K106" s="239"/>
      <c r="L106" s="239"/>
      <c r="M106" s="239"/>
      <c r="N106" s="239"/>
      <c r="O106" s="239"/>
      <c r="P106" s="239"/>
      <c r="Q106" s="239"/>
      <c r="R106" s="239"/>
      <c r="S106" s="239"/>
      <c r="T106" s="239"/>
      <c r="U106" s="239"/>
      <c r="V106" s="239"/>
      <c r="W106" s="239"/>
      <c r="X106" s="239"/>
      <c r="Y106" s="239"/>
      <c r="Z106" s="239"/>
      <c r="AA106" s="239"/>
      <c r="AB106" s="239"/>
      <c r="AC106" s="239"/>
      <c r="AD106" s="239"/>
      <c r="AE106" s="239"/>
      <c r="AF106" s="239"/>
      <c r="AG106" s="239"/>
      <c r="AH106" s="239"/>
      <c r="AI106" s="239"/>
      <c r="AJ106" s="239"/>
      <c r="AK106" s="239"/>
      <c r="AL106" s="239"/>
      <c r="AM106" s="239"/>
      <c r="AN106" s="239"/>
      <c r="AO106" s="239"/>
      <c r="AP106" s="239"/>
      <c r="AQ106" s="239"/>
      <c r="AR106" s="239"/>
      <c r="AS106" s="239"/>
      <c r="AT106" s="239"/>
      <c r="AU106" s="239"/>
      <c r="AV106" s="239"/>
      <c r="AW106" s="239"/>
      <c r="AX106" s="239"/>
      <c r="AY106" s="239"/>
      <c r="AZ106" s="239"/>
      <c r="BA106" s="239"/>
      <c r="BB106" s="239"/>
      <c r="BC106" s="239"/>
      <c r="BD106" s="239"/>
      <c r="BE106" s="239"/>
      <c r="BF106" s="239"/>
      <c r="BG106" s="239"/>
      <c r="BH106" s="239"/>
      <c r="BI106" s="239"/>
      <c r="BJ106" s="239"/>
      <c r="BK106" s="239"/>
      <c r="BL106" s="239"/>
      <c r="BM106" s="239"/>
      <c r="BN106" s="239"/>
      <c r="BO106" s="239"/>
      <c r="BP106" s="239"/>
      <c r="BQ106" s="228"/>
      <c r="BR106" s="228"/>
      <c r="BS106" s="228"/>
      <c r="BT106" s="228"/>
      <c r="BU106" s="228"/>
      <c r="BV106" s="228"/>
      <c r="BW106" s="228"/>
      <c r="BX106" s="228"/>
      <c r="BY106" s="228"/>
      <c r="BZ106" s="228"/>
      <c r="CA106" s="228"/>
      <c r="CB106" s="228"/>
      <c r="CC106" s="228"/>
      <c r="CD106" s="228"/>
      <c r="CE106" s="228"/>
      <c r="CF106" s="228"/>
      <c r="CG106" s="228"/>
      <c r="CH106" s="228"/>
      <c r="CI106" s="228"/>
      <c r="CJ106" s="228"/>
      <c r="CK106" s="228"/>
      <c r="CL106" s="228"/>
      <c r="CM106" s="228"/>
      <c r="CN106" s="228"/>
      <c r="CO106" s="228"/>
      <c r="CP106" s="228"/>
      <c r="CQ106" s="228"/>
      <c r="CR106" s="228"/>
      <c r="CS106" s="228"/>
      <c r="CT106" s="228"/>
      <c r="CU106" s="228"/>
      <c r="CV106" s="228"/>
      <c r="CW106" s="228"/>
      <c r="CX106" s="228"/>
      <c r="CY106" s="228"/>
      <c r="CZ106" s="228"/>
      <c r="DA106" s="228"/>
      <c r="DB106" s="228"/>
      <c r="DC106" s="228"/>
      <c r="DD106" s="228"/>
      <c r="DE106" s="228"/>
      <c r="DF106" s="228"/>
      <c r="DG106" s="228"/>
      <c r="DH106" s="228"/>
      <c r="DI106" s="228"/>
      <c r="DJ106" s="228"/>
      <c r="DK106" s="228"/>
      <c r="DL106" s="228"/>
      <c r="DM106" s="228"/>
      <c r="DN106" s="228"/>
      <c r="DO106" s="228"/>
      <c r="DP106" s="228"/>
      <c r="DQ106" s="228"/>
      <c r="DR106" s="228"/>
      <c r="DS106" s="228"/>
      <c r="DT106" s="228"/>
      <c r="DU106" s="228"/>
      <c r="DV106" s="228"/>
      <c r="DW106" s="228"/>
      <c r="DX106" s="228"/>
      <c r="DY106" s="228"/>
      <c r="DZ106" s="228"/>
      <c r="EA106" s="228"/>
    </row>
    <row r="107" spans="1:131" s="228" customFormat="1" ht="26.25" customHeight="1" thickBot="1" x14ac:dyDescent="0.2">
      <c r="A107" s="247" t="s">
        <v>443</v>
      </c>
      <c r="B107" s="248"/>
      <c r="C107" s="248"/>
      <c r="D107" s="248"/>
      <c r="E107" s="248"/>
      <c r="F107" s="248"/>
      <c r="G107" s="248"/>
      <c r="H107" s="248"/>
      <c r="I107" s="248"/>
      <c r="J107" s="248"/>
      <c r="K107" s="248"/>
      <c r="L107" s="248"/>
      <c r="M107" s="248"/>
      <c r="N107" s="248"/>
      <c r="O107" s="248"/>
      <c r="P107" s="248"/>
      <c r="Q107" s="248"/>
      <c r="R107" s="248"/>
      <c r="S107" s="248"/>
      <c r="T107" s="248"/>
      <c r="U107" s="248"/>
      <c r="V107" s="248"/>
      <c r="W107" s="248"/>
      <c r="X107" s="248"/>
      <c r="Y107" s="248"/>
      <c r="Z107" s="248"/>
      <c r="AA107" s="248"/>
      <c r="AB107" s="248"/>
      <c r="AC107" s="248"/>
      <c r="AD107" s="248"/>
      <c r="AE107" s="248"/>
      <c r="AF107" s="248"/>
      <c r="AG107" s="248"/>
      <c r="AH107" s="248"/>
      <c r="AI107" s="248"/>
      <c r="AJ107" s="248"/>
      <c r="AK107" s="248"/>
      <c r="AL107" s="248"/>
      <c r="AM107" s="248"/>
      <c r="AN107" s="248"/>
      <c r="AO107" s="248"/>
      <c r="AP107" s="248"/>
      <c r="AQ107" s="248"/>
      <c r="AR107" s="248"/>
      <c r="AS107" s="248"/>
      <c r="AT107" s="248"/>
      <c r="AU107" s="247" t="s">
        <v>444</v>
      </c>
      <c r="AV107" s="248"/>
      <c r="AW107" s="248"/>
      <c r="AX107" s="248"/>
      <c r="AY107" s="248"/>
      <c r="AZ107" s="248"/>
      <c r="BA107" s="248"/>
      <c r="BB107" s="248"/>
      <c r="BC107" s="248"/>
      <c r="BD107" s="248"/>
      <c r="BE107" s="248"/>
      <c r="BF107" s="248"/>
      <c r="BG107" s="248"/>
      <c r="BH107" s="248"/>
      <c r="BI107" s="248"/>
      <c r="BJ107" s="248"/>
      <c r="BK107" s="248"/>
      <c r="BL107" s="248"/>
      <c r="BM107" s="248"/>
      <c r="BN107" s="248"/>
      <c r="BO107" s="248"/>
      <c r="BP107" s="248"/>
      <c r="BQ107" s="248"/>
      <c r="BR107" s="248"/>
      <c r="BS107" s="248"/>
      <c r="BT107" s="248"/>
      <c r="BU107" s="248"/>
      <c r="BV107" s="248"/>
      <c r="BW107" s="248"/>
      <c r="BX107" s="248"/>
      <c r="BY107" s="248"/>
      <c r="BZ107" s="248"/>
      <c r="CA107" s="248"/>
      <c r="CB107" s="248"/>
      <c r="CC107" s="248"/>
      <c r="CD107" s="248"/>
      <c r="CE107" s="248"/>
      <c r="CF107" s="248"/>
      <c r="CG107" s="248"/>
      <c r="CH107" s="248"/>
      <c r="CI107" s="248"/>
      <c r="CJ107" s="248"/>
      <c r="CK107" s="248"/>
      <c r="CL107" s="248"/>
      <c r="CM107" s="248"/>
      <c r="CN107" s="248"/>
      <c r="CO107" s="248"/>
      <c r="CP107" s="248"/>
      <c r="CQ107" s="248"/>
      <c r="CR107" s="248"/>
      <c r="CS107" s="248"/>
      <c r="CT107" s="248"/>
      <c r="CU107" s="248"/>
      <c r="CV107" s="248"/>
      <c r="CW107" s="248"/>
      <c r="CX107" s="248"/>
      <c r="CY107" s="248"/>
      <c r="CZ107" s="248"/>
      <c r="DA107" s="248"/>
      <c r="DB107" s="248"/>
      <c r="DC107" s="248"/>
      <c r="DD107" s="248"/>
      <c r="DE107" s="248"/>
      <c r="DF107" s="248"/>
      <c r="DG107" s="248"/>
      <c r="DH107" s="248"/>
      <c r="DI107" s="248"/>
      <c r="DJ107" s="248"/>
      <c r="DK107" s="248"/>
      <c r="DL107" s="248"/>
      <c r="DM107" s="248"/>
      <c r="DN107" s="248"/>
      <c r="DO107" s="248"/>
      <c r="DP107" s="248"/>
      <c r="DQ107" s="248"/>
      <c r="DR107" s="248"/>
      <c r="DS107" s="248"/>
      <c r="DT107" s="248"/>
      <c r="DU107" s="248"/>
      <c r="DV107" s="248"/>
      <c r="DW107" s="248"/>
      <c r="DX107" s="248"/>
      <c r="DY107" s="248"/>
      <c r="DZ107" s="248"/>
    </row>
    <row r="108" spans="1:131" s="228" customFormat="1" ht="26.25" customHeight="1" x14ac:dyDescent="0.15">
      <c r="A108" s="942" t="s">
        <v>445</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446</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28" customFormat="1" ht="26.25" customHeight="1" x14ac:dyDescent="0.15">
      <c r="A109" s="895" t="s">
        <v>447</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448</v>
      </c>
      <c r="AB109" s="896"/>
      <c r="AC109" s="896"/>
      <c r="AD109" s="896"/>
      <c r="AE109" s="897"/>
      <c r="AF109" s="898" t="s">
        <v>449</v>
      </c>
      <c r="AG109" s="896"/>
      <c r="AH109" s="896"/>
      <c r="AI109" s="896"/>
      <c r="AJ109" s="897"/>
      <c r="AK109" s="898" t="s">
        <v>312</v>
      </c>
      <c r="AL109" s="896"/>
      <c r="AM109" s="896"/>
      <c r="AN109" s="896"/>
      <c r="AO109" s="897"/>
      <c r="AP109" s="898" t="s">
        <v>450</v>
      </c>
      <c r="AQ109" s="896"/>
      <c r="AR109" s="896"/>
      <c r="AS109" s="896"/>
      <c r="AT109" s="929"/>
      <c r="AU109" s="895" t="s">
        <v>447</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448</v>
      </c>
      <c r="BR109" s="896"/>
      <c r="BS109" s="896"/>
      <c r="BT109" s="896"/>
      <c r="BU109" s="897"/>
      <c r="BV109" s="898" t="s">
        <v>449</v>
      </c>
      <c r="BW109" s="896"/>
      <c r="BX109" s="896"/>
      <c r="BY109" s="896"/>
      <c r="BZ109" s="897"/>
      <c r="CA109" s="898" t="s">
        <v>312</v>
      </c>
      <c r="CB109" s="896"/>
      <c r="CC109" s="896"/>
      <c r="CD109" s="896"/>
      <c r="CE109" s="897"/>
      <c r="CF109" s="936" t="s">
        <v>450</v>
      </c>
      <c r="CG109" s="936"/>
      <c r="CH109" s="936"/>
      <c r="CI109" s="936"/>
      <c r="CJ109" s="936"/>
      <c r="CK109" s="898" t="s">
        <v>451</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448</v>
      </c>
      <c r="DH109" s="896"/>
      <c r="DI109" s="896"/>
      <c r="DJ109" s="896"/>
      <c r="DK109" s="897"/>
      <c r="DL109" s="898" t="s">
        <v>449</v>
      </c>
      <c r="DM109" s="896"/>
      <c r="DN109" s="896"/>
      <c r="DO109" s="896"/>
      <c r="DP109" s="897"/>
      <c r="DQ109" s="898" t="s">
        <v>312</v>
      </c>
      <c r="DR109" s="896"/>
      <c r="DS109" s="896"/>
      <c r="DT109" s="896"/>
      <c r="DU109" s="897"/>
      <c r="DV109" s="898" t="s">
        <v>450</v>
      </c>
      <c r="DW109" s="896"/>
      <c r="DX109" s="896"/>
      <c r="DY109" s="896"/>
      <c r="DZ109" s="929"/>
    </row>
    <row r="110" spans="1:131" s="228" customFormat="1" ht="26.25" customHeight="1" x14ac:dyDescent="0.15">
      <c r="A110" s="807" t="s">
        <v>452</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12530168</v>
      </c>
      <c r="AB110" s="889"/>
      <c r="AC110" s="889"/>
      <c r="AD110" s="889"/>
      <c r="AE110" s="890"/>
      <c r="AF110" s="891">
        <v>12372063</v>
      </c>
      <c r="AG110" s="889"/>
      <c r="AH110" s="889"/>
      <c r="AI110" s="889"/>
      <c r="AJ110" s="890"/>
      <c r="AK110" s="891">
        <v>12383091</v>
      </c>
      <c r="AL110" s="889"/>
      <c r="AM110" s="889"/>
      <c r="AN110" s="889"/>
      <c r="AO110" s="890"/>
      <c r="AP110" s="892">
        <v>15.7</v>
      </c>
      <c r="AQ110" s="893"/>
      <c r="AR110" s="893"/>
      <c r="AS110" s="893"/>
      <c r="AT110" s="894"/>
      <c r="AU110" s="930" t="s">
        <v>75</v>
      </c>
      <c r="AV110" s="931"/>
      <c r="AW110" s="931"/>
      <c r="AX110" s="931"/>
      <c r="AY110" s="931"/>
      <c r="AZ110" s="860" t="s">
        <v>453</v>
      </c>
      <c r="BA110" s="808"/>
      <c r="BB110" s="808"/>
      <c r="BC110" s="808"/>
      <c r="BD110" s="808"/>
      <c r="BE110" s="808"/>
      <c r="BF110" s="808"/>
      <c r="BG110" s="808"/>
      <c r="BH110" s="808"/>
      <c r="BI110" s="808"/>
      <c r="BJ110" s="808"/>
      <c r="BK110" s="808"/>
      <c r="BL110" s="808"/>
      <c r="BM110" s="808"/>
      <c r="BN110" s="808"/>
      <c r="BO110" s="808"/>
      <c r="BP110" s="809"/>
      <c r="BQ110" s="861">
        <v>145284794</v>
      </c>
      <c r="BR110" s="842"/>
      <c r="BS110" s="842"/>
      <c r="BT110" s="842"/>
      <c r="BU110" s="842"/>
      <c r="BV110" s="842">
        <v>148023230</v>
      </c>
      <c r="BW110" s="842"/>
      <c r="BX110" s="842"/>
      <c r="BY110" s="842"/>
      <c r="BZ110" s="842"/>
      <c r="CA110" s="842">
        <v>148841340</v>
      </c>
      <c r="CB110" s="842"/>
      <c r="CC110" s="842"/>
      <c r="CD110" s="842"/>
      <c r="CE110" s="842"/>
      <c r="CF110" s="866">
        <v>189.3</v>
      </c>
      <c r="CG110" s="867"/>
      <c r="CH110" s="867"/>
      <c r="CI110" s="867"/>
      <c r="CJ110" s="867"/>
      <c r="CK110" s="926" t="s">
        <v>454</v>
      </c>
      <c r="CL110" s="819"/>
      <c r="CM110" s="860" t="s">
        <v>455</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61" t="s">
        <v>456</v>
      </c>
      <c r="DH110" s="842"/>
      <c r="DI110" s="842"/>
      <c r="DJ110" s="842"/>
      <c r="DK110" s="842"/>
      <c r="DL110" s="842" t="s">
        <v>456</v>
      </c>
      <c r="DM110" s="842"/>
      <c r="DN110" s="842"/>
      <c r="DO110" s="842"/>
      <c r="DP110" s="842"/>
      <c r="DQ110" s="842" t="s">
        <v>456</v>
      </c>
      <c r="DR110" s="842"/>
      <c r="DS110" s="842"/>
      <c r="DT110" s="842"/>
      <c r="DU110" s="842"/>
      <c r="DV110" s="843" t="s">
        <v>457</v>
      </c>
      <c r="DW110" s="843"/>
      <c r="DX110" s="843"/>
      <c r="DY110" s="843"/>
      <c r="DZ110" s="844"/>
    </row>
    <row r="111" spans="1:131" s="228" customFormat="1" ht="26.25" customHeight="1" x14ac:dyDescent="0.15">
      <c r="A111" s="774" t="s">
        <v>458</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456</v>
      </c>
      <c r="AB111" s="919"/>
      <c r="AC111" s="919"/>
      <c r="AD111" s="919"/>
      <c r="AE111" s="920"/>
      <c r="AF111" s="921" t="s">
        <v>456</v>
      </c>
      <c r="AG111" s="919"/>
      <c r="AH111" s="919"/>
      <c r="AI111" s="919"/>
      <c r="AJ111" s="920"/>
      <c r="AK111" s="921" t="s">
        <v>457</v>
      </c>
      <c r="AL111" s="919"/>
      <c r="AM111" s="919"/>
      <c r="AN111" s="919"/>
      <c r="AO111" s="920"/>
      <c r="AP111" s="922" t="s">
        <v>456</v>
      </c>
      <c r="AQ111" s="923"/>
      <c r="AR111" s="923"/>
      <c r="AS111" s="923"/>
      <c r="AT111" s="924"/>
      <c r="AU111" s="932"/>
      <c r="AV111" s="933"/>
      <c r="AW111" s="933"/>
      <c r="AX111" s="933"/>
      <c r="AY111" s="933"/>
      <c r="AZ111" s="815" t="s">
        <v>459</v>
      </c>
      <c r="BA111" s="752"/>
      <c r="BB111" s="752"/>
      <c r="BC111" s="752"/>
      <c r="BD111" s="752"/>
      <c r="BE111" s="752"/>
      <c r="BF111" s="752"/>
      <c r="BG111" s="752"/>
      <c r="BH111" s="752"/>
      <c r="BI111" s="752"/>
      <c r="BJ111" s="752"/>
      <c r="BK111" s="752"/>
      <c r="BL111" s="752"/>
      <c r="BM111" s="752"/>
      <c r="BN111" s="752"/>
      <c r="BO111" s="752"/>
      <c r="BP111" s="753"/>
      <c r="BQ111" s="816">
        <v>1626054</v>
      </c>
      <c r="BR111" s="817"/>
      <c r="BS111" s="817"/>
      <c r="BT111" s="817"/>
      <c r="BU111" s="817"/>
      <c r="BV111" s="817">
        <v>1582810</v>
      </c>
      <c r="BW111" s="817"/>
      <c r="BX111" s="817"/>
      <c r="BY111" s="817"/>
      <c r="BZ111" s="817"/>
      <c r="CA111" s="817">
        <v>1430634</v>
      </c>
      <c r="CB111" s="817"/>
      <c r="CC111" s="817"/>
      <c r="CD111" s="817"/>
      <c r="CE111" s="817"/>
      <c r="CF111" s="875">
        <v>1.8</v>
      </c>
      <c r="CG111" s="876"/>
      <c r="CH111" s="876"/>
      <c r="CI111" s="876"/>
      <c r="CJ111" s="876"/>
      <c r="CK111" s="927"/>
      <c r="CL111" s="821"/>
      <c r="CM111" s="815" t="s">
        <v>460</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456</v>
      </c>
      <c r="DH111" s="817"/>
      <c r="DI111" s="817"/>
      <c r="DJ111" s="817"/>
      <c r="DK111" s="817"/>
      <c r="DL111" s="817" t="s">
        <v>456</v>
      </c>
      <c r="DM111" s="817"/>
      <c r="DN111" s="817"/>
      <c r="DO111" s="817"/>
      <c r="DP111" s="817"/>
      <c r="DQ111" s="817" t="s">
        <v>456</v>
      </c>
      <c r="DR111" s="817"/>
      <c r="DS111" s="817"/>
      <c r="DT111" s="817"/>
      <c r="DU111" s="817"/>
      <c r="DV111" s="794" t="s">
        <v>130</v>
      </c>
      <c r="DW111" s="794"/>
      <c r="DX111" s="794"/>
      <c r="DY111" s="794"/>
      <c r="DZ111" s="795"/>
    </row>
    <row r="112" spans="1:131" s="228" customFormat="1" ht="26.25" customHeight="1" x14ac:dyDescent="0.15">
      <c r="A112" s="912" t="s">
        <v>461</v>
      </c>
      <c r="B112" s="913"/>
      <c r="C112" s="752" t="s">
        <v>462</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456</v>
      </c>
      <c r="AB112" s="780"/>
      <c r="AC112" s="780"/>
      <c r="AD112" s="780"/>
      <c r="AE112" s="781"/>
      <c r="AF112" s="782" t="s">
        <v>456</v>
      </c>
      <c r="AG112" s="780"/>
      <c r="AH112" s="780"/>
      <c r="AI112" s="780"/>
      <c r="AJ112" s="781"/>
      <c r="AK112" s="782" t="s">
        <v>456</v>
      </c>
      <c r="AL112" s="780"/>
      <c r="AM112" s="780"/>
      <c r="AN112" s="780"/>
      <c r="AO112" s="781"/>
      <c r="AP112" s="824" t="s">
        <v>456</v>
      </c>
      <c r="AQ112" s="825"/>
      <c r="AR112" s="825"/>
      <c r="AS112" s="825"/>
      <c r="AT112" s="826"/>
      <c r="AU112" s="932"/>
      <c r="AV112" s="933"/>
      <c r="AW112" s="933"/>
      <c r="AX112" s="933"/>
      <c r="AY112" s="933"/>
      <c r="AZ112" s="815" t="s">
        <v>463</v>
      </c>
      <c r="BA112" s="752"/>
      <c r="BB112" s="752"/>
      <c r="BC112" s="752"/>
      <c r="BD112" s="752"/>
      <c r="BE112" s="752"/>
      <c r="BF112" s="752"/>
      <c r="BG112" s="752"/>
      <c r="BH112" s="752"/>
      <c r="BI112" s="752"/>
      <c r="BJ112" s="752"/>
      <c r="BK112" s="752"/>
      <c r="BL112" s="752"/>
      <c r="BM112" s="752"/>
      <c r="BN112" s="752"/>
      <c r="BO112" s="752"/>
      <c r="BP112" s="753"/>
      <c r="BQ112" s="816">
        <v>24263840</v>
      </c>
      <c r="BR112" s="817"/>
      <c r="BS112" s="817"/>
      <c r="BT112" s="817"/>
      <c r="BU112" s="817"/>
      <c r="BV112" s="817">
        <v>22127619</v>
      </c>
      <c r="BW112" s="817"/>
      <c r="BX112" s="817"/>
      <c r="BY112" s="817"/>
      <c r="BZ112" s="817"/>
      <c r="CA112" s="817">
        <v>20798794</v>
      </c>
      <c r="CB112" s="817"/>
      <c r="CC112" s="817"/>
      <c r="CD112" s="817"/>
      <c r="CE112" s="817"/>
      <c r="CF112" s="875">
        <v>26.5</v>
      </c>
      <c r="CG112" s="876"/>
      <c r="CH112" s="876"/>
      <c r="CI112" s="876"/>
      <c r="CJ112" s="876"/>
      <c r="CK112" s="927"/>
      <c r="CL112" s="821"/>
      <c r="CM112" s="815" t="s">
        <v>464</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t="s">
        <v>456</v>
      </c>
      <c r="DH112" s="817"/>
      <c r="DI112" s="817"/>
      <c r="DJ112" s="817"/>
      <c r="DK112" s="817"/>
      <c r="DL112" s="817" t="s">
        <v>456</v>
      </c>
      <c r="DM112" s="817"/>
      <c r="DN112" s="817"/>
      <c r="DO112" s="817"/>
      <c r="DP112" s="817"/>
      <c r="DQ112" s="817" t="s">
        <v>456</v>
      </c>
      <c r="DR112" s="817"/>
      <c r="DS112" s="817"/>
      <c r="DT112" s="817"/>
      <c r="DU112" s="817"/>
      <c r="DV112" s="794" t="s">
        <v>457</v>
      </c>
      <c r="DW112" s="794"/>
      <c r="DX112" s="794"/>
      <c r="DY112" s="794"/>
      <c r="DZ112" s="795"/>
    </row>
    <row r="113" spans="1:130" s="228" customFormat="1" ht="26.25" customHeight="1" x14ac:dyDescent="0.15">
      <c r="A113" s="914"/>
      <c r="B113" s="915"/>
      <c r="C113" s="752" t="s">
        <v>465</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2664313</v>
      </c>
      <c r="AB113" s="919"/>
      <c r="AC113" s="919"/>
      <c r="AD113" s="919"/>
      <c r="AE113" s="920"/>
      <c r="AF113" s="921">
        <v>2411334</v>
      </c>
      <c r="AG113" s="919"/>
      <c r="AH113" s="919"/>
      <c r="AI113" s="919"/>
      <c r="AJ113" s="920"/>
      <c r="AK113" s="921">
        <v>1909222</v>
      </c>
      <c r="AL113" s="919"/>
      <c r="AM113" s="919"/>
      <c r="AN113" s="919"/>
      <c r="AO113" s="920"/>
      <c r="AP113" s="922">
        <v>2.4</v>
      </c>
      <c r="AQ113" s="923"/>
      <c r="AR113" s="923"/>
      <c r="AS113" s="923"/>
      <c r="AT113" s="924"/>
      <c r="AU113" s="932"/>
      <c r="AV113" s="933"/>
      <c r="AW113" s="933"/>
      <c r="AX113" s="933"/>
      <c r="AY113" s="933"/>
      <c r="AZ113" s="815" t="s">
        <v>466</v>
      </c>
      <c r="BA113" s="752"/>
      <c r="BB113" s="752"/>
      <c r="BC113" s="752"/>
      <c r="BD113" s="752"/>
      <c r="BE113" s="752"/>
      <c r="BF113" s="752"/>
      <c r="BG113" s="752"/>
      <c r="BH113" s="752"/>
      <c r="BI113" s="752"/>
      <c r="BJ113" s="752"/>
      <c r="BK113" s="752"/>
      <c r="BL113" s="752"/>
      <c r="BM113" s="752"/>
      <c r="BN113" s="752"/>
      <c r="BO113" s="752"/>
      <c r="BP113" s="753"/>
      <c r="BQ113" s="816">
        <v>503640</v>
      </c>
      <c r="BR113" s="817"/>
      <c r="BS113" s="817"/>
      <c r="BT113" s="817"/>
      <c r="BU113" s="817"/>
      <c r="BV113" s="817">
        <v>587117</v>
      </c>
      <c r="BW113" s="817"/>
      <c r="BX113" s="817"/>
      <c r="BY113" s="817"/>
      <c r="BZ113" s="817"/>
      <c r="CA113" s="817">
        <v>534912</v>
      </c>
      <c r="CB113" s="817"/>
      <c r="CC113" s="817"/>
      <c r="CD113" s="817"/>
      <c r="CE113" s="817"/>
      <c r="CF113" s="875">
        <v>0.7</v>
      </c>
      <c r="CG113" s="876"/>
      <c r="CH113" s="876"/>
      <c r="CI113" s="876"/>
      <c r="CJ113" s="876"/>
      <c r="CK113" s="927"/>
      <c r="CL113" s="821"/>
      <c r="CM113" s="815" t="s">
        <v>467</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456</v>
      </c>
      <c r="DH113" s="780"/>
      <c r="DI113" s="780"/>
      <c r="DJ113" s="780"/>
      <c r="DK113" s="781"/>
      <c r="DL113" s="782" t="s">
        <v>456</v>
      </c>
      <c r="DM113" s="780"/>
      <c r="DN113" s="780"/>
      <c r="DO113" s="780"/>
      <c r="DP113" s="781"/>
      <c r="DQ113" s="782" t="s">
        <v>457</v>
      </c>
      <c r="DR113" s="780"/>
      <c r="DS113" s="780"/>
      <c r="DT113" s="780"/>
      <c r="DU113" s="781"/>
      <c r="DV113" s="824" t="s">
        <v>456</v>
      </c>
      <c r="DW113" s="825"/>
      <c r="DX113" s="825"/>
      <c r="DY113" s="825"/>
      <c r="DZ113" s="826"/>
    </row>
    <row r="114" spans="1:130" s="228" customFormat="1" ht="26.25" customHeight="1" x14ac:dyDescent="0.15">
      <c r="A114" s="914"/>
      <c r="B114" s="915"/>
      <c r="C114" s="752" t="s">
        <v>468</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30432</v>
      </c>
      <c r="AB114" s="780"/>
      <c r="AC114" s="780"/>
      <c r="AD114" s="780"/>
      <c r="AE114" s="781"/>
      <c r="AF114" s="782">
        <v>38053</v>
      </c>
      <c r="AG114" s="780"/>
      <c r="AH114" s="780"/>
      <c r="AI114" s="780"/>
      <c r="AJ114" s="781"/>
      <c r="AK114" s="782">
        <v>49833</v>
      </c>
      <c r="AL114" s="780"/>
      <c r="AM114" s="780"/>
      <c r="AN114" s="780"/>
      <c r="AO114" s="781"/>
      <c r="AP114" s="824">
        <v>0.1</v>
      </c>
      <c r="AQ114" s="825"/>
      <c r="AR114" s="825"/>
      <c r="AS114" s="825"/>
      <c r="AT114" s="826"/>
      <c r="AU114" s="932"/>
      <c r="AV114" s="933"/>
      <c r="AW114" s="933"/>
      <c r="AX114" s="933"/>
      <c r="AY114" s="933"/>
      <c r="AZ114" s="815" t="s">
        <v>469</v>
      </c>
      <c r="BA114" s="752"/>
      <c r="BB114" s="752"/>
      <c r="BC114" s="752"/>
      <c r="BD114" s="752"/>
      <c r="BE114" s="752"/>
      <c r="BF114" s="752"/>
      <c r="BG114" s="752"/>
      <c r="BH114" s="752"/>
      <c r="BI114" s="752"/>
      <c r="BJ114" s="752"/>
      <c r="BK114" s="752"/>
      <c r="BL114" s="752"/>
      <c r="BM114" s="752"/>
      <c r="BN114" s="752"/>
      <c r="BO114" s="752"/>
      <c r="BP114" s="753"/>
      <c r="BQ114" s="816">
        <v>16467919</v>
      </c>
      <c r="BR114" s="817"/>
      <c r="BS114" s="817"/>
      <c r="BT114" s="817"/>
      <c r="BU114" s="817"/>
      <c r="BV114" s="817">
        <v>16588368</v>
      </c>
      <c r="BW114" s="817"/>
      <c r="BX114" s="817"/>
      <c r="BY114" s="817"/>
      <c r="BZ114" s="817"/>
      <c r="CA114" s="817">
        <v>16729115</v>
      </c>
      <c r="CB114" s="817"/>
      <c r="CC114" s="817"/>
      <c r="CD114" s="817"/>
      <c r="CE114" s="817"/>
      <c r="CF114" s="875">
        <v>21.3</v>
      </c>
      <c r="CG114" s="876"/>
      <c r="CH114" s="876"/>
      <c r="CI114" s="876"/>
      <c r="CJ114" s="876"/>
      <c r="CK114" s="927"/>
      <c r="CL114" s="821"/>
      <c r="CM114" s="815" t="s">
        <v>470</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456</v>
      </c>
      <c r="DH114" s="780"/>
      <c r="DI114" s="780"/>
      <c r="DJ114" s="780"/>
      <c r="DK114" s="781"/>
      <c r="DL114" s="782" t="s">
        <v>456</v>
      </c>
      <c r="DM114" s="780"/>
      <c r="DN114" s="780"/>
      <c r="DO114" s="780"/>
      <c r="DP114" s="781"/>
      <c r="DQ114" s="782" t="s">
        <v>456</v>
      </c>
      <c r="DR114" s="780"/>
      <c r="DS114" s="780"/>
      <c r="DT114" s="780"/>
      <c r="DU114" s="781"/>
      <c r="DV114" s="824" t="s">
        <v>456</v>
      </c>
      <c r="DW114" s="825"/>
      <c r="DX114" s="825"/>
      <c r="DY114" s="825"/>
      <c r="DZ114" s="826"/>
    </row>
    <row r="115" spans="1:130" s="228" customFormat="1" ht="26.25" customHeight="1" x14ac:dyDescent="0.15">
      <c r="A115" s="914"/>
      <c r="B115" s="915"/>
      <c r="C115" s="752" t="s">
        <v>471</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v>8819</v>
      </c>
      <c r="AB115" s="919"/>
      <c r="AC115" s="919"/>
      <c r="AD115" s="919"/>
      <c r="AE115" s="920"/>
      <c r="AF115" s="921">
        <v>10156</v>
      </c>
      <c r="AG115" s="919"/>
      <c r="AH115" s="919"/>
      <c r="AI115" s="919"/>
      <c r="AJ115" s="920"/>
      <c r="AK115" s="921">
        <v>11978</v>
      </c>
      <c r="AL115" s="919"/>
      <c r="AM115" s="919"/>
      <c r="AN115" s="919"/>
      <c r="AO115" s="920"/>
      <c r="AP115" s="922">
        <v>0</v>
      </c>
      <c r="AQ115" s="923"/>
      <c r="AR115" s="923"/>
      <c r="AS115" s="923"/>
      <c r="AT115" s="924"/>
      <c r="AU115" s="932"/>
      <c r="AV115" s="933"/>
      <c r="AW115" s="933"/>
      <c r="AX115" s="933"/>
      <c r="AY115" s="933"/>
      <c r="AZ115" s="815" t="s">
        <v>472</v>
      </c>
      <c r="BA115" s="752"/>
      <c r="BB115" s="752"/>
      <c r="BC115" s="752"/>
      <c r="BD115" s="752"/>
      <c r="BE115" s="752"/>
      <c r="BF115" s="752"/>
      <c r="BG115" s="752"/>
      <c r="BH115" s="752"/>
      <c r="BI115" s="752"/>
      <c r="BJ115" s="752"/>
      <c r="BK115" s="752"/>
      <c r="BL115" s="752"/>
      <c r="BM115" s="752"/>
      <c r="BN115" s="752"/>
      <c r="BO115" s="752"/>
      <c r="BP115" s="753"/>
      <c r="BQ115" s="816" t="s">
        <v>456</v>
      </c>
      <c r="BR115" s="817"/>
      <c r="BS115" s="817"/>
      <c r="BT115" s="817"/>
      <c r="BU115" s="817"/>
      <c r="BV115" s="817" t="s">
        <v>456</v>
      </c>
      <c r="BW115" s="817"/>
      <c r="BX115" s="817"/>
      <c r="BY115" s="817"/>
      <c r="BZ115" s="817"/>
      <c r="CA115" s="817" t="s">
        <v>456</v>
      </c>
      <c r="CB115" s="817"/>
      <c r="CC115" s="817"/>
      <c r="CD115" s="817"/>
      <c r="CE115" s="817"/>
      <c r="CF115" s="875" t="s">
        <v>130</v>
      </c>
      <c r="CG115" s="876"/>
      <c r="CH115" s="876"/>
      <c r="CI115" s="876"/>
      <c r="CJ115" s="876"/>
      <c r="CK115" s="927"/>
      <c r="CL115" s="821"/>
      <c r="CM115" s="815" t="s">
        <v>473</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v>1626054</v>
      </c>
      <c r="DH115" s="780"/>
      <c r="DI115" s="780"/>
      <c r="DJ115" s="780"/>
      <c r="DK115" s="781"/>
      <c r="DL115" s="782">
        <v>1582810</v>
      </c>
      <c r="DM115" s="780"/>
      <c r="DN115" s="780"/>
      <c r="DO115" s="780"/>
      <c r="DP115" s="781"/>
      <c r="DQ115" s="782">
        <v>1430634</v>
      </c>
      <c r="DR115" s="780"/>
      <c r="DS115" s="780"/>
      <c r="DT115" s="780"/>
      <c r="DU115" s="781"/>
      <c r="DV115" s="824">
        <v>1.8</v>
      </c>
      <c r="DW115" s="825"/>
      <c r="DX115" s="825"/>
      <c r="DY115" s="825"/>
      <c r="DZ115" s="826"/>
    </row>
    <row r="116" spans="1:130" s="228" customFormat="1" ht="26.25" customHeight="1" x14ac:dyDescent="0.15">
      <c r="A116" s="916"/>
      <c r="B116" s="917"/>
      <c r="C116" s="839" t="s">
        <v>474</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v>858</v>
      </c>
      <c r="AB116" s="780"/>
      <c r="AC116" s="780"/>
      <c r="AD116" s="780"/>
      <c r="AE116" s="781"/>
      <c r="AF116" s="782">
        <v>221</v>
      </c>
      <c r="AG116" s="780"/>
      <c r="AH116" s="780"/>
      <c r="AI116" s="780"/>
      <c r="AJ116" s="781"/>
      <c r="AK116" s="782">
        <v>23</v>
      </c>
      <c r="AL116" s="780"/>
      <c r="AM116" s="780"/>
      <c r="AN116" s="780"/>
      <c r="AO116" s="781"/>
      <c r="AP116" s="824">
        <v>0</v>
      </c>
      <c r="AQ116" s="825"/>
      <c r="AR116" s="825"/>
      <c r="AS116" s="825"/>
      <c r="AT116" s="826"/>
      <c r="AU116" s="932"/>
      <c r="AV116" s="933"/>
      <c r="AW116" s="933"/>
      <c r="AX116" s="933"/>
      <c r="AY116" s="933"/>
      <c r="AZ116" s="909" t="s">
        <v>475</v>
      </c>
      <c r="BA116" s="910"/>
      <c r="BB116" s="910"/>
      <c r="BC116" s="910"/>
      <c r="BD116" s="910"/>
      <c r="BE116" s="910"/>
      <c r="BF116" s="910"/>
      <c r="BG116" s="910"/>
      <c r="BH116" s="910"/>
      <c r="BI116" s="910"/>
      <c r="BJ116" s="910"/>
      <c r="BK116" s="910"/>
      <c r="BL116" s="910"/>
      <c r="BM116" s="910"/>
      <c r="BN116" s="910"/>
      <c r="BO116" s="910"/>
      <c r="BP116" s="911"/>
      <c r="BQ116" s="816" t="s">
        <v>456</v>
      </c>
      <c r="BR116" s="817"/>
      <c r="BS116" s="817"/>
      <c r="BT116" s="817"/>
      <c r="BU116" s="817"/>
      <c r="BV116" s="817" t="s">
        <v>130</v>
      </c>
      <c r="BW116" s="817"/>
      <c r="BX116" s="817"/>
      <c r="BY116" s="817"/>
      <c r="BZ116" s="817"/>
      <c r="CA116" s="817" t="s">
        <v>457</v>
      </c>
      <c r="CB116" s="817"/>
      <c r="CC116" s="817"/>
      <c r="CD116" s="817"/>
      <c r="CE116" s="817"/>
      <c r="CF116" s="875" t="s">
        <v>456</v>
      </c>
      <c r="CG116" s="876"/>
      <c r="CH116" s="876"/>
      <c r="CI116" s="876"/>
      <c r="CJ116" s="876"/>
      <c r="CK116" s="927"/>
      <c r="CL116" s="821"/>
      <c r="CM116" s="815" t="s">
        <v>476</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456</v>
      </c>
      <c r="DH116" s="780"/>
      <c r="DI116" s="780"/>
      <c r="DJ116" s="780"/>
      <c r="DK116" s="781"/>
      <c r="DL116" s="782" t="s">
        <v>456</v>
      </c>
      <c r="DM116" s="780"/>
      <c r="DN116" s="780"/>
      <c r="DO116" s="780"/>
      <c r="DP116" s="781"/>
      <c r="DQ116" s="782" t="s">
        <v>456</v>
      </c>
      <c r="DR116" s="780"/>
      <c r="DS116" s="780"/>
      <c r="DT116" s="780"/>
      <c r="DU116" s="781"/>
      <c r="DV116" s="824" t="s">
        <v>456</v>
      </c>
      <c r="DW116" s="825"/>
      <c r="DX116" s="825"/>
      <c r="DY116" s="825"/>
      <c r="DZ116" s="826"/>
    </row>
    <row r="117" spans="1:130" s="228" customFormat="1" ht="26.25" customHeight="1" x14ac:dyDescent="0.15">
      <c r="A117" s="895" t="s">
        <v>190</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477</v>
      </c>
      <c r="Z117" s="897"/>
      <c r="AA117" s="902">
        <v>15234590</v>
      </c>
      <c r="AB117" s="903"/>
      <c r="AC117" s="903"/>
      <c r="AD117" s="903"/>
      <c r="AE117" s="904"/>
      <c r="AF117" s="905">
        <v>14831827</v>
      </c>
      <c r="AG117" s="903"/>
      <c r="AH117" s="903"/>
      <c r="AI117" s="903"/>
      <c r="AJ117" s="904"/>
      <c r="AK117" s="905">
        <v>14354147</v>
      </c>
      <c r="AL117" s="903"/>
      <c r="AM117" s="903"/>
      <c r="AN117" s="903"/>
      <c r="AO117" s="904"/>
      <c r="AP117" s="906"/>
      <c r="AQ117" s="907"/>
      <c r="AR117" s="907"/>
      <c r="AS117" s="907"/>
      <c r="AT117" s="908"/>
      <c r="AU117" s="932"/>
      <c r="AV117" s="933"/>
      <c r="AW117" s="933"/>
      <c r="AX117" s="933"/>
      <c r="AY117" s="933"/>
      <c r="AZ117" s="863" t="s">
        <v>478</v>
      </c>
      <c r="BA117" s="864"/>
      <c r="BB117" s="864"/>
      <c r="BC117" s="864"/>
      <c r="BD117" s="864"/>
      <c r="BE117" s="864"/>
      <c r="BF117" s="864"/>
      <c r="BG117" s="864"/>
      <c r="BH117" s="864"/>
      <c r="BI117" s="864"/>
      <c r="BJ117" s="864"/>
      <c r="BK117" s="864"/>
      <c r="BL117" s="864"/>
      <c r="BM117" s="864"/>
      <c r="BN117" s="864"/>
      <c r="BO117" s="864"/>
      <c r="BP117" s="865"/>
      <c r="BQ117" s="816" t="s">
        <v>456</v>
      </c>
      <c r="BR117" s="817"/>
      <c r="BS117" s="817"/>
      <c r="BT117" s="817"/>
      <c r="BU117" s="817"/>
      <c r="BV117" s="817" t="s">
        <v>456</v>
      </c>
      <c r="BW117" s="817"/>
      <c r="BX117" s="817"/>
      <c r="BY117" s="817"/>
      <c r="BZ117" s="817"/>
      <c r="CA117" s="817" t="s">
        <v>457</v>
      </c>
      <c r="CB117" s="817"/>
      <c r="CC117" s="817"/>
      <c r="CD117" s="817"/>
      <c r="CE117" s="817"/>
      <c r="CF117" s="875" t="s">
        <v>456</v>
      </c>
      <c r="CG117" s="876"/>
      <c r="CH117" s="876"/>
      <c r="CI117" s="876"/>
      <c r="CJ117" s="876"/>
      <c r="CK117" s="927"/>
      <c r="CL117" s="821"/>
      <c r="CM117" s="815" t="s">
        <v>479</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456</v>
      </c>
      <c r="DH117" s="780"/>
      <c r="DI117" s="780"/>
      <c r="DJ117" s="780"/>
      <c r="DK117" s="781"/>
      <c r="DL117" s="782" t="s">
        <v>457</v>
      </c>
      <c r="DM117" s="780"/>
      <c r="DN117" s="780"/>
      <c r="DO117" s="780"/>
      <c r="DP117" s="781"/>
      <c r="DQ117" s="782" t="s">
        <v>456</v>
      </c>
      <c r="DR117" s="780"/>
      <c r="DS117" s="780"/>
      <c r="DT117" s="780"/>
      <c r="DU117" s="781"/>
      <c r="DV117" s="824" t="s">
        <v>456</v>
      </c>
      <c r="DW117" s="825"/>
      <c r="DX117" s="825"/>
      <c r="DY117" s="825"/>
      <c r="DZ117" s="826"/>
    </row>
    <row r="118" spans="1:130" s="228" customFormat="1" ht="26.25" customHeight="1" x14ac:dyDescent="0.15">
      <c r="A118" s="895" t="s">
        <v>451</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448</v>
      </c>
      <c r="AB118" s="896"/>
      <c r="AC118" s="896"/>
      <c r="AD118" s="896"/>
      <c r="AE118" s="897"/>
      <c r="AF118" s="898" t="s">
        <v>449</v>
      </c>
      <c r="AG118" s="896"/>
      <c r="AH118" s="896"/>
      <c r="AI118" s="896"/>
      <c r="AJ118" s="897"/>
      <c r="AK118" s="898" t="s">
        <v>312</v>
      </c>
      <c r="AL118" s="896"/>
      <c r="AM118" s="896"/>
      <c r="AN118" s="896"/>
      <c r="AO118" s="897"/>
      <c r="AP118" s="899" t="s">
        <v>450</v>
      </c>
      <c r="AQ118" s="900"/>
      <c r="AR118" s="900"/>
      <c r="AS118" s="900"/>
      <c r="AT118" s="901"/>
      <c r="AU118" s="932"/>
      <c r="AV118" s="933"/>
      <c r="AW118" s="933"/>
      <c r="AX118" s="933"/>
      <c r="AY118" s="933"/>
      <c r="AZ118" s="838" t="s">
        <v>480</v>
      </c>
      <c r="BA118" s="839"/>
      <c r="BB118" s="839"/>
      <c r="BC118" s="839"/>
      <c r="BD118" s="839"/>
      <c r="BE118" s="839"/>
      <c r="BF118" s="839"/>
      <c r="BG118" s="839"/>
      <c r="BH118" s="839"/>
      <c r="BI118" s="839"/>
      <c r="BJ118" s="839"/>
      <c r="BK118" s="839"/>
      <c r="BL118" s="839"/>
      <c r="BM118" s="839"/>
      <c r="BN118" s="839"/>
      <c r="BO118" s="839"/>
      <c r="BP118" s="840"/>
      <c r="BQ118" s="879" t="s">
        <v>456</v>
      </c>
      <c r="BR118" s="845"/>
      <c r="BS118" s="845"/>
      <c r="BT118" s="845"/>
      <c r="BU118" s="845"/>
      <c r="BV118" s="845" t="s">
        <v>456</v>
      </c>
      <c r="BW118" s="845"/>
      <c r="BX118" s="845"/>
      <c r="BY118" s="845"/>
      <c r="BZ118" s="845"/>
      <c r="CA118" s="845" t="s">
        <v>456</v>
      </c>
      <c r="CB118" s="845"/>
      <c r="CC118" s="845"/>
      <c r="CD118" s="845"/>
      <c r="CE118" s="845"/>
      <c r="CF118" s="875" t="s">
        <v>456</v>
      </c>
      <c r="CG118" s="876"/>
      <c r="CH118" s="876"/>
      <c r="CI118" s="876"/>
      <c r="CJ118" s="876"/>
      <c r="CK118" s="927"/>
      <c r="CL118" s="821"/>
      <c r="CM118" s="815" t="s">
        <v>481</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457</v>
      </c>
      <c r="DH118" s="780"/>
      <c r="DI118" s="780"/>
      <c r="DJ118" s="780"/>
      <c r="DK118" s="781"/>
      <c r="DL118" s="782" t="s">
        <v>456</v>
      </c>
      <c r="DM118" s="780"/>
      <c r="DN118" s="780"/>
      <c r="DO118" s="780"/>
      <c r="DP118" s="781"/>
      <c r="DQ118" s="782" t="s">
        <v>456</v>
      </c>
      <c r="DR118" s="780"/>
      <c r="DS118" s="780"/>
      <c r="DT118" s="780"/>
      <c r="DU118" s="781"/>
      <c r="DV118" s="824" t="s">
        <v>456</v>
      </c>
      <c r="DW118" s="825"/>
      <c r="DX118" s="825"/>
      <c r="DY118" s="825"/>
      <c r="DZ118" s="826"/>
    </row>
    <row r="119" spans="1:130" s="228" customFormat="1" ht="26.25" customHeight="1" x14ac:dyDescent="0.15">
      <c r="A119" s="818" t="s">
        <v>454</v>
      </c>
      <c r="B119" s="819"/>
      <c r="C119" s="860" t="s">
        <v>455</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t="s">
        <v>456</v>
      </c>
      <c r="AB119" s="889"/>
      <c r="AC119" s="889"/>
      <c r="AD119" s="889"/>
      <c r="AE119" s="890"/>
      <c r="AF119" s="891" t="s">
        <v>457</v>
      </c>
      <c r="AG119" s="889"/>
      <c r="AH119" s="889"/>
      <c r="AI119" s="889"/>
      <c r="AJ119" s="890"/>
      <c r="AK119" s="891" t="s">
        <v>456</v>
      </c>
      <c r="AL119" s="889"/>
      <c r="AM119" s="889"/>
      <c r="AN119" s="889"/>
      <c r="AO119" s="890"/>
      <c r="AP119" s="892" t="s">
        <v>456</v>
      </c>
      <c r="AQ119" s="893"/>
      <c r="AR119" s="893"/>
      <c r="AS119" s="893"/>
      <c r="AT119" s="894"/>
      <c r="AU119" s="934"/>
      <c r="AV119" s="935"/>
      <c r="AW119" s="935"/>
      <c r="AX119" s="935"/>
      <c r="AY119" s="935"/>
      <c r="AZ119" s="249" t="s">
        <v>190</v>
      </c>
      <c r="BA119" s="249"/>
      <c r="BB119" s="249"/>
      <c r="BC119" s="249"/>
      <c r="BD119" s="249"/>
      <c r="BE119" s="249"/>
      <c r="BF119" s="249"/>
      <c r="BG119" s="249"/>
      <c r="BH119" s="249"/>
      <c r="BI119" s="249"/>
      <c r="BJ119" s="249"/>
      <c r="BK119" s="249"/>
      <c r="BL119" s="249"/>
      <c r="BM119" s="249"/>
      <c r="BN119" s="249"/>
      <c r="BO119" s="877" t="s">
        <v>482</v>
      </c>
      <c r="BP119" s="878"/>
      <c r="BQ119" s="879">
        <v>188146247</v>
      </c>
      <c r="BR119" s="845"/>
      <c r="BS119" s="845"/>
      <c r="BT119" s="845"/>
      <c r="BU119" s="845"/>
      <c r="BV119" s="845">
        <v>188909144</v>
      </c>
      <c r="BW119" s="845"/>
      <c r="BX119" s="845"/>
      <c r="BY119" s="845"/>
      <c r="BZ119" s="845"/>
      <c r="CA119" s="845">
        <v>188334795</v>
      </c>
      <c r="CB119" s="845"/>
      <c r="CC119" s="845"/>
      <c r="CD119" s="845"/>
      <c r="CE119" s="845"/>
      <c r="CF119" s="748"/>
      <c r="CG119" s="749"/>
      <c r="CH119" s="749"/>
      <c r="CI119" s="749"/>
      <c r="CJ119" s="834"/>
      <c r="CK119" s="928"/>
      <c r="CL119" s="823"/>
      <c r="CM119" s="838" t="s">
        <v>483</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t="s">
        <v>456</v>
      </c>
      <c r="DH119" s="764"/>
      <c r="DI119" s="764"/>
      <c r="DJ119" s="764"/>
      <c r="DK119" s="765"/>
      <c r="DL119" s="766" t="s">
        <v>456</v>
      </c>
      <c r="DM119" s="764"/>
      <c r="DN119" s="764"/>
      <c r="DO119" s="764"/>
      <c r="DP119" s="765"/>
      <c r="DQ119" s="766" t="s">
        <v>130</v>
      </c>
      <c r="DR119" s="764"/>
      <c r="DS119" s="764"/>
      <c r="DT119" s="764"/>
      <c r="DU119" s="765"/>
      <c r="DV119" s="848" t="s">
        <v>456</v>
      </c>
      <c r="DW119" s="849"/>
      <c r="DX119" s="849"/>
      <c r="DY119" s="849"/>
      <c r="DZ119" s="850"/>
    </row>
    <row r="120" spans="1:130" s="228" customFormat="1" ht="26.25" customHeight="1" x14ac:dyDescent="0.15">
      <c r="A120" s="820"/>
      <c r="B120" s="821"/>
      <c r="C120" s="815" t="s">
        <v>460</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456</v>
      </c>
      <c r="AB120" s="780"/>
      <c r="AC120" s="780"/>
      <c r="AD120" s="780"/>
      <c r="AE120" s="781"/>
      <c r="AF120" s="782" t="s">
        <v>456</v>
      </c>
      <c r="AG120" s="780"/>
      <c r="AH120" s="780"/>
      <c r="AI120" s="780"/>
      <c r="AJ120" s="781"/>
      <c r="AK120" s="782" t="s">
        <v>456</v>
      </c>
      <c r="AL120" s="780"/>
      <c r="AM120" s="780"/>
      <c r="AN120" s="780"/>
      <c r="AO120" s="781"/>
      <c r="AP120" s="824" t="s">
        <v>457</v>
      </c>
      <c r="AQ120" s="825"/>
      <c r="AR120" s="825"/>
      <c r="AS120" s="825"/>
      <c r="AT120" s="826"/>
      <c r="AU120" s="880" t="s">
        <v>484</v>
      </c>
      <c r="AV120" s="881"/>
      <c r="AW120" s="881"/>
      <c r="AX120" s="881"/>
      <c r="AY120" s="882"/>
      <c r="AZ120" s="860" t="s">
        <v>485</v>
      </c>
      <c r="BA120" s="808"/>
      <c r="BB120" s="808"/>
      <c r="BC120" s="808"/>
      <c r="BD120" s="808"/>
      <c r="BE120" s="808"/>
      <c r="BF120" s="808"/>
      <c r="BG120" s="808"/>
      <c r="BH120" s="808"/>
      <c r="BI120" s="808"/>
      <c r="BJ120" s="808"/>
      <c r="BK120" s="808"/>
      <c r="BL120" s="808"/>
      <c r="BM120" s="808"/>
      <c r="BN120" s="808"/>
      <c r="BO120" s="808"/>
      <c r="BP120" s="809"/>
      <c r="BQ120" s="861">
        <v>23080794</v>
      </c>
      <c r="BR120" s="842"/>
      <c r="BS120" s="842"/>
      <c r="BT120" s="842"/>
      <c r="BU120" s="842"/>
      <c r="BV120" s="842">
        <v>28384183</v>
      </c>
      <c r="BW120" s="842"/>
      <c r="BX120" s="842"/>
      <c r="BY120" s="842"/>
      <c r="BZ120" s="842"/>
      <c r="CA120" s="842">
        <v>29724034</v>
      </c>
      <c r="CB120" s="842"/>
      <c r="CC120" s="842"/>
      <c r="CD120" s="842"/>
      <c r="CE120" s="842"/>
      <c r="CF120" s="866">
        <v>37.799999999999997</v>
      </c>
      <c r="CG120" s="867"/>
      <c r="CH120" s="867"/>
      <c r="CI120" s="867"/>
      <c r="CJ120" s="867"/>
      <c r="CK120" s="868" t="s">
        <v>486</v>
      </c>
      <c r="CL120" s="852"/>
      <c r="CM120" s="852"/>
      <c r="CN120" s="852"/>
      <c r="CO120" s="853"/>
      <c r="CP120" s="872" t="s">
        <v>487</v>
      </c>
      <c r="CQ120" s="873"/>
      <c r="CR120" s="873"/>
      <c r="CS120" s="873"/>
      <c r="CT120" s="873"/>
      <c r="CU120" s="873"/>
      <c r="CV120" s="873"/>
      <c r="CW120" s="873"/>
      <c r="CX120" s="873"/>
      <c r="CY120" s="873"/>
      <c r="CZ120" s="873"/>
      <c r="DA120" s="873"/>
      <c r="DB120" s="873"/>
      <c r="DC120" s="873"/>
      <c r="DD120" s="873"/>
      <c r="DE120" s="873"/>
      <c r="DF120" s="874"/>
      <c r="DG120" s="861">
        <v>17530523</v>
      </c>
      <c r="DH120" s="842"/>
      <c r="DI120" s="842"/>
      <c r="DJ120" s="842"/>
      <c r="DK120" s="842"/>
      <c r="DL120" s="842">
        <v>16258092</v>
      </c>
      <c r="DM120" s="842"/>
      <c r="DN120" s="842"/>
      <c r="DO120" s="842"/>
      <c r="DP120" s="842"/>
      <c r="DQ120" s="842">
        <v>15494068</v>
      </c>
      <c r="DR120" s="842"/>
      <c r="DS120" s="842"/>
      <c r="DT120" s="842"/>
      <c r="DU120" s="842"/>
      <c r="DV120" s="843">
        <v>19.7</v>
      </c>
      <c r="DW120" s="843"/>
      <c r="DX120" s="843"/>
      <c r="DY120" s="843"/>
      <c r="DZ120" s="844"/>
    </row>
    <row r="121" spans="1:130" s="228" customFormat="1" ht="26.25" customHeight="1" x14ac:dyDescent="0.15">
      <c r="A121" s="820"/>
      <c r="B121" s="821"/>
      <c r="C121" s="863" t="s">
        <v>488</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456</v>
      </c>
      <c r="AB121" s="780"/>
      <c r="AC121" s="780"/>
      <c r="AD121" s="780"/>
      <c r="AE121" s="781"/>
      <c r="AF121" s="782" t="s">
        <v>456</v>
      </c>
      <c r="AG121" s="780"/>
      <c r="AH121" s="780"/>
      <c r="AI121" s="780"/>
      <c r="AJ121" s="781"/>
      <c r="AK121" s="782" t="s">
        <v>456</v>
      </c>
      <c r="AL121" s="780"/>
      <c r="AM121" s="780"/>
      <c r="AN121" s="780"/>
      <c r="AO121" s="781"/>
      <c r="AP121" s="824" t="s">
        <v>457</v>
      </c>
      <c r="AQ121" s="825"/>
      <c r="AR121" s="825"/>
      <c r="AS121" s="825"/>
      <c r="AT121" s="826"/>
      <c r="AU121" s="883"/>
      <c r="AV121" s="884"/>
      <c r="AW121" s="884"/>
      <c r="AX121" s="884"/>
      <c r="AY121" s="885"/>
      <c r="AZ121" s="815" t="s">
        <v>489</v>
      </c>
      <c r="BA121" s="752"/>
      <c r="BB121" s="752"/>
      <c r="BC121" s="752"/>
      <c r="BD121" s="752"/>
      <c r="BE121" s="752"/>
      <c r="BF121" s="752"/>
      <c r="BG121" s="752"/>
      <c r="BH121" s="752"/>
      <c r="BI121" s="752"/>
      <c r="BJ121" s="752"/>
      <c r="BK121" s="752"/>
      <c r="BL121" s="752"/>
      <c r="BM121" s="752"/>
      <c r="BN121" s="752"/>
      <c r="BO121" s="752"/>
      <c r="BP121" s="753"/>
      <c r="BQ121" s="816">
        <v>32934674</v>
      </c>
      <c r="BR121" s="817"/>
      <c r="BS121" s="817"/>
      <c r="BT121" s="817"/>
      <c r="BU121" s="817"/>
      <c r="BV121" s="817">
        <v>34170171</v>
      </c>
      <c r="BW121" s="817"/>
      <c r="BX121" s="817"/>
      <c r="BY121" s="817"/>
      <c r="BZ121" s="817"/>
      <c r="CA121" s="817">
        <v>35440116</v>
      </c>
      <c r="CB121" s="817"/>
      <c r="CC121" s="817"/>
      <c r="CD121" s="817"/>
      <c r="CE121" s="817"/>
      <c r="CF121" s="875">
        <v>45.1</v>
      </c>
      <c r="CG121" s="876"/>
      <c r="CH121" s="876"/>
      <c r="CI121" s="876"/>
      <c r="CJ121" s="876"/>
      <c r="CK121" s="869"/>
      <c r="CL121" s="855"/>
      <c r="CM121" s="855"/>
      <c r="CN121" s="855"/>
      <c r="CO121" s="856"/>
      <c r="CP121" s="835" t="s">
        <v>490</v>
      </c>
      <c r="CQ121" s="836"/>
      <c r="CR121" s="836"/>
      <c r="CS121" s="836"/>
      <c r="CT121" s="836"/>
      <c r="CU121" s="836"/>
      <c r="CV121" s="836"/>
      <c r="CW121" s="836"/>
      <c r="CX121" s="836"/>
      <c r="CY121" s="836"/>
      <c r="CZ121" s="836"/>
      <c r="DA121" s="836"/>
      <c r="DB121" s="836"/>
      <c r="DC121" s="836"/>
      <c r="DD121" s="836"/>
      <c r="DE121" s="836"/>
      <c r="DF121" s="837"/>
      <c r="DG121" s="816">
        <v>6252876</v>
      </c>
      <c r="DH121" s="817"/>
      <c r="DI121" s="817"/>
      <c r="DJ121" s="817"/>
      <c r="DK121" s="817"/>
      <c r="DL121" s="817">
        <v>5441159</v>
      </c>
      <c r="DM121" s="817"/>
      <c r="DN121" s="817"/>
      <c r="DO121" s="817"/>
      <c r="DP121" s="817"/>
      <c r="DQ121" s="817">
        <v>4903741</v>
      </c>
      <c r="DR121" s="817"/>
      <c r="DS121" s="817"/>
      <c r="DT121" s="817"/>
      <c r="DU121" s="817"/>
      <c r="DV121" s="794">
        <v>6.2</v>
      </c>
      <c r="DW121" s="794"/>
      <c r="DX121" s="794"/>
      <c r="DY121" s="794"/>
      <c r="DZ121" s="795"/>
    </row>
    <row r="122" spans="1:130" s="228" customFormat="1" ht="26.25" customHeight="1" x14ac:dyDescent="0.15">
      <c r="A122" s="820"/>
      <c r="B122" s="821"/>
      <c r="C122" s="815" t="s">
        <v>470</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456</v>
      </c>
      <c r="AB122" s="780"/>
      <c r="AC122" s="780"/>
      <c r="AD122" s="780"/>
      <c r="AE122" s="781"/>
      <c r="AF122" s="782" t="s">
        <v>457</v>
      </c>
      <c r="AG122" s="780"/>
      <c r="AH122" s="780"/>
      <c r="AI122" s="780"/>
      <c r="AJ122" s="781"/>
      <c r="AK122" s="782" t="s">
        <v>456</v>
      </c>
      <c r="AL122" s="780"/>
      <c r="AM122" s="780"/>
      <c r="AN122" s="780"/>
      <c r="AO122" s="781"/>
      <c r="AP122" s="824" t="s">
        <v>456</v>
      </c>
      <c r="AQ122" s="825"/>
      <c r="AR122" s="825"/>
      <c r="AS122" s="825"/>
      <c r="AT122" s="826"/>
      <c r="AU122" s="883"/>
      <c r="AV122" s="884"/>
      <c r="AW122" s="884"/>
      <c r="AX122" s="884"/>
      <c r="AY122" s="885"/>
      <c r="AZ122" s="838" t="s">
        <v>491</v>
      </c>
      <c r="BA122" s="839"/>
      <c r="BB122" s="839"/>
      <c r="BC122" s="839"/>
      <c r="BD122" s="839"/>
      <c r="BE122" s="839"/>
      <c r="BF122" s="839"/>
      <c r="BG122" s="839"/>
      <c r="BH122" s="839"/>
      <c r="BI122" s="839"/>
      <c r="BJ122" s="839"/>
      <c r="BK122" s="839"/>
      <c r="BL122" s="839"/>
      <c r="BM122" s="839"/>
      <c r="BN122" s="839"/>
      <c r="BO122" s="839"/>
      <c r="BP122" s="840"/>
      <c r="BQ122" s="879">
        <v>137035470</v>
      </c>
      <c r="BR122" s="845"/>
      <c r="BS122" s="845"/>
      <c r="BT122" s="845"/>
      <c r="BU122" s="845"/>
      <c r="BV122" s="845">
        <v>138672607</v>
      </c>
      <c r="BW122" s="845"/>
      <c r="BX122" s="845"/>
      <c r="BY122" s="845"/>
      <c r="BZ122" s="845"/>
      <c r="CA122" s="845">
        <v>136683750</v>
      </c>
      <c r="CB122" s="845"/>
      <c r="CC122" s="845"/>
      <c r="CD122" s="845"/>
      <c r="CE122" s="845"/>
      <c r="CF122" s="846">
        <v>173.8</v>
      </c>
      <c r="CG122" s="847"/>
      <c r="CH122" s="847"/>
      <c r="CI122" s="847"/>
      <c r="CJ122" s="847"/>
      <c r="CK122" s="869"/>
      <c r="CL122" s="855"/>
      <c r="CM122" s="855"/>
      <c r="CN122" s="855"/>
      <c r="CO122" s="856"/>
      <c r="CP122" s="835" t="s">
        <v>492</v>
      </c>
      <c r="CQ122" s="836"/>
      <c r="CR122" s="836"/>
      <c r="CS122" s="836"/>
      <c r="CT122" s="836"/>
      <c r="CU122" s="836"/>
      <c r="CV122" s="836"/>
      <c r="CW122" s="836"/>
      <c r="CX122" s="836"/>
      <c r="CY122" s="836"/>
      <c r="CZ122" s="836"/>
      <c r="DA122" s="836"/>
      <c r="DB122" s="836"/>
      <c r="DC122" s="836"/>
      <c r="DD122" s="836"/>
      <c r="DE122" s="836"/>
      <c r="DF122" s="837"/>
      <c r="DG122" s="816">
        <v>358147</v>
      </c>
      <c r="DH122" s="817"/>
      <c r="DI122" s="817"/>
      <c r="DJ122" s="817"/>
      <c r="DK122" s="817"/>
      <c r="DL122" s="817">
        <v>317399</v>
      </c>
      <c r="DM122" s="817"/>
      <c r="DN122" s="817"/>
      <c r="DO122" s="817"/>
      <c r="DP122" s="817"/>
      <c r="DQ122" s="817">
        <v>310530</v>
      </c>
      <c r="DR122" s="817"/>
      <c r="DS122" s="817"/>
      <c r="DT122" s="817"/>
      <c r="DU122" s="817"/>
      <c r="DV122" s="794">
        <v>0.4</v>
      </c>
      <c r="DW122" s="794"/>
      <c r="DX122" s="794"/>
      <c r="DY122" s="794"/>
      <c r="DZ122" s="795"/>
    </row>
    <row r="123" spans="1:130" s="228" customFormat="1" ht="26.25" customHeight="1" x14ac:dyDescent="0.15">
      <c r="A123" s="820"/>
      <c r="B123" s="821"/>
      <c r="C123" s="815" t="s">
        <v>476</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456</v>
      </c>
      <c r="AB123" s="780"/>
      <c r="AC123" s="780"/>
      <c r="AD123" s="780"/>
      <c r="AE123" s="781"/>
      <c r="AF123" s="782" t="s">
        <v>456</v>
      </c>
      <c r="AG123" s="780"/>
      <c r="AH123" s="780"/>
      <c r="AI123" s="780"/>
      <c r="AJ123" s="781"/>
      <c r="AK123" s="782" t="s">
        <v>456</v>
      </c>
      <c r="AL123" s="780"/>
      <c r="AM123" s="780"/>
      <c r="AN123" s="780"/>
      <c r="AO123" s="781"/>
      <c r="AP123" s="824" t="s">
        <v>456</v>
      </c>
      <c r="AQ123" s="825"/>
      <c r="AR123" s="825"/>
      <c r="AS123" s="825"/>
      <c r="AT123" s="826"/>
      <c r="AU123" s="886"/>
      <c r="AV123" s="887"/>
      <c r="AW123" s="887"/>
      <c r="AX123" s="887"/>
      <c r="AY123" s="887"/>
      <c r="AZ123" s="249" t="s">
        <v>190</v>
      </c>
      <c r="BA123" s="249"/>
      <c r="BB123" s="249"/>
      <c r="BC123" s="249"/>
      <c r="BD123" s="249"/>
      <c r="BE123" s="249"/>
      <c r="BF123" s="249"/>
      <c r="BG123" s="249"/>
      <c r="BH123" s="249"/>
      <c r="BI123" s="249"/>
      <c r="BJ123" s="249"/>
      <c r="BK123" s="249"/>
      <c r="BL123" s="249"/>
      <c r="BM123" s="249"/>
      <c r="BN123" s="249"/>
      <c r="BO123" s="877" t="s">
        <v>493</v>
      </c>
      <c r="BP123" s="878"/>
      <c r="BQ123" s="832">
        <v>193050938</v>
      </c>
      <c r="BR123" s="833"/>
      <c r="BS123" s="833"/>
      <c r="BT123" s="833"/>
      <c r="BU123" s="833"/>
      <c r="BV123" s="833">
        <v>201226961</v>
      </c>
      <c r="BW123" s="833"/>
      <c r="BX123" s="833"/>
      <c r="BY123" s="833"/>
      <c r="BZ123" s="833"/>
      <c r="CA123" s="833">
        <v>201847900</v>
      </c>
      <c r="CB123" s="833"/>
      <c r="CC123" s="833"/>
      <c r="CD123" s="833"/>
      <c r="CE123" s="833"/>
      <c r="CF123" s="748"/>
      <c r="CG123" s="749"/>
      <c r="CH123" s="749"/>
      <c r="CI123" s="749"/>
      <c r="CJ123" s="834"/>
      <c r="CK123" s="869"/>
      <c r="CL123" s="855"/>
      <c r="CM123" s="855"/>
      <c r="CN123" s="855"/>
      <c r="CO123" s="856"/>
      <c r="CP123" s="835" t="s">
        <v>494</v>
      </c>
      <c r="CQ123" s="836"/>
      <c r="CR123" s="836"/>
      <c r="CS123" s="836"/>
      <c r="CT123" s="836"/>
      <c r="CU123" s="836"/>
      <c r="CV123" s="836"/>
      <c r="CW123" s="836"/>
      <c r="CX123" s="836"/>
      <c r="CY123" s="836"/>
      <c r="CZ123" s="836"/>
      <c r="DA123" s="836"/>
      <c r="DB123" s="836"/>
      <c r="DC123" s="836"/>
      <c r="DD123" s="836"/>
      <c r="DE123" s="836"/>
      <c r="DF123" s="837"/>
      <c r="DG123" s="779">
        <v>54536</v>
      </c>
      <c r="DH123" s="780"/>
      <c r="DI123" s="780"/>
      <c r="DJ123" s="780"/>
      <c r="DK123" s="781"/>
      <c r="DL123" s="782">
        <v>97052</v>
      </c>
      <c r="DM123" s="780"/>
      <c r="DN123" s="780"/>
      <c r="DO123" s="780"/>
      <c r="DP123" s="781"/>
      <c r="DQ123" s="782">
        <v>80376</v>
      </c>
      <c r="DR123" s="780"/>
      <c r="DS123" s="780"/>
      <c r="DT123" s="780"/>
      <c r="DU123" s="781"/>
      <c r="DV123" s="824">
        <v>0.1</v>
      </c>
      <c r="DW123" s="825"/>
      <c r="DX123" s="825"/>
      <c r="DY123" s="825"/>
      <c r="DZ123" s="826"/>
    </row>
    <row r="124" spans="1:130" s="228" customFormat="1" ht="26.25" customHeight="1" thickBot="1" x14ac:dyDescent="0.2">
      <c r="A124" s="820"/>
      <c r="B124" s="821"/>
      <c r="C124" s="815" t="s">
        <v>479</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130</v>
      </c>
      <c r="AB124" s="780"/>
      <c r="AC124" s="780"/>
      <c r="AD124" s="780"/>
      <c r="AE124" s="781"/>
      <c r="AF124" s="782" t="s">
        <v>456</v>
      </c>
      <c r="AG124" s="780"/>
      <c r="AH124" s="780"/>
      <c r="AI124" s="780"/>
      <c r="AJ124" s="781"/>
      <c r="AK124" s="782" t="s">
        <v>456</v>
      </c>
      <c r="AL124" s="780"/>
      <c r="AM124" s="780"/>
      <c r="AN124" s="780"/>
      <c r="AO124" s="781"/>
      <c r="AP124" s="824" t="s">
        <v>456</v>
      </c>
      <c r="AQ124" s="825"/>
      <c r="AR124" s="825"/>
      <c r="AS124" s="825"/>
      <c r="AT124" s="826"/>
      <c r="AU124" s="827" t="s">
        <v>495</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t="s">
        <v>456</v>
      </c>
      <c r="BR124" s="831"/>
      <c r="BS124" s="831"/>
      <c r="BT124" s="831"/>
      <c r="BU124" s="831"/>
      <c r="BV124" s="831" t="s">
        <v>456</v>
      </c>
      <c r="BW124" s="831"/>
      <c r="BX124" s="831"/>
      <c r="BY124" s="831"/>
      <c r="BZ124" s="831"/>
      <c r="CA124" s="831" t="s">
        <v>456</v>
      </c>
      <c r="CB124" s="831"/>
      <c r="CC124" s="831"/>
      <c r="CD124" s="831"/>
      <c r="CE124" s="831"/>
      <c r="CF124" s="726"/>
      <c r="CG124" s="727"/>
      <c r="CH124" s="727"/>
      <c r="CI124" s="727"/>
      <c r="CJ124" s="862"/>
      <c r="CK124" s="870"/>
      <c r="CL124" s="870"/>
      <c r="CM124" s="870"/>
      <c r="CN124" s="870"/>
      <c r="CO124" s="871"/>
      <c r="CP124" s="835" t="s">
        <v>496</v>
      </c>
      <c r="CQ124" s="836"/>
      <c r="CR124" s="836"/>
      <c r="CS124" s="836"/>
      <c r="CT124" s="836"/>
      <c r="CU124" s="836"/>
      <c r="CV124" s="836"/>
      <c r="CW124" s="836"/>
      <c r="CX124" s="836"/>
      <c r="CY124" s="836"/>
      <c r="CZ124" s="836"/>
      <c r="DA124" s="836"/>
      <c r="DB124" s="836"/>
      <c r="DC124" s="836"/>
      <c r="DD124" s="836"/>
      <c r="DE124" s="836"/>
      <c r="DF124" s="837"/>
      <c r="DG124" s="763">
        <v>67758</v>
      </c>
      <c r="DH124" s="764"/>
      <c r="DI124" s="764"/>
      <c r="DJ124" s="764"/>
      <c r="DK124" s="765"/>
      <c r="DL124" s="766">
        <v>13917</v>
      </c>
      <c r="DM124" s="764"/>
      <c r="DN124" s="764"/>
      <c r="DO124" s="764"/>
      <c r="DP124" s="765"/>
      <c r="DQ124" s="766">
        <v>10079</v>
      </c>
      <c r="DR124" s="764"/>
      <c r="DS124" s="764"/>
      <c r="DT124" s="764"/>
      <c r="DU124" s="765"/>
      <c r="DV124" s="848">
        <v>0</v>
      </c>
      <c r="DW124" s="849"/>
      <c r="DX124" s="849"/>
      <c r="DY124" s="849"/>
      <c r="DZ124" s="850"/>
    </row>
    <row r="125" spans="1:130" s="228" customFormat="1" ht="26.25" customHeight="1" x14ac:dyDescent="0.15">
      <c r="A125" s="820"/>
      <c r="B125" s="821"/>
      <c r="C125" s="815" t="s">
        <v>481</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456</v>
      </c>
      <c r="AB125" s="780"/>
      <c r="AC125" s="780"/>
      <c r="AD125" s="780"/>
      <c r="AE125" s="781"/>
      <c r="AF125" s="782" t="s">
        <v>456</v>
      </c>
      <c r="AG125" s="780"/>
      <c r="AH125" s="780"/>
      <c r="AI125" s="780"/>
      <c r="AJ125" s="781"/>
      <c r="AK125" s="782" t="s">
        <v>456</v>
      </c>
      <c r="AL125" s="780"/>
      <c r="AM125" s="780"/>
      <c r="AN125" s="780"/>
      <c r="AO125" s="781"/>
      <c r="AP125" s="824" t="s">
        <v>456</v>
      </c>
      <c r="AQ125" s="825"/>
      <c r="AR125" s="825"/>
      <c r="AS125" s="825"/>
      <c r="AT125" s="826"/>
      <c r="AU125" s="250"/>
      <c r="AV125" s="251"/>
      <c r="AW125" s="251"/>
      <c r="AX125" s="251"/>
      <c r="AY125" s="251"/>
      <c r="AZ125" s="251"/>
      <c r="BA125" s="251"/>
      <c r="BB125" s="251"/>
      <c r="BC125" s="251"/>
      <c r="BD125" s="251"/>
      <c r="BE125" s="251"/>
      <c r="BF125" s="251"/>
      <c r="BG125" s="251"/>
      <c r="BH125" s="251"/>
      <c r="BI125" s="251"/>
      <c r="BJ125" s="251"/>
      <c r="BK125" s="251"/>
      <c r="BL125" s="251"/>
      <c r="BM125" s="251"/>
      <c r="BN125" s="251"/>
      <c r="BO125" s="251"/>
      <c r="BP125" s="251"/>
      <c r="BQ125" s="230"/>
      <c r="BR125" s="230"/>
      <c r="BS125" s="230"/>
      <c r="BT125" s="230"/>
      <c r="BU125" s="230"/>
      <c r="BV125" s="230"/>
      <c r="BW125" s="230"/>
      <c r="BX125" s="230"/>
      <c r="BY125" s="230"/>
      <c r="BZ125" s="230"/>
      <c r="CA125" s="230"/>
      <c r="CB125" s="230"/>
      <c r="CC125" s="230"/>
      <c r="CD125" s="230"/>
      <c r="CE125" s="230"/>
      <c r="CF125" s="230"/>
      <c r="CG125" s="230"/>
      <c r="CH125" s="230"/>
      <c r="CI125" s="230"/>
      <c r="CJ125" s="252"/>
      <c r="CK125" s="851" t="s">
        <v>497</v>
      </c>
      <c r="CL125" s="852"/>
      <c r="CM125" s="852"/>
      <c r="CN125" s="852"/>
      <c r="CO125" s="853"/>
      <c r="CP125" s="860" t="s">
        <v>498</v>
      </c>
      <c r="CQ125" s="808"/>
      <c r="CR125" s="808"/>
      <c r="CS125" s="808"/>
      <c r="CT125" s="808"/>
      <c r="CU125" s="808"/>
      <c r="CV125" s="808"/>
      <c r="CW125" s="808"/>
      <c r="CX125" s="808"/>
      <c r="CY125" s="808"/>
      <c r="CZ125" s="808"/>
      <c r="DA125" s="808"/>
      <c r="DB125" s="808"/>
      <c r="DC125" s="808"/>
      <c r="DD125" s="808"/>
      <c r="DE125" s="808"/>
      <c r="DF125" s="809"/>
      <c r="DG125" s="861" t="s">
        <v>456</v>
      </c>
      <c r="DH125" s="842"/>
      <c r="DI125" s="842"/>
      <c r="DJ125" s="842"/>
      <c r="DK125" s="842"/>
      <c r="DL125" s="842" t="s">
        <v>456</v>
      </c>
      <c r="DM125" s="842"/>
      <c r="DN125" s="842"/>
      <c r="DO125" s="842"/>
      <c r="DP125" s="842"/>
      <c r="DQ125" s="842" t="s">
        <v>456</v>
      </c>
      <c r="DR125" s="842"/>
      <c r="DS125" s="842"/>
      <c r="DT125" s="842"/>
      <c r="DU125" s="842"/>
      <c r="DV125" s="843" t="s">
        <v>456</v>
      </c>
      <c r="DW125" s="843"/>
      <c r="DX125" s="843"/>
      <c r="DY125" s="843"/>
      <c r="DZ125" s="844"/>
    </row>
    <row r="126" spans="1:130" s="228" customFormat="1" ht="26.25" customHeight="1" thickBot="1" x14ac:dyDescent="0.2">
      <c r="A126" s="820"/>
      <c r="B126" s="821"/>
      <c r="C126" s="815" t="s">
        <v>483</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v>8819</v>
      </c>
      <c r="AB126" s="780"/>
      <c r="AC126" s="780"/>
      <c r="AD126" s="780"/>
      <c r="AE126" s="781"/>
      <c r="AF126" s="782">
        <v>10156</v>
      </c>
      <c r="AG126" s="780"/>
      <c r="AH126" s="780"/>
      <c r="AI126" s="780"/>
      <c r="AJ126" s="781"/>
      <c r="AK126" s="782">
        <v>11978</v>
      </c>
      <c r="AL126" s="780"/>
      <c r="AM126" s="780"/>
      <c r="AN126" s="780"/>
      <c r="AO126" s="781"/>
      <c r="AP126" s="824">
        <v>0</v>
      </c>
      <c r="AQ126" s="825"/>
      <c r="AR126" s="825"/>
      <c r="AS126" s="825"/>
      <c r="AT126" s="826"/>
      <c r="AU126" s="230"/>
      <c r="AV126" s="230"/>
      <c r="AW126" s="230"/>
      <c r="AX126" s="230"/>
      <c r="AY126" s="230"/>
      <c r="AZ126" s="230"/>
      <c r="BA126" s="230"/>
      <c r="BB126" s="230"/>
      <c r="BC126" s="230"/>
      <c r="BD126" s="230"/>
      <c r="BE126" s="230"/>
      <c r="BF126" s="230"/>
      <c r="BG126" s="230"/>
      <c r="BH126" s="230"/>
      <c r="BI126" s="230"/>
      <c r="BJ126" s="230"/>
      <c r="BK126" s="230"/>
      <c r="BL126" s="230"/>
      <c r="BM126" s="230"/>
      <c r="BN126" s="230"/>
      <c r="BO126" s="230"/>
      <c r="BP126" s="230"/>
      <c r="BQ126" s="230"/>
      <c r="BR126" s="230"/>
      <c r="BS126" s="230"/>
      <c r="BT126" s="230"/>
      <c r="BU126" s="230"/>
      <c r="BV126" s="230"/>
      <c r="BW126" s="230"/>
      <c r="BX126" s="230"/>
      <c r="BY126" s="230"/>
      <c r="BZ126" s="230"/>
      <c r="CA126" s="230"/>
      <c r="CB126" s="230"/>
      <c r="CC126" s="230"/>
      <c r="CD126" s="253"/>
      <c r="CE126" s="253"/>
      <c r="CF126" s="253"/>
      <c r="CG126" s="230"/>
      <c r="CH126" s="230"/>
      <c r="CI126" s="230"/>
      <c r="CJ126" s="252"/>
      <c r="CK126" s="854"/>
      <c r="CL126" s="855"/>
      <c r="CM126" s="855"/>
      <c r="CN126" s="855"/>
      <c r="CO126" s="856"/>
      <c r="CP126" s="815" t="s">
        <v>499</v>
      </c>
      <c r="CQ126" s="752"/>
      <c r="CR126" s="752"/>
      <c r="CS126" s="752"/>
      <c r="CT126" s="752"/>
      <c r="CU126" s="752"/>
      <c r="CV126" s="752"/>
      <c r="CW126" s="752"/>
      <c r="CX126" s="752"/>
      <c r="CY126" s="752"/>
      <c r="CZ126" s="752"/>
      <c r="DA126" s="752"/>
      <c r="DB126" s="752"/>
      <c r="DC126" s="752"/>
      <c r="DD126" s="752"/>
      <c r="DE126" s="752"/>
      <c r="DF126" s="753"/>
      <c r="DG126" s="816" t="s">
        <v>456</v>
      </c>
      <c r="DH126" s="817"/>
      <c r="DI126" s="817"/>
      <c r="DJ126" s="817"/>
      <c r="DK126" s="817"/>
      <c r="DL126" s="817" t="s">
        <v>456</v>
      </c>
      <c r="DM126" s="817"/>
      <c r="DN126" s="817"/>
      <c r="DO126" s="817"/>
      <c r="DP126" s="817"/>
      <c r="DQ126" s="817" t="s">
        <v>456</v>
      </c>
      <c r="DR126" s="817"/>
      <c r="DS126" s="817"/>
      <c r="DT126" s="817"/>
      <c r="DU126" s="817"/>
      <c r="DV126" s="794" t="s">
        <v>456</v>
      </c>
      <c r="DW126" s="794"/>
      <c r="DX126" s="794"/>
      <c r="DY126" s="794"/>
      <c r="DZ126" s="795"/>
    </row>
    <row r="127" spans="1:130" s="228" customFormat="1" ht="26.25" customHeight="1" x14ac:dyDescent="0.15">
      <c r="A127" s="822"/>
      <c r="B127" s="823"/>
      <c r="C127" s="838" t="s">
        <v>500</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t="s">
        <v>456</v>
      </c>
      <c r="AB127" s="780"/>
      <c r="AC127" s="780"/>
      <c r="AD127" s="780"/>
      <c r="AE127" s="781"/>
      <c r="AF127" s="782" t="s">
        <v>456</v>
      </c>
      <c r="AG127" s="780"/>
      <c r="AH127" s="780"/>
      <c r="AI127" s="780"/>
      <c r="AJ127" s="781"/>
      <c r="AK127" s="782" t="s">
        <v>456</v>
      </c>
      <c r="AL127" s="780"/>
      <c r="AM127" s="780"/>
      <c r="AN127" s="780"/>
      <c r="AO127" s="781"/>
      <c r="AP127" s="824" t="s">
        <v>456</v>
      </c>
      <c r="AQ127" s="825"/>
      <c r="AR127" s="825"/>
      <c r="AS127" s="825"/>
      <c r="AT127" s="826"/>
      <c r="AU127" s="230"/>
      <c r="AV127" s="230"/>
      <c r="AW127" s="230"/>
      <c r="AX127" s="841" t="s">
        <v>501</v>
      </c>
      <c r="AY127" s="812"/>
      <c r="AZ127" s="812"/>
      <c r="BA127" s="812"/>
      <c r="BB127" s="812"/>
      <c r="BC127" s="812"/>
      <c r="BD127" s="812"/>
      <c r="BE127" s="813"/>
      <c r="BF127" s="811" t="s">
        <v>502</v>
      </c>
      <c r="BG127" s="812"/>
      <c r="BH127" s="812"/>
      <c r="BI127" s="812"/>
      <c r="BJ127" s="812"/>
      <c r="BK127" s="812"/>
      <c r="BL127" s="813"/>
      <c r="BM127" s="811" t="s">
        <v>503</v>
      </c>
      <c r="BN127" s="812"/>
      <c r="BO127" s="812"/>
      <c r="BP127" s="812"/>
      <c r="BQ127" s="812"/>
      <c r="BR127" s="812"/>
      <c r="BS127" s="813"/>
      <c r="BT127" s="811" t="s">
        <v>504</v>
      </c>
      <c r="BU127" s="812"/>
      <c r="BV127" s="812"/>
      <c r="BW127" s="812"/>
      <c r="BX127" s="812"/>
      <c r="BY127" s="812"/>
      <c r="BZ127" s="814"/>
      <c r="CA127" s="230"/>
      <c r="CB127" s="230"/>
      <c r="CC127" s="230"/>
      <c r="CD127" s="253"/>
      <c r="CE127" s="253"/>
      <c r="CF127" s="253"/>
      <c r="CG127" s="230"/>
      <c r="CH127" s="230"/>
      <c r="CI127" s="230"/>
      <c r="CJ127" s="252"/>
      <c r="CK127" s="854"/>
      <c r="CL127" s="855"/>
      <c r="CM127" s="855"/>
      <c r="CN127" s="855"/>
      <c r="CO127" s="856"/>
      <c r="CP127" s="815" t="s">
        <v>505</v>
      </c>
      <c r="CQ127" s="752"/>
      <c r="CR127" s="752"/>
      <c r="CS127" s="752"/>
      <c r="CT127" s="752"/>
      <c r="CU127" s="752"/>
      <c r="CV127" s="752"/>
      <c r="CW127" s="752"/>
      <c r="CX127" s="752"/>
      <c r="CY127" s="752"/>
      <c r="CZ127" s="752"/>
      <c r="DA127" s="752"/>
      <c r="DB127" s="752"/>
      <c r="DC127" s="752"/>
      <c r="DD127" s="752"/>
      <c r="DE127" s="752"/>
      <c r="DF127" s="753"/>
      <c r="DG127" s="816" t="s">
        <v>456</v>
      </c>
      <c r="DH127" s="817"/>
      <c r="DI127" s="817"/>
      <c r="DJ127" s="817"/>
      <c r="DK127" s="817"/>
      <c r="DL127" s="817" t="s">
        <v>456</v>
      </c>
      <c r="DM127" s="817"/>
      <c r="DN127" s="817"/>
      <c r="DO127" s="817"/>
      <c r="DP127" s="817"/>
      <c r="DQ127" s="817" t="s">
        <v>456</v>
      </c>
      <c r="DR127" s="817"/>
      <c r="DS127" s="817"/>
      <c r="DT127" s="817"/>
      <c r="DU127" s="817"/>
      <c r="DV127" s="794" t="s">
        <v>456</v>
      </c>
      <c r="DW127" s="794"/>
      <c r="DX127" s="794"/>
      <c r="DY127" s="794"/>
      <c r="DZ127" s="795"/>
    </row>
    <row r="128" spans="1:130" s="228" customFormat="1" ht="26.25" customHeight="1" thickBot="1" x14ac:dyDescent="0.2">
      <c r="A128" s="796" t="s">
        <v>506</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507</v>
      </c>
      <c r="X128" s="798"/>
      <c r="Y128" s="798"/>
      <c r="Z128" s="799"/>
      <c r="AA128" s="800">
        <v>2615244</v>
      </c>
      <c r="AB128" s="801"/>
      <c r="AC128" s="801"/>
      <c r="AD128" s="801"/>
      <c r="AE128" s="802"/>
      <c r="AF128" s="803">
        <v>2384471</v>
      </c>
      <c r="AG128" s="801"/>
      <c r="AH128" s="801"/>
      <c r="AI128" s="801"/>
      <c r="AJ128" s="802"/>
      <c r="AK128" s="803">
        <v>2489500</v>
      </c>
      <c r="AL128" s="801"/>
      <c r="AM128" s="801"/>
      <c r="AN128" s="801"/>
      <c r="AO128" s="802"/>
      <c r="AP128" s="804"/>
      <c r="AQ128" s="805"/>
      <c r="AR128" s="805"/>
      <c r="AS128" s="805"/>
      <c r="AT128" s="806"/>
      <c r="AU128" s="230"/>
      <c r="AV128" s="230"/>
      <c r="AW128" s="230"/>
      <c r="AX128" s="807" t="s">
        <v>508</v>
      </c>
      <c r="AY128" s="808"/>
      <c r="AZ128" s="808"/>
      <c r="BA128" s="808"/>
      <c r="BB128" s="808"/>
      <c r="BC128" s="808"/>
      <c r="BD128" s="808"/>
      <c r="BE128" s="809"/>
      <c r="BF128" s="786" t="s">
        <v>456</v>
      </c>
      <c r="BG128" s="787"/>
      <c r="BH128" s="787"/>
      <c r="BI128" s="787"/>
      <c r="BJ128" s="787"/>
      <c r="BK128" s="787"/>
      <c r="BL128" s="810"/>
      <c r="BM128" s="786">
        <v>11.25</v>
      </c>
      <c r="BN128" s="787"/>
      <c r="BO128" s="787"/>
      <c r="BP128" s="787"/>
      <c r="BQ128" s="787"/>
      <c r="BR128" s="787"/>
      <c r="BS128" s="810"/>
      <c r="BT128" s="786">
        <v>20</v>
      </c>
      <c r="BU128" s="787"/>
      <c r="BV128" s="787"/>
      <c r="BW128" s="787"/>
      <c r="BX128" s="787"/>
      <c r="BY128" s="787"/>
      <c r="BZ128" s="788"/>
      <c r="CA128" s="253"/>
      <c r="CB128" s="253"/>
      <c r="CC128" s="253"/>
      <c r="CD128" s="253"/>
      <c r="CE128" s="253"/>
      <c r="CF128" s="253"/>
      <c r="CG128" s="230"/>
      <c r="CH128" s="230"/>
      <c r="CI128" s="230"/>
      <c r="CJ128" s="252"/>
      <c r="CK128" s="857"/>
      <c r="CL128" s="858"/>
      <c r="CM128" s="858"/>
      <c r="CN128" s="858"/>
      <c r="CO128" s="859"/>
      <c r="CP128" s="789" t="s">
        <v>509</v>
      </c>
      <c r="CQ128" s="730"/>
      <c r="CR128" s="730"/>
      <c r="CS128" s="730"/>
      <c r="CT128" s="730"/>
      <c r="CU128" s="730"/>
      <c r="CV128" s="730"/>
      <c r="CW128" s="730"/>
      <c r="CX128" s="730"/>
      <c r="CY128" s="730"/>
      <c r="CZ128" s="730"/>
      <c r="DA128" s="730"/>
      <c r="DB128" s="730"/>
      <c r="DC128" s="730"/>
      <c r="DD128" s="730"/>
      <c r="DE128" s="730"/>
      <c r="DF128" s="731"/>
      <c r="DG128" s="790" t="s">
        <v>456</v>
      </c>
      <c r="DH128" s="791"/>
      <c r="DI128" s="791"/>
      <c r="DJ128" s="791"/>
      <c r="DK128" s="791"/>
      <c r="DL128" s="791" t="s">
        <v>130</v>
      </c>
      <c r="DM128" s="791"/>
      <c r="DN128" s="791"/>
      <c r="DO128" s="791"/>
      <c r="DP128" s="791"/>
      <c r="DQ128" s="791" t="s">
        <v>130</v>
      </c>
      <c r="DR128" s="791"/>
      <c r="DS128" s="791"/>
      <c r="DT128" s="791"/>
      <c r="DU128" s="791"/>
      <c r="DV128" s="792" t="s">
        <v>456</v>
      </c>
      <c r="DW128" s="792"/>
      <c r="DX128" s="792"/>
      <c r="DY128" s="792"/>
      <c r="DZ128" s="793"/>
    </row>
    <row r="129" spans="1:131" s="228" customFormat="1" ht="26.25" customHeight="1" x14ac:dyDescent="0.15">
      <c r="A129" s="774" t="s">
        <v>108</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510</v>
      </c>
      <c r="X129" s="777"/>
      <c r="Y129" s="777"/>
      <c r="Z129" s="778"/>
      <c r="AA129" s="779">
        <v>85402941</v>
      </c>
      <c r="AB129" s="780"/>
      <c r="AC129" s="780"/>
      <c r="AD129" s="780"/>
      <c r="AE129" s="781"/>
      <c r="AF129" s="782">
        <v>91049608</v>
      </c>
      <c r="AG129" s="780"/>
      <c r="AH129" s="780"/>
      <c r="AI129" s="780"/>
      <c r="AJ129" s="781"/>
      <c r="AK129" s="782">
        <v>88752918</v>
      </c>
      <c r="AL129" s="780"/>
      <c r="AM129" s="780"/>
      <c r="AN129" s="780"/>
      <c r="AO129" s="781"/>
      <c r="AP129" s="783"/>
      <c r="AQ129" s="784"/>
      <c r="AR129" s="784"/>
      <c r="AS129" s="784"/>
      <c r="AT129" s="785"/>
      <c r="AU129" s="231"/>
      <c r="AV129" s="231"/>
      <c r="AW129" s="231"/>
      <c r="AX129" s="751" t="s">
        <v>511</v>
      </c>
      <c r="AY129" s="752"/>
      <c r="AZ129" s="752"/>
      <c r="BA129" s="752"/>
      <c r="BB129" s="752"/>
      <c r="BC129" s="752"/>
      <c r="BD129" s="752"/>
      <c r="BE129" s="753"/>
      <c r="BF129" s="770" t="s">
        <v>456</v>
      </c>
      <c r="BG129" s="771"/>
      <c r="BH129" s="771"/>
      <c r="BI129" s="771"/>
      <c r="BJ129" s="771"/>
      <c r="BK129" s="771"/>
      <c r="BL129" s="772"/>
      <c r="BM129" s="770">
        <v>16.25</v>
      </c>
      <c r="BN129" s="771"/>
      <c r="BO129" s="771"/>
      <c r="BP129" s="771"/>
      <c r="BQ129" s="771"/>
      <c r="BR129" s="771"/>
      <c r="BS129" s="772"/>
      <c r="BT129" s="770">
        <v>30</v>
      </c>
      <c r="BU129" s="771"/>
      <c r="BV129" s="771"/>
      <c r="BW129" s="771"/>
      <c r="BX129" s="771"/>
      <c r="BY129" s="771"/>
      <c r="BZ129" s="773"/>
      <c r="CA129" s="254"/>
      <c r="CB129" s="254"/>
      <c r="CC129" s="254"/>
      <c r="CD129" s="254"/>
      <c r="CE129" s="254"/>
      <c r="CF129" s="254"/>
      <c r="CG129" s="254"/>
      <c r="CH129" s="254"/>
      <c r="CI129" s="254"/>
      <c r="CJ129" s="254"/>
      <c r="CK129" s="254"/>
      <c r="CL129" s="254"/>
      <c r="CM129" s="254"/>
      <c r="CN129" s="254"/>
      <c r="CO129" s="254"/>
      <c r="CP129" s="254"/>
      <c r="CQ129" s="254"/>
      <c r="CR129" s="254"/>
      <c r="CS129" s="254"/>
      <c r="CT129" s="254"/>
      <c r="CU129" s="254"/>
      <c r="CV129" s="254"/>
      <c r="CW129" s="254"/>
      <c r="CX129" s="254"/>
      <c r="CY129" s="254"/>
      <c r="CZ129" s="254"/>
      <c r="DA129" s="254"/>
      <c r="DB129" s="254"/>
      <c r="DC129" s="254"/>
      <c r="DD129" s="254"/>
      <c r="DE129" s="254"/>
      <c r="DF129" s="254"/>
      <c r="DG129" s="254"/>
      <c r="DH129" s="254"/>
      <c r="DI129" s="254"/>
      <c r="DJ129" s="254"/>
      <c r="DK129" s="254"/>
      <c r="DL129" s="254"/>
      <c r="DM129" s="254"/>
      <c r="DN129" s="254"/>
      <c r="DO129" s="254"/>
      <c r="DP129" s="231"/>
      <c r="DQ129" s="231"/>
      <c r="DR129" s="231"/>
      <c r="DS129" s="231"/>
      <c r="DT129" s="231"/>
      <c r="DU129" s="231"/>
      <c r="DV129" s="231"/>
      <c r="DW129" s="231"/>
      <c r="DX129" s="231"/>
      <c r="DY129" s="231"/>
      <c r="DZ129" s="231"/>
    </row>
    <row r="130" spans="1:131" s="228" customFormat="1" ht="26.25" customHeight="1" x14ac:dyDescent="0.15">
      <c r="A130" s="774" t="s">
        <v>512</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513</v>
      </c>
      <c r="X130" s="777"/>
      <c r="Y130" s="777"/>
      <c r="Z130" s="778"/>
      <c r="AA130" s="779">
        <v>9865097</v>
      </c>
      <c r="AB130" s="780"/>
      <c r="AC130" s="780"/>
      <c r="AD130" s="780"/>
      <c r="AE130" s="781"/>
      <c r="AF130" s="782">
        <v>10093035</v>
      </c>
      <c r="AG130" s="780"/>
      <c r="AH130" s="780"/>
      <c r="AI130" s="780"/>
      <c r="AJ130" s="781"/>
      <c r="AK130" s="782">
        <v>10128125</v>
      </c>
      <c r="AL130" s="780"/>
      <c r="AM130" s="780"/>
      <c r="AN130" s="780"/>
      <c r="AO130" s="781"/>
      <c r="AP130" s="783"/>
      <c r="AQ130" s="784"/>
      <c r="AR130" s="784"/>
      <c r="AS130" s="784"/>
      <c r="AT130" s="785"/>
      <c r="AU130" s="231"/>
      <c r="AV130" s="231"/>
      <c r="AW130" s="231"/>
      <c r="AX130" s="751" t="s">
        <v>514</v>
      </c>
      <c r="AY130" s="752"/>
      <c r="AZ130" s="752"/>
      <c r="BA130" s="752"/>
      <c r="BB130" s="752"/>
      <c r="BC130" s="752"/>
      <c r="BD130" s="752"/>
      <c r="BE130" s="753"/>
      <c r="BF130" s="754">
        <v>2.9</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4"/>
      <c r="CB130" s="254"/>
      <c r="CC130" s="254"/>
      <c r="CD130" s="254"/>
      <c r="CE130" s="254"/>
      <c r="CF130" s="254"/>
      <c r="CG130" s="254"/>
      <c r="CH130" s="254"/>
      <c r="CI130" s="254"/>
      <c r="CJ130" s="254"/>
      <c r="CK130" s="254"/>
      <c r="CL130" s="254"/>
      <c r="CM130" s="254"/>
      <c r="CN130" s="254"/>
      <c r="CO130" s="254"/>
      <c r="CP130" s="254"/>
      <c r="CQ130" s="254"/>
      <c r="CR130" s="254"/>
      <c r="CS130" s="254"/>
      <c r="CT130" s="254"/>
      <c r="CU130" s="254"/>
      <c r="CV130" s="254"/>
      <c r="CW130" s="254"/>
      <c r="CX130" s="254"/>
      <c r="CY130" s="254"/>
      <c r="CZ130" s="254"/>
      <c r="DA130" s="254"/>
      <c r="DB130" s="254"/>
      <c r="DC130" s="254"/>
      <c r="DD130" s="254"/>
      <c r="DE130" s="254"/>
      <c r="DF130" s="254"/>
      <c r="DG130" s="254"/>
      <c r="DH130" s="254"/>
      <c r="DI130" s="254"/>
      <c r="DJ130" s="254"/>
      <c r="DK130" s="254"/>
      <c r="DL130" s="254"/>
      <c r="DM130" s="254"/>
      <c r="DN130" s="254"/>
      <c r="DO130" s="254"/>
      <c r="DP130" s="231"/>
      <c r="DQ130" s="231"/>
      <c r="DR130" s="231"/>
      <c r="DS130" s="231"/>
      <c r="DT130" s="231"/>
      <c r="DU130" s="231"/>
      <c r="DV130" s="231"/>
      <c r="DW130" s="231"/>
      <c r="DX130" s="231"/>
      <c r="DY130" s="231"/>
      <c r="DZ130" s="231"/>
    </row>
    <row r="131" spans="1:131" s="228" customFormat="1" ht="26.25" customHeight="1" thickBot="1" x14ac:dyDescent="0.2">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515</v>
      </c>
      <c r="X131" s="761"/>
      <c r="Y131" s="761"/>
      <c r="Z131" s="762"/>
      <c r="AA131" s="763">
        <v>75537844</v>
      </c>
      <c r="AB131" s="764"/>
      <c r="AC131" s="764"/>
      <c r="AD131" s="764"/>
      <c r="AE131" s="765"/>
      <c r="AF131" s="766">
        <v>80956573</v>
      </c>
      <c r="AG131" s="764"/>
      <c r="AH131" s="764"/>
      <c r="AI131" s="764"/>
      <c r="AJ131" s="765"/>
      <c r="AK131" s="766">
        <v>78624793</v>
      </c>
      <c r="AL131" s="764"/>
      <c r="AM131" s="764"/>
      <c r="AN131" s="764"/>
      <c r="AO131" s="765"/>
      <c r="AP131" s="767"/>
      <c r="AQ131" s="768"/>
      <c r="AR131" s="768"/>
      <c r="AS131" s="768"/>
      <c r="AT131" s="769"/>
      <c r="AU131" s="231"/>
      <c r="AV131" s="231"/>
      <c r="AW131" s="231"/>
      <c r="AX131" s="729" t="s">
        <v>516</v>
      </c>
      <c r="AY131" s="730"/>
      <c r="AZ131" s="730"/>
      <c r="BA131" s="730"/>
      <c r="BB131" s="730"/>
      <c r="BC131" s="730"/>
      <c r="BD131" s="730"/>
      <c r="BE131" s="731"/>
      <c r="BF131" s="732" t="s">
        <v>517</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4"/>
      <c r="CB131" s="254"/>
      <c r="CC131" s="254"/>
      <c r="CD131" s="254"/>
      <c r="CE131" s="254"/>
      <c r="CF131" s="254"/>
      <c r="CG131" s="254"/>
      <c r="CH131" s="254"/>
      <c r="CI131" s="254"/>
      <c r="CJ131" s="254"/>
      <c r="CK131" s="254"/>
      <c r="CL131" s="254"/>
      <c r="CM131" s="254"/>
      <c r="CN131" s="254"/>
      <c r="CO131" s="254"/>
      <c r="CP131" s="254"/>
      <c r="CQ131" s="254"/>
      <c r="CR131" s="254"/>
      <c r="CS131" s="254"/>
      <c r="CT131" s="254"/>
      <c r="CU131" s="254"/>
      <c r="CV131" s="254"/>
      <c r="CW131" s="254"/>
      <c r="CX131" s="254"/>
      <c r="CY131" s="254"/>
      <c r="CZ131" s="254"/>
      <c r="DA131" s="254"/>
      <c r="DB131" s="254"/>
      <c r="DC131" s="254"/>
      <c r="DD131" s="254"/>
      <c r="DE131" s="254"/>
      <c r="DF131" s="254"/>
      <c r="DG131" s="254"/>
      <c r="DH131" s="254"/>
      <c r="DI131" s="254"/>
      <c r="DJ131" s="254"/>
      <c r="DK131" s="254"/>
      <c r="DL131" s="254"/>
      <c r="DM131" s="254"/>
      <c r="DN131" s="254"/>
      <c r="DO131" s="254"/>
      <c r="DP131" s="231"/>
      <c r="DQ131" s="231"/>
      <c r="DR131" s="231"/>
      <c r="DS131" s="231"/>
      <c r="DT131" s="231"/>
      <c r="DU131" s="231"/>
      <c r="DV131" s="231"/>
      <c r="DW131" s="231"/>
      <c r="DX131" s="231"/>
      <c r="DY131" s="231"/>
      <c r="DZ131" s="231"/>
    </row>
    <row r="132" spans="1:131" s="228" customFormat="1" ht="26.25" customHeight="1" x14ac:dyDescent="0.15">
      <c r="A132" s="738" t="s">
        <v>518</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519</v>
      </c>
      <c r="W132" s="742"/>
      <c r="X132" s="742"/>
      <c r="Y132" s="742"/>
      <c r="Z132" s="743"/>
      <c r="AA132" s="744">
        <v>3.6461842889999998</v>
      </c>
      <c r="AB132" s="745"/>
      <c r="AC132" s="745"/>
      <c r="AD132" s="745"/>
      <c r="AE132" s="746"/>
      <c r="AF132" s="747">
        <v>2.9081282869999998</v>
      </c>
      <c r="AG132" s="745"/>
      <c r="AH132" s="745"/>
      <c r="AI132" s="745"/>
      <c r="AJ132" s="746"/>
      <c r="AK132" s="747">
        <v>2.2086188510000002</v>
      </c>
      <c r="AL132" s="745"/>
      <c r="AM132" s="745"/>
      <c r="AN132" s="745"/>
      <c r="AO132" s="746"/>
      <c r="AP132" s="748"/>
      <c r="AQ132" s="749"/>
      <c r="AR132" s="749"/>
      <c r="AS132" s="749"/>
      <c r="AT132" s="750"/>
      <c r="AU132" s="255"/>
      <c r="AV132" s="231"/>
      <c r="AW132" s="231"/>
      <c r="AX132" s="231"/>
      <c r="AY132" s="231"/>
      <c r="AZ132" s="231"/>
      <c r="BA132" s="231"/>
      <c r="BB132" s="231"/>
      <c r="BC132" s="231"/>
      <c r="BD132" s="231"/>
      <c r="BE132" s="231"/>
      <c r="BF132" s="231"/>
      <c r="BG132" s="231"/>
      <c r="BH132" s="231"/>
      <c r="BI132" s="231"/>
      <c r="BJ132" s="231"/>
      <c r="BK132" s="231"/>
      <c r="BL132" s="231"/>
      <c r="BM132" s="231"/>
      <c r="BN132" s="231"/>
      <c r="BO132" s="231"/>
      <c r="BP132" s="231"/>
      <c r="BQ132" s="231"/>
      <c r="BR132" s="231"/>
      <c r="BS132" s="232"/>
      <c r="BT132" s="231"/>
      <c r="BU132" s="231"/>
      <c r="BV132" s="231"/>
      <c r="BW132" s="231"/>
      <c r="BX132" s="231"/>
      <c r="BY132" s="231"/>
      <c r="BZ132" s="231"/>
      <c r="CA132" s="254"/>
      <c r="CB132" s="254"/>
      <c r="CC132" s="254"/>
      <c r="CD132" s="254"/>
      <c r="CE132" s="254"/>
      <c r="CF132" s="254"/>
      <c r="CG132" s="254"/>
      <c r="CH132" s="254"/>
      <c r="CI132" s="254"/>
      <c r="CJ132" s="254"/>
      <c r="CK132" s="254"/>
      <c r="CL132" s="254"/>
      <c r="CM132" s="254"/>
      <c r="CN132" s="254"/>
      <c r="CO132" s="254"/>
      <c r="CP132" s="254"/>
      <c r="CQ132" s="254"/>
      <c r="CR132" s="254"/>
      <c r="CS132" s="254"/>
      <c r="CT132" s="254"/>
      <c r="CU132" s="254"/>
      <c r="CV132" s="254"/>
      <c r="CW132" s="254"/>
      <c r="CX132" s="254"/>
      <c r="CY132" s="254"/>
      <c r="CZ132" s="254"/>
      <c r="DA132" s="254"/>
      <c r="DB132" s="254"/>
      <c r="DC132" s="254"/>
      <c r="DD132" s="254"/>
      <c r="DE132" s="254"/>
      <c r="DF132" s="254"/>
      <c r="DG132" s="254"/>
      <c r="DH132" s="254"/>
      <c r="DI132" s="254"/>
      <c r="DJ132" s="254"/>
      <c r="DK132" s="254"/>
      <c r="DL132" s="254"/>
      <c r="DM132" s="254"/>
      <c r="DN132" s="254"/>
      <c r="DO132" s="254"/>
      <c r="DP132" s="231"/>
      <c r="DQ132" s="231"/>
      <c r="DR132" s="231"/>
      <c r="DS132" s="231"/>
      <c r="DT132" s="231"/>
      <c r="DU132" s="231"/>
      <c r="DV132" s="231"/>
      <c r="DW132" s="231"/>
      <c r="DX132" s="231"/>
      <c r="DY132" s="231"/>
      <c r="DZ132" s="231"/>
    </row>
    <row r="133" spans="1:131" s="228" customFormat="1" ht="26.25" customHeight="1" thickBot="1" x14ac:dyDescent="0.2">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520</v>
      </c>
      <c r="W133" s="721"/>
      <c r="X133" s="721"/>
      <c r="Y133" s="721"/>
      <c r="Z133" s="722"/>
      <c r="AA133" s="723">
        <v>4.0999999999999996</v>
      </c>
      <c r="AB133" s="724"/>
      <c r="AC133" s="724"/>
      <c r="AD133" s="724"/>
      <c r="AE133" s="725"/>
      <c r="AF133" s="723">
        <v>3.5</v>
      </c>
      <c r="AG133" s="724"/>
      <c r="AH133" s="724"/>
      <c r="AI133" s="724"/>
      <c r="AJ133" s="725"/>
      <c r="AK133" s="723">
        <v>2.9</v>
      </c>
      <c r="AL133" s="724"/>
      <c r="AM133" s="724"/>
      <c r="AN133" s="724"/>
      <c r="AO133" s="725"/>
      <c r="AP133" s="726"/>
      <c r="AQ133" s="727"/>
      <c r="AR133" s="727"/>
      <c r="AS133" s="727"/>
      <c r="AT133" s="728"/>
      <c r="AU133" s="231"/>
      <c r="AV133" s="231"/>
      <c r="AW133" s="231"/>
      <c r="AX133" s="231"/>
      <c r="AY133" s="231"/>
      <c r="AZ133" s="231"/>
      <c r="BA133" s="231"/>
      <c r="BB133" s="231"/>
      <c r="BC133" s="231"/>
      <c r="BD133" s="231"/>
      <c r="BE133" s="231"/>
      <c r="BF133" s="231"/>
      <c r="BG133" s="231"/>
      <c r="BH133" s="231"/>
      <c r="BI133" s="231"/>
      <c r="BJ133" s="231"/>
      <c r="BK133" s="231"/>
      <c r="BL133" s="231"/>
      <c r="BM133" s="231"/>
      <c r="BN133" s="254"/>
      <c r="BO133" s="254"/>
      <c r="BP133" s="254"/>
      <c r="BQ133" s="254"/>
      <c r="BR133" s="254"/>
      <c r="BS133" s="254"/>
      <c r="BT133" s="254"/>
      <c r="BU133" s="254"/>
      <c r="BV133" s="254"/>
      <c r="BW133" s="254"/>
      <c r="BX133" s="254"/>
      <c r="BY133" s="254"/>
      <c r="BZ133" s="254"/>
      <c r="CA133" s="254"/>
      <c r="CB133" s="254"/>
      <c r="CC133" s="254"/>
      <c r="CD133" s="254"/>
      <c r="CE133" s="254"/>
      <c r="CF133" s="254"/>
      <c r="CG133" s="254"/>
      <c r="CH133" s="254"/>
      <c r="CI133" s="254"/>
      <c r="CJ133" s="254"/>
      <c r="CK133" s="254"/>
      <c r="CL133" s="254"/>
      <c r="CM133" s="254"/>
      <c r="CN133" s="254"/>
      <c r="CO133" s="254"/>
      <c r="CP133" s="254"/>
      <c r="CQ133" s="254"/>
      <c r="CR133" s="254"/>
      <c r="CS133" s="254"/>
      <c r="CT133" s="254"/>
      <c r="CU133" s="254"/>
      <c r="CV133" s="254"/>
      <c r="CW133" s="254"/>
      <c r="CX133" s="254"/>
      <c r="CY133" s="254"/>
      <c r="CZ133" s="254"/>
      <c r="DA133" s="254"/>
      <c r="DB133" s="254"/>
      <c r="DC133" s="254"/>
      <c r="DD133" s="254"/>
      <c r="DE133" s="254"/>
      <c r="DF133" s="254"/>
      <c r="DG133" s="254"/>
      <c r="DH133" s="254"/>
      <c r="DI133" s="254"/>
      <c r="DJ133" s="254"/>
      <c r="DK133" s="254"/>
      <c r="DL133" s="254"/>
      <c r="DM133" s="254"/>
      <c r="DN133" s="254"/>
      <c r="DO133" s="254"/>
      <c r="DP133" s="231"/>
      <c r="DQ133" s="231"/>
      <c r="DR133" s="231"/>
      <c r="DS133" s="231"/>
      <c r="DT133" s="231"/>
      <c r="DU133" s="231"/>
      <c r="DV133" s="231"/>
      <c r="DW133" s="231"/>
      <c r="DX133" s="231"/>
      <c r="DY133" s="231"/>
      <c r="DZ133" s="231"/>
    </row>
    <row r="134" spans="1:131" ht="11.25" customHeight="1" x14ac:dyDescent="0.15">
      <c r="A134" s="256"/>
      <c r="B134" s="256"/>
      <c r="C134" s="256"/>
      <c r="D134" s="256"/>
      <c r="E134" s="256"/>
      <c r="F134" s="256"/>
      <c r="G134" s="256"/>
      <c r="H134" s="256"/>
      <c r="I134" s="256"/>
      <c r="J134" s="256"/>
      <c r="K134" s="256"/>
      <c r="L134" s="256"/>
      <c r="M134" s="256"/>
      <c r="N134" s="256"/>
      <c r="O134" s="256"/>
      <c r="P134" s="256"/>
      <c r="Q134" s="256"/>
      <c r="R134" s="256"/>
      <c r="S134" s="256"/>
      <c r="T134" s="256"/>
      <c r="U134" s="256"/>
      <c r="V134" s="256"/>
      <c r="W134" s="256"/>
      <c r="X134" s="256"/>
      <c r="Y134" s="256"/>
      <c r="Z134" s="256"/>
      <c r="AA134" s="256"/>
      <c r="AB134" s="256"/>
      <c r="AC134" s="256"/>
      <c r="AD134" s="256"/>
      <c r="AE134" s="256"/>
      <c r="AF134" s="256"/>
      <c r="AG134" s="256"/>
      <c r="AH134" s="256"/>
      <c r="AI134" s="256"/>
      <c r="AJ134" s="256"/>
      <c r="AK134" s="256"/>
      <c r="AL134" s="256"/>
      <c r="AM134" s="256"/>
      <c r="AN134" s="256"/>
      <c r="AO134" s="256"/>
      <c r="AP134" s="256"/>
      <c r="AQ134" s="256"/>
      <c r="AR134" s="256"/>
      <c r="AS134" s="256"/>
      <c r="AT134" s="256"/>
      <c r="AU134" s="231"/>
      <c r="AV134" s="231"/>
      <c r="AW134" s="231"/>
      <c r="AX134" s="231"/>
      <c r="AY134" s="231"/>
      <c r="AZ134" s="231"/>
      <c r="BA134" s="231"/>
      <c r="BB134" s="231"/>
      <c r="BC134" s="231"/>
      <c r="BD134" s="231"/>
      <c r="BE134" s="231"/>
      <c r="BF134" s="231"/>
      <c r="BG134" s="231"/>
      <c r="BH134" s="231"/>
      <c r="BI134" s="231"/>
      <c r="BJ134" s="231"/>
      <c r="BK134" s="231"/>
      <c r="BL134" s="231"/>
      <c r="BM134" s="231"/>
      <c r="BN134" s="254"/>
      <c r="BO134" s="254"/>
      <c r="BP134" s="254"/>
      <c r="BQ134" s="254"/>
      <c r="BR134" s="254"/>
      <c r="BS134" s="254"/>
      <c r="BT134" s="254"/>
      <c r="BU134" s="254"/>
      <c r="BV134" s="254"/>
      <c r="BW134" s="254"/>
      <c r="BX134" s="254"/>
      <c r="BY134" s="254"/>
      <c r="BZ134" s="254"/>
      <c r="CA134" s="254"/>
      <c r="CB134" s="254"/>
      <c r="CC134" s="254"/>
      <c r="CD134" s="254"/>
      <c r="CE134" s="254"/>
      <c r="CF134" s="254"/>
      <c r="CG134" s="254"/>
      <c r="CH134" s="254"/>
      <c r="CI134" s="254"/>
      <c r="CJ134" s="254"/>
      <c r="CK134" s="254"/>
      <c r="CL134" s="254"/>
      <c r="CM134" s="254"/>
      <c r="CN134" s="254"/>
      <c r="CO134" s="254"/>
      <c r="CP134" s="254"/>
      <c r="CQ134" s="254"/>
      <c r="CR134" s="254"/>
      <c r="CS134" s="254"/>
      <c r="CT134" s="254"/>
      <c r="CU134" s="254"/>
      <c r="CV134" s="254"/>
      <c r="CW134" s="254"/>
      <c r="CX134" s="254"/>
      <c r="CY134" s="254"/>
      <c r="CZ134" s="254"/>
      <c r="DA134" s="254"/>
      <c r="DB134" s="254"/>
      <c r="DC134" s="254"/>
      <c r="DD134" s="254"/>
      <c r="DE134" s="254"/>
      <c r="DF134" s="254"/>
      <c r="DG134" s="254"/>
      <c r="DH134" s="254"/>
      <c r="DI134" s="254"/>
      <c r="DJ134" s="254"/>
      <c r="DK134" s="254"/>
      <c r="DL134" s="254"/>
      <c r="DM134" s="254"/>
      <c r="DN134" s="254"/>
      <c r="DO134" s="254"/>
      <c r="DP134" s="231"/>
      <c r="DQ134" s="231"/>
      <c r="DR134" s="231"/>
      <c r="DS134" s="231"/>
      <c r="DT134" s="231"/>
      <c r="DU134" s="231"/>
      <c r="DV134" s="231"/>
      <c r="DW134" s="231"/>
      <c r="DX134" s="231"/>
      <c r="DY134" s="231"/>
      <c r="DZ134" s="231"/>
      <c r="EA134" s="228"/>
    </row>
    <row r="135" spans="1:131" ht="14.25" hidden="1" x14ac:dyDescent="0.15">
      <c r="AU135" s="256"/>
      <c r="AV135" s="256"/>
      <c r="AW135" s="256"/>
      <c r="AX135" s="256"/>
      <c r="AY135" s="256"/>
      <c r="AZ135" s="256"/>
      <c r="BA135" s="256"/>
      <c r="BB135" s="256"/>
      <c r="BC135" s="256"/>
      <c r="BD135" s="256"/>
      <c r="BE135" s="256"/>
      <c r="BF135" s="256"/>
      <c r="BG135" s="256"/>
      <c r="BH135" s="256"/>
      <c r="BI135" s="256"/>
      <c r="BJ135" s="256"/>
      <c r="BK135" s="256"/>
      <c r="BL135" s="256"/>
      <c r="BM135" s="256"/>
      <c r="BN135" s="256"/>
      <c r="BO135" s="256"/>
      <c r="BP135" s="256"/>
      <c r="BQ135" s="256"/>
      <c r="BR135" s="256"/>
      <c r="BS135" s="256"/>
      <c r="BT135" s="256"/>
      <c r="BU135" s="256"/>
      <c r="BV135" s="256"/>
      <c r="BW135" s="256"/>
      <c r="BX135" s="256"/>
      <c r="BY135" s="256"/>
      <c r="BZ135" s="256"/>
      <c r="CA135" s="256"/>
      <c r="CB135" s="256"/>
      <c r="CC135" s="256"/>
      <c r="CD135" s="256"/>
      <c r="CE135" s="256"/>
      <c r="CF135" s="256"/>
      <c r="CG135" s="256"/>
      <c r="CH135" s="256"/>
      <c r="CI135" s="256"/>
      <c r="CJ135" s="256"/>
      <c r="CK135" s="256"/>
      <c r="CL135" s="256"/>
      <c r="CM135" s="256"/>
      <c r="CN135" s="256"/>
      <c r="CO135" s="256"/>
      <c r="CP135" s="256"/>
      <c r="CQ135" s="256"/>
      <c r="CR135" s="256"/>
      <c r="CS135" s="256"/>
      <c r="CT135" s="256"/>
      <c r="CU135" s="256"/>
      <c r="CV135" s="256"/>
      <c r="CW135" s="256"/>
      <c r="CX135" s="256"/>
      <c r="CY135" s="256"/>
      <c r="CZ135" s="256"/>
      <c r="DA135" s="256"/>
      <c r="DB135" s="256"/>
      <c r="DC135" s="256"/>
      <c r="DD135" s="256"/>
      <c r="DE135" s="256"/>
      <c r="DF135" s="256"/>
      <c r="DG135" s="256"/>
      <c r="DH135" s="256"/>
      <c r="DI135" s="256"/>
      <c r="DJ135" s="256"/>
      <c r="DK135" s="256"/>
      <c r="DL135" s="256"/>
      <c r="DM135" s="256"/>
      <c r="DN135" s="256"/>
      <c r="DO135" s="256"/>
      <c r="DP135" s="256"/>
      <c r="DQ135" s="256"/>
      <c r="DR135" s="256"/>
      <c r="DS135" s="256"/>
      <c r="DT135" s="256"/>
      <c r="DU135" s="256"/>
      <c r="DV135" s="256"/>
      <c r="DW135" s="256"/>
      <c r="DX135" s="256"/>
      <c r="DY135" s="256"/>
      <c r="DZ135" s="256"/>
    </row>
  </sheetData>
  <sheetProtection algorithmName="SHA-512" hashValue="zYa4exOIRL87fVXc21/W0KNOVUOFn10xEeLqNQeAJoQmfMF+G/iff/7dL/kTJWCyNF6zJBHS0Qvv321nITU1XQ==" saltValue="soENl0H6siHUoG6crd5jYg=="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AE49BD-DDB7-4009-9DAE-5EB83B064412}">
  <sheetPr>
    <pageSetUpPr fitToPage="1"/>
  </sheetPr>
  <dimension ref="A1:DQ105"/>
  <sheetViews>
    <sheetView showGridLines="0" view="pageBreakPreview" topLeftCell="A43" zoomScale="70" zoomScaleNormal="85" zoomScaleSheetLayoutView="70" workbookViewId="0">
      <selection activeCell="BB74" sqref="BB74"/>
    </sheetView>
  </sheetViews>
  <sheetFormatPr defaultColWidth="0" defaultRowHeight="13.5" customHeight="1" zeroHeight="1" x14ac:dyDescent="0.15"/>
  <cols>
    <col min="1" max="120" width="2.75" style="258" customWidth="1"/>
    <col min="121" max="121" width="0" style="257" hidden="1" customWidth="1"/>
    <col min="122" max="16384" width="9" style="257" hidden="1"/>
  </cols>
  <sheetData>
    <row r="1" spans="1:120" x14ac:dyDescent="0.15">
      <c r="A1" s="257"/>
      <c r="B1" s="257"/>
      <c r="C1" s="257"/>
      <c r="D1" s="257"/>
      <c r="E1" s="257"/>
      <c r="F1" s="257"/>
      <c r="G1" s="257"/>
      <c r="H1" s="257"/>
      <c r="I1" s="257"/>
      <c r="J1" s="257"/>
      <c r="K1" s="257"/>
      <c r="L1" s="257"/>
      <c r="M1" s="257"/>
      <c r="N1" s="257"/>
      <c r="O1" s="257"/>
      <c r="P1" s="257"/>
      <c r="Q1" s="257"/>
      <c r="R1" s="257"/>
      <c r="S1" s="257"/>
      <c r="T1" s="257"/>
      <c r="U1" s="257"/>
      <c r="V1" s="257"/>
      <c r="W1" s="257"/>
      <c r="X1" s="257"/>
      <c r="Y1" s="257"/>
      <c r="Z1" s="257"/>
      <c r="AA1" s="257"/>
      <c r="AB1" s="257"/>
      <c r="AC1" s="257"/>
      <c r="AD1" s="257"/>
      <c r="AE1" s="257"/>
      <c r="AF1" s="257"/>
      <c r="AG1" s="257"/>
      <c r="AH1" s="257"/>
      <c r="AI1" s="257"/>
      <c r="AJ1" s="257"/>
      <c r="AK1" s="257"/>
      <c r="AL1" s="257"/>
      <c r="AM1" s="257"/>
      <c r="AN1" s="257"/>
      <c r="AO1" s="257"/>
      <c r="AP1" s="257"/>
      <c r="AQ1" s="257"/>
      <c r="AR1" s="257"/>
      <c r="AS1" s="257"/>
      <c r="AT1" s="257"/>
      <c r="AU1" s="257"/>
      <c r="AV1" s="257"/>
      <c r="AW1" s="257"/>
      <c r="AX1" s="257"/>
      <c r="AY1" s="257"/>
      <c r="AZ1" s="257"/>
      <c r="BA1" s="257"/>
      <c r="BB1" s="257"/>
      <c r="BC1" s="257"/>
      <c r="BD1" s="257"/>
      <c r="BE1" s="257"/>
      <c r="BF1" s="257"/>
      <c r="BG1" s="257"/>
      <c r="BH1" s="257"/>
      <c r="BI1" s="257"/>
      <c r="BJ1" s="257"/>
      <c r="BK1" s="257"/>
      <c r="BL1" s="257"/>
      <c r="BM1" s="257"/>
      <c r="BN1" s="257"/>
      <c r="BO1" s="257"/>
      <c r="BP1" s="257"/>
      <c r="BQ1" s="257"/>
      <c r="BR1" s="257"/>
      <c r="BS1" s="257"/>
      <c r="BT1" s="257"/>
      <c r="BU1" s="257"/>
      <c r="BV1" s="257"/>
      <c r="BW1" s="257"/>
      <c r="BX1" s="257"/>
      <c r="BY1" s="257"/>
      <c r="BZ1" s="257"/>
      <c r="CA1" s="257"/>
      <c r="CB1" s="257"/>
      <c r="CC1" s="257"/>
      <c r="CD1" s="257"/>
      <c r="CE1" s="257"/>
      <c r="CF1" s="257"/>
      <c r="CG1" s="257"/>
      <c r="CH1" s="257"/>
      <c r="CI1" s="257"/>
      <c r="CJ1" s="257"/>
      <c r="CK1" s="257"/>
      <c r="CL1" s="257"/>
      <c r="CM1" s="257"/>
      <c r="CN1" s="257"/>
      <c r="CO1" s="257"/>
      <c r="CP1" s="257"/>
      <c r="CQ1" s="257"/>
      <c r="CR1" s="257"/>
      <c r="CS1" s="257"/>
      <c r="CT1" s="257"/>
      <c r="CU1" s="257"/>
      <c r="CV1" s="257"/>
      <c r="CW1" s="257"/>
      <c r="CX1" s="257"/>
      <c r="CY1" s="257"/>
      <c r="CZ1" s="257"/>
      <c r="DA1" s="257"/>
      <c r="DB1" s="257"/>
      <c r="DC1" s="257"/>
      <c r="DD1" s="257"/>
      <c r="DE1" s="257"/>
      <c r="DF1" s="257"/>
      <c r="DG1" s="257"/>
      <c r="DH1" s="257"/>
      <c r="DI1" s="257"/>
      <c r="DJ1" s="257"/>
      <c r="DK1" s="257"/>
      <c r="DL1" s="257"/>
      <c r="DM1" s="257"/>
      <c r="DN1" s="257"/>
      <c r="DO1" s="257"/>
      <c r="DP1" s="257"/>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7"/>
    </row>
    <row r="17" spans="119:120" x14ac:dyDescent="0.15">
      <c r="DP17" s="257"/>
    </row>
    <row r="18" spans="119:120" x14ac:dyDescent="0.15"/>
    <row r="19" spans="119:120" x14ac:dyDescent="0.15"/>
    <row r="20" spans="119:120" x14ac:dyDescent="0.15">
      <c r="DO20" s="257"/>
      <c r="DP20" s="257"/>
    </row>
    <row r="21" spans="119:120" x14ac:dyDescent="0.15">
      <c r="DP21" s="257"/>
    </row>
    <row r="22" spans="119:120" x14ac:dyDescent="0.15"/>
    <row r="23" spans="119:120" x14ac:dyDescent="0.15">
      <c r="DO23" s="257"/>
      <c r="DP23" s="257"/>
    </row>
    <row r="24" spans="119:120" x14ac:dyDescent="0.15">
      <c r="DP24" s="257"/>
    </row>
    <row r="25" spans="119:120" x14ac:dyDescent="0.15">
      <c r="DP25" s="257"/>
    </row>
    <row r="26" spans="119:120" x14ac:dyDescent="0.15">
      <c r="DO26" s="257"/>
      <c r="DP26" s="257"/>
    </row>
    <row r="27" spans="119:120" x14ac:dyDescent="0.15"/>
    <row r="28" spans="119:120" x14ac:dyDescent="0.15">
      <c r="DO28" s="257"/>
      <c r="DP28" s="257"/>
    </row>
    <row r="29" spans="119:120" x14ac:dyDescent="0.15">
      <c r="DP29" s="257"/>
    </row>
    <row r="30" spans="119:120" x14ac:dyDescent="0.15"/>
    <row r="31" spans="119:120" x14ac:dyDescent="0.15">
      <c r="DO31" s="257"/>
      <c r="DP31" s="257"/>
    </row>
    <row r="32" spans="119:120" x14ac:dyDescent="0.15"/>
    <row r="33" spans="98:120" x14ac:dyDescent="0.15">
      <c r="DO33" s="257"/>
      <c r="DP33" s="257"/>
    </row>
    <row r="34" spans="98:120" x14ac:dyDescent="0.15">
      <c r="DM34" s="257"/>
    </row>
    <row r="35" spans="98:120" x14ac:dyDescent="0.15">
      <c r="CT35" s="257"/>
      <c r="CU35" s="257"/>
      <c r="CV35" s="257"/>
      <c r="CY35" s="257"/>
      <c r="CZ35" s="257"/>
      <c r="DA35" s="257"/>
      <c r="DD35" s="257"/>
      <c r="DE35" s="257"/>
      <c r="DF35" s="257"/>
      <c r="DI35" s="257"/>
      <c r="DJ35" s="257"/>
      <c r="DK35" s="257"/>
      <c r="DM35" s="257"/>
      <c r="DN35" s="257"/>
      <c r="DO35" s="257"/>
      <c r="DP35" s="257"/>
    </row>
    <row r="36" spans="98:120" x14ac:dyDescent="0.15"/>
    <row r="37" spans="98:120" x14ac:dyDescent="0.15">
      <c r="CW37" s="257"/>
      <c r="DB37" s="257"/>
      <c r="DG37" s="257"/>
      <c r="DL37" s="257"/>
      <c r="DP37" s="257"/>
    </row>
    <row r="38" spans="98:120" x14ac:dyDescent="0.15">
      <c r="CT38" s="257"/>
      <c r="CU38" s="257"/>
      <c r="CV38" s="257"/>
      <c r="CW38" s="257"/>
      <c r="CY38" s="257"/>
      <c r="CZ38" s="257"/>
      <c r="DA38" s="257"/>
      <c r="DB38" s="257"/>
      <c r="DD38" s="257"/>
      <c r="DE38" s="257"/>
      <c r="DF38" s="257"/>
      <c r="DG38" s="257"/>
      <c r="DI38" s="257"/>
      <c r="DJ38" s="257"/>
      <c r="DK38" s="257"/>
      <c r="DL38" s="257"/>
      <c r="DN38" s="257"/>
      <c r="DO38" s="257"/>
      <c r="DP38" s="257"/>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7"/>
      <c r="DO49" s="257"/>
      <c r="DP49" s="257"/>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7"/>
      <c r="CS63" s="257"/>
      <c r="CX63" s="257"/>
      <c r="DC63" s="257"/>
      <c r="DH63" s="257"/>
    </row>
    <row r="64" spans="22:120" x14ac:dyDescent="0.15">
      <c r="V64" s="257"/>
    </row>
    <row r="65" spans="15:120" x14ac:dyDescent="0.15">
      <c r="X65" s="257"/>
      <c r="Z65" s="257"/>
      <c r="AA65" s="257"/>
      <c r="AB65" s="257"/>
      <c r="AC65" s="257"/>
      <c r="AD65" s="257"/>
      <c r="AE65" s="257"/>
      <c r="AF65" s="257"/>
      <c r="AG65" s="257"/>
      <c r="AH65" s="257"/>
      <c r="AI65" s="257"/>
      <c r="AJ65" s="257"/>
      <c r="AK65" s="257"/>
      <c r="AL65" s="257"/>
      <c r="AM65" s="257"/>
      <c r="AN65" s="257"/>
      <c r="AO65" s="257"/>
      <c r="AP65" s="257"/>
      <c r="AQ65" s="257"/>
      <c r="AR65" s="257"/>
      <c r="AS65" s="257"/>
      <c r="AT65" s="257"/>
      <c r="AU65" s="257"/>
      <c r="AV65" s="257"/>
      <c r="AW65" s="257"/>
      <c r="AX65" s="257"/>
      <c r="AY65" s="257"/>
      <c r="AZ65" s="257"/>
      <c r="BA65" s="257"/>
      <c r="BB65" s="257"/>
      <c r="BC65" s="257"/>
      <c r="BD65" s="257"/>
      <c r="BE65" s="257"/>
      <c r="BF65" s="257"/>
      <c r="BG65" s="257"/>
      <c r="BH65" s="257"/>
      <c r="BI65" s="257"/>
      <c r="BJ65" s="257"/>
      <c r="BK65" s="257"/>
      <c r="BL65" s="257"/>
      <c r="BM65" s="257"/>
      <c r="BN65" s="257"/>
      <c r="BO65" s="257"/>
      <c r="BP65" s="257"/>
      <c r="BQ65" s="257"/>
      <c r="BR65" s="257"/>
      <c r="BS65" s="257"/>
      <c r="BT65" s="257"/>
      <c r="BU65" s="257"/>
      <c r="BV65" s="257"/>
      <c r="BW65" s="257"/>
      <c r="BX65" s="257"/>
      <c r="BY65" s="257"/>
      <c r="BZ65" s="257"/>
      <c r="CA65" s="257"/>
      <c r="CB65" s="257"/>
      <c r="CC65" s="257"/>
      <c r="CD65" s="257"/>
      <c r="CE65" s="257"/>
      <c r="CF65" s="257"/>
      <c r="CG65" s="257"/>
      <c r="CH65" s="257"/>
      <c r="CI65" s="257"/>
      <c r="CJ65" s="257"/>
      <c r="CK65" s="257"/>
      <c r="CL65" s="257"/>
      <c r="CM65" s="257"/>
      <c r="CN65" s="257"/>
      <c r="CO65" s="257"/>
      <c r="CP65" s="257"/>
      <c r="CQ65" s="257"/>
      <c r="CR65" s="257"/>
      <c r="CU65" s="257"/>
      <c r="CZ65" s="257"/>
      <c r="DE65" s="257"/>
      <c r="DJ65" s="257"/>
    </row>
    <row r="66" spans="15:120" x14ac:dyDescent="0.15">
      <c r="Q66" s="257"/>
      <c r="S66" s="257"/>
      <c r="U66" s="257"/>
      <c r="DM66" s="257"/>
    </row>
    <row r="67" spans="15:120" x14ac:dyDescent="0.15">
      <c r="O67" s="257"/>
      <c r="P67" s="257"/>
      <c r="R67" s="257"/>
      <c r="T67" s="257"/>
      <c r="Y67" s="257"/>
      <c r="CT67" s="257"/>
      <c r="CV67" s="257"/>
      <c r="CW67" s="257"/>
      <c r="CY67" s="257"/>
      <c r="DA67" s="257"/>
      <c r="DB67" s="257"/>
      <c r="DD67" s="257"/>
      <c r="DF67" s="257"/>
      <c r="DG67" s="257"/>
      <c r="DI67" s="257"/>
      <c r="DK67" s="257"/>
      <c r="DL67" s="257"/>
      <c r="DN67" s="257"/>
      <c r="DO67" s="257"/>
      <c r="DP67" s="257"/>
    </row>
    <row r="68" spans="15:120" x14ac:dyDescent="0.15"/>
    <row r="69" spans="15:120" x14ac:dyDescent="0.15"/>
    <row r="70" spans="15:120" x14ac:dyDescent="0.15"/>
    <row r="71" spans="15:120" x14ac:dyDescent="0.15"/>
    <row r="72" spans="15:120" x14ac:dyDescent="0.15">
      <c r="DP72" s="257"/>
    </row>
    <row r="73" spans="15:120" x14ac:dyDescent="0.15">
      <c r="DP73" s="257"/>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7"/>
      <c r="CX96" s="257"/>
      <c r="DC96" s="257"/>
      <c r="DH96" s="257"/>
    </row>
    <row r="97" spans="24:120" x14ac:dyDescent="0.15">
      <c r="CS97" s="257"/>
      <c r="CX97" s="257"/>
      <c r="DC97" s="257"/>
      <c r="DH97" s="257"/>
      <c r="DP97" s="258" t="s">
        <v>521</v>
      </c>
    </row>
    <row r="98" spans="24:120" hidden="1" x14ac:dyDescent="0.15">
      <c r="CS98" s="257"/>
      <c r="CX98" s="257"/>
      <c r="DC98" s="257"/>
      <c r="DH98" s="257"/>
    </row>
    <row r="99" spans="24:120" hidden="1" x14ac:dyDescent="0.15">
      <c r="CS99" s="257"/>
      <c r="CX99" s="257"/>
      <c r="DC99" s="257"/>
      <c r="DH99" s="257"/>
    </row>
    <row r="101" spans="24:120" ht="12" hidden="1" customHeight="1" x14ac:dyDescent="0.15">
      <c r="X101" s="257"/>
      <c r="Y101" s="257"/>
      <c r="Z101" s="257"/>
      <c r="AA101" s="257"/>
      <c r="AB101" s="257"/>
      <c r="AC101" s="257"/>
      <c r="AD101" s="257"/>
      <c r="AE101" s="257"/>
      <c r="AF101" s="257"/>
      <c r="AG101" s="257"/>
      <c r="AH101" s="257"/>
      <c r="AI101" s="257"/>
      <c r="AJ101" s="257"/>
      <c r="AK101" s="257"/>
      <c r="AL101" s="257"/>
      <c r="AM101" s="257"/>
      <c r="AN101" s="257"/>
      <c r="AO101" s="257"/>
      <c r="AP101" s="257"/>
      <c r="AQ101" s="257"/>
      <c r="AR101" s="257"/>
      <c r="AS101" s="257"/>
      <c r="AT101" s="257"/>
      <c r="AU101" s="257"/>
      <c r="AV101" s="257"/>
      <c r="AW101" s="257"/>
      <c r="AX101" s="257"/>
      <c r="AY101" s="257"/>
      <c r="AZ101" s="257"/>
      <c r="BA101" s="257"/>
      <c r="BB101" s="257"/>
      <c r="BC101" s="257"/>
      <c r="BD101" s="257"/>
      <c r="BE101" s="257"/>
      <c r="BF101" s="257"/>
      <c r="BG101" s="257"/>
      <c r="BH101" s="257"/>
      <c r="BI101" s="257"/>
      <c r="BJ101" s="257"/>
      <c r="BK101" s="257"/>
      <c r="BL101" s="257"/>
      <c r="BM101" s="257"/>
      <c r="BN101" s="257"/>
      <c r="BO101" s="257"/>
      <c r="BP101" s="257"/>
      <c r="BQ101" s="257"/>
      <c r="BR101" s="257"/>
      <c r="BS101" s="257"/>
      <c r="BT101" s="257"/>
      <c r="BU101" s="257"/>
      <c r="BV101" s="257"/>
      <c r="BW101" s="257"/>
      <c r="BX101" s="257"/>
      <c r="BY101" s="257"/>
      <c r="BZ101" s="257"/>
      <c r="CA101" s="257"/>
      <c r="CB101" s="257"/>
      <c r="CC101" s="257"/>
      <c r="CD101" s="257"/>
      <c r="CE101" s="257"/>
      <c r="CF101" s="257"/>
      <c r="CG101" s="257"/>
      <c r="CH101" s="257"/>
      <c r="CI101" s="257"/>
      <c r="CJ101" s="257"/>
      <c r="CK101" s="257"/>
      <c r="CL101" s="257"/>
      <c r="CM101" s="257"/>
      <c r="CN101" s="257"/>
      <c r="CO101" s="257"/>
      <c r="CP101" s="257"/>
      <c r="CQ101" s="257"/>
      <c r="CR101" s="257"/>
      <c r="CU101" s="257"/>
      <c r="CZ101" s="257"/>
      <c r="DE101" s="257"/>
      <c r="DJ101" s="257"/>
    </row>
    <row r="102" spans="24:120" ht="1.5" hidden="1" customHeight="1" x14ac:dyDescent="0.15">
      <c r="CU102" s="257"/>
      <c r="CZ102" s="257"/>
      <c r="DE102" s="257"/>
      <c r="DJ102" s="257"/>
      <c r="DM102" s="257"/>
    </row>
    <row r="103" spans="24:120" hidden="1" x14ac:dyDescent="0.15">
      <c r="CT103" s="257"/>
      <c r="CV103" s="257"/>
      <c r="CW103" s="257"/>
      <c r="CY103" s="257"/>
      <c r="DA103" s="257"/>
      <c r="DB103" s="257"/>
      <c r="DD103" s="257"/>
      <c r="DF103" s="257"/>
      <c r="DG103" s="257"/>
      <c r="DI103" s="257"/>
      <c r="DK103" s="257"/>
      <c r="DL103" s="257"/>
      <c r="DM103" s="257"/>
      <c r="DN103" s="257"/>
      <c r="DO103" s="257"/>
      <c r="DP103" s="257"/>
    </row>
    <row r="104" spans="24:120" hidden="1" x14ac:dyDescent="0.15">
      <c r="CV104" s="257"/>
      <c r="CW104" s="257"/>
      <c r="DA104" s="257"/>
      <c r="DB104" s="257"/>
      <c r="DF104" s="257"/>
      <c r="DG104" s="257"/>
      <c r="DK104" s="257"/>
      <c r="DL104" s="257"/>
      <c r="DN104" s="257"/>
      <c r="DO104" s="257"/>
      <c r="DP104" s="257"/>
    </row>
    <row r="105" spans="24:120" ht="12.75" hidden="1" customHeight="1" x14ac:dyDescent="0.15"/>
  </sheetData>
  <sheetProtection algorithmName="SHA-512" hashValue="KGjTvFHPcfIEhoCVy6LerTp1WqOsHunckKm8h5tgA9/+dYoTbVpAoDNnJ1TeZwsOjAZ+LDiU60aKDQhmkyOJeA==" saltValue="6ikxuIHKkM+5bHEcxUbh0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90" zoomScaleNormal="90" zoomScaleSheetLayoutView="55" workbookViewId="0"/>
  </sheetViews>
  <sheetFormatPr defaultColWidth="0" defaultRowHeight="13.5" customHeight="1" zeroHeight="1" x14ac:dyDescent="0.15"/>
  <cols>
    <col min="1" max="116" width="2.625" style="258" customWidth="1"/>
    <col min="117" max="16384" width="9" style="257" hidden="1"/>
  </cols>
  <sheetData>
    <row r="1" spans="2:116" x14ac:dyDescent="0.15">
      <c r="B1" s="257"/>
      <c r="C1" s="257"/>
      <c r="D1" s="257"/>
      <c r="E1" s="257"/>
      <c r="F1" s="257"/>
      <c r="G1" s="257"/>
      <c r="H1" s="257"/>
      <c r="I1" s="257"/>
      <c r="J1" s="257"/>
      <c r="K1" s="257"/>
      <c r="L1" s="257"/>
      <c r="M1" s="257"/>
      <c r="N1" s="257"/>
      <c r="O1" s="257"/>
      <c r="P1" s="257"/>
      <c r="Q1" s="257"/>
      <c r="R1" s="257"/>
      <c r="S1" s="257"/>
      <c r="T1" s="257"/>
      <c r="U1" s="257"/>
      <c r="V1" s="257"/>
      <c r="W1" s="257"/>
      <c r="X1" s="257"/>
      <c r="Y1" s="257"/>
      <c r="Z1" s="257"/>
      <c r="AA1" s="257"/>
      <c r="AB1" s="257"/>
      <c r="AC1" s="257"/>
      <c r="AD1" s="257"/>
      <c r="AE1" s="257"/>
      <c r="AF1" s="257"/>
      <c r="AG1" s="257"/>
      <c r="AH1" s="257"/>
      <c r="AI1" s="257"/>
      <c r="AJ1" s="257"/>
      <c r="AK1" s="257"/>
      <c r="AL1" s="257"/>
      <c r="AM1" s="257"/>
      <c r="AN1" s="257"/>
      <c r="AO1" s="257"/>
      <c r="AP1" s="257"/>
      <c r="AQ1" s="257"/>
      <c r="AR1" s="257"/>
      <c r="AS1" s="257"/>
      <c r="AT1" s="257"/>
      <c r="AU1" s="257"/>
      <c r="AV1" s="257"/>
      <c r="AW1" s="257"/>
      <c r="AX1" s="257"/>
      <c r="AY1" s="257"/>
      <c r="AZ1" s="257"/>
      <c r="BA1" s="257"/>
      <c r="BB1" s="257"/>
      <c r="BC1" s="257"/>
      <c r="BD1" s="257"/>
      <c r="BE1" s="257"/>
      <c r="BF1" s="257"/>
      <c r="BG1" s="257"/>
      <c r="BH1" s="257"/>
      <c r="BI1" s="257"/>
      <c r="BJ1" s="257"/>
      <c r="BK1" s="257"/>
      <c r="BL1" s="257"/>
      <c r="BM1" s="257"/>
      <c r="BN1" s="257"/>
      <c r="BO1" s="257"/>
      <c r="BP1" s="257"/>
      <c r="BQ1" s="257"/>
      <c r="BR1" s="257"/>
      <c r="BS1" s="257"/>
      <c r="BT1" s="257"/>
      <c r="BU1" s="257"/>
      <c r="BV1" s="257"/>
      <c r="BW1" s="257"/>
      <c r="BX1" s="257"/>
      <c r="BY1" s="257"/>
      <c r="BZ1" s="257"/>
      <c r="CA1" s="257"/>
      <c r="CB1" s="257"/>
      <c r="CC1" s="257"/>
      <c r="CD1" s="257"/>
      <c r="CE1" s="257"/>
      <c r="CF1" s="257"/>
      <c r="CG1" s="257"/>
      <c r="CH1" s="257"/>
      <c r="CI1" s="257"/>
      <c r="CJ1" s="257"/>
      <c r="CK1" s="257"/>
      <c r="CL1" s="257"/>
      <c r="CM1" s="257"/>
      <c r="CN1" s="257"/>
      <c r="CO1" s="257"/>
      <c r="CP1" s="257"/>
      <c r="CQ1" s="257"/>
      <c r="CR1" s="257"/>
      <c r="CS1" s="257"/>
      <c r="CT1" s="257"/>
      <c r="CU1" s="257"/>
      <c r="CV1" s="257"/>
      <c r="CW1" s="257"/>
      <c r="CX1" s="257"/>
      <c r="CY1" s="257"/>
      <c r="CZ1" s="257"/>
      <c r="DA1" s="257"/>
      <c r="DB1" s="257"/>
      <c r="DC1" s="257"/>
      <c r="DD1" s="257"/>
      <c r="DE1" s="257"/>
      <c r="DF1" s="257"/>
      <c r="DG1" s="257"/>
      <c r="DH1" s="257"/>
      <c r="DI1" s="257"/>
      <c r="DJ1" s="257"/>
      <c r="DK1" s="257"/>
      <c r="DL1" s="257"/>
    </row>
    <row r="2" spans="2:116" x14ac:dyDescent="0.15"/>
    <row r="3" spans="2:116" x14ac:dyDescent="0.15"/>
    <row r="4" spans="2:116" x14ac:dyDescent="0.15">
      <c r="R4" s="257"/>
      <c r="S4" s="257"/>
      <c r="T4" s="257"/>
      <c r="U4" s="257"/>
      <c r="V4" s="257"/>
      <c r="W4" s="257"/>
      <c r="X4" s="257"/>
      <c r="Y4" s="257"/>
      <c r="Z4" s="257"/>
      <c r="AA4" s="257"/>
      <c r="AB4" s="257"/>
      <c r="AC4" s="257"/>
      <c r="AD4" s="257"/>
      <c r="AE4" s="257"/>
      <c r="AF4" s="257"/>
      <c r="AG4" s="257"/>
      <c r="AH4" s="257"/>
      <c r="AI4" s="257"/>
      <c r="AJ4" s="257"/>
      <c r="AK4" s="257"/>
      <c r="AL4" s="257"/>
      <c r="AM4" s="257"/>
      <c r="AN4" s="257"/>
      <c r="AO4" s="257"/>
      <c r="AP4" s="257"/>
      <c r="AQ4" s="257"/>
      <c r="AR4" s="257"/>
      <c r="AS4" s="257"/>
      <c r="AT4" s="257"/>
      <c r="AU4" s="257"/>
      <c r="AV4" s="257"/>
      <c r="AW4" s="257"/>
      <c r="AX4" s="257"/>
      <c r="AY4" s="257"/>
      <c r="AZ4" s="257"/>
      <c r="BA4" s="257"/>
      <c r="BB4" s="257"/>
      <c r="BC4" s="257"/>
      <c r="BD4" s="257"/>
      <c r="BE4" s="257"/>
      <c r="BF4" s="257"/>
      <c r="BG4" s="257"/>
      <c r="BH4" s="257"/>
      <c r="BI4" s="257"/>
      <c r="BJ4" s="257"/>
      <c r="BK4" s="257"/>
      <c r="BL4" s="257"/>
      <c r="BM4" s="257"/>
      <c r="BN4" s="257"/>
      <c r="BO4" s="257"/>
      <c r="BP4" s="257"/>
      <c r="BQ4" s="257"/>
      <c r="BR4" s="257"/>
      <c r="BS4" s="257"/>
      <c r="BT4" s="257"/>
      <c r="BU4" s="257"/>
      <c r="BV4" s="257"/>
      <c r="BW4" s="257"/>
      <c r="BX4" s="257"/>
      <c r="BY4" s="257"/>
      <c r="BZ4" s="257"/>
      <c r="CA4" s="257"/>
      <c r="CB4" s="257"/>
      <c r="CC4" s="257"/>
      <c r="CD4" s="257"/>
      <c r="CE4" s="257"/>
      <c r="CF4" s="257"/>
      <c r="CG4" s="257"/>
      <c r="CH4" s="257"/>
      <c r="CI4" s="257"/>
      <c r="CJ4" s="257"/>
      <c r="CK4" s="257"/>
      <c r="CL4" s="257"/>
      <c r="CM4" s="257"/>
      <c r="CN4" s="257"/>
      <c r="CO4" s="257"/>
      <c r="CP4" s="257"/>
      <c r="CQ4" s="257"/>
      <c r="CR4" s="257"/>
      <c r="CS4" s="257"/>
      <c r="CT4" s="257"/>
      <c r="CU4" s="257"/>
      <c r="CV4" s="257"/>
      <c r="CW4" s="257"/>
      <c r="CX4" s="257"/>
      <c r="CY4" s="257"/>
      <c r="CZ4" s="257"/>
      <c r="DA4" s="257"/>
      <c r="DB4" s="257"/>
      <c r="DC4" s="257"/>
      <c r="DD4" s="257"/>
      <c r="DE4" s="257"/>
      <c r="DF4" s="257"/>
      <c r="DG4" s="257"/>
      <c r="DH4" s="257"/>
      <c r="DI4" s="257"/>
      <c r="DJ4" s="257"/>
      <c r="DK4" s="257"/>
      <c r="DL4" s="257"/>
    </row>
    <row r="5" spans="2:116" x14ac:dyDescent="0.15">
      <c r="R5" s="257"/>
      <c r="S5" s="257"/>
      <c r="T5" s="257"/>
      <c r="U5" s="257"/>
      <c r="V5" s="257"/>
      <c r="W5" s="257"/>
      <c r="X5" s="257"/>
      <c r="Y5" s="257"/>
      <c r="Z5" s="257"/>
      <c r="AA5" s="257"/>
      <c r="AB5" s="257"/>
      <c r="AC5" s="257"/>
      <c r="AD5" s="257"/>
      <c r="AE5" s="257"/>
      <c r="AF5" s="257"/>
      <c r="AG5" s="257"/>
      <c r="AH5" s="257"/>
      <c r="AI5" s="257"/>
      <c r="AJ5" s="257"/>
      <c r="AK5" s="257"/>
      <c r="AL5" s="257"/>
      <c r="AM5" s="257"/>
      <c r="AN5" s="257"/>
      <c r="AO5" s="257"/>
      <c r="AP5" s="257"/>
      <c r="AQ5" s="257"/>
      <c r="AR5" s="257"/>
      <c r="AS5" s="257"/>
      <c r="AT5" s="257"/>
      <c r="AU5" s="257"/>
      <c r="AV5" s="257"/>
      <c r="AW5" s="257"/>
      <c r="AX5" s="257"/>
      <c r="AY5" s="257"/>
      <c r="AZ5" s="257"/>
      <c r="BA5" s="257"/>
      <c r="BB5" s="257"/>
      <c r="BC5" s="257"/>
      <c r="BD5" s="257"/>
      <c r="BE5" s="257"/>
      <c r="BF5" s="257"/>
      <c r="BG5" s="257"/>
      <c r="BH5" s="257"/>
      <c r="BI5" s="257"/>
      <c r="BJ5" s="257"/>
      <c r="BK5" s="257"/>
      <c r="BL5" s="257"/>
      <c r="BM5" s="257"/>
      <c r="BN5" s="257"/>
      <c r="BO5" s="257"/>
      <c r="BP5" s="257"/>
      <c r="BQ5" s="257"/>
      <c r="BR5" s="257"/>
      <c r="BS5" s="257"/>
      <c r="BT5" s="257"/>
      <c r="BU5" s="257"/>
      <c r="BV5" s="257"/>
      <c r="BW5" s="257"/>
      <c r="BX5" s="257"/>
      <c r="BY5" s="257"/>
      <c r="BZ5" s="257"/>
      <c r="CA5" s="257"/>
      <c r="CB5" s="257"/>
      <c r="CC5" s="257"/>
      <c r="CD5" s="257"/>
      <c r="CE5" s="257"/>
      <c r="CF5" s="257"/>
      <c r="CG5" s="257"/>
      <c r="CH5" s="257"/>
      <c r="CI5" s="257"/>
      <c r="CJ5" s="257"/>
      <c r="CK5" s="257"/>
      <c r="CL5" s="257"/>
      <c r="CM5" s="257"/>
      <c r="CN5" s="257"/>
      <c r="CO5" s="257"/>
      <c r="CP5" s="257"/>
      <c r="CQ5" s="257"/>
      <c r="CR5" s="257"/>
      <c r="CS5" s="257"/>
      <c r="CT5" s="257"/>
      <c r="CU5" s="257"/>
      <c r="CV5" s="257"/>
      <c r="CW5" s="257"/>
      <c r="CX5" s="257"/>
      <c r="CY5" s="257"/>
      <c r="CZ5" s="257"/>
      <c r="DA5" s="257"/>
      <c r="DB5" s="257"/>
      <c r="DC5" s="257"/>
      <c r="DD5" s="257"/>
      <c r="DE5" s="257"/>
      <c r="DF5" s="257"/>
      <c r="DG5" s="257"/>
      <c r="DH5" s="257"/>
      <c r="DI5" s="257"/>
      <c r="DJ5" s="257"/>
      <c r="DK5" s="257"/>
      <c r="DL5" s="257"/>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7"/>
      <c r="J18" s="257"/>
      <c r="K18" s="257"/>
      <c r="L18" s="257"/>
      <c r="M18" s="257"/>
      <c r="N18" s="257"/>
      <c r="O18" s="257"/>
      <c r="P18" s="257"/>
      <c r="Q18" s="257"/>
      <c r="R18" s="257"/>
      <c r="S18" s="257"/>
      <c r="T18" s="257"/>
      <c r="U18" s="257"/>
      <c r="V18" s="257"/>
      <c r="W18" s="257"/>
      <c r="X18" s="257"/>
      <c r="Y18" s="257"/>
      <c r="Z18" s="257"/>
      <c r="AA18" s="257"/>
      <c r="AB18" s="257"/>
      <c r="AC18" s="257"/>
      <c r="AD18" s="257"/>
      <c r="AE18" s="257"/>
      <c r="AF18" s="257"/>
      <c r="AG18" s="257"/>
      <c r="AH18" s="257"/>
      <c r="AI18" s="257"/>
      <c r="AJ18" s="257"/>
      <c r="AK18" s="257"/>
      <c r="AL18" s="257"/>
      <c r="AM18" s="257"/>
      <c r="AN18" s="257"/>
      <c r="AO18" s="257"/>
      <c r="AP18" s="257"/>
      <c r="AQ18" s="257"/>
      <c r="AR18" s="257"/>
      <c r="AS18" s="257"/>
      <c r="AT18" s="257"/>
      <c r="AU18" s="257"/>
      <c r="AV18" s="257"/>
      <c r="AW18" s="257"/>
      <c r="AX18" s="257"/>
      <c r="AY18" s="257"/>
      <c r="AZ18" s="257"/>
      <c r="BA18" s="257"/>
      <c r="BB18" s="257"/>
      <c r="BC18" s="257"/>
      <c r="BD18" s="257"/>
      <c r="BE18" s="257"/>
      <c r="BF18" s="257"/>
      <c r="BG18" s="257"/>
      <c r="BH18" s="257"/>
      <c r="BI18" s="257"/>
      <c r="BJ18" s="257"/>
      <c r="BK18" s="257"/>
      <c r="BL18" s="257"/>
      <c r="BM18" s="257"/>
      <c r="BN18" s="257"/>
      <c r="BO18" s="257"/>
      <c r="BP18" s="257"/>
      <c r="BQ18" s="257"/>
      <c r="BR18" s="257"/>
      <c r="BS18" s="257"/>
      <c r="BT18" s="257"/>
      <c r="BU18" s="257"/>
      <c r="BV18" s="257"/>
      <c r="BW18" s="257"/>
      <c r="BX18" s="257"/>
      <c r="BY18" s="257"/>
      <c r="BZ18" s="257"/>
      <c r="CA18" s="257"/>
      <c r="CB18" s="257"/>
      <c r="CC18" s="257"/>
      <c r="CD18" s="257"/>
      <c r="CE18" s="257"/>
      <c r="CF18" s="257"/>
      <c r="CG18" s="257"/>
      <c r="CH18" s="257"/>
      <c r="CI18" s="257"/>
      <c r="CJ18" s="257"/>
      <c r="CK18" s="257"/>
      <c r="CL18" s="257"/>
      <c r="CM18" s="257"/>
      <c r="CN18" s="257"/>
      <c r="CO18" s="257"/>
      <c r="CP18" s="257"/>
      <c r="CQ18" s="257"/>
      <c r="CR18" s="257"/>
      <c r="CS18" s="257"/>
      <c r="CT18" s="257"/>
      <c r="CU18" s="257"/>
      <c r="CV18" s="257"/>
      <c r="CW18" s="257"/>
      <c r="CX18" s="257"/>
      <c r="CY18" s="257"/>
      <c r="CZ18" s="257"/>
      <c r="DA18" s="257"/>
      <c r="DB18" s="257"/>
      <c r="DC18" s="257"/>
      <c r="DD18" s="257"/>
      <c r="DE18" s="257"/>
      <c r="DF18" s="257"/>
      <c r="DG18" s="257"/>
      <c r="DH18" s="257"/>
      <c r="DI18" s="257"/>
      <c r="DJ18" s="257"/>
      <c r="DK18" s="257"/>
      <c r="DL18" s="257"/>
    </row>
    <row r="19" spans="9:116" x14ac:dyDescent="0.15"/>
    <row r="20" spans="9:116" x14ac:dyDescent="0.15"/>
    <row r="21" spans="9:116" x14ac:dyDescent="0.15">
      <c r="DL21" s="257"/>
    </row>
    <row r="22" spans="9:116" x14ac:dyDescent="0.15">
      <c r="DI22" s="257"/>
      <c r="DJ22" s="257"/>
      <c r="DK22" s="257"/>
      <c r="DL22" s="257"/>
    </row>
    <row r="23" spans="9:116" x14ac:dyDescent="0.15">
      <c r="CY23" s="257"/>
      <c r="CZ23" s="257"/>
      <c r="DA23" s="257"/>
      <c r="DB23" s="257"/>
      <c r="DC23" s="257"/>
      <c r="DD23" s="257"/>
      <c r="DE23" s="257"/>
      <c r="DF23" s="257"/>
      <c r="DG23" s="257"/>
      <c r="DH23" s="257"/>
      <c r="DI23" s="257"/>
      <c r="DJ23" s="257"/>
      <c r="DK23" s="257"/>
      <c r="DL23" s="257"/>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7"/>
      <c r="DA35" s="257"/>
      <c r="DB35" s="257"/>
      <c r="DC35" s="257"/>
      <c r="DD35" s="257"/>
      <c r="DE35" s="257"/>
      <c r="DF35" s="257"/>
      <c r="DG35" s="257"/>
      <c r="DH35" s="257"/>
      <c r="DI35" s="257"/>
      <c r="DJ35" s="257"/>
      <c r="DK35" s="257"/>
      <c r="DL35" s="257"/>
    </row>
    <row r="36" spans="15:116" x14ac:dyDescent="0.15"/>
    <row r="37" spans="15:116" x14ac:dyDescent="0.15">
      <c r="DL37" s="257"/>
    </row>
    <row r="38" spans="15:116" x14ac:dyDescent="0.15">
      <c r="DI38" s="257"/>
      <c r="DJ38" s="257"/>
      <c r="DK38" s="257"/>
      <c r="DL38" s="257"/>
    </row>
    <row r="39" spans="15:116" x14ac:dyDescent="0.15"/>
    <row r="40" spans="15:116" x14ac:dyDescent="0.15"/>
    <row r="41" spans="15:116" x14ac:dyDescent="0.15"/>
    <row r="42" spans="15:116" x14ac:dyDescent="0.15"/>
    <row r="43" spans="15:116" x14ac:dyDescent="0.15">
      <c r="O43" s="257"/>
      <c r="P43" s="257"/>
      <c r="Q43" s="257"/>
      <c r="R43" s="257"/>
      <c r="S43" s="257"/>
      <c r="T43" s="257"/>
      <c r="U43" s="257"/>
      <c r="V43" s="257"/>
      <c r="W43" s="257"/>
      <c r="X43" s="257"/>
      <c r="Y43" s="257"/>
      <c r="Z43" s="257"/>
      <c r="AA43" s="257"/>
      <c r="AB43" s="257"/>
      <c r="AC43" s="257"/>
      <c r="AD43" s="257"/>
      <c r="AE43" s="257"/>
      <c r="AF43" s="257"/>
      <c r="AG43" s="257"/>
      <c r="AH43" s="257"/>
      <c r="AI43" s="257"/>
      <c r="AJ43" s="257"/>
      <c r="AK43" s="257"/>
      <c r="AL43" s="257"/>
      <c r="AM43" s="257"/>
      <c r="AN43" s="257"/>
      <c r="AO43" s="257"/>
      <c r="AP43" s="257"/>
      <c r="AQ43" s="257"/>
      <c r="AR43" s="257"/>
      <c r="AS43" s="257"/>
      <c r="AT43" s="257"/>
      <c r="AU43" s="257"/>
      <c r="AV43" s="257"/>
      <c r="AW43" s="257"/>
      <c r="AX43" s="257"/>
      <c r="AY43" s="257"/>
      <c r="AZ43" s="257"/>
      <c r="BA43" s="257"/>
      <c r="BB43" s="257"/>
      <c r="BC43" s="257"/>
      <c r="BD43" s="257"/>
      <c r="BE43" s="257"/>
      <c r="BF43" s="257"/>
      <c r="BG43" s="257"/>
      <c r="BH43" s="257"/>
      <c r="BI43" s="257"/>
      <c r="BJ43" s="257"/>
      <c r="BK43" s="257"/>
      <c r="BL43" s="257"/>
      <c r="BM43" s="257"/>
      <c r="BN43" s="257"/>
      <c r="BO43" s="257"/>
      <c r="BP43" s="257"/>
      <c r="BQ43" s="257"/>
      <c r="BR43" s="257"/>
      <c r="BS43" s="257"/>
      <c r="BT43" s="257"/>
      <c r="BU43" s="257"/>
      <c r="BV43" s="257"/>
      <c r="BW43" s="257"/>
      <c r="BX43" s="257"/>
      <c r="BY43" s="257"/>
      <c r="BZ43" s="257"/>
      <c r="CA43" s="257"/>
      <c r="CB43" s="257"/>
      <c r="CC43" s="257"/>
      <c r="CD43" s="257"/>
      <c r="CE43" s="257"/>
      <c r="CF43" s="257"/>
      <c r="CG43" s="257"/>
      <c r="CH43" s="257"/>
      <c r="CI43" s="257"/>
      <c r="CJ43" s="257"/>
      <c r="CK43" s="257"/>
      <c r="CL43" s="257"/>
      <c r="CM43" s="257"/>
      <c r="CN43" s="257"/>
      <c r="CO43" s="257"/>
      <c r="CP43" s="257"/>
      <c r="CQ43" s="257"/>
      <c r="CR43" s="257"/>
      <c r="CS43" s="257"/>
      <c r="CT43" s="257"/>
      <c r="CU43" s="257"/>
      <c r="CV43" s="257"/>
      <c r="CW43" s="257"/>
      <c r="CX43" s="257"/>
      <c r="CY43" s="257"/>
      <c r="CZ43" s="257"/>
      <c r="DA43" s="257"/>
      <c r="DB43" s="257"/>
      <c r="DC43" s="257"/>
      <c r="DD43" s="257"/>
      <c r="DE43" s="257"/>
      <c r="DF43" s="257"/>
      <c r="DG43" s="257"/>
      <c r="DH43" s="257"/>
      <c r="DI43" s="257"/>
      <c r="DJ43" s="257"/>
      <c r="DK43" s="257"/>
      <c r="DL43" s="257"/>
    </row>
    <row r="44" spans="15:116" x14ac:dyDescent="0.15">
      <c r="DL44" s="257"/>
    </row>
    <row r="45" spans="15:116" x14ac:dyDescent="0.15"/>
    <row r="46" spans="15:116" x14ac:dyDescent="0.15">
      <c r="DA46" s="257"/>
      <c r="DB46" s="257"/>
      <c r="DC46" s="257"/>
      <c r="DD46" s="257"/>
      <c r="DE46" s="257"/>
      <c r="DF46" s="257"/>
      <c r="DG46" s="257"/>
      <c r="DH46" s="257"/>
      <c r="DI46" s="257"/>
      <c r="DJ46" s="257"/>
      <c r="DK46" s="257"/>
      <c r="DL46" s="257"/>
    </row>
    <row r="47" spans="15:116" x14ac:dyDescent="0.15"/>
    <row r="48" spans="15:116" x14ac:dyDescent="0.15"/>
    <row r="49" spans="104:116" x14ac:dyDescent="0.15"/>
    <row r="50" spans="104:116" x14ac:dyDescent="0.15">
      <c r="CZ50" s="257"/>
      <c r="DA50" s="257"/>
      <c r="DB50" s="257"/>
      <c r="DC50" s="257"/>
      <c r="DD50" s="257"/>
      <c r="DE50" s="257"/>
      <c r="DF50" s="257"/>
      <c r="DG50" s="257"/>
      <c r="DH50" s="257"/>
      <c r="DI50" s="257"/>
      <c r="DJ50" s="257"/>
      <c r="DK50" s="257"/>
      <c r="DL50" s="257"/>
    </row>
    <row r="51" spans="104:116" x14ac:dyDescent="0.15"/>
    <row r="52" spans="104:116" x14ac:dyDescent="0.15"/>
    <row r="53" spans="104:116" x14ac:dyDescent="0.15">
      <c r="DL53" s="257"/>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7"/>
      <c r="DD67" s="257"/>
      <c r="DE67" s="257"/>
      <c r="DF67" s="257"/>
      <c r="DG67" s="257"/>
      <c r="DH67" s="257"/>
      <c r="DI67" s="257"/>
      <c r="DJ67" s="257"/>
      <c r="DK67" s="257"/>
      <c r="DL67" s="257"/>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rLbvcddiUtaWolaHw8FgvK9h3H48T/9fWgPv/xDifp2BcLPqB7aQ6RrsadEJi57oDv+43He5cfVXHOJFj+ZCQ==" saltValue="Vl2b+6YoUKMqHsLfMOJfW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80" zoomScaleSheetLayoutView="80" workbookViewId="0"/>
  </sheetViews>
  <sheetFormatPr defaultColWidth="0" defaultRowHeight="13.5" customHeight="1" zeroHeight="1" x14ac:dyDescent="0.15"/>
  <cols>
    <col min="1" max="36" width="2.5" style="259" customWidth="1"/>
    <col min="37" max="44" width="17" style="259" customWidth="1"/>
    <col min="45" max="45" width="6.125" style="266" customWidth="1"/>
    <col min="46" max="46" width="3" style="264" customWidth="1"/>
    <col min="47" max="47" width="19.125" style="259" hidden="1" customWidth="1"/>
    <col min="48" max="52" width="12.625" style="259" hidden="1" customWidth="1"/>
    <col min="53" max="16384" width="8.625" style="259" hidden="1"/>
  </cols>
  <sheetData>
    <row r="1" spans="1:46" x14ac:dyDescent="0.15">
      <c r="AS1" s="260"/>
      <c r="AT1" s="260"/>
    </row>
    <row r="2" spans="1:46" x14ac:dyDescent="0.15">
      <c r="AS2" s="260"/>
      <c r="AT2" s="260"/>
    </row>
    <row r="3" spans="1:46" x14ac:dyDescent="0.15">
      <c r="AS3" s="260"/>
      <c r="AT3" s="260"/>
    </row>
    <row r="4" spans="1:46" x14ac:dyDescent="0.15">
      <c r="AS4" s="260"/>
      <c r="AT4" s="260"/>
    </row>
    <row r="5" spans="1:46" ht="17.25" x14ac:dyDescent="0.15">
      <c r="A5" s="261" t="s">
        <v>522</v>
      </c>
      <c r="B5" s="262"/>
      <c r="C5" s="262"/>
      <c r="D5" s="262"/>
      <c r="E5" s="262"/>
      <c r="F5" s="262"/>
      <c r="G5" s="262"/>
      <c r="H5" s="262"/>
      <c r="I5" s="262"/>
      <c r="J5" s="262"/>
      <c r="K5" s="262"/>
      <c r="L5" s="262"/>
      <c r="M5" s="262"/>
      <c r="N5" s="262"/>
      <c r="O5" s="262"/>
      <c r="P5" s="262"/>
      <c r="Q5" s="262"/>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3"/>
    </row>
    <row r="6" spans="1:46" x14ac:dyDescent="0.15">
      <c r="A6" s="264"/>
      <c r="B6" s="260"/>
      <c r="C6" s="260"/>
      <c r="D6" s="260"/>
      <c r="E6" s="260"/>
      <c r="F6" s="260"/>
      <c r="G6" s="260"/>
      <c r="H6" s="260"/>
      <c r="I6" s="260"/>
      <c r="J6" s="260"/>
      <c r="K6" s="260"/>
      <c r="L6" s="260"/>
      <c r="M6" s="260"/>
      <c r="N6" s="260"/>
      <c r="O6" s="260"/>
      <c r="P6" s="260"/>
      <c r="Q6" s="260"/>
      <c r="R6" s="260"/>
      <c r="S6" s="260"/>
      <c r="T6" s="260"/>
      <c r="U6" s="260"/>
      <c r="V6" s="260"/>
      <c r="W6" s="260"/>
      <c r="X6" s="260"/>
      <c r="Y6" s="260"/>
      <c r="Z6" s="260"/>
      <c r="AA6" s="260"/>
      <c r="AB6" s="260"/>
      <c r="AC6" s="260"/>
      <c r="AD6" s="260"/>
      <c r="AE6" s="260"/>
      <c r="AF6" s="260"/>
      <c r="AG6" s="260"/>
      <c r="AH6" s="260"/>
      <c r="AI6" s="260"/>
      <c r="AJ6" s="260"/>
      <c r="AK6" s="265" t="s">
        <v>523</v>
      </c>
      <c r="AL6" s="265"/>
      <c r="AM6" s="265"/>
      <c r="AN6" s="265"/>
      <c r="AO6" s="260"/>
      <c r="AP6" s="260"/>
      <c r="AQ6" s="260"/>
      <c r="AR6" s="260"/>
    </row>
    <row r="7" spans="1:46" ht="13.5" customHeight="1" x14ac:dyDescent="0.15">
      <c r="A7" s="264"/>
      <c r="B7" s="260"/>
      <c r="C7" s="260"/>
      <c r="D7" s="260"/>
      <c r="E7" s="260"/>
      <c r="F7" s="260"/>
      <c r="G7" s="260"/>
      <c r="H7" s="260"/>
      <c r="I7" s="260"/>
      <c r="J7" s="260"/>
      <c r="K7" s="260"/>
      <c r="L7" s="260"/>
      <c r="M7" s="260"/>
      <c r="N7" s="260"/>
      <c r="O7" s="260"/>
      <c r="P7" s="260"/>
      <c r="Q7" s="260"/>
      <c r="R7" s="260"/>
      <c r="S7" s="260"/>
      <c r="T7" s="260"/>
      <c r="U7" s="260"/>
      <c r="V7" s="260"/>
      <c r="W7" s="260"/>
      <c r="X7" s="260"/>
      <c r="Y7" s="260"/>
      <c r="Z7" s="260"/>
      <c r="AA7" s="260"/>
      <c r="AB7" s="260"/>
      <c r="AC7" s="260"/>
      <c r="AD7" s="260"/>
      <c r="AE7" s="260"/>
      <c r="AF7" s="260"/>
      <c r="AG7" s="260"/>
      <c r="AH7" s="260"/>
      <c r="AI7" s="260"/>
      <c r="AJ7" s="260"/>
      <c r="AK7" s="267"/>
      <c r="AL7" s="268"/>
      <c r="AM7" s="268"/>
      <c r="AN7" s="269"/>
      <c r="AO7" s="1118" t="s">
        <v>524</v>
      </c>
      <c r="AP7" s="270"/>
      <c r="AQ7" s="271" t="s">
        <v>525</v>
      </c>
      <c r="AR7" s="272"/>
    </row>
    <row r="8" spans="1:46" x14ac:dyDescent="0.15">
      <c r="A8" s="264"/>
      <c r="B8" s="260"/>
      <c r="C8" s="260"/>
      <c r="D8" s="260"/>
      <c r="E8" s="260"/>
      <c r="F8" s="260"/>
      <c r="G8" s="260"/>
      <c r="H8" s="260"/>
      <c r="I8" s="260"/>
      <c r="J8" s="260"/>
      <c r="K8" s="260"/>
      <c r="L8" s="260"/>
      <c r="M8" s="260"/>
      <c r="N8" s="260"/>
      <c r="O8" s="260"/>
      <c r="P8" s="260"/>
      <c r="Q8" s="260"/>
      <c r="R8" s="260"/>
      <c r="S8" s="260"/>
      <c r="T8" s="260"/>
      <c r="U8" s="260"/>
      <c r="V8" s="260"/>
      <c r="W8" s="260"/>
      <c r="X8" s="260"/>
      <c r="Y8" s="260"/>
      <c r="Z8" s="260"/>
      <c r="AA8" s="260"/>
      <c r="AB8" s="260"/>
      <c r="AC8" s="260"/>
      <c r="AD8" s="260"/>
      <c r="AE8" s="260"/>
      <c r="AF8" s="260"/>
      <c r="AG8" s="260"/>
      <c r="AH8" s="260"/>
      <c r="AI8" s="260"/>
      <c r="AJ8" s="260"/>
      <c r="AK8" s="273"/>
      <c r="AL8" s="274"/>
      <c r="AM8" s="274"/>
      <c r="AN8" s="275"/>
      <c r="AO8" s="1119"/>
      <c r="AP8" s="276" t="s">
        <v>526</v>
      </c>
      <c r="AQ8" s="277" t="s">
        <v>527</v>
      </c>
      <c r="AR8" s="278" t="s">
        <v>528</v>
      </c>
    </row>
    <row r="9" spans="1:46" x14ac:dyDescent="0.15">
      <c r="A9" s="264"/>
      <c r="B9" s="260"/>
      <c r="C9" s="260"/>
      <c r="D9" s="260"/>
      <c r="E9" s="260"/>
      <c r="F9" s="260"/>
      <c r="G9" s="260"/>
      <c r="H9" s="260"/>
      <c r="I9" s="260"/>
      <c r="J9" s="260"/>
      <c r="K9" s="260"/>
      <c r="L9" s="260"/>
      <c r="M9" s="260"/>
      <c r="N9" s="260"/>
      <c r="O9" s="260"/>
      <c r="P9" s="260"/>
      <c r="Q9" s="260"/>
      <c r="R9" s="260"/>
      <c r="S9" s="260"/>
      <c r="T9" s="260"/>
      <c r="U9" s="260"/>
      <c r="V9" s="260"/>
      <c r="W9" s="260"/>
      <c r="X9" s="260"/>
      <c r="Y9" s="260"/>
      <c r="Z9" s="260"/>
      <c r="AA9" s="260"/>
      <c r="AB9" s="260"/>
      <c r="AC9" s="260"/>
      <c r="AD9" s="260"/>
      <c r="AE9" s="260"/>
      <c r="AF9" s="260"/>
      <c r="AG9" s="260"/>
      <c r="AH9" s="260"/>
      <c r="AI9" s="260"/>
      <c r="AJ9" s="260"/>
      <c r="AK9" s="1130" t="s">
        <v>529</v>
      </c>
      <c r="AL9" s="1131"/>
      <c r="AM9" s="1131"/>
      <c r="AN9" s="1132"/>
      <c r="AO9" s="279">
        <v>28405118</v>
      </c>
      <c r="AP9" s="279">
        <v>70589</v>
      </c>
      <c r="AQ9" s="280">
        <v>63571</v>
      </c>
      <c r="AR9" s="281">
        <v>11</v>
      </c>
    </row>
    <row r="10" spans="1:46" ht="13.5" customHeight="1" x14ac:dyDescent="0.15">
      <c r="A10" s="264"/>
      <c r="B10" s="260"/>
      <c r="C10" s="260"/>
      <c r="D10" s="260"/>
      <c r="E10" s="260"/>
      <c r="F10" s="260"/>
      <c r="G10" s="260"/>
      <c r="H10" s="260"/>
      <c r="I10" s="260"/>
      <c r="J10" s="260"/>
      <c r="K10" s="260"/>
      <c r="L10" s="260"/>
      <c r="M10" s="260"/>
      <c r="N10" s="260"/>
      <c r="O10" s="260"/>
      <c r="P10" s="260"/>
      <c r="Q10" s="260"/>
      <c r="R10" s="260"/>
      <c r="S10" s="260"/>
      <c r="T10" s="260"/>
      <c r="U10" s="260"/>
      <c r="V10" s="260"/>
      <c r="W10" s="260"/>
      <c r="X10" s="260"/>
      <c r="Y10" s="260"/>
      <c r="Z10" s="260"/>
      <c r="AA10" s="260"/>
      <c r="AB10" s="260"/>
      <c r="AC10" s="260"/>
      <c r="AD10" s="260"/>
      <c r="AE10" s="260"/>
      <c r="AF10" s="260"/>
      <c r="AG10" s="260"/>
      <c r="AH10" s="260"/>
      <c r="AI10" s="260"/>
      <c r="AJ10" s="260"/>
      <c r="AK10" s="1130" t="s">
        <v>530</v>
      </c>
      <c r="AL10" s="1131"/>
      <c r="AM10" s="1131"/>
      <c r="AN10" s="1132"/>
      <c r="AO10" s="282">
        <v>82290</v>
      </c>
      <c r="AP10" s="282">
        <v>204</v>
      </c>
      <c r="AQ10" s="283">
        <v>1690</v>
      </c>
      <c r="AR10" s="284">
        <v>-87.9</v>
      </c>
    </row>
    <row r="11" spans="1:46" ht="13.5" customHeight="1" x14ac:dyDescent="0.15">
      <c r="A11" s="264"/>
      <c r="B11" s="260"/>
      <c r="C11" s="260"/>
      <c r="D11" s="260"/>
      <c r="E11" s="260"/>
      <c r="F11" s="260"/>
      <c r="G11" s="260"/>
      <c r="H11" s="260"/>
      <c r="I11" s="260"/>
      <c r="J11" s="260"/>
      <c r="K11" s="260"/>
      <c r="L11" s="260"/>
      <c r="M11" s="260"/>
      <c r="N11" s="260"/>
      <c r="O11" s="260"/>
      <c r="P11" s="260"/>
      <c r="Q11" s="260"/>
      <c r="R11" s="260"/>
      <c r="S11" s="260"/>
      <c r="T11" s="260"/>
      <c r="U11" s="260"/>
      <c r="V11" s="260"/>
      <c r="W11" s="260"/>
      <c r="X11" s="260"/>
      <c r="Y11" s="260"/>
      <c r="Z11" s="260"/>
      <c r="AA11" s="260"/>
      <c r="AB11" s="260"/>
      <c r="AC11" s="260"/>
      <c r="AD11" s="260"/>
      <c r="AE11" s="260"/>
      <c r="AF11" s="260"/>
      <c r="AG11" s="260"/>
      <c r="AH11" s="260"/>
      <c r="AI11" s="260"/>
      <c r="AJ11" s="260"/>
      <c r="AK11" s="1130" t="s">
        <v>531</v>
      </c>
      <c r="AL11" s="1131"/>
      <c r="AM11" s="1131"/>
      <c r="AN11" s="1132"/>
      <c r="AO11" s="282">
        <v>953497</v>
      </c>
      <c r="AP11" s="282">
        <v>2370</v>
      </c>
      <c r="AQ11" s="283">
        <v>679</v>
      </c>
      <c r="AR11" s="284">
        <v>249</v>
      </c>
    </row>
    <row r="12" spans="1:46" ht="13.5" customHeight="1" x14ac:dyDescent="0.15">
      <c r="A12" s="264"/>
      <c r="B12" s="260"/>
      <c r="C12" s="260"/>
      <c r="D12" s="260"/>
      <c r="E12" s="260"/>
      <c r="F12" s="260"/>
      <c r="G12" s="260"/>
      <c r="H12" s="260"/>
      <c r="I12" s="260"/>
      <c r="J12" s="260"/>
      <c r="K12" s="260"/>
      <c r="L12" s="260"/>
      <c r="M12" s="260"/>
      <c r="N12" s="260"/>
      <c r="O12" s="260"/>
      <c r="P12" s="260"/>
      <c r="Q12" s="260"/>
      <c r="R12" s="260"/>
      <c r="S12" s="260"/>
      <c r="T12" s="260"/>
      <c r="U12" s="260"/>
      <c r="V12" s="260"/>
      <c r="W12" s="260"/>
      <c r="X12" s="260"/>
      <c r="Y12" s="260"/>
      <c r="Z12" s="260"/>
      <c r="AA12" s="260"/>
      <c r="AB12" s="260"/>
      <c r="AC12" s="260"/>
      <c r="AD12" s="260"/>
      <c r="AE12" s="260"/>
      <c r="AF12" s="260"/>
      <c r="AG12" s="260"/>
      <c r="AH12" s="260"/>
      <c r="AI12" s="260"/>
      <c r="AJ12" s="260"/>
      <c r="AK12" s="1130" t="s">
        <v>532</v>
      </c>
      <c r="AL12" s="1131"/>
      <c r="AM12" s="1131"/>
      <c r="AN12" s="1132"/>
      <c r="AO12" s="282" t="s">
        <v>533</v>
      </c>
      <c r="AP12" s="282" t="s">
        <v>533</v>
      </c>
      <c r="AQ12" s="283">
        <v>23</v>
      </c>
      <c r="AR12" s="284" t="s">
        <v>533</v>
      </c>
    </row>
    <row r="13" spans="1:46" ht="13.5" customHeight="1" x14ac:dyDescent="0.15">
      <c r="A13" s="264"/>
      <c r="B13" s="260"/>
      <c r="C13" s="260"/>
      <c r="D13" s="260"/>
      <c r="E13" s="260"/>
      <c r="F13" s="260"/>
      <c r="G13" s="260"/>
      <c r="H13" s="260"/>
      <c r="I13" s="260"/>
      <c r="J13" s="260"/>
      <c r="K13" s="260"/>
      <c r="L13" s="260"/>
      <c r="M13" s="260"/>
      <c r="N13" s="260"/>
      <c r="O13" s="260"/>
      <c r="P13" s="260"/>
      <c r="Q13" s="260"/>
      <c r="R13" s="260"/>
      <c r="S13" s="260"/>
      <c r="T13" s="260"/>
      <c r="U13" s="260"/>
      <c r="V13" s="260"/>
      <c r="W13" s="260"/>
      <c r="X13" s="260"/>
      <c r="Y13" s="260"/>
      <c r="Z13" s="260"/>
      <c r="AA13" s="260"/>
      <c r="AB13" s="260"/>
      <c r="AC13" s="260"/>
      <c r="AD13" s="260"/>
      <c r="AE13" s="260"/>
      <c r="AF13" s="260"/>
      <c r="AG13" s="260"/>
      <c r="AH13" s="260"/>
      <c r="AI13" s="260"/>
      <c r="AJ13" s="260"/>
      <c r="AK13" s="1130" t="s">
        <v>534</v>
      </c>
      <c r="AL13" s="1131"/>
      <c r="AM13" s="1131"/>
      <c r="AN13" s="1132"/>
      <c r="AO13" s="282">
        <v>282901</v>
      </c>
      <c r="AP13" s="282">
        <v>703</v>
      </c>
      <c r="AQ13" s="283">
        <v>1992</v>
      </c>
      <c r="AR13" s="284">
        <v>-64.7</v>
      </c>
    </row>
    <row r="14" spans="1:46" ht="13.5" customHeight="1" x14ac:dyDescent="0.15">
      <c r="A14" s="264"/>
      <c r="B14" s="260"/>
      <c r="C14" s="260"/>
      <c r="D14" s="260"/>
      <c r="E14" s="260"/>
      <c r="F14" s="260"/>
      <c r="G14" s="260"/>
      <c r="H14" s="260"/>
      <c r="I14" s="260"/>
      <c r="J14" s="260"/>
      <c r="K14" s="260"/>
      <c r="L14" s="260"/>
      <c r="M14" s="260"/>
      <c r="N14" s="260"/>
      <c r="O14" s="260"/>
      <c r="P14" s="260"/>
      <c r="Q14" s="260"/>
      <c r="R14" s="260"/>
      <c r="S14" s="260"/>
      <c r="T14" s="260"/>
      <c r="U14" s="260"/>
      <c r="V14" s="260"/>
      <c r="W14" s="260"/>
      <c r="X14" s="260"/>
      <c r="Y14" s="260"/>
      <c r="Z14" s="260"/>
      <c r="AA14" s="260"/>
      <c r="AB14" s="260"/>
      <c r="AC14" s="260"/>
      <c r="AD14" s="260"/>
      <c r="AE14" s="260"/>
      <c r="AF14" s="260"/>
      <c r="AG14" s="260"/>
      <c r="AH14" s="260"/>
      <c r="AI14" s="260"/>
      <c r="AJ14" s="260"/>
      <c r="AK14" s="1130" t="s">
        <v>535</v>
      </c>
      <c r="AL14" s="1131"/>
      <c r="AM14" s="1131"/>
      <c r="AN14" s="1132"/>
      <c r="AO14" s="282">
        <v>1392755</v>
      </c>
      <c r="AP14" s="282">
        <v>3461</v>
      </c>
      <c r="AQ14" s="283">
        <v>1254</v>
      </c>
      <c r="AR14" s="284">
        <v>176</v>
      </c>
    </row>
    <row r="15" spans="1:46" ht="13.5" customHeight="1" x14ac:dyDescent="0.15">
      <c r="A15" s="264"/>
      <c r="B15" s="260"/>
      <c r="C15" s="260"/>
      <c r="D15" s="260"/>
      <c r="E15" s="260"/>
      <c r="F15" s="260"/>
      <c r="G15" s="260"/>
      <c r="H15" s="260"/>
      <c r="I15" s="260"/>
      <c r="J15" s="260"/>
      <c r="K15" s="260"/>
      <c r="L15" s="260"/>
      <c r="M15" s="260"/>
      <c r="N15" s="260"/>
      <c r="O15" s="260"/>
      <c r="P15" s="260"/>
      <c r="Q15" s="260"/>
      <c r="R15" s="260"/>
      <c r="S15" s="260"/>
      <c r="T15" s="260"/>
      <c r="U15" s="260"/>
      <c r="V15" s="260"/>
      <c r="W15" s="260"/>
      <c r="X15" s="260"/>
      <c r="Y15" s="260"/>
      <c r="Z15" s="260"/>
      <c r="AA15" s="260"/>
      <c r="AB15" s="260"/>
      <c r="AC15" s="260"/>
      <c r="AD15" s="260"/>
      <c r="AE15" s="260"/>
      <c r="AF15" s="260"/>
      <c r="AG15" s="260"/>
      <c r="AH15" s="260"/>
      <c r="AI15" s="260"/>
      <c r="AJ15" s="260"/>
      <c r="AK15" s="1133" t="s">
        <v>536</v>
      </c>
      <c r="AL15" s="1134"/>
      <c r="AM15" s="1134"/>
      <c r="AN15" s="1135"/>
      <c r="AO15" s="282">
        <v>-1256292</v>
      </c>
      <c r="AP15" s="282">
        <v>-3122</v>
      </c>
      <c r="AQ15" s="283">
        <v>-3845</v>
      </c>
      <c r="AR15" s="284">
        <v>-18.8</v>
      </c>
    </row>
    <row r="16" spans="1:46" x14ac:dyDescent="0.15">
      <c r="A16" s="264"/>
      <c r="B16" s="260"/>
      <c r="C16" s="260"/>
      <c r="D16" s="260"/>
      <c r="E16" s="260"/>
      <c r="F16" s="260"/>
      <c r="G16" s="260"/>
      <c r="H16" s="260"/>
      <c r="I16" s="260"/>
      <c r="J16" s="260"/>
      <c r="K16" s="260"/>
      <c r="L16" s="260"/>
      <c r="M16" s="260"/>
      <c r="N16" s="260"/>
      <c r="O16" s="260"/>
      <c r="P16" s="260"/>
      <c r="Q16" s="260"/>
      <c r="R16" s="260"/>
      <c r="S16" s="260"/>
      <c r="T16" s="260"/>
      <c r="U16" s="260"/>
      <c r="V16" s="260"/>
      <c r="W16" s="260"/>
      <c r="X16" s="260"/>
      <c r="Y16" s="260"/>
      <c r="Z16" s="260"/>
      <c r="AA16" s="260"/>
      <c r="AB16" s="260"/>
      <c r="AC16" s="260"/>
      <c r="AD16" s="260"/>
      <c r="AE16" s="260"/>
      <c r="AF16" s="260"/>
      <c r="AG16" s="260"/>
      <c r="AH16" s="260"/>
      <c r="AI16" s="260"/>
      <c r="AJ16" s="260"/>
      <c r="AK16" s="1133" t="s">
        <v>190</v>
      </c>
      <c r="AL16" s="1134"/>
      <c r="AM16" s="1134"/>
      <c r="AN16" s="1135"/>
      <c r="AO16" s="282">
        <v>29860269</v>
      </c>
      <c r="AP16" s="282">
        <v>74205</v>
      </c>
      <c r="AQ16" s="283">
        <v>65365</v>
      </c>
      <c r="AR16" s="284">
        <v>13.5</v>
      </c>
    </row>
    <row r="17" spans="1:46" x14ac:dyDescent="0.15">
      <c r="A17" s="264"/>
      <c r="B17" s="260"/>
      <c r="C17" s="260"/>
      <c r="D17" s="260"/>
      <c r="E17" s="260"/>
      <c r="F17" s="260"/>
      <c r="G17" s="260"/>
      <c r="H17" s="260"/>
      <c r="I17" s="260"/>
      <c r="J17" s="260"/>
      <c r="K17" s="260"/>
      <c r="L17" s="260"/>
      <c r="M17" s="260"/>
      <c r="N17" s="260"/>
      <c r="O17" s="260"/>
      <c r="P17" s="260"/>
      <c r="Q17" s="260"/>
      <c r="R17" s="260"/>
      <c r="S17" s="260"/>
      <c r="T17" s="260"/>
      <c r="U17" s="260"/>
      <c r="V17" s="260"/>
      <c r="W17" s="260"/>
      <c r="X17" s="260"/>
      <c r="Y17" s="260"/>
      <c r="Z17" s="260"/>
      <c r="AA17" s="260"/>
      <c r="AB17" s="260"/>
      <c r="AC17" s="260"/>
      <c r="AD17" s="260"/>
      <c r="AE17" s="260"/>
      <c r="AF17" s="260"/>
      <c r="AG17" s="260"/>
      <c r="AH17" s="260"/>
      <c r="AI17" s="260"/>
      <c r="AJ17" s="260"/>
      <c r="AK17" s="260"/>
      <c r="AL17" s="260"/>
      <c r="AM17" s="260"/>
      <c r="AN17" s="260"/>
      <c r="AO17" s="260"/>
      <c r="AP17" s="260"/>
      <c r="AQ17" s="260"/>
      <c r="AR17" s="285"/>
    </row>
    <row r="18" spans="1:46" x14ac:dyDescent="0.15">
      <c r="A18" s="264"/>
      <c r="B18" s="260"/>
      <c r="C18" s="260"/>
      <c r="D18" s="260"/>
      <c r="E18" s="260"/>
      <c r="F18" s="260"/>
      <c r="G18" s="260"/>
      <c r="H18" s="260"/>
      <c r="I18" s="260"/>
      <c r="J18" s="260"/>
      <c r="K18" s="260"/>
      <c r="L18" s="260"/>
      <c r="M18" s="260"/>
      <c r="N18" s="260"/>
      <c r="O18" s="260"/>
      <c r="P18" s="260"/>
      <c r="Q18" s="260"/>
      <c r="R18" s="260"/>
      <c r="S18" s="260"/>
      <c r="T18" s="260"/>
      <c r="U18" s="260"/>
      <c r="V18" s="260"/>
      <c r="W18" s="260"/>
      <c r="X18" s="260"/>
      <c r="Y18" s="260"/>
      <c r="Z18" s="260"/>
      <c r="AA18" s="260"/>
      <c r="AB18" s="260"/>
      <c r="AC18" s="260"/>
      <c r="AD18" s="260"/>
      <c r="AE18" s="260"/>
      <c r="AF18" s="260"/>
      <c r="AG18" s="260"/>
      <c r="AH18" s="260"/>
      <c r="AI18" s="260"/>
      <c r="AJ18" s="260"/>
      <c r="AK18" s="260"/>
      <c r="AL18" s="260"/>
      <c r="AM18" s="260"/>
      <c r="AN18" s="260"/>
      <c r="AO18" s="260"/>
      <c r="AP18" s="260"/>
      <c r="AQ18" s="286"/>
      <c r="AR18" s="286"/>
    </row>
    <row r="19" spans="1:46" x14ac:dyDescent="0.15">
      <c r="A19" s="264"/>
      <c r="B19" s="260"/>
      <c r="C19" s="260"/>
      <c r="D19" s="260"/>
      <c r="E19" s="260"/>
      <c r="F19" s="260"/>
      <c r="G19" s="260"/>
      <c r="H19" s="260"/>
      <c r="I19" s="260"/>
      <c r="J19" s="260"/>
      <c r="K19" s="260"/>
      <c r="L19" s="260"/>
      <c r="M19" s="260"/>
      <c r="N19" s="260"/>
      <c r="O19" s="260"/>
      <c r="P19" s="260"/>
      <c r="Q19" s="260"/>
      <c r="R19" s="260"/>
      <c r="S19" s="260"/>
      <c r="T19" s="260"/>
      <c r="U19" s="260"/>
      <c r="V19" s="260"/>
      <c r="W19" s="260"/>
      <c r="X19" s="260"/>
      <c r="Y19" s="260"/>
      <c r="Z19" s="260"/>
      <c r="AA19" s="260"/>
      <c r="AB19" s="260"/>
      <c r="AC19" s="260"/>
      <c r="AD19" s="260"/>
      <c r="AE19" s="260"/>
      <c r="AF19" s="260"/>
      <c r="AG19" s="260"/>
      <c r="AH19" s="260"/>
      <c r="AI19" s="260"/>
      <c r="AJ19" s="260"/>
      <c r="AK19" s="260" t="s">
        <v>537</v>
      </c>
      <c r="AL19" s="260"/>
      <c r="AM19" s="260"/>
      <c r="AN19" s="260"/>
      <c r="AO19" s="260"/>
      <c r="AP19" s="260"/>
      <c r="AQ19" s="260"/>
      <c r="AR19" s="260"/>
    </row>
    <row r="20" spans="1:46" x14ac:dyDescent="0.15">
      <c r="A20" s="264"/>
      <c r="B20" s="260"/>
      <c r="C20" s="260"/>
      <c r="D20" s="260"/>
      <c r="E20" s="260"/>
      <c r="F20" s="260"/>
      <c r="G20" s="260"/>
      <c r="H20" s="260"/>
      <c r="I20" s="260"/>
      <c r="J20" s="260"/>
      <c r="K20" s="260"/>
      <c r="L20" s="260"/>
      <c r="M20" s="260"/>
      <c r="N20" s="260"/>
      <c r="O20" s="260"/>
      <c r="P20" s="260"/>
      <c r="Q20" s="260"/>
      <c r="R20" s="260"/>
      <c r="S20" s="260"/>
      <c r="T20" s="260"/>
      <c r="U20" s="260"/>
      <c r="V20" s="260"/>
      <c r="W20" s="260"/>
      <c r="X20" s="260"/>
      <c r="Y20" s="260"/>
      <c r="Z20" s="260"/>
      <c r="AA20" s="260"/>
      <c r="AB20" s="260"/>
      <c r="AC20" s="260"/>
      <c r="AD20" s="260"/>
      <c r="AE20" s="260"/>
      <c r="AF20" s="260"/>
      <c r="AG20" s="260"/>
      <c r="AH20" s="260"/>
      <c r="AI20" s="260"/>
      <c r="AJ20" s="260"/>
      <c r="AK20" s="287"/>
      <c r="AL20" s="288"/>
      <c r="AM20" s="288"/>
      <c r="AN20" s="289"/>
      <c r="AO20" s="290" t="s">
        <v>538</v>
      </c>
      <c r="AP20" s="291" t="s">
        <v>539</v>
      </c>
      <c r="AQ20" s="292" t="s">
        <v>540</v>
      </c>
      <c r="AR20" s="293"/>
    </row>
    <row r="21" spans="1:46" s="299" customFormat="1" x14ac:dyDescent="0.15">
      <c r="A21" s="294"/>
      <c r="B21" s="265"/>
      <c r="C21" s="265"/>
      <c r="D21" s="265"/>
      <c r="E21" s="265"/>
      <c r="F21" s="265"/>
      <c r="G21" s="265"/>
      <c r="H21" s="265"/>
      <c r="I21" s="265"/>
      <c r="J21" s="265"/>
      <c r="K21" s="265"/>
      <c r="L21" s="265"/>
      <c r="M21" s="265"/>
      <c r="N21" s="265"/>
      <c r="O21" s="265"/>
      <c r="P21" s="265"/>
      <c r="Q21" s="265"/>
      <c r="R21" s="265"/>
      <c r="S21" s="265"/>
      <c r="T21" s="265"/>
      <c r="U21" s="265"/>
      <c r="V21" s="265"/>
      <c r="W21" s="265"/>
      <c r="X21" s="265"/>
      <c r="Y21" s="265"/>
      <c r="Z21" s="265"/>
      <c r="AA21" s="265"/>
      <c r="AB21" s="265"/>
      <c r="AC21" s="265"/>
      <c r="AD21" s="265"/>
      <c r="AE21" s="265"/>
      <c r="AF21" s="265"/>
      <c r="AG21" s="265"/>
      <c r="AH21" s="265"/>
      <c r="AI21" s="265"/>
      <c r="AJ21" s="265"/>
      <c r="AK21" s="1136" t="s">
        <v>541</v>
      </c>
      <c r="AL21" s="1137"/>
      <c r="AM21" s="1137"/>
      <c r="AN21" s="1138"/>
      <c r="AO21" s="295">
        <v>7.17</v>
      </c>
      <c r="AP21" s="296">
        <v>6.46</v>
      </c>
      <c r="AQ21" s="297">
        <v>0.71</v>
      </c>
      <c r="AR21" s="265"/>
      <c r="AS21" s="298"/>
      <c r="AT21" s="294"/>
    </row>
    <row r="22" spans="1:46" s="299" customFormat="1" x14ac:dyDescent="0.15">
      <c r="A22" s="294"/>
      <c r="B22" s="265"/>
      <c r="C22" s="265"/>
      <c r="D22" s="265"/>
      <c r="E22" s="265"/>
      <c r="F22" s="265"/>
      <c r="G22" s="265"/>
      <c r="H22" s="265"/>
      <c r="I22" s="265"/>
      <c r="J22" s="265"/>
      <c r="K22" s="265"/>
      <c r="L22" s="265"/>
      <c r="M22" s="265"/>
      <c r="N22" s="265"/>
      <c r="O22" s="265"/>
      <c r="P22" s="265"/>
      <c r="Q22" s="265"/>
      <c r="R22" s="265"/>
      <c r="S22" s="265"/>
      <c r="T22" s="265"/>
      <c r="U22" s="265"/>
      <c r="V22" s="265"/>
      <c r="W22" s="265"/>
      <c r="X22" s="265"/>
      <c r="Y22" s="265"/>
      <c r="Z22" s="265"/>
      <c r="AA22" s="265"/>
      <c r="AB22" s="265"/>
      <c r="AC22" s="265"/>
      <c r="AD22" s="265"/>
      <c r="AE22" s="265"/>
      <c r="AF22" s="265"/>
      <c r="AG22" s="265"/>
      <c r="AH22" s="265"/>
      <c r="AI22" s="265"/>
      <c r="AJ22" s="265"/>
      <c r="AK22" s="1136" t="s">
        <v>542</v>
      </c>
      <c r="AL22" s="1137"/>
      <c r="AM22" s="1137"/>
      <c r="AN22" s="1138"/>
      <c r="AO22" s="300">
        <v>99.8</v>
      </c>
      <c r="AP22" s="301">
        <v>99.4</v>
      </c>
      <c r="AQ22" s="302">
        <v>0.4</v>
      </c>
      <c r="AR22" s="286"/>
      <c r="AS22" s="298"/>
      <c r="AT22" s="294"/>
    </row>
    <row r="23" spans="1:46" s="299" customFormat="1" x14ac:dyDescent="0.15">
      <c r="A23" s="294"/>
      <c r="B23" s="265"/>
      <c r="C23" s="265"/>
      <c r="D23" s="265"/>
      <c r="E23" s="265"/>
      <c r="F23" s="265"/>
      <c r="G23" s="265"/>
      <c r="H23" s="265"/>
      <c r="I23" s="265"/>
      <c r="J23" s="265"/>
      <c r="K23" s="265"/>
      <c r="L23" s="265"/>
      <c r="M23" s="265"/>
      <c r="N23" s="265"/>
      <c r="O23" s="265"/>
      <c r="P23" s="265"/>
      <c r="Q23" s="265"/>
      <c r="R23" s="265"/>
      <c r="S23" s="265"/>
      <c r="T23" s="265"/>
      <c r="U23" s="265"/>
      <c r="V23" s="265"/>
      <c r="W23" s="265"/>
      <c r="X23" s="265"/>
      <c r="Y23" s="265"/>
      <c r="Z23" s="265"/>
      <c r="AA23" s="265"/>
      <c r="AB23" s="265"/>
      <c r="AC23" s="265"/>
      <c r="AD23" s="265"/>
      <c r="AE23" s="265"/>
      <c r="AF23" s="265"/>
      <c r="AG23" s="265"/>
      <c r="AH23" s="265"/>
      <c r="AI23" s="265"/>
      <c r="AJ23" s="265"/>
      <c r="AK23" s="265"/>
      <c r="AL23" s="265"/>
      <c r="AM23" s="265"/>
      <c r="AN23" s="265"/>
      <c r="AO23" s="265"/>
      <c r="AP23" s="286"/>
      <c r="AQ23" s="286"/>
      <c r="AR23" s="286"/>
      <c r="AS23" s="298"/>
      <c r="AT23" s="294"/>
    </row>
    <row r="24" spans="1:46" s="299" customFormat="1" x14ac:dyDescent="0.15">
      <c r="A24" s="294"/>
      <c r="B24" s="265"/>
      <c r="C24" s="265"/>
      <c r="D24" s="265"/>
      <c r="E24" s="265"/>
      <c r="F24" s="265"/>
      <c r="G24" s="265"/>
      <c r="H24" s="265"/>
      <c r="I24" s="265"/>
      <c r="J24" s="265"/>
      <c r="K24" s="265"/>
      <c r="L24" s="265"/>
      <c r="M24" s="265"/>
      <c r="N24" s="265"/>
      <c r="O24" s="265"/>
      <c r="P24" s="265"/>
      <c r="Q24" s="265"/>
      <c r="R24" s="265"/>
      <c r="S24" s="265"/>
      <c r="T24" s="265"/>
      <c r="U24" s="265"/>
      <c r="V24" s="265"/>
      <c r="W24" s="265"/>
      <c r="X24" s="265"/>
      <c r="Y24" s="265"/>
      <c r="Z24" s="265"/>
      <c r="AA24" s="265"/>
      <c r="AB24" s="265"/>
      <c r="AC24" s="265"/>
      <c r="AD24" s="265"/>
      <c r="AE24" s="265"/>
      <c r="AF24" s="265"/>
      <c r="AG24" s="265"/>
      <c r="AH24" s="265"/>
      <c r="AI24" s="265"/>
      <c r="AJ24" s="265"/>
      <c r="AK24" s="265"/>
      <c r="AL24" s="265"/>
      <c r="AM24" s="265"/>
      <c r="AN24" s="265"/>
      <c r="AO24" s="265"/>
      <c r="AP24" s="286"/>
      <c r="AQ24" s="286"/>
      <c r="AR24" s="286"/>
      <c r="AS24" s="298"/>
      <c r="AT24" s="294"/>
    </row>
    <row r="25" spans="1:46" s="299" customFormat="1" x14ac:dyDescent="0.15">
      <c r="A25" s="303"/>
      <c r="B25" s="304"/>
      <c r="C25" s="304"/>
      <c r="D25" s="304"/>
      <c r="E25" s="304"/>
      <c r="F25" s="304"/>
      <c r="G25" s="304"/>
      <c r="H25" s="304"/>
      <c r="I25" s="304"/>
      <c r="J25" s="304"/>
      <c r="K25" s="304"/>
      <c r="L25" s="304"/>
      <c r="M25" s="304"/>
      <c r="N25" s="304"/>
      <c r="O25" s="304"/>
      <c r="P25" s="304"/>
      <c r="Q25" s="304"/>
      <c r="R25" s="304"/>
      <c r="S25" s="304"/>
      <c r="T25" s="304"/>
      <c r="U25" s="304"/>
      <c r="V25" s="304"/>
      <c r="W25" s="304"/>
      <c r="X25" s="304"/>
      <c r="Y25" s="304"/>
      <c r="Z25" s="304"/>
      <c r="AA25" s="304"/>
      <c r="AB25" s="304"/>
      <c r="AC25" s="304"/>
      <c r="AD25" s="304"/>
      <c r="AE25" s="304"/>
      <c r="AF25" s="304"/>
      <c r="AG25" s="304"/>
      <c r="AH25" s="304"/>
      <c r="AI25" s="304"/>
      <c r="AJ25" s="304"/>
      <c r="AK25" s="304"/>
      <c r="AL25" s="304"/>
      <c r="AM25" s="304"/>
      <c r="AN25" s="304"/>
      <c r="AO25" s="304"/>
      <c r="AP25" s="305"/>
      <c r="AQ25" s="305"/>
      <c r="AR25" s="305"/>
      <c r="AS25" s="306"/>
      <c r="AT25" s="294"/>
    </row>
    <row r="26" spans="1:46" s="299" customFormat="1" x14ac:dyDescent="0.15">
      <c r="A26" s="1129" t="s">
        <v>543</v>
      </c>
      <c r="B26" s="1129"/>
      <c r="C26" s="1129"/>
      <c r="D26" s="1129"/>
      <c r="E26" s="1129"/>
      <c r="F26" s="1129"/>
      <c r="G26" s="1129"/>
      <c r="H26" s="1129"/>
      <c r="I26" s="1129"/>
      <c r="J26" s="1129"/>
      <c r="K26" s="1129"/>
      <c r="L26" s="1129"/>
      <c r="M26" s="1129"/>
      <c r="N26" s="1129"/>
      <c r="O26" s="1129"/>
      <c r="P26" s="1129"/>
      <c r="Q26" s="1129"/>
      <c r="R26" s="1129"/>
      <c r="S26" s="1129"/>
      <c r="T26" s="1129"/>
      <c r="U26" s="1129"/>
      <c r="V26" s="1129"/>
      <c r="W26" s="1129"/>
      <c r="X26" s="1129"/>
      <c r="Y26" s="1129"/>
      <c r="Z26" s="1129"/>
      <c r="AA26" s="1129"/>
      <c r="AB26" s="1129"/>
      <c r="AC26" s="1129"/>
      <c r="AD26" s="1129"/>
      <c r="AE26" s="1129"/>
      <c r="AF26" s="1129"/>
      <c r="AG26" s="1129"/>
      <c r="AH26" s="1129"/>
      <c r="AI26" s="1129"/>
      <c r="AJ26" s="1129"/>
      <c r="AK26" s="1129"/>
      <c r="AL26" s="1129"/>
      <c r="AM26" s="1129"/>
      <c r="AN26" s="1129"/>
      <c r="AO26" s="1129"/>
      <c r="AP26" s="1129"/>
      <c r="AQ26" s="1129"/>
      <c r="AR26" s="1129"/>
      <c r="AS26" s="1129"/>
      <c r="AT26" s="265"/>
    </row>
    <row r="27" spans="1:46" x14ac:dyDescent="0.15">
      <c r="A27" s="307"/>
      <c r="AO27" s="260"/>
      <c r="AP27" s="260"/>
      <c r="AQ27" s="260"/>
      <c r="AR27" s="260"/>
      <c r="AS27" s="260"/>
      <c r="AT27" s="260"/>
    </row>
    <row r="28" spans="1:46" ht="17.25" x14ac:dyDescent="0.15">
      <c r="A28" s="261" t="s">
        <v>544</v>
      </c>
      <c r="B28" s="262"/>
      <c r="C28" s="262"/>
      <c r="D28" s="262"/>
      <c r="E28" s="262"/>
      <c r="F28" s="262"/>
      <c r="G28" s="262"/>
      <c r="H28" s="262"/>
      <c r="I28" s="262"/>
      <c r="J28" s="262"/>
      <c r="K28" s="262"/>
      <c r="L28" s="262"/>
      <c r="M28" s="262"/>
      <c r="N28" s="262"/>
      <c r="O28" s="262"/>
      <c r="P28" s="262"/>
      <c r="Q28" s="262"/>
      <c r="R28" s="262"/>
      <c r="S28" s="262"/>
      <c r="T28" s="262"/>
      <c r="U28" s="262"/>
      <c r="V28" s="262"/>
      <c r="W28" s="262"/>
      <c r="X28" s="262"/>
      <c r="Y28" s="262"/>
      <c r="Z28" s="262"/>
      <c r="AA28" s="262"/>
      <c r="AB28" s="262"/>
      <c r="AC28" s="262"/>
      <c r="AD28" s="262"/>
      <c r="AE28" s="262"/>
      <c r="AF28" s="262"/>
      <c r="AG28" s="262"/>
      <c r="AH28" s="262"/>
      <c r="AI28" s="262"/>
      <c r="AJ28" s="262"/>
      <c r="AK28" s="262"/>
      <c r="AL28" s="262"/>
      <c r="AM28" s="262"/>
      <c r="AN28" s="262"/>
      <c r="AO28" s="262"/>
      <c r="AP28" s="262"/>
      <c r="AQ28" s="262"/>
      <c r="AR28" s="262"/>
      <c r="AS28" s="308"/>
    </row>
    <row r="29" spans="1:46" x14ac:dyDescent="0.15">
      <c r="A29" s="264"/>
      <c r="B29" s="260"/>
      <c r="C29" s="260"/>
      <c r="D29" s="260"/>
      <c r="E29" s="260"/>
      <c r="F29" s="260"/>
      <c r="G29" s="260"/>
      <c r="H29" s="260"/>
      <c r="I29" s="260"/>
      <c r="J29" s="260"/>
      <c r="K29" s="260"/>
      <c r="L29" s="260"/>
      <c r="M29" s="260"/>
      <c r="N29" s="260"/>
      <c r="O29" s="260"/>
      <c r="P29" s="260"/>
      <c r="Q29" s="260"/>
      <c r="R29" s="260"/>
      <c r="S29" s="260"/>
      <c r="T29" s="260"/>
      <c r="U29" s="260"/>
      <c r="V29" s="260"/>
      <c r="W29" s="260"/>
      <c r="X29" s="260"/>
      <c r="Y29" s="260"/>
      <c r="Z29" s="260"/>
      <c r="AA29" s="260"/>
      <c r="AB29" s="260"/>
      <c r="AC29" s="260"/>
      <c r="AD29" s="260"/>
      <c r="AE29" s="260"/>
      <c r="AF29" s="260"/>
      <c r="AG29" s="260"/>
      <c r="AH29" s="260"/>
      <c r="AI29" s="260"/>
      <c r="AJ29" s="260"/>
      <c r="AK29" s="265" t="s">
        <v>545</v>
      </c>
      <c r="AL29" s="265"/>
      <c r="AM29" s="265"/>
      <c r="AN29" s="265"/>
      <c r="AO29" s="260"/>
      <c r="AP29" s="260"/>
      <c r="AQ29" s="260"/>
      <c r="AR29" s="260"/>
      <c r="AS29" s="309"/>
    </row>
    <row r="30" spans="1:46" ht="13.5" customHeight="1" x14ac:dyDescent="0.15">
      <c r="A30" s="264"/>
      <c r="B30" s="260"/>
      <c r="C30" s="260"/>
      <c r="D30" s="260"/>
      <c r="E30" s="260"/>
      <c r="F30" s="260"/>
      <c r="G30" s="260"/>
      <c r="H30" s="260"/>
      <c r="I30" s="260"/>
      <c r="J30" s="260"/>
      <c r="K30" s="260"/>
      <c r="L30" s="260"/>
      <c r="M30" s="260"/>
      <c r="N30" s="260"/>
      <c r="O30" s="260"/>
      <c r="P30" s="260"/>
      <c r="Q30" s="260"/>
      <c r="R30" s="260"/>
      <c r="S30" s="260"/>
      <c r="T30" s="260"/>
      <c r="U30" s="260"/>
      <c r="V30" s="260"/>
      <c r="W30" s="260"/>
      <c r="X30" s="260"/>
      <c r="Y30" s="260"/>
      <c r="Z30" s="260"/>
      <c r="AA30" s="260"/>
      <c r="AB30" s="260"/>
      <c r="AC30" s="260"/>
      <c r="AD30" s="260"/>
      <c r="AE30" s="260"/>
      <c r="AF30" s="260"/>
      <c r="AG30" s="260"/>
      <c r="AH30" s="260"/>
      <c r="AI30" s="260"/>
      <c r="AJ30" s="260"/>
      <c r="AK30" s="267"/>
      <c r="AL30" s="268"/>
      <c r="AM30" s="268"/>
      <c r="AN30" s="269"/>
      <c r="AO30" s="1118" t="s">
        <v>524</v>
      </c>
      <c r="AP30" s="270"/>
      <c r="AQ30" s="271" t="s">
        <v>525</v>
      </c>
      <c r="AR30" s="272"/>
    </row>
    <row r="31" spans="1:46" x14ac:dyDescent="0.15">
      <c r="A31" s="264"/>
      <c r="B31" s="260"/>
      <c r="C31" s="260"/>
      <c r="D31" s="260"/>
      <c r="E31" s="260"/>
      <c r="F31" s="260"/>
      <c r="G31" s="260"/>
      <c r="H31" s="260"/>
      <c r="I31" s="260"/>
      <c r="J31" s="260"/>
      <c r="K31" s="260"/>
      <c r="L31" s="260"/>
      <c r="M31" s="260"/>
      <c r="N31" s="260"/>
      <c r="O31" s="260"/>
      <c r="P31" s="260"/>
      <c r="Q31" s="260"/>
      <c r="R31" s="260"/>
      <c r="S31" s="260"/>
      <c r="T31" s="260"/>
      <c r="U31" s="260"/>
      <c r="V31" s="260"/>
      <c r="W31" s="260"/>
      <c r="X31" s="260"/>
      <c r="Y31" s="260"/>
      <c r="Z31" s="260"/>
      <c r="AA31" s="260"/>
      <c r="AB31" s="260"/>
      <c r="AC31" s="260"/>
      <c r="AD31" s="260"/>
      <c r="AE31" s="260"/>
      <c r="AF31" s="260"/>
      <c r="AG31" s="260"/>
      <c r="AH31" s="260"/>
      <c r="AI31" s="260"/>
      <c r="AJ31" s="260"/>
      <c r="AK31" s="273"/>
      <c r="AL31" s="274"/>
      <c r="AM31" s="274"/>
      <c r="AN31" s="275"/>
      <c r="AO31" s="1119"/>
      <c r="AP31" s="276" t="s">
        <v>526</v>
      </c>
      <c r="AQ31" s="277" t="s">
        <v>527</v>
      </c>
      <c r="AR31" s="278" t="s">
        <v>528</v>
      </c>
    </row>
    <row r="32" spans="1:46" ht="27" customHeight="1" x14ac:dyDescent="0.15">
      <c r="A32" s="264"/>
      <c r="B32" s="260"/>
      <c r="C32" s="260"/>
      <c r="D32" s="260"/>
      <c r="E32" s="260"/>
      <c r="F32" s="260"/>
      <c r="G32" s="260"/>
      <c r="H32" s="260"/>
      <c r="I32" s="260"/>
      <c r="J32" s="260"/>
      <c r="K32" s="260"/>
      <c r="L32" s="260"/>
      <c r="M32" s="260"/>
      <c r="N32" s="260"/>
      <c r="O32" s="260"/>
      <c r="P32" s="260"/>
      <c r="Q32" s="260"/>
      <c r="R32" s="260"/>
      <c r="S32" s="260"/>
      <c r="T32" s="260"/>
      <c r="U32" s="260"/>
      <c r="V32" s="260"/>
      <c r="W32" s="260"/>
      <c r="X32" s="260"/>
      <c r="Y32" s="260"/>
      <c r="Z32" s="260"/>
      <c r="AA32" s="260"/>
      <c r="AB32" s="260"/>
      <c r="AC32" s="260"/>
      <c r="AD32" s="260"/>
      <c r="AE32" s="260"/>
      <c r="AF32" s="260"/>
      <c r="AG32" s="260"/>
      <c r="AH32" s="260"/>
      <c r="AI32" s="260"/>
      <c r="AJ32" s="260"/>
      <c r="AK32" s="1120" t="s">
        <v>546</v>
      </c>
      <c r="AL32" s="1121"/>
      <c r="AM32" s="1121"/>
      <c r="AN32" s="1122"/>
      <c r="AO32" s="310">
        <v>12383091</v>
      </c>
      <c r="AP32" s="310">
        <v>30773</v>
      </c>
      <c r="AQ32" s="311">
        <v>37452</v>
      </c>
      <c r="AR32" s="312">
        <v>-17.8</v>
      </c>
    </row>
    <row r="33" spans="1:46" ht="13.5" customHeight="1" x14ac:dyDescent="0.15">
      <c r="A33" s="264"/>
      <c r="B33" s="260"/>
      <c r="C33" s="260"/>
      <c r="D33" s="260"/>
      <c r="E33" s="260"/>
      <c r="F33" s="260"/>
      <c r="G33" s="260"/>
      <c r="H33" s="260"/>
      <c r="I33" s="260"/>
      <c r="J33" s="260"/>
      <c r="K33" s="260"/>
      <c r="L33" s="260"/>
      <c r="M33" s="260"/>
      <c r="N33" s="260"/>
      <c r="O33" s="260"/>
      <c r="P33" s="260"/>
      <c r="Q33" s="260"/>
      <c r="R33" s="260"/>
      <c r="S33" s="260"/>
      <c r="T33" s="260"/>
      <c r="U33" s="260"/>
      <c r="V33" s="260"/>
      <c r="W33" s="260"/>
      <c r="X33" s="260"/>
      <c r="Y33" s="260"/>
      <c r="Z33" s="260"/>
      <c r="AA33" s="260"/>
      <c r="AB33" s="260"/>
      <c r="AC33" s="260"/>
      <c r="AD33" s="260"/>
      <c r="AE33" s="260"/>
      <c r="AF33" s="260"/>
      <c r="AG33" s="260"/>
      <c r="AH33" s="260"/>
      <c r="AI33" s="260"/>
      <c r="AJ33" s="260"/>
      <c r="AK33" s="1120" t="s">
        <v>547</v>
      </c>
      <c r="AL33" s="1121"/>
      <c r="AM33" s="1121"/>
      <c r="AN33" s="1122"/>
      <c r="AO33" s="310" t="s">
        <v>533</v>
      </c>
      <c r="AP33" s="310" t="s">
        <v>533</v>
      </c>
      <c r="AQ33" s="311" t="s">
        <v>533</v>
      </c>
      <c r="AR33" s="312" t="s">
        <v>533</v>
      </c>
    </row>
    <row r="34" spans="1:46" ht="27" customHeight="1" x14ac:dyDescent="0.15">
      <c r="A34" s="264"/>
      <c r="B34" s="260"/>
      <c r="C34" s="260"/>
      <c r="D34" s="260"/>
      <c r="E34" s="260"/>
      <c r="F34" s="260"/>
      <c r="G34" s="260"/>
      <c r="H34" s="260"/>
      <c r="I34" s="260"/>
      <c r="J34" s="260"/>
      <c r="K34" s="260"/>
      <c r="L34" s="260"/>
      <c r="M34" s="260"/>
      <c r="N34" s="260"/>
      <c r="O34" s="260"/>
      <c r="P34" s="260"/>
      <c r="Q34" s="260"/>
      <c r="R34" s="260"/>
      <c r="S34" s="260"/>
      <c r="T34" s="260"/>
      <c r="U34" s="260"/>
      <c r="V34" s="260"/>
      <c r="W34" s="260"/>
      <c r="X34" s="260"/>
      <c r="Y34" s="260"/>
      <c r="Z34" s="260"/>
      <c r="AA34" s="260"/>
      <c r="AB34" s="260"/>
      <c r="AC34" s="260"/>
      <c r="AD34" s="260"/>
      <c r="AE34" s="260"/>
      <c r="AF34" s="260"/>
      <c r="AG34" s="260"/>
      <c r="AH34" s="260"/>
      <c r="AI34" s="260"/>
      <c r="AJ34" s="260"/>
      <c r="AK34" s="1120" t="s">
        <v>548</v>
      </c>
      <c r="AL34" s="1121"/>
      <c r="AM34" s="1121"/>
      <c r="AN34" s="1122"/>
      <c r="AO34" s="310" t="s">
        <v>533</v>
      </c>
      <c r="AP34" s="310" t="s">
        <v>533</v>
      </c>
      <c r="AQ34" s="311">
        <v>45</v>
      </c>
      <c r="AR34" s="312" t="s">
        <v>533</v>
      </c>
    </row>
    <row r="35" spans="1:46" ht="27" customHeight="1" x14ac:dyDescent="0.15">
      <c r="A35" s="264"/>
      <c r="B35" s="260"/>
      <c r="C35" s="260"/>
      <c r="D35" s="260"/>
      <c r="E35" s="260"/>
      <c r="F35" s="260"/>
      <c r="G35" s="260"/>
      <c r="H35" s="260"/>
      <c r="I35" s="260"/>
      <c r="J35" s="260"/>
      <c r="K35" s="260"/>
      <c r="L35" s="260"/>
      <c r="M35" s="260"/>
      <c r="N35" s="260"/>
      <c r="O35" s="260"/>
      <c r="P35" s="260"/>
      <c r="Q35" s="260"/>
      <c r="R35" s="260"/>
      <c r="S35" s="260"/>
      <c r="T35" s="260"/>
      <c r="U35" s="260"/>
      <c r="V35" s="260"/>
      <c r="W35" s="260"/>
      <c r="X35" s="260"/>
      <c r="Y35" s="260"/>
      <c r="Z35" s="260"/>
      <c r="AA35" s="260"/>
      <c r="AB35" s="260"/>
      <c r="AC35" s="260"/>
      <c r="AD35" s="260"/>
      <c r="AE35" s="260"/>
      <c r="AF35" s="260"/>
      <c r="AG35" s="260"/>
      <c r="AH35" s="260"/>
      <c r="AI35" s="260"/>
      <c r="AJ35" s="260"/>
      <c r="AK35" s="1120" t="s">
        <v>549</v>
      </c>
      <c r="AL35" s="1121"/>
      <c r="AM35" s="1121"/>
      <c r="AN35" s="1122"/>
      <c r="AO35" s="310">
        <v>1909222</v>
      </c>
      <c r="AP35" s="310">
        <v>4745</v>
      </c>
      <c r="AQ35" s="311">
        <v>8356</v>
      </c>
      <c r="AR35" s="312">
        <v>-43.2</v>
      </c>
    </row>
    <row r="36" spans="1:46" ht="27" customHeight="1" x14ac:dyDescent="0.15">
      <c r="A36" s="264"/>
      <c r="B36" s="260"/>
      <c r="C36" s="260"/>
      <c r="D36" s="260"/>
      <c r="E36" s="260"/>
      <c r="F36" s="260"/>
      <c r="G36" s="260"/>
      <c r="H36" s="260"/>
      <c r="I36" s="260"/>
      <c r="J36" s="260"/>
      <c r="K36" s="260"/>
      <c r="L36" s="260"/>
      <c r="M36" s="260"/>
      <c r="N36" s="260"/>
      <c r="O36" s="260"/>
      <c r="P36" s="260"/>
      <c r="Q36" s="260"/>
      <c r="R36" s="260"/>
      <c r="S36" s="260"/>
      <c r="T36" s="260"/>
      <c r="U36" s="260"/>
      <c r="V36" s="260"/>
      <c r="W36" s="260"/>
      <c r="X36" s="260"/>
      <c r="Y36" s="260"/>
      <c r="Z36" s="260"/>
      <c r="AA36" s="260"/>
      <c r="AB36" s="260"/>
      <c r="AC36" s="260"/>
      <c r="AD36" s="260"/>
      <c r="AE36" s="260"/>
      <c r="AF36" s="260"/>
      <c r="AG36" s="260"/>
      <c r="AH36" s="260"/>
      <c r="AI36" s="260"/>
      <c r="AJ36" s="260"/>
      <c r="AK36" s="1120" t="s">
        <v>550</v>
      </c>
      <c r="AL36" s="1121"/>
      <c r="AM36" s="1121"/>
      <c r="AN36" s="1122"/>
      <c r="AO36" s="310">
        <v>49833</v>
      </c>
      <c r="AP36" s="310">
        <v>124</v>
      </c>
      <c r="AQ36" s="311">
        <v>443</v>
      </c>
      <c r="AR36" s="312">
        <v>-72</v>
      </c>
    </row>
    <row r="37" spans="1:46" ht="13.5" customHeight="1" x14ac:dyDescent="0.15">
      <c r="A37" s="264"/>
      <c r="B37" s="260"/>
      <c r="C37" s="260"/>
      <c r="D37" s="260"/>
      <c r="E37" s="260"/>
      <c r="F37" s="260"/>
      <c r="G37" s="260"/>
      <c r="H37" s="260"/>
      <c r="I37" s="260"/>
      <c r="J37" s="260"/>
      <c r="K37" s="260"/>
      <c r="L37" s="260"/>
      <c r="M37" s="260"/>
      <c r="N37" s="260"/>
      <c r="O37" s="260"/>
      <c r="P37" s="260"/>
      <c r="Q37" s="260"/>
      <c r="R37" s="260"/>
      <c r="S37" s="260"/>
      <c r="T37" s="260"/>
      <c r="U37" s="260"/>
      <c r="V37" s="260"/>
      <c r="W37" s="260"/>
      <c r="X37" s="260"/>
      <c r="Y37" s="260"/>
      <c r="Z37" s="260"/>
      <c r="AA37" s="260"/>
      <c r="AB37" s="260"/>
      <c r="AC37" s="260"/>
      <c r="AD37" s="260"/>
      <c r="AE37" s="260"/>
      <c r="AF37" s="260"/>
      <c r="AG37" s="260"/>
      <c r="AH37" s="260"/>
      <c r="AI37" s="260"/>
      <c r="AJ37" s="260"/>
      <c r="AK37" s="1120" t="s">
        <v>551</v>
      </c>
      <c r="AL37" s="1121"/>
      <c r="AM37" s="1121"/>
      <c r="AN37" s="1122"/>
      <c r="AO37" s="310">
        <v>11978</v>
      </c>
      <c r="AP37" s="310">
        <v>30</v>
      </c>
      <c r="AQ37" s="311">
        <v>649</v>
      </c>
      <c r="AR37" s="312">
        <v>-95.4</v>
      </c>
    </row>
    <row r="38" spans="1:46" ht="27" customHeight="1" x14ac:dyDescent="0.15">
      <c r="A38" s="264"/>
      <c r="B38" s="260"/>
      <c r="C38" s="260"/>
      <c r="D38" s="260"/>
      <c r="E38" s="260"/>
      <c r="F38" s="260"/>
      <c r="G38" s="260"/>
      <c r="H38" s="260"/>
      <c r="I38" s="260"/>
      <c r="J38" s="260"/>
      <c r="K38" s="260"/>
      <c r="L38" s="260"/>
      <c r="M38" s="260"/>
      <c r="N38" s="260"/>
      <c r="O38" s="260"/>
      <c r="P38" s="260"/>
      <c r="Q38" s="260"/>
      <c r="R38" s="260"/>
      <c r="S38" s="260"/>
      <c r="T38" s="260"/>
      <c r="U38" s="260"/>
      <c r="V38" s="260"/>
      <c r="W38" s="260"/>
      <c r="X38" s="260"/>
      <c r="Y38" s="260"/>
      <c r="Z38" s="260"/>
      <c r="AA38" s="260"/>
      <c r="AB38" s="260"/>
      <c r="AC38" s="260"/>
      <c r="AD38" s="260"/>
      <c r="AE38" s="260"/>
      <c r="AF38" s="260"/>
      <c r="AG38" s="260"/>
      <c r="AH38" s="260"/>
      <c r="AI38" s="260"/>
      <c r="AJ38" s="260"/>
      <c r="AK38" s="1123" t="s">
        <v>552</v>
      </c>
      <c r="AL38" s="1124"/>
      <c r="AM38" s="1124"/>
      <c r="AN38" s="1125"/>
      <c r="AO38" s="313">
        <v>23</v>
      </c>
      <c r="AP38" s="313">
        <v>0</v>
      </c>
      <c r="AQ38" s="314">
        <v>1</v>
      </c>
      <c r="AR38" s="302">
        <v>-100</v>
      </c>
      <c r="AS38" s="309"/>
    </row>
    <row r="39" spans="1:46" x14ac:dyDescent="0.15">
      <c r="A39" s="264"/>
      <c r="B39" s="260"/>
      <c r="C39" s="260"/>
      <c r="D39" s="260"/>
      <c r="E39" s="260"/>
      <c r="F39" s="260"/>
      <c r="G39" s="260"/>
      <c r="H39" s="260"/>
      <c r="I39" s="260"/>
      <c r="J39" s="260"/>
      <c r="K39" s="260"/>
      <c r="L39" s="260"/>
      <c r="M39" s="260"/>
      <c r="N39" s="260"/>
      <c r="O39" s="260"/>
      <c r="P39" s="260"/>
      <c r="Q39" s="260"/>
      <c r="R39" s="260"/>
      <c r="S39" s="260"/>
      <c r="T39" s="260"/>
      <c r="U39" s="260"/>
      <c r="V39" s="260"/>
      <c r="W39" s="260"/>
      <c r="X39" s="260"/>
      <c r="Y39" s="260"/>
      <c r="Z39" s="260"/>
      <c r="AA39" s="260"/>
      <c r="AB39" s="260"/>
      <c r="AC39" s="260"/>
      <c r="AD39" s="260"/>
      <c r="AE39" s="260"/>
      <c r="AF39" s="260"/>
      <c r="AG39" s="260"/>
      <c r="AH39" s="260"/>
      <c r="AI39" s="260"/>
      <c r="AJ39" s="260"/>
      <c r="AK39" s="1123" t="s">
        <v>553</v>
      </c>
      <c r="AL39" s="1124"/>
      <c r="AM39" s="1124"/>
      <c r="AN39" s="1125"/>
      <c r="AO39" s="310">
        <v>-2489500</v>
      </c>
      <c r="AP39" s="310">
        <v>-6187</v>
      </c>
      <c r="AQ39" s="311">
        <v>-7867</v>
      </c>
      <c r="AR39" s="312">
        <v>-21.4</v>
      </c>
      <c r="AS39" s="309"/>
    </row>
    <row r="40" spans="1:46" ht="27" customHeight="1" x14ac:dyDescent="0.15">
      <c r="A40" s="264"/>
      <c r="B40" s="260"/>
      <c r="C40" s="260"/>
      <c r="D40" s="260"/>
      <c r="E40" s="260"/>
      <c r="F40" s="260"/>
      <c r="G40" s="260"/>
      <c r="H40" s="260"/>
      <c r="I40" s="260"/>
      <c r="J40" s="260"/>
      <c r="K40" s="260"/>
      <c r="L40" s="260"/>
      <c r="M40" s="260"/>
      <c r="N40" s="260"/>
      <c r="O40" s="260"/>
      <c r="P40" s="260"/>
      <c r="Q40" s="260"/>
      <c r="R40" s="260"/>
      <c r="S40" s="260"/>
      <c r="T40" s="260"/>
      <c r="U40" s="260"/>
      <c r="V40" s="260"/>
      <c r="W40" s="260"/>
      <c r="X40" s="260"/>
      <c r="Y40" s="260"/>
      <c r="Z40" s="260"/>
      <c r="AA40" s="260"/>
      <c r="AB40" s="260"/>
      <c r="AC40" s="260"/>
      <c r="AD40" s="260"/>
      <c r="AE40" s="260"/>
      <c r="AF40" s="260"/>
      <c r="AG40" s="260"/>
      <c r="AH40" s="260"/>
      <c r="AI40" s="260"/>
      <c r="AJ40" s="260"/>
      <c r="AK40" s="1120" t="s">
        <v>554</v>
      </c>
      <c r="AL40" s="1121"/>
      <c r="AM40" s="1121"/>
      <c r="AN40" s="1122"/>
      <c r="AO40" s="310">
        <v>-10128125</v>
      </c>
      <c r="AP40" s="310">
        <v>-25169</v>
      </c>
      <c r="AQ40" s="311">
        <v>-28343</v>
      </c>
      <c r="AR40" s="312">
        <v>-11.2</v>
      </c>
      <c r="AS40" s="309"/>
    </row>
    <row r="41" spans="1:46" x14ac:dyDescent="0.15">
      <c r="A41" s="264"/>
      <c r="B41" s="260"/>
      <c r="C41" s="260"/>
      <c r="D41" s="260"/>
      <c r="E41" s="260"/>
      <c r="F41" s="260"/>
      <c r="G41" s="260"/>
      <c r="H41" s="260"/>
      <c r="I41" s="260"/>
      <c r="J41" s="260"/>
      <c r="K41" s="260"/>
      <c r="L41" s="260"/>
      <c r="M41" s="260"/>
      <c r="N41" s="260"/>
      <c r="O41" s="260"/>
      <c r="P41" s="260"/>
      <c r="Q41" s="260"/>
      <c r="R41" s="260"/>
      <c r="S41" s="260"/>
      <c r="T41" s="260"/>
      <c r="U41" s="260"/>
      <c r="V41" s="260"/>
      <c r="W41" s="260"/>
      <c r="X41" s="260"/>
      <c r="Y41" s="260"/>
      <c r="Z41" s="260"/>
      <c r="AA41" s="260"/>
      <c r="AB41" s="260"/>
      <c r="AC41" s="260"/>
      <c r="AD41" s="260"/>
      <c r="AE41" s="260"/>
      <c r="AF41" s="260"/>
      <c r="AG41" s="260"/>
      <c r="AH41" s="260"/>
      <c r="AI41" s="260"/>
      <c r="AJ41" s="260"/>
      <c r="AK41" s="1126" t="s">
        <v>304</v>
      </c>
      <c r="AL41" s="1127"/>
      <c r="AM41" s="1127"/>
      <c r="AN41" s="1128"/>
      <c r="AO41" s="310">
        <v>1736522</v>
      </c>
      <c r="AP41" s="310">
        <v>4315</v>
      </c>
      <c r="AQ41" s="311">
        <v>10736</v>
      </c>
      <c r="AR41" s="312">
        <v>-59.8</v>
      </c>
      <c r="AS41" s="309"/>
    </row>
    <row r="42" spans="1:46" x14ac:dyDescent="0.15">
      <c r="A42" s="264"/>
      <c r="B42" s="260"/>
      <c r="C42" s="260"/>
      <c r="D42" s="260"/>
      <c r="E42" s="260"/>
      <c r="F42" s="260"/>
      <c r="G42" s="260"/>
      <c r="H42" s="260"/>
      <c r="I42" s="260"/>
      <c r="J42" s="260"/>
      <c r="K42" s="260"/>
      <c r="L42" s="260"/>
      <c r="M42" s="260"/>
      <c r="N42" s="260"/>
      <c r="O42" s="260"/>
      <c r="P42" s="260"/>
      <c r="Q42" s="260"/>
      <c r="R42" s="260"/>
      <c r="S42" s="260"/>
      <c r="T42" s="260"/>
      <c r="U42" s="260"/>
      <c r="V42" s="260"/>
      <c r="W42" s="260"/>
      <c r="X42" s="260"/>
      <c r="Y42" s="260"/>
      <c r="Z42" s="260"/>
      <c r="AA42" s="260"/>
      <c r="AB42" s="260"/>
      <c r="AC42" s="260"/>
      <c r="AD42" s="260"/>
      <c r="AE42" s="260"/>
      <c r="AF42" s="260"/>
      <c r="AG42" s="260"/>
      <c r="AH42" s="260"/>
      <c r="AI42" s="260"/>
      <c r="AJ42" s="260"/>
      <c r="AK42" s="315" t="s">
        <v>555</v>
      </c>
      <c r="AL42" s="260"/>
      <c r="AM42" s="260"/>
      <c r="AN42" s="260"/>
      <c r="AO42" s="260"/>
      <c r="AP42" s="260"/>
      <c r="AQ42" s="286"/>
      <c r="AR42" s="286"/>
      <c r="AS42" s="309"/>
    </row>
    <row r="43" spans="1:46" x14ac:dyDescent="0.15">
      <c r="A43" s="264"/>
      <c r="B43" s="260"/>
      <c r="C43" s="260"/>
      <c r="D43" s="260"/>
      <c r="E43" s="260"/>
      <c r="F43" s="260"/>
      <c r="G43" s="260"/>
      <c r="H43" s="260"/>
      <c r="I43" s="260"/>
      <c r="J43" s="260"/>
      <c r="K43" s="260"/>
      <c r="L43" s="260"/>
      <c r="M43" s="260"/>
      <c r="N43" s="260"/>
      <c r="O43" s="260"/>
      <c r="P43" s="260"/>
      <c r="Q43" s="260"/>
      <c r="R43" s="260"/>
      <c r="S43" s="260"/>
      <c r="T43" s="260"/>
      <c r="U43" s="260"/>
      <c r="V43" s="260"/>
      <c r="W43" s="260"/>
      <c r="X43" s="260"/>
      <c r="Y43" s="260"/>
      <c r="Z43" s="260"/>
      <c r="AA43" s="260"/>
      <c r="AB43" s="260"/>
      <c r="AC43" s="260"/>
      <c r="AD43" s="260"/>
      <c r="AE43" s="260"/>
      <c r="AF43" s="260"/>
      <c r="AG43" s="260"/>
      <c r="AH43" s="260"/>
      <c r="AI43" s="260"/>
      <c r="AJ43" s="260"/>
      <c r="AK43" s="260"/>
      <c r="AL43" s="260"/>
      <c r="AM43" s="260"/>
      <c r="AN43" s="260"/>
      <c r="AO43" s="260"/>
      <c r="AP43" s="316"/>
      <c r="AQ43" s="286"/>
      <c r="AR43" s="260"/>
      <c r="AS43" s="309"/>
    </row>
    <row r="44" spans="1:46" x14ac:dyDescent="0.15">
      <c r="A44" s="264"/>
      <c r="B44" s="260"/>
      <c r="C44" s="260"/>
      <c r="D44" s="260"/>
      <c r="E44" s="260"/>
      <c r="F44" s="260"/>
      <c r="G44" s="260"/>
      <c r="H44" s="260"/>
      <c r="I44" s="260"/>
      <c r="J44" s="260"/>
      <c r="K44" s="260"/>
      <c r="L44" s="260"/>
      <c r="M44" s="260"/>
      <c r="N44" s="260"/>
      <c r="O44" s="260"/>
      <c r="P44" s="260"/>
      <c r="Q44" s="260"/>
      <c r="R44" s="260"/>
      <c r="S44" s="260"/>
      <c r="T44" s="260"/>
      <c r="U44" s="260"/>
      <c r="V44" s="260"/>
      <c r="W44" s="260"/>
      <c r="X44" s="260"/>
      <c r="Y44" s="260"/>
      <c r="Z44" s="260"/>
      <c r="AA44" s="260"/>
      <c r="AB44" s="260"/>
      <c r="AC44" s="260"/>
      <c r="AD44" s="260"/>
      <c r="AE44" s="260"/>
      <c r="AF44" s="260"/>
      <c r="AG44" s="260"/>
      <c r="AH44" s="260"/>
      <c r="AI44" s="260"/>
      <c r="AJ44" s="260"/>
      <c r="AK44" s="260"/>
      <c r="AL44" s="260"/>
      <c r="AM44" s="260"/>
      <c r="AN44" s="260"/>
      <c r="AO44" s="260"/>
      <c r="AP44" s="260"/>
      <c r="AQ44" s="286"/>
      <c r="AR44" s="260"/>
    </row>
    <row r="45" spans="1:46" x14ac:dyDescent="0.15">
      <c r="A45" s="262"/>
      <c r="B45" s="262"/>
      <c r="C45" s="262"/>
      <c r="D45" s="262"/>
      <c r="E45" s="262"/>
      <c r="F45" s="262"/>
      <c r="G45" s="262"/>
      <c r="H45" s="262"/>
      <c r="I45" s="262"/>
      <c r="J45" s="262"/>
      <c r="K45" s="262"/>
      <c r="L45" s="262"/>
      <c r="M45" s="262"/>
      <c r="N45" s="262"/>
      <c r="O45" s="262"/>
      <c r="P45" s="262"/>
      <c r="Q45" s="262"/>
      <c r="R45" s="262"/>
      <c r="S45" s="262"/>
      <c r="T45" s="262"/>
      <c r="U45" s="262"/>
      <c r="V45" s="262"/>
      <c r="W45" s="262"/>
      <c r="X45" s="262"/>
      <c r="Y45" s="262"/>
      <c r="Z45" s="262"/>
      <c r="AA45" s="262"/>
      <c r="AB45" s="262"/>
      <c r="AC45" s="262"/>
      <c r="AD45" s="262"/>
      <c r="AE45" s="262"/>
      <c r="AF45" s="262"/>
      <c r="AG45" s="262"/>
      <c r="AH45" s="262"/>
      <c r="AI45" s="262"/>
      <c r="AJ45" s="262"/>
      <c r="AK45" s="262"/>
      <c r="AL45" s="262"/>
      <c r="AM45" s="262"/>
      <c r="AN45" s="262"/>
      <c r="AO45" s="262"/>
      <c r="AP45" s="262"/>
      <c r="AQ45" s="317"/>
      <c r="AR45" s="262"/>
      <c r="AS45" s="262"/>
      <c r="AT45" s="260"/>
    </row>
    <row r="46" spans="1:46" x14ac:dyDescent="0.15">
      <c r="A46" s="318"/>
      <c r="B46" s="318"/>
      <c r="C46" s="318"/>
      <c r="D46" s="318"/>
      <c r="E46" s="318"/>
      <c r="F46" s="318"/>
      <c r="G46" s="318"/>
      <c r="H46" s="318"/>
      <c r="I46" s="318"/>
      <c r="J46" s="318"/>
      <c r="K46" s="318"/>
      <c r="L46" s="318"/>
      <c r="M46" s="318"/>
      <c r="N46" s="318"/>
      <c r="O46" s="318"/>
      <c r="P46" s="318"/>
      <c r="Q46" s="318"/>
      <c r="R46" s="318"/>
      <c r="S46" s="318"/>
      <c r="T46" s="318"/>
      <c r="U46" s="318"/>
      <c r="V46" s="318"/>
      <c r="W46" s="318"/>
      <c r="X46" s="318"/>
      <c r="Y46" s="318"/>
      <c r="Z46" s="318"/>
      <c r="AA46" s="318"/>
      <c r="AB46" s="318"/>
      <c r="AC46" s="318"/>
      <c r="AD46" s="318"/>
      <c r="AE46" s="318"/>
      <c r="AF46" s="318"/>
      <c r="AG46" s="318"/>
      <c r="AH46" s="318"/>
      <c r="AI46" s="318"/>
      <c r="AJ46" s="318"/>
      <c r="AK46" s="318"/>
      <c r="AL46" s="318"/>
      <c r="AM46" s="318"/>
      <c r="AN46" s="318"/>
      <c r="AO46" s="318"/>
      <c r="AP46" s="318"/>
      <c r="AQ46" s="318"/>
      <c r="AR46" s="318"/>
      <c r="AS46" s="318"/>
      <c r="AT46" s="260"/>
    </row>
    <row r="47" spans="1:46" ht="17.25" customHeight="1" x14ac:dyDescent="0.15">
      <c r="A47" s="319" t="s">
        <v>556</v>
      </c>
      <c r="B47" s="260"/>
      <c r="C47" s="260"/>
      <c r="D47" s="260"/>
      <c r="E47" s="260"/>
      <c r="F47" s="260"/>
      <c r="G47" s="260"/>
      <c r="H47" s="260"/>
      <c r="I47" s="260"/>
      <c r="J47" s="260"/>
      <c r="K47" s="260"/>
      <c r="L47" s="260"/>
      <c r="M47" s="260"/>
      <c r="N47" s="260"/>
      <c r="O47" s="260"/>
      <c r="P47" s="260"/>
      <c r="Q47" s="260"/>
      <c r="R47" s="260"/>
      <c r="S47" s="260"/>
      <c r="T47" s="260"/>
      <c r="U47" s="260"/>
      <c r="V47" s="260"/>
      <c r="W47" s="260"/>
      <c r="X47" s="260"/>
      <c r="Y47" s="260"/>
      <c r="Z47" s="260"/>
      <c r="AA47" s="260"/>
      <c r="AB47" s="260"/>
      <c r="AC47" s="260"/>
      <c r="AD47" s="260"/>
      <c r="AE47" s="260"/>
      <c r="AF47" s="260"/>
      <c r="AG47" s="260"/>
      <c r="AH47" s="260"/>
      <c r="AI47" s="260"/>
      <c r="AJ47" s="260"/>
      <c r="AK47" s="260"/>
      <c r="AL47" s="260"/>
      <c r="AM47" s="260"/>
      <c r="AN47" s="260"/>
      <c r="AO47" s="260"/>
      <c r="AP47" s="260"/>
      <c r="AQ47" s="260"/>
      <c r="AR47" s="260"/>
    </row>
    <row r="48" spans="1:46" x14ac:dyDescent="0.15">
      <c r="A48" s="264"/>
      <c r="B48" s="260"/>
      <c r="C48" s="260"/>
      <c r="D48" s="260"/>
      <c r="E48" s="260"/>
      <c r="F48" s="260"/>
      <c r="G48" s="260"/>
      <c r="H48" s="260"/>
      <c r="I48" s="260"/>
      <c r="J48" s="260"/>
      <c r="K48" s="260"/>
      <c r="L48" s="260"/>
      <c r="M48" s="260"/>
      <c r="N48" s="260"/>
      <c r="O48" s="260"/>
      <c r="P48" s="260"/>
      <c r="Q48" s="260"/>
      <c r="R48" s="260"/>
      <c r="S48" s="260"/>
      <c r="T48" s="260"/>
      <c r="U48" s="260"/>
      <c r="V48" s="260"/>
      <c r="W48" s="260"/>
      <c r="X48" s="260"/>
      <c r="Y48" s="260"/>
      <c r="Z48" s="260"/>
      <c r="AA48" s="260"/>
      <c r="AB48" s="260"/>
      <c r="AC48" s="260"/>
      <c r="AD48" s="260"/>
      <c r="AE48" s="260"/>
      <c r="AF48" s="260"/>
      <c r="AG48" s="260"/>
      <c r="AH48" s="260"/>
      <c r="AI48" s="260"/>
      <c r="AJ48" s="260"/>
      <c r="AK48" s="320" t="s">
        <v>557</v>
      </c>
      <c r="AL48" s="320"/>
      <c r="AM48" s="320"/>
      <c r="AN48" s="320"/>
      <c r="AO48" s="320"/>
      <c r="AP48" s="320"/>
      <c r="AQ48" s="321"/>
      <c r="AR48" s="320"/>
    </row>
    <row r="49" spans="1:44" ht="13.5" customHeight="1" x14ac:dyDescent="0.15">
      <c r="A49" s="264"/>
      <c r="B49" s="260"/>
      <c r="C49" s="260"/>
      <c r="D49" s="260"/>
      <c r="E49" s="260"/>
      <c r="F49" s="260"/>
      <c r="G49" s="260"/>
      <c r="H49" s="260"/>
      <c r="I49" s="260"/>
      <c r="J49" s="260"/>
      <c r="K49" s="260"/>
      <c r="L49" s="260"/>
      <c r="M49" s="260"/>
      <c r="N49" s="260"/>
      <c r="O49" s="260"/>
      <c r="P49" s="260"/>
      <c r="Q49" s="260"/>
      <c r="R49" s="260"/>
      <c r="S49" s="260"/>
      <c r="T49" s="260"/>
      <c r="U49" s="260"/>
      <c r="V49" s="260"/>
      <c r="W49" s="260"/>
      <c r="X49" s="260"/>
      <c r="Y49" s="260"/>
      <c r="Z49" s="260"/>
      <c r="AA49" s="260"/>
      <c r="AB49" s="260"/>
      <c r="AC49" s="260"/>
      <c r="AD49" s="260"/>
      <c r="AE49" s="260"/>
      <c r="AF49" s="260"/>
      <c r="AG49" s="260"/>
      <c r="AH49" s="260"/>
      <c r="AI49" s="260"/>
      <c r="AJ49" s="260"/>
      <c r="AK49" s="322"/>
      <c r="AL49" s="323"/>
      <c r="AM49" s="1113" t="s">
        <v>524</v>
      </c>
      <c r="AN49" s="1115" t="s">
        <v>558</v>
      </c>
      <c r="AO49" s="1116"/>
      <c r="AP49" s="1116"/>
      <c r="AQ49" s="1116"/>
      <c r="AR49" s="1117"/>
    </row>
    <row r="50" spans="1:44" x14ac:dyDescent="0.15">
      <c r="A50" s="264"/>
      <c r="B50" s="260"/>
      <c r="C50" s="260"/>
      <c r="D50" s="260"/>
      <c r="E50" s="260"/>
      <c r="F50" s="260"/>
      <c r="G50" s="260"/>
      <c r="H50" s="260"/>
      <c r="I50" s="260"/>
      <c r="J50" s="260"/>
      <c r="K50" s="260"/>
      <c r="L50" s="260"/>
      <c r="M50" s="260"/>
      <c r="N50" s="260"/>
      <c r="O50" s="260"/>
      <c r="P50" s="260"/>
      <c r="Q50" s="260"/>
      <c r="R50" s="260"/>
      <c r="S50" s="260"/>
      <c r="T50" s="260"/>
      <c r="U50" s="260"/>
      <c r="V50" s="260"/>
      <c r="W50" s="260"/>
      <c r="X50" s="260"/>
      <c r="Y50" s="260"/>
      <c r="Z50" s="260"/>
      <c r="AA50" s="260"/>
      <c r="AB50" s="260"/>
      <c r="AC50" s="260"/>
      <c r="AD50" s="260"/>
      <c r="AE50" s="260"/>
      <c r="AF50" s="260"/>
      <c r="AG50" s="260"/>
      <c r="AH50" s="260"/>
      <c r="AI50" s="260"/>
      <c r="AJ50" s="260"/>
      <c r="AK50" s="324"/>
      <c r="AL50" s="325"/>
      <c r="AM50" s="1114"/>
      <c r="AN50" s="326" t="s">
        <v>559</v>
      </c>
      <c r="AO50" s="327" t="s">
        <v>560</v>
      </c>
      <c r="AP50" s="328" t="s">
        <v>561</v>
      </c>
      <c r="AQ50" s="329" t="s">
        <v>562</v>
      </c>
      <c r="AR50" s="330" t="s">
        <v>563</v>
      </c>
    </row>
    <row r="51" spans="1:44" x14ac:dyDescent="0.15">
      <c r="A51" s="264"/>
      <c r="B51" s="260"/>
      <c r="C51" s="260"/>
      <c r="D51" s="260"/>
      <c r="E51" s="260"/>
      <c r="F51" s="260"/>
      <c r="G51" s="260"/>
      <c r="H51" s="260"/>
      <c r="I51" s="260"/>
      <c r="J51" s="260"/>
      <c r="K51" s="260"/>
      <c r="L51" s="260"/>
      <c r="M51" s="260"/>
      <c r="N51" s="260"/>
      <c r="O51" s="260"/>
      <c r="P51" s="260"/>
      <c r="Q51" s="260"/>
      <c r="R51" s="260"/>
      <c r="S51" s="260"/>
      <c r="T51" s="260"/>
      <c r="U51" s="260"/>
      <c r="V51" s="260"/>
      <c r="W51" s="260"/>
      <c r="X51" s="260"/>
      <c r="Y51" s="260"/>
      <c r="Z51" s="260"/>
      <c r="AA51" s="260"/>
      <c r="AB51" s="260"/>
      <c r="AC51" s="260"/>
      <c r="AD51" s="260"/>
      <c r="AE51" s="260"/>
      <c r="AF51" s="260"/>
      <c r="AG51" s="260"/>
      <c r="AH51" s="260"/>
      <c r="AI51" s="260"/>
      <c r="AJ51" s="260"/>
      <c r="AK51" s="322" t="s">
        <v>564</v>
      </c>
      <c r="AL51" s="323"/>
      <c r="AM51" s="331">
        <v>18155605</v>
      </c>
      <c r="AN51" s="332">
        <v>44293</v>
      </c>
      <c r="AO51" s="333">
        <v>-6.4</v>
      </c>
      <c r="AP51" s="334">
        <v>46457</v>
      </c>
      <c r="AQ51" s="335">
        <v>-3.4</v>
      </c>
      <c r="AR51" s="336">
        <v>-3</v>
      </c>
    </row>
    <row r="52" spans="1:44" x14ac:dyDescent="0.15">
      <c r="A52" s="264"/>
      <c r="B52" s="260"/>
      <c r="C52" s="260"/>
      <c r="D52" s="260"/>
      <c r="E52" s="260"/>
      <c r="F52" s="260"/>
      <c r="G52" s="260"/>
      <c r="H52" s="260"/>
      <c r="I52" s="260"/>
      <c r="J52" s="260"/>
      <c r="K52" s="260"/>
      <c r="L52" s="260"/>
      <c r="M52" s="260"/>
      <c r="N52" s="260"/>
      <c r="O52" s="260"/>
      <c r="P52" s="260"/>
      <c r="Q52" s="260"/>
      <c r="R52" s="260"/>
      <c r="S52" s="260"/>
      <c r="T52" s="260"/>
      <c r="U52" s="260"/>
      <c r="V52" s="260"/>
      <c r="W52" s="260"/>
      <c r="X52" s="260"/>
      <c r="Y52" s="260"/>
      <c r="Z52" s="260"/>
      <c r="AA52" s="260"/>
      <c r="AB52" s="260"/>
      <c r="AC52" s="260"/>
      <c r="AD52" s="260"/>
      <c r="AE52" s="260"/>
      <c r="AF52" s="260"/>
      <c r="AG52" s="260"/>
      <c r="AH52" s="260"/>
      <c r="AI52" s="260"/>
      <c r="AJ52" s="260"/>
      <c r="AK52" s="337"/>
      <c r="AL52" s="338" t="s">
        <v>565</v>
      </c>
      <c r="AM52" s="339">
        <v>9413088</v>
      </c>
      <c r="AN52" s="340">
        <v>22964</v>
      </c>
      <c r="AO52" s="341">
        <v>-3.4</v>
      </c>
      <c r="AP52" s="342">
        <v>24020</v>
      </c>
      <c r="AQ52" s="343">
        <v>-4.5999999999999996</v>
      </c>
      <c r="AR52" s="344">
        <v>1.2</v>
      </c>
    </row>
    <row r="53" spans="1:44" x14ac:dyDescent="0.15">
      <c r="A53" s="264"/>
      <c r="B53" s="260"/>
      <c r="C53" s="260"/>
      <c r="D53" s="260"/>
      <c r="E53" s="260"/>
      <c r="F53" s="260"/>
      <c r="G53" s="260"/>
      <c r="H53" s="260"/>
      <c r="I53" s="260"/>
      <c r="J53" s="260"/>
      <c r="K53" s="260"/>
      <c r="L53" s="260"/>
      <c r="M53" s="260"/>
      <c r="N53" s="260"/>
      <c r="O53" s="260"/>
      <c r="P53" s="260"/>
      <c r="Q53" s="260"/>
      <c r="R53" s="260"/>
      <c r="S53" s="260"/>
      <c r="T53" s="260"/>
      <c r="U53" s="260"/>
      <c r="V53" s="260"/>
      <c r="W53" s="260"/>
      <c r="X53" s="260"/>
      <c r="Y53" s="260"/>
      <c r="Z53" s="260"/>
      <c r="AA53" s="260"/>
      <c r="AB53" s="260"/>
      <c r="AC53" s="260"/>
      <c r="AD53" s="260"/>
      <c r="AE53" s="260"/>
      <c r="AF53" s="260"/>
      <c r="AG53" s="260"/>
      <c r="AH53" s="260"/>
      <c r="AI53" s="260"/>
      <c r="AJ53" s="260"/>
      <c r="AK53" s="322" t="s">
        <v>566</v>
      </c>
      <c r="AL53" s="323"/>
      <c r="AM53" s="331">
        <v>22246969</v>
      </c>
      <c r="AN53" s="332">
        <v>54420</v>
      </c>
      <c r="AO53" s="333">
        <v>22.9</v>
      </c>
      <c r="AP53" s="334">
        <v>51849</v>
      </c>
      <c r="AQ53" s="335">
        <v>11.6</v>
      </c>
      <c r="AR53" s="336">
        <v>11.3</v>
      </c>
    </row>
    <row r="54" spans="1:44" x14ac:dyDescent="0.15">
      <c r="A54" s="264"/>
      <c r="B54" s="260"/>
      <c r="C54" s="260"/>
      <c r="D54" s="260"/>
      <c r="E54" s="260"/>
      <c r="F54" s="260"/>
      <c r="G54" s="260"/>
      <c r="H54" s="260"/>
      <c r="I54" s="260"/>
      <c r="J54" s="260"/>
      <c r="K54" s="260"/>
      <c r="L54" s="260"/>
      <c r="M54" s="260"/>
      <c r="N54" s="260"/>
      <c r="O54" s="260"/>
      <c r="P54" s="260"/>
      <c r="Q54" s="260"/>
      <c r="R54" s="260"/>
      <c r="S54" s="260"/>
      <c r="T54" s="260"/>
      <c r="U54" s="260"/>
      <c r="V54" s="260"/>
      <c r="W54" s="260"/>
      <c r="X54" s="260"/>
      <c r="Y54" s="260"/>
      <c r="Z54" s="260"/>
      <c r="AA54" s="260"/>
      <c r="AB54" s="260"/>
      <c r="AC54" s="260"/>
      <c r="AD54" s="260"/>
      <c r="AE54" s="260"/>
      <c r="AF54" s="260"/>
      <c r="AG54" s="260"/>
      <c r="AH54" s="260"/>
      <c r="AI54" s="260"/>
      <c r="AJ54" s="260"/>
      <c r="AK54" s="337"/>
      <c r="AL54" s="338" t="s">
        <v>565</v>
      </c>
      <c r="AM54" s="339">
        <v>14050437</v>
      </c>
      <c r="AN54" s="340">
        <v>34370</v>
      </c>
      <c r="AO54" s="341">
        <v>49.7</v>
      </c>
      <c r="AP54" s="342">
        <v>26326</v>
      </c>
      <c r="AQ54" s="343">
        <v>9.6</v>
      </c>
      <c r="AR54" s="344">
        <v>40.1</v>
      </c>
    </row>
    <row r="55" spans="1:44" x14ac:dyDescent="0.15">
      <c r="A55" s="264"/>
      <c r="B55" s="260"/>
      <c r="C55" s="260"/>
      <c r="D55" s="260"/>
      <c r="E55" s="260"/>
      <c r="F55" s="260"/>
      <c r="G55" s="260"/>
      <c r="H55" s="260"/>
      <c r="I55" s="260"/>
      <c r="J55" s="260"/>
      <c r="K55" s="260"/>
      <c r="L55" s="260"/>
      <c r="M55" s="260"/>
      <c r="N55" s="260"/>
      <c r="O55" s="260"/>
      <c r="P55" s="260"/>
      <c r="Q55" s="260"/>
      <c r="R55" s="260"/>
      <c r="S55" s="260"/>
      <c r="T55" s="260"/>
      <c r="U55" s="260"/>
      <c r="V55" s="260"/>
      <c r="W55" s="260"/>
      <c r="X55" s="260"/>
      <c r="Y55" s="260"/>
      <c r="Z55" s="260"/>
      <c r="AA55" s="260"/>
      <c r="AB55" s="260"/>
      <c r="AC55" s="260"/>
      <c r="AD55" s="260"/>
      <c r="AE55" s="260"/>
      <c r="AF55" s="260"/>
      <c r="AG55" s="260"/>
      <c r="AH55" s="260"/>
      <c r="AI55" s="260"/>
      <c r="AJ55" s="260"/>
      <c r="AK55" s="322" t="s">
        <v>567</v>
      </c>
      <c r="AL55" s="323"/>
      <c r="AM55" s="331">
        <v>30765488</v>
      </c>
      <c r="AN55" s="332">
        <v>75519</v>
      </c>
      <c r="AO55" s="333">
        <v>38.799999999999997</v>
      </c>
      <c r="AP55" s="334">
        <v>52191</v>
      </c>
      <c r="AQ55" s="335">
        <v>0.7</v>
      </c>
      <c r="AR55" s="336">
        <v>38.1</v>
      </c>
    </row>
    <row r="56" spans="1:44" x14ac:dyDescent="0.15">
      <c r="A56" s="264"/>
      <c r="B56" s="260"/>
      <c r="C56" s="260"/>
      <c r="D56" s="260"/>
      <c r="E56" s="260"/>
      <c r="F56" s="260"/>
      <c r="G56" s="260"/>
      <c r="H56" s="260"/>
      <c r="I56" s="260"/>
      <c r="J56" s="260"/>
      <c r="K56" s="260"/>
      <c r="L56" s="260"/>
      <c r="M56" s="260"/>
      <c r="N56" s="260"/>
      <c r="O56" s="260"/>
      <c r="P56" s="260"/>
      <c r="Q56" s="260"/>
      <c r="R56" s="260"/>
      <c r="S56" s="260"/>
      <c r="T56" s="260"/>
      <c r="U56" s="260"/>
      <c r="V56" s="260"/>
      <c r="W56" s="260"/>
      <c r="X56" s="260"/>
      <c r="Y56" s="260"/>
      <c r="Z56" s="260"/>
      <c r="AA56" s="260"/>
      <c r="AB56" s="260"/>
      <c r="AC56" s="260"/>
      <c r="AD56" s="260"/>
      <c r="AE56" s="260"/>
      <c r="AF56" s="260"/>
      <c r="AG56" s="260"/>
      <c r="AH56" s="260"/>
      <c r="AI56" s="260"/>
      <c r="AJ56" s="260"/>
      <c r="AK56" s="337"/>
      <c r="AL56" s="338" t="s">
        <v>565</v>
      </c>
      <c r="AM56" s="339">
        <v>18704885</v>
      </c>
      <c r="AN56" s="340">
        <v>45914</v>
      </c>
      <c r="AO56" s="341">
        <v>33.6</v>
      </c>
      <c r="AP56" s="342">
        <v>26807</v>
      </c>
      <c r="AQ56" s="343">
        <v>1.8</v>
      </c>
      <c r="AR56" s="344">
        <v>31.8</v>
      </c>
    </row>
    <row r="57" spans="1:44" x14ac:dyDescent="0.15">
      <c r="A57" s="264"/>
      <c r="B57" s="260"/>
      <c r="C57" s="260"/>
      <c r="D57" s="260"/>
      <c r="E57" s="260"/>
      <c r="F57" s="260"/>
      <c r="G57" s="260"/>
      <c r="H57" s="260"/>
      <c r="I57" s="260"/>
      <c r="J57" s="260"/>
      <c r="K57" s="260"/>
      <c r="L57" s="260"/>
      <c r="M57" s="260"/>
      <c r="N57" s="260"/>
      <c r="O57" s="260"/>
      <c r="P57" s="260"/>
      <c r="Q57" s="260"/>
      <c r="R57" s="260"/>
      <c r="S57" s="260"/>
      <c r="T57" s="260"/>
      <c r="U57" s="260"/>
      <c r="V57" s="260"/>
      <c r="W57" s="260"/>
      <c r="X57" s="260"/>
      <c r="Y57" s="260"/>
      <c r="Z57" s="260"/>
      <c r="AA57" s="260"/>
      <c r="AB57" s="260"/>
      <c r="AC57" s="260"/>
      <c r="AD57" s="260"/>
      <c r="AE57" s="260"/>
      <c r="AF57" s="260"/>
      <c r="AG57" s="260"/>
      <c r="AH57" s="260"/>
      <c r="AI57" s="260"/>
      <c r="AJ57" s="260"/>
      <c r="AK57" s="322" t="s">
        <v>568</v>
      </c>
      <c r="AL57" s="323"/>
      <c r="AM57" s="331">
        <v>18121386</v>
      </c>
      <c r="AN57" s="332">
        <v>44821</v>
      </c>
      <c r="AO57" s="333">
        <v>-40.6</v>
      </c>
      <c r="AP57" s="334">
        <v>48105</v>
      </c>
      <c r="AQ57" s="335">
        <v>-7.8</v>
      </c>
      <c r="AR57" s="336">
        <v>-32.799999999999997</v>
      </c>
    </row>
    <row r="58" spans="1:44" x14ac:dyDescent="0.15">
      <c r="A58" s="264"/>
      <c r="B58" s="260"/>
      <c r="C58" s="260"/>
      <c r="D58" s="260"/>
      <c r="E58" s="260"/>
      <c r="F58" s="260"/>
      <c r="G58" s="260"/>
      <c r="H58" s="260"/>
      <c r="I58" s="260"/>
      <c r="J58" s="260"/>
      <c r="K58" s="260"/>
      <c r="L58" s="260"/>
      <c r="M58" s="260"/>
      <c r="N58" s="260"/>
      <c r="O58" s="260"/>
      <c r="P58" s="260"/>
      <c r="Q58" s="260"/>
      <c r="R58" s="260"/>
      <c r="S58" s="260"/>
      <c r="T58" s="260"/>
      <c r="U58" s="260"/>
      <c r="V58" s="260"/>
      <c r="W58" s="260"/>
      <c r="X58" s="260"/>
      <c r="Y58" s="260"/>
      <c r="Z58" s="260"/>
      <c r="AA58" s="260"/>
      <c r="AB58" s="260"/>
      <c r="AC58" s="260"/>
      <c r="AD58" s="260"/>
      <c r="AE58" s="260"/>
      <c r="AF58" s="260"/>
      <c r="AG58" s="260"/>
      <c r="AH58" s="260"/>
      <c r="AI58" s="260"/>
      <c r="AJ58" s="260"/>
      <c r="AK58" s="337"/>
      <c r="AL58" s="338" t="s">
        <v>565</v>
      </c>
      <c r="AM58" s="339">
        <v>7781789</v>
      </c>
      <c r="AN58" s="340">
        <v>19247</v>
      </c>
      <c r="AO58" s="341">
        <v>-58.1</v>
      </c>
      <c r="AP58" s="342">
        <v>24072</v>
      </c>
      <c r="AQ58" s="343">
        <v>-10.199999999999999</v>
      </c>
      <c r="AR58" s="344">
        <v>-47.9</v>
      </c>
    </row>
    <row r="59" spans="1:44" x14ac:dyDescent="0.15">
      <c r="A59" s="264"/>
      <c r="B59" s="260"/>
      <c r="C59" s="260"/>
      <c r="D59" s="260"/>
      <c r="E59" s="260"/>
      <c r="F59" s="260"/>
      <c r="G59" s="260"/>
      <c r="H59" s="260"/>
      <c r="I59" s="260"/>
      <c r="J59" s="260"/>
      <c r="K59" s="260"/>
      <c r="L59" s="260"/>
      <c r="M59" s="260"/>
      <c r="N59" s="260"/>
      <c r="O59" s="260"/>
      <c r="P59" s="260"/>
      <c r="Q59" s="260"/>
      <c r="R59" s="260"/>
      <c r="S59" s="260"/>
      <c r="T59" s="260"/>
      <c r="U59" s="260"/>
      <c r="V59" s="260"/>
      <c r="W59" s="260"/>
      <c r="X59" s="260"/>
      <c r="Y59" s="260"/>
      <c r="Z59" s="260"/>
      <c r="AA59" s="260"/>
      <c r="AB59" s="260"/>
      <c r="AC59" s="260"/>
      <c r="AD59" s="260"/>
      <c r="AE59" s="260"/>
      <c r="AF59" s="260"/>
      <c r="AG59" s="260"/>
      <c r="AH59" s="260"/>
      <c r="AI59" s="260"/>
      <c r="AJ59" s="260"/>
      <c r="AK59" s="322" t="s">
        <v>569</v>
      </c>
      <c r="AL59" s="323"/>
      <c r="AM59" s="331">
        <v>20564714</v>
      </c>
      <c r="AN59" s="332">
        <v>51105</v>
      </c>
      <c r="AO59" s="333">
        <v>14</v>
      </c>
      <c r="AP59" s="334">
        <v>47446</v>
      </c>
      <c r="AQ59" s="335">
        <v>-1.4</v>
      </c>
      <c r="AR59" s="336">
        <v>15.4</v>
      </c>
    </row>
    <row r="60" spans="1:44" x14ac:dyDescent="0.15">
      <c r="A60" s="264"/>
      <c r="B60" s="260"/>
      <c r="C60" s="260"/>
      <c r="D60" s="260"/>
      <c r="E60" s="260"/>
      <c r="F60" s="260"/>
      <c r="G60" s="260"/>
      <c r="H60" s="260"/>
      <c r="I60" s="260"/>
      <c r="J60" s="260"/>
      <c r="K60" s="260"/>
      <c r="L60" s="260"/>
      <c r="M60" s="260"/>
      <c r="N60" s="260"/>
      <c r="O60" s="260"/>
      <c r="P60" s="260"/>
      <c r="Q60" s="260"/>
      <c r="R60" s="260"/>
      <c r="S60" s="260"/>
      <c r="T60" s="260"/>
      <c r="U60" s="260"/>
      <c r="V60" s="260"/>
      <c r="W60" s="260"/>
      <c r="X60" s="260"/>
      <c r="Y60" s="260"/>
      <c r="Z60" s="260"/>
      <c r="AA60" s="260"/>
      <c r="AB60" s="260"/>
      <c r="AC60" s="260"/>
      <c r="AD60" s="260"/>
      <c r="AE60" s="260"/>
      <c r="AF60" s="260"/>
      <c r="AG60" s="260"/>
      <c r="AH60" s="260"/>
      <c r="AI60" s="260"/>
      <c r="AJ60" s="260"/>
      <c r="AK60" s="337"/>
      <c r="AL60" s="338" t="s">
        <v>565</v>
      </c>
      <c r="AM60" s="339">
        <v>9647666</v>
      </c>
      <c r="AN60" s="340">
        <v>23975</v>
      </c>
      <c r="AO60" s="341">
        <v>24.6</v>
      </c>
      <c r="AP60" s="342">
        <v>24371</v>
      </c>
      <c r="AQ60" s="343">
        <v>1.2</v>
      </c>
      <c r="AR60" s="344">
        <v>23.4</v>
      </c>
    </row>
    <row r="61" spans="1:44" x14ac:dyDescent="0.15">
      <c r="A61" s="264"/>
      <c r="B61" s="260"/>
      <c r="C61" s="260"/>
      <c r="D61" s="260"/>
      <c r="E61" s="260"/>
      <c r="F61" s="260"/>
      <c r="G61" s="260"/>
      <c r="H61" s="260"/>
      <c r="I61" s="260"/>
      <c r="J61" s="260"/>
      <c r="K61" s="260"/>
      <c r="L61" s="260"/>
      <c r="M61" s="260"/>
      <c r="N61" s="260"/>
      <c r="O61" s="260"/>
      <c r="P61" s="260"/>
      <c r="Q61" s="260"/>
      <c r="R61" s="260"/>
      <c r="S61" s="260"/>
      <c r="T61" s="260"/>
      <c r="U61" s="260"/>
      <c r="V61" s="260"/>
      <c r="W61" s="260"/>
      <c r="X61" s="260"/>
      <c r="Y61" s="260"/>
      <c r="Z61" s="260"/>
      <c r="AA61" s="260"/>
      <c r="AB61" s="260"/>
      <c r="AC61" s="260"/>
      <c r="AD61" s="260"/>
      <c r="AE61" s="260"/>
      <c r="AF61" s="260"/>
      <c r="AG61" s="260"/>
      <c r="AH61" s="260"/>
      <c r="AI61" s="260"/>
      <c r="AJ61" s="260"/>
      <c r="AK61" s="322" t="s">
        <v>570</v>
      </c>
      <c r="AL61" s="345"/>
      <c r="AM61" s="346">
        <v>21970832</v>
      </c>
      <c r="AN61" s="347">
        <v>54032</v>
      </c>
      <c r="AO61" s="348">
        <v>5.7</v>
      </c>
      <c r="AP61" s="349">
        <v>49210</v>
      </c>
      <c r="AQ61" s="350">
        <v>-0.1</v>
      </c>
      <c r="AR61" s="336">
        <v>5.8</v>
      </c>
    </row>
    <row r="62" spans="1:44" x14ac:dyDescent="0.15">
      <c r="A62" s="264"/>
      <c r="B62" s="260"/>
      <c r="C62" s="260"/>
      <c r="D62" s="260"/>
      <c r="E62" s="260"/>
      <c r="F62" s="260"/>
      <c r="G62" s="260"/>
      <c r="H62" s="260"/>
      <c r="I62" s="260"/>
      <c r="J62" s="260"/>
      <c r="K62" s="260"/>
      <c r="L62" s="260"/>
      <c r="M62" s="260"/>
      <c r="N62" s="260"/>
      <c r="O62" s="260"/>
      <c r="P62" s="260"/>
      <c r="Q62" s="260"/>
      <c r="R62" s="260"/>
      <c r="S62" s="260"/>
      <c r="T62" s="260"/>
      <c r="U62" s="260"/>
      <c r="V62" s="260"/>
      <c r="W62" s="260"/>
      <c r="X62" s="260"/>
      <c r="Y62" s="260"/>
      <c r="Z62" s="260"/>
      <c r="AA62" s="260"/>
      <c r="AB62" s="260"/>
      <c r="AC62" s="260"/>
      <c r="AD62" s="260"/>
      <c r="AE62" s="260"/>
      <c r="AF62" s="260"/>
      <c r="AG62" s="260"/>
      <c r="AH62" s="260"/>
      <c r="AI62" s="260"/>
      <c r="AJ62" s="260"/>
      <c r="AK62" s="337"/>
      <c r="AL62" s="338" t="s">
        <v>565</v>
      </c>
      <c r="AM62" s="339">
        <v>11919573</v>
      </c>
      <c r="AN62" s="340">
        <v>29294</v>
      </c>
      <c r="AO62" s="341">
        <v>9.3000000000000007</v>
      </c>
      <c r="AP62" s="342">
        <v>25119</v>
      </c>
      <c r="AQ62" s="343">
        <v>-0.4</v>
      </c>
      <c r="AR62" s="344">
        <v>9.6999999999999993</v>
      </c>
    </row>
    <row r="63" spans="1:44" x14ac:dyDescent="0.15">
      <c r="A63" s="264"/>
      <c r="B63" s="260"/>
      <c r="C63" s="260"/>
      <c r="D63" s="260"/>
      <c r="E63" s="260"/>
      <c r="F63" s="260"/>
      <c r="G63" s="260"/>
      <c r="H63" s="260"/>
      <c r="I63" s="260"/>
      <c r="J63" s="260"/>
      <c r="K63" s="260"/>
      <c r="L63" s="260"/>
      <c r="M63" s="260"/>
      <c r="N63" s="260"/>
      <c r="O63" s="260"/>
      <c r="P63" s="260"/>
      <c r="Q63" s="260"/>
      <c r="R63" s="260"/>
      <c r="S63" s="260"/>
      <c r="T63" s="260"/>
      <c r="U63" s="260"/>
      <c r="V63" s="260"/>
      <c r="W63" s="260"/>
      <c r="X63" s="260"/>
      <c r="Y63" s="260"/>
      <c r="Z63" s="260"/>
      <c r="AA63" s="260"/>
      <c r="AB63" s="260"/>
      <c r="AC63" s="260"/>
      <c r="AD63" s="260"/>
      <c r="AE63" s="260"/>
      <c r="AF63" s="260"/>
      <c r="AG63" s="260"/>
      <c r="AH63" s="260"/>
      <c r="AI63" s="260"/>
      <c r="AJ63" s="260"/>
      <c r="AK63" s="260"/>
      <c r="AL63" s="260"/>
      <c r="AM63" s="260"/>
      <c r="AN63" s="260"/>
      <c r="AO63" s="260"/>
      <c r="AP63" s="260"/>
      <c r="AQ63" s="260"/>
      <c r="AR63" s="260"/>
    </row>
    <row r="64" spans="1:44" x14ac:dyDescent="0.15">
      <c r="A64" s="264"/>
      <c r="B64" s="260"/>
      <c r="C64" s="260"/>
      <c r="D64" s="260"/>
      <c r="E64" s="260"/>
      <c r="F64" s="260"/>
      <c r="G64" s="260"/>
      <c r="H64" s="260"/>
      <c r="I64" s="260"/>
      <c r="J64" s="260"/>
      <c r="K64" s="260"/>
      <c r="L64" s="260"/>
      <c r="M64" s="260"/>
      <c r="N64" s="260"/>
      <c r="O64" s="260"/>
      <c r="P64" s="260"/>
      <c r="Q64" s="260"/>
      <c r="R64" s="260"/>
      <c r="S64" s="260"/>
      <c r="T64" s="260"/>
      <c r="U64" s="260"/>
      <c r="V64" s="260"/>
      <c r="W64" s="260"/>
      <c r="X64" s="260"/>
      <c r="Y64" s="260"/>
      <c r="Z64" s="260"/>
      <c r="AA64" s="260"/>
      <c r="AB64" s="260"/>
      <c r="AC64" s="260"/>
      <c r="AD64" s="260"/>
      <c r="AE64" s="260"/>
      <c r="AF64" s="260"/>
      <c r="AG64" s="260"/>
      <c r="AH64" s="260"/>
      <c r="AI64" s="260"/>
      <c r="AJ64" s="260"/>
      <c r="AK64" s="260"/>
      <c r="AL64" s="260"/>
      <c r="AM64" s="260"/>
      <c r="AN64" s="260"/>
      <c r="AO64" s="260"/>
      <c r="AP64" s="260"/>
      <c r="AQ64" s="260"/>
      <c r="AR64" s="260"/>
    </row>
    <row r="65" spans="1:46" x14ac:dyDescent="0.15">
      <c r="A65" s="264"/>
      <c r="B65" s="260"/>
      <c r="C65" s="260"/>
      <c r="D65" s="260"/>
      <c r="E65" s="260"/>
      <c r="F65" s="260"/>
      <c r="G65" s="260"/>
      <c r="H65" s="260"/>
      <c r="I65" s="260"/>
      <c r="J65" s="260"/>
      <c r="K65" s="260"/>
      <c r="L65" s="260"/>
      <c r="M65" s="260"/>
      <c r="N65" s="260"/>
      <c r="O65" s="260"/>
      <c r="P65" s="260"/>
      <c r="Q65" s="260"/>
      <c r="R65" s="260"/>
      <c r="S65" s="260"/>
      <c r="T65" s="260"/>
      <c r="U65" s="260"/>
      <c r="V65" s="260"/>
      <c r="W65" s="260"/>
      <c r="X65" s="260"/>
      <c r="Y65" s="260"/>
      <c r="Z65" s="260"/>
      <c r="AA65" s="260"/>
      <c r="AB65" s="260"/>
      <c r="AC65" s="260"/>
      <c r="AD65" s="260"/>
      <c r="AE65" s="260"/>
      <c r="AF65" s="260"/>
      <c r="AG65" s="260"/>
      <c r="AH65" s="260"/>
      <c r="AI65" s="260"/>
      <c r="AJ65" s="260"/>
      <c r="AK65" s="260"/>
      <c r="AL65" s="260"/>
      <c r="AM65" s="260"/>
      <c r="AN65" s="260"/>
      <c r="AO65" s="260"/>
      <c r="AP65" s="260"/>
      <c r="AQ65" s="260"/>
      <c r="AR65" s="260"/>
    </row>
    <row r="66" spans="1:46" x14ac:dyDescent="0.15">
      <c r="A66" s="351"/>
      <c r="B66" s="318"/>
      <c r="C66" s="318"/>
      <c r="D66" s="318"/>
      <c r="E66" s="318"/>
      <c r="F66" s="318"/>
      <c r="G66" s="318"/>
      <c r="H66" s="318"/>
      <c r="I66" s="318"/>
      <c r="J66" s="318"/>
      <c r="K66" s="318"/>
      <c r="L66" s="318"/>
      <c r="M66" s="318"/>
      <c r="N66" s="318"/>
      <c r="O66" s="318"/>
      <c r="P66" s="318"/>
      <c r="Q66" s="318"/>
      <c r="R66" s="318"/>
      <c r="S66" s="318"/>
      <c r="T66" s="318"/>
      <c r="U66" s="318"/>
      <c r="V66" s="318"/>
      <c r="W66" s="318"/>
      <c r="X66" s="318"/>
      <c r="Y66" s="318"/>
      <c r="Z66" s="318"/>
      <c r="AA66" s="318"/>
      <c r="AB66" s="318"/>
      <c r="AC66" s="318"/>
      <c r="AD66" s="318"/>
      <c r="AE66" s="318"/>
      <c r="AF66" s="318"/>
      <c r="AG66" s="318"/>
      <c r="AH66" s="318"/>
      <c r="AI66" s="318"/>
      <c r="AJ66" s="318"/>
      <c r="AK66" s="318"/>
      <c r="AL66" s="318"/>
      <c r="AM66" s="318"/>
      <c r="AN66" s="318"/>
      <c r="AO66" s="318"/>
      <c r="AP66" s="318"/>
      <c r="AQ66" s="318"/>
      <c r="AR66" s="318"/>
      <c r="AS66" s="352"/>
    </row>
    <row r="67" spans="1:46" ht="13.5" hidden="1" customHeight="1" x14ac:dyDescent="0.15">
      <c r="AK67" s="260"/>
      <c r="AL67" s="260"/>
      <c r="AM67" s="260"/>
      <c r="AN67" s="260"/>
      <c r="AO67" s="260"/>
      <c r="AP67" s="260"/>
      <c r="AQ67" s="260"/>
      <c r="AR67" s="260"/>
      <c r="AS67" s="260"/>
      <c r="AT67" s="260"/>
    </row>
    <row r="68" spans="1:46" ht="13.5" hidden="1" customHeight="1" x14ac:dyDescent="0.15">
      <c r="AK68" s="260"/>
      <c r="AL68" s="260"/>
      <c r="AM68" s="260"/>
      <c r="AN68" s="260"/>
      <c r="AO68" s="260"/>
      <c r="AP68" s="260"/>
      <c r="AQ68" s="260"/>
      <c r="AR68" s="260"/>
    </row>
    <row r="69" spans="1:46" ht="13.5" hidden="1" customHeight="1" x14ac:dyDescent="0.15">
      <c r="AK69" s="260"/>
      <c r="AL69" s="260"/>
      <c r="AM69" s="260"/>
      <c r="AN69" s="260"/>
      <c r="AO69" s="260"/>
      <c r="AP69" s="260"/>
      <c r="AQ69" s="260"/>
      <c r="AR69" s="260"/>
    </row>
    <row r="70" spans="1:46" hidden="1" x14ac:dyDescent="0.15">
      <c r="AK70" s="260"/>
      <c r="AL70" s="260"/>
      <c r="AM70" s="260"/>
      <c r="AN70" s="260"/>
      <c r="AO70" s="260"/>
      <c r="AP70" s="260"/>
      <c r="AQ70" s="260"/>
      <c r="AR70" s="260"/>
    </row>
    <row r="71" spans="1:46" hidden="1" x14ac:dyDescent="0.15">
      <c r="AK71" s="260"/>
      <c r="AL71" s="260"/>
      <c r="AM71" s="260"/>
      <c r="AN71" s="260"/>
      <c r="AO71" s="260"/>
      <c r="AP71" s="260"/>
      <c r="AQ71" s="260"/>
      <c r="AR71" s="260"/>
    </row>
    <row r="72" spans="1:46" hidden="1" x14ac:dyDescent="0.15">
      <c r="AK72" s="260"/>
      <c r="AL72" s="260"/>
      <c r="AM72" s="260"/>
      <c r="AN72" s="260"/>
      <c r="AO72" s="260"/>
      <c r="AP72" s="260"/>
      <c r="AQ72" s="260"/>
      <c r="AR72" s="260"/>
    </row>
    <row r="73" spans="1:46" hidden="1" x14ac:dyDescent="0.15">
      <c r="AK73" s="260"/>
      <c r="AL73" s="260"/>
      <c r="AM73" s="260"/>
      <c r="AN73" s="260"/>
      <c r="AO73" s="260"/>
      <c r="AP73" s="260"/>
      <c r="AQ73" s="260"/>
      <c r="AR73" s="260"/>
    </row>
  </sheetData>
  <sheetProtection algorithmName="SHA-512" hashValue="14QAOkmkIIlwUbE3jvdbUy1jvRWuMymUYPaa+ytQEE/uJ6YwMNV54mTWxgoO7TcpmcAoaPtno97unwAOv9yfUw==" saltValue="cZ5wq0HGHP+FY3g39MZx/w=="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D58" zoomScale="80" zoomScaleNormal="80" zoomScaleSheetLayoutView="55" workbookViewId="0"/>
  </sheetViews>
  <sheetFormatPr defaultColWidth="0" defaultRowHeight="13.5" customHeight="1" zeroHeight="1" x14ac:dyDescent="0.15"/>
  <cols>
    <col min="1" max="125" width="2.5" style="258" customWidth="1"/>
    <col min="126" max="16384" width="9" style="257" hidden="1"/>
  </cols>
  <sheetData>
    <row r="1" spans="2:125" ht="13.5" customHeight="1" x14ac:dyDescent="0.15">
      <c r="B1" s="257"/>
      <c r="C1" s="257"/>
      <c r="D1" s="257"/>
      <c r="E1" s="257"/>
      <c r="F1" s="257"/>
      <c r="G1" s="257"/>
      <c r="H1" s="257"/>
      <c r="I1" s="257"/>
      <c r="J1" s="257"/>
      <c r="K1" s="257"/>
      <c r="L1" s="257"/>
      <c r="M1" s="257"/>
      <c r="N1" s="257"/>
      <c r="O1" s="257"/>
      <c r="P1" s="257"/>
      <c r="Q1" s="257"/>
      <c r="R1" s="257"/>
      <c r="S1" s="257"/>
      <c r="T1" s="257"/>
      <c r="U1" s="257"/>
      <c r="V1" s="257"/>
      <c r="W1" s="257"/>
      <c r="X1" s="257"/>
      <c r="Y1" s="257"/>
      <c r="Z1" s="257"/>
      <c r="AA1" s="257"/>
      <c r="AB1" s="257"/>
      <c r="AC1" s="257"/>
      <c r="AD1" s="257"/>
      <c r="AE1" s="257"/>
      <c r="AF1" s="257"/>
      <c r="AG1" s="257"/>
      <c r="AH1" s="257"/>
      <c r="AI1" s="257"/>
      <c r="AJ1" s="257"/>
      <c r="AK1" s="257"/>
      <c r="AL1" s="257"/>
      <c r="AM1" s="257"/>
      <c r="AN1" s="257"/>
      <c r="AO1" s="257"/>
      <c r="AP1" s="257"/>
      <c r="AQ1" s="257"/>
      <c r="AR1" s="257"/>
      <c r="AS1" s="257"/>
      <c r="AT1" s="257"/>
      <c r="AU1" s="257"/>
      <c r="AV1" s="257"/>
      <c r="AW1" s="257"/>
      <c r="AX1" s="257"/>
      <c r="AY1" s="257"/>
      <c r="AZ1" s="257"/>
      <c r="BA1" s="257"/>
      <c r="BB1" s="257"/>
      <c r="BC1" s="257"/>
      <c r="BD1" s="257"/>
      <c r="BE1" s="257"/>
      <c r="BF1" s="257"/>
      <c r="BG1" s="257"/>
      <c r="BH1" s="257"/>
      <c r="BI1" s="257"/>
      <c r="BJ1" s="257"/>
      <c r="BK1" s="257"/>
      <c r="BL1" s="257"/>
      <c r="BM1" s="257"/>
      <c r="BN1" s="257"/>
      <c r="BO1" s="257"/>
      <c r="BP1" s="257"/>
      <c r="BQ1" s="257"/>
      <c r="BR1" s="257"/>
      <c r="BS1" s="257"/>
      <c r="BT1" s="257"/>
      <c r="BU1" s="257"/>
      <c r="BV1" s="257"/>
      <c r="BW1" s="257"/>
      <c r="BX1" s="257"/>
      <c r="BY1" s="257"/>
      <c r="BZ1" s="257"/>
      <c r="CA1" s="257"/>
      <c r="CB1" s="257"/>
      <c r="CC1" s="257"/>
      <c r="CD1" s="257"/>
      <c r="CE1" s="257"/>
      <c r="CF1" s="257"/>
      <c r="CG1" s="257"/>
      <c r="CH1" s="257"/>
      <c r="CI1" s="257"/>
      <c r="CJ1" s="257"/>
      <c r="CK1" s="257"/>
      <c r="CL1" s="257"/>
      <c r="CM1" s="257"/>
      <c r="CN1" s="257"/>
      <c r="CO1" s="257"/>
      <c r="CP1" s="257"/>
      <c r="CQ1" s="257"/>
      <c r="CR1" s="257"/>
      <c r="CS1" s="257"/>
      <c r="CT1" s="257"/>
      <c r="CU1" s="257"/>
      <c r="CV1" s="257"/>
      <c r="CW1" s="257"/>
      <c r="CX1" s="257"/>
      <c r="CY1" s="257"/>
      <c r="CZ1" s="257"/>
      <c r="DA1" s="257"/>
      <c r="DB1" s="257"/>
      <c r="DC1" s="257"/>
      <c r="DD1" s="257"/>
      <c r="DE1" s="257"/>
      <c r="DF1" s="257"/>
      <c r="DG1" s="257"/>
      <c r="DH1" s="257"/>
      <c r="DI1" s="257"/>
      <c r="DJ1" s="257"/>
      <c r="DK1" s="257"/>
      <c r="DL1" s="257"/>
      <c r="DM1" s="257"/>
      <c r="DN1" s="257"/>
      <c r="DO1" s="257"/>
      <c r="DP1" s="257"/>
      <c r="DQ1" s="257"/>
      <c r="DR1" s="257"/>
      <c r="DS1" s="257"/>
      <c r="DT1" s="257"/>
      <c r="DU1" s="257"/>
    </row>
    <row r="2" spans="2:125" x14ac:dyDescent="0.15">
      <c r="B2" s="257"/>
      <c r="DG2" s="257"/>
    </row>
    <row r="3" spans="2:125" x14ac:dyDescent="0.15">
      <c r="C3" s="257"/>
      <c r="D3" s="257"/>
      <c r="E3" s="257"/>
      <c r="F3" s="257"/>
      <c r="G3" s="257"/>
      <c r="H3" s="257"/>
      <c r="I3" s="257"/>
      <c r="J3" s="257"/>
      <c r="K3" s="257"/>
      <c r="L3" s="257"/>
      <c r="M3" s="257"/>
      <c r="N3" s="257"/>
      <c r="O3" s="257"/>
      <c r="P3" s="257"/>
      <c r="Q3" s="257"/>
      <c r="R3" s="257"/>
      <c r="S3" s="257"/>
      <c r="T3" s="257"/>
      <c r="U3" s="257"/>
      <c r="V3" s="257"/>
      <c r="W3" s="257"/>
      <c r="X3" s="257"/>
      <c r="Y3" s="257"/>
      <c r="Z3" s="257"/>
      <c r="AA3" s="257"/>
      <c r="AB3" s="257"/>
      <c r="AC3" s="257"/>
      <c r="AD3" s="257"/>
      <c r="AE3" s="257"/>
      <c r="AF3" s="257"/>
      <c r="AG3" s="257"/>
      <c r="AH3" s="257"/>
      <c r="AI3" s="257"/>
      <c r="AJ3" s="257"/>
      <c r="AK3" s="257"/>
      <c r="AL3" s="257"/>
      <c r="AM3" s="257"/>
      <c r="AN3" s="257"/>
      <c r="AO3" s="257"/>
      <c r="AP3" s="257"/>
      <c r="AQ3" s="257"/>
      <c r="AR3" s="257"/>
      <c r="AS3" s="257"/>
      <c r="AT3" s="257"/>
      <c r="AU3" s="257"/>
      <c r="AV3" s="257"/>
      <c r="AW3" s="257"/>
      <c r="AX3" s="257"/>
      <c r="AY3" s="257"/>
      <c r="AZ3" s="257"/>
      <c r="BA3" s="257"/>
      <c r="BB3" s="257"/>
      <c r="BC3" s="257"/>
      <c r="BD3" s="257"/>
      <c r="BE3" s="257"/>
      <c r="BF3" s="257"/>
      <c r="BG3" s="257"/>
      <c r="BH3" s="257"/>
      <c r="BI3" s="257"/>
      <c r="BJ3" s="257"/>
      <c r="BK3" s="257"/>
      <c r="BL3" s="257"/>
      <c r="BM3" s="257"/>
      <c r="BN3" s="257"/>
      <c r="BO3" s="257"/>
      <c r="BP3" s="257"/>
      <c r="BQ3" s="257"/>
      <c r="BR3" s="257"/>
      <c r="BS3" s="257"/>
      <c r="BT3" s="257"/>
      <c r="BU3" s="257"/>
      <c r="BV3" s="257"/>
      <c r="BW3" s="257"/>
      <c r="BX3" s="257"/>
      <c r="BY3" s="257"/>
      <c r="BZ3" s="257"/>
      <c r="CA3" s="257"/>
      <c r="CB3" s="257"/>
      <c r="CC3" s="257"/>
      <c r="CD3" s="257"/>
      <c r="CE3" s="257"/>
      <c r="CF3" s="257"/>
      <c r="CG3" s="257"/>
      <c r="CH3" s="257"/>
      <c r="CI3" s="257"/>
      <c r="CJ3" s="257"/>
      <c r="CK3" s="257"/>
      <c r="CL3" s="257"/>
      <c r="CM3" s="257"/>
      <c r="CN3" s="257"/>
      <c r="CO3" s="257"/>
      <c r="CP3" s="257"/>
      <c r="CQ3" s="257"/>
      <c r="CR3" s="257"/>
      <c r="CS3" s="257"/>
      <c r="CT3" s="257"/>
      <c r="CU3" s="257"/>
      <c r="CV3" s="257"/>
      <c r="CW3" s="257"/>
      <c r="CX3" s="257"/>
      <c r="CY3" s="257"/>
      <c r="CZ3" s="257"/>
      <c r="DA3" s="257"/>
      <c r="DB3" s="257"/>
      <c r="DC3" s="257"/>
      <c r="DD3" s="257"/>
      <c r="DE3" s="257"/>
      <c r="DF3" s="257"/>
      <c r="DH3" s="257"/>
      <c r="DI3" s="257"/>
      <c r="DJ3" s="257"/>
      <c r="DK3" s="257"/>
      <c r="DL3" s="257"/>
      <c r="DM3" s="257"/>
      <c r="DN3" s="257"/>
      <c r="DO3" s="257"/>
      <c r="DP3" s="257"/>
      <c r="DQ3" s="257"/>
      <c r="DR3" s="257"/>
      <c r="DS3" s="257"/>
      <c r="DT3" s="257"/>
      <c r="DU3" s="257"/>
    </row>
    <row r="4" spans="2:125" x14ac:dyDescent="0.15"/>
    <row r="5" spans="2:125" x14ac:dyDescent="0.15"/>
    <row r="6" spans="2:125" x14ac:dyDescent="0.15"/>
    <row r="7" spans="2:125" x14ac:dyDescent="0.15"/>
    <row r="8" spans="2:125" x14ac:dyDescent="0.15"/>
    <row r="9" spans="2:125" x14ac:dyDescent="0.15">
      <c r="DU9" s="257"/>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7"/>
    </row>
    <row r="18" spans="125:125" x14ac:dyDescent="0.15"/>
    <row r="19" spans="125:125" x14ac:dyDescent="0.15"/>
    <row r="20" spans="125:125" x14ac:dyDescent="0.15">
      <c r="DU20" s="257"/>
    </row>
    <row r="21" spans="125:125" x14ac:dyDescent="0.15">
      <c r="DU21" s="257"/>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7"/>
    </row>
    <row r="29" spans="125:125" x14ac:dyDescent="0.15"/>
    <row r="30" spans="125:125" x14ac:dyDescent="0.15"/>
    <row r="31" spans="125:125" x14ac:dyDescent="0.15"/>
    <row r="32" spans="125:125" x14ac:dyDescent="0.15"/>
    <row r="33" spans="2:125" x14ac:dyDescent="0.15">
      <c r="B33" s="257"/>
      <c r="G33" s="257"/>
      <c r="I33" s="257"/>
    </row>
    <row r="34" spans="2:125" x14ac:dyDescent="0.15">
      <c r="C34" s="257"/>
      <c r="P34" s="257"/>
      <c r="DE34" s="257"/>
      <c r="DH34" s="257"/>
    </row>
    <row r="35" spans="2:125" x14ac:dyDescent="0.15">
      <c r="D35" s="257"/>
      <c r="E35" s="257"/>
      <c r="DG35" s="257"/>
      <c r="DJ35" s="257"/>
      <c r="DP35" s="257"/>
      <c r="DQ35" s="257"/>
      <c r="DR35" s="257"/>
      <c r="DS35" s="257"/>
      <c r="DT35" s="257"/>
      <c r="DU35" s="257"/>
    </row>
    <row r="36" spans="2:125" x14ac:dyDescent="0.15">
      <c r="F36" s="257"/>
      <c r="H36" s="257"/>
      <c r="J36" s="257"/>
      <c r="K36" s="257"/>
      <c r="L36" s="257"/>
      <c r="M36" s="257"/>
      <c r="N36" s="257"/>
      <c r="O36" s="257"/>
      <c r="Q36" s="257"/>
      <c r="R36" s="257"/>
      <c r="S36" s="257"/>
      <c r="T36" s="257"/>
      <c r="U36" s="257"/>
      <c r="V36" s="257"/>
      <c r="W36" s="257"/>
      <c r="X36" s="257"/>
      <c r="Y36" s="257"/>
      <c r="Z36" s="257"/>
      <c r="AA36" s="257"/>
      <c r="AB36" s="257"/>
      <c r="AC36" s="257"/>
      <c r="AD36" s="257"/>
      <c r="AE36" s="257"/>
      <c r="AF36" s="257"/>
      <c r="AG36" s="257"/>
      <c r="AH36" s="257"/>
      <c r="AI36" s="257"/>
      <c r="AJ36" s="257"/>
      <c r="AK36" s="257"/>
      <c r="AL36" s="257"/>
      <c r="AM36" s="257"/>
      <c r="AN36" s="257"/>
      <c r="AO36" s="257"/>
      <c r="AP36" s="257"/>
      <c r="AQ36" s="257"/>
      <c r="AR36" s="257"/>
      <c r="AS36" s="257"/>
      <c r="AT36" s="257"/>
      <c r="AU36" s="257"/>
      <c r="AV36" s="257"/>
      <c r="AW36" s="257"/>
      <c r="AX36" s="257"/>
      <c r="AY36" s="257"/>
      <c r="AZ36" s="257"/>
      <c r="BA36" s="257"/>
      <c r="BB36" s="257"/>
      <c r="BC36" s="257"/>
      <c r="BD36" s="257"/>
      <c r="BE36" s="257"/>
      <c r="BF36" s="257"/>
      <c r="BG36" s="257"/>
      <c r="BH36" s="257"/>
      <c r="BI36" s="257"/>
      <c r="BJ36" s="257"/>
      <c r="BK36" s="257"/>
      <c r="BL36" s="257"/>
      <c r="BM36" s="257"/>
      <c r="BN36" s="257"/>
      <c r="BO36" s="257"/>
      <c r="BP36" s="257"/>
      <c r="BQ36" s="257"/>
      <c r="BR36" s="257"/>
      <c r="BS36" s="257"/>
      <c r="BT36" s="257"/>
      <c r="BU36" s="257"/>
      <c r="BV36" s="257"/>
      <c r="BW36" s="257"/>
      <c r="BX36" s="257"/>
      <c r="BY36" s="257"/>
      <c r="BZ36" s="257"/>
      <c r="CA36" s="257"/>
      <c r="CB36" s="257"/>
      <c r="CC36" s="257"/>
      <c r="CD36" s="257"/>
      <c r="CE36" s="257"/>
      <c r="CF36" s="257"/>
      <c r="CG36" s="257"/>
      <c r="CH36" s="257"/>
      <c r="CI36" s="257"/>
      <c r="CJ36" s="257"/>
      <c r="CK36" s="257"/>
      <c r="CL36" s="257"/>
      <c r="CM36" s="257"/>
      <c r="CN36" s="257"/>
      <c r="CO36" s="257"/>
      <c r="CP36" s="257"/>
      <c r="CQ36" s="257"/>
      <c r="CR36" s="257"/>
      <c r="CS36" s="257"/>
      <c r="CT36" s="257"/>
      <c r="CU36" s="257"/>
      <c r="CV36" s="257"/>
      <c r="CW36" s="257"/>
      <c r="CX36" s="257"/>
      <c r="CY36" s="257"/>
      <c r="CZ36" s="257"/>
      <c r="DA36" s="257"/>
      <c r="DB36" s="257"/>
      <c r="DC36" s="257"/>
      <c r="DD36" s="257"/>
      <c r="DF36" s="257"/>
      <c r="DI36" s="257"/>
      <c r="DK36" s="257"/>
      <c r="DL36" s="257"/>
      <c r="DM36" s="257"/>
      <c r="DN36" s="257"/>
      <c r="DO36" s="257"/>
      <c r="DP36" s="257"/>
      <c r="DQ36" s="257"/>
      <c r="DR36" s="257"/>
      <c r="DS36" s="257"/>
      <c r="DT36" s="257"/>
      <c r="DU36" s="257"/>
    </row>
    <row r="37" spans="2:125" x14ac:dyDescent="0.15">
      <c r="DU37" s="257"/>
    </row>
    <row r="38" spans="2:125" x14ac:dyDescent="0.15">
      <c r="DT38" s="257"/>
      <c r="DU38" s="257"/>
    </row>
    <row r="39" spans="2:125" x14ac:dyDescent="0.15"/>
    <row r="40" spans="2:125" x14ac:dyDescent="0.15">
      <c r="DH40" s="257"/>
    </row>
    <row r="41" spans="2:125" x14ac:dyDescent="0.15">
      <c r="DE41" s="257"/>
    </row>
    <row r="42" spans="2:125" x14ac:dyDescent="0.15">
      <c r="DG42" s="257"/>
      <c r="DJ42" s="257"/>
    </row>
    <row r="43" spans="2:125" x14ac:dyDescent="0.15">
      <c r="Q43" s="257"/>
      <c r="R43" s="257"/>
      <c r="S43" s="257"/>
      <c r="T43" s="257"/>
      <c r="U43" s="257"/>
      <c r="V43" s="257"/>
      <c r="W43" s="257"/>
      <c r="X43" s="257"/>
      <c r="Y43" s="257"/>
      <c r="Z43" s="257"/>
      <c r="AA43" s="257"/>
      <c r="AB43" s="257"/>
      <c r="AC43" s="257"/>
      <c r="AD43" s="257"/>
      <c r="AE43" s="257"/>
      <c r="AF43" s="257"/>
      <c r="AG43" s="257"/>
      <c r="AH43" s="257"/>
      <c r="AI43" s="257"/>
      <c r="AJ43" s="257"/>
      <c r="AK43" s="257"/>
      <c r="AL43" s="257"/>
      <c r="AM43" s="257"/>
      <c r="AN43" s="257"/>
      <c r="AO43" s="257"/>
      <c r="AP43" s="257"/>
      <c r="AQ43" s="257"/>
      <c r="AR43" s="257"/>
      <c r="AS43" s="257"/>
      <c r="AT43" s="257"/>
      <c r="AU43" s="257"/>
      <c r="AV43" s="257"/>
      <c r="AW43" s="257"/>
      <c r="AX43" s="257"/>
      <c r="AY43" s="257"/>
      <c r="AZ43" s="257"/>
      <c r="BA43" s="257"/>
      <c r="BB43" s="257"/>
      <c r="BC43" s="257"/>
      <c r="BD43" s="257"/>
      <c r="BE43" s="257"/>
      <c r="BF43" s="257"/>
      <c r="BG43" s="257"/>
      <c r="BH43" s="257"/>
      <c r="BI43" s="257"/>
      <c r="BJ43" s="257"/>
      <c r="BK43" s="257"/>
      <c r="BL43" s="257"/>
      <c r="BM43" s="257"/>
      <c r="BN43" s="257"/>
      <c r="BO43" s="257"/>
      <c r="BP43" s="257"/>
      <c r="BQ43" s="257"/>
      <c r="BR43" s="257"/>
      <c r="BS43" s="257"/>
      <c r="BT43" s="257"/>
      <c r="BU43" s="257"/>
      <c r="BV43" s="257"/>
      <c r="BW43" s="257"/>
      <c r="BX43" s="257"/>
      <c r="BY43" s="257"/>
      <c r="BZ43" s="257"/>
      <c r="CA43" s="257"/>
      <c r="CB43" s="257"/>
      <c r="CC43" s="257"/>
      <c r="CD43" s="257"/>
      <c r="CE43" s="257"/>
      <c r="CF43" s="257"/>
      <c r="CG43" s="257"/>
      <c r="CH43" s="257"/>
      <c r="CI43" s="257"/>
      <c r="CJ43" s="257"/>
      <c r="CK43" s="257"/>
      <c r="CL43" s="257"/>
      <c r="CM43" s="257"/>
      <c r="CN43" s="257"/>
      <c r="CO43" s="257"/>
      <c r="CP43" s="257"/>
      <c r="CQ43" s="257"/>
      <c r="CR43" s="257"/>
      <c r="CS43" s="257"/>
      <c r="CT43" s="257"/>
      <c r="CU43" s="257"/>
      <c r="CV43" s="257"/>
      <c r="CW43" s="257"/>
      <c r="CX43" s="257"/>
      <c r="CY43" s="257"/>
      <c r="CZ43" s="257"/>
      <c r="DA43" s="257"/>
      <c r="DB43" s="257"/>
      <c r="DC43" s="257"/>
      <c r="DD43" s="257"/>
      <c r="DF43" s="257"/>
      <c r="DI43" s="257"/>
      <c r="DK43" s="257"/>
      <c r="DL43" s="257"/>
      <c r="DM43" s="257"/>
      <c r="DN43" s="257"/>
      <c r="DO43" s="257"/>
      <c r="DP43" s="257"/>
      <c r="DQ43" s="257"/>
      <c r="DR43" s="257"/>
      <c r="DS43" s="257"/>
      <c r="DT43" s="257"/>
      <c r="DU43" s="257"/>
    </row>
    <row r="44" spans="2:125" x14ac:dyDescent="0.15">
      <c r="DU44" s="257"/>
    </row>
    <row r="45" spans="2:125" x14ac:dyDescent="0.15"/>
    <row r="46" spans="2:125" x14ac:dyDescent="0.15"/>
    <row r="47" spans="2:125" x14ac:dyDescent="0.15"/>
    <row r="48" spans="2:125" x14ac:dyDescent="0.15">
      <c r="DT48" s="257"/>
      <c r="DU48" s="257"/>
    </row>
    <row r="49" spans="120:125" x14ac:dyDescent="0.15">
      <c r="DU49" s="257"/>
    </row>
    <row r="50" spans="120:125" x14ac:dyDescent="0.15">
      <c r="DU50" s="257"/>
    </row>
    <row r="51" spans="120:125" x14ac:dyDescent="0.15">
      <c r="DP51" s="257"/>
      <c r="DQ51" s="257"/>
      <c r="DR51" s="257"/>
      <c r="DS51" s="257"/>
      <c r="DT51" s="257"/>
      <c r="DU51" s="257"/>
    </row>
    <row r="52" spans="120:125" x14ac:dyDescent="0.15"/>
    <row r="53" spans="120:125" x14ac:dyDescent="0.15"/>
    <row r="54" spans="120:125" x14ac:dyDescent="0.15">
      <c r="DU54" s="257"/>
    </row>
    <row r="55" spans="120:125" x14ac:dyDescent="0.15"/>
    <row r="56" spans="120:125" x14ac:dyDescent="0.15"/>
    <row r="57" spans="120:125" x14ac:dyDescent="0.15"/>
    <row r="58" spans="120:125" x14ac:dyDescent="0.15">
      <c r="DU58" s="257"/>
    </row>
    <row r="59" spans="120:125" x14ac:dyDescent="0.15"/>
    <row r="60" spans="120:125" x14ac:dyDescent="0.15"/>
    <row r="61" spans="120:125" x14ac:dyDescent="0.15"/>
    <row r="62" spans="120:125" x14ac:dyDescent="0.15"/>
    <row r="63" spans="120:125" x14ac:dyDescent="0.15">
      <c r="DU63" s="257"/>
    </row>
    <row r="64" spans="120:125" x14ac:dyDescent="0.15">
      <c r="DT64" s="257"/>
      <c r="DU64" s="257"/>
    </row>
    <row r="65" spans="123:125" x14ac:dyDescent="0.15"/>
    <row r="66" spans="123:125" x14ac:dyDescent="0.15"/>
    <row r="67" spans="123:125" x14ac:dyDescent="0.15"/>
    <row r="68" spans="123:125" x14ac:dyDescent="0.15"/>
    <row r="69" spans="123:125" x14ac:dyDescent="0.15">
      <c r="DS69" s="257"/>
      <c r="DT69" s="257"/>
      <c r="DU69" s="257"/>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7"/>
    </row>
    <row r="83" spans="116:125" x14ac:dyDescent="0.15">
      <c r="DM83" s="257"/>
      <c r="DN83" s="257"/>
      <c r="DO83" s="257"/>
      <c r="DP83" s="257"/>
      <c r="DQ83" s="257"/>
      <c r="DR83" s="257"/>
      <c r="DS83" s="257"/>
      <c r="DT83" s="257"/>
      <c r="DU83" s="257"/>
    </row>
    <row r="84" spans="116:125" x14ac:dyDescent="0.15"/>
    <row r="85" spans="116:125" x14ac:dyDescent="0.15"/>
    <row r="86" spans="116:125" x14ac:dyDescent="0.15"/>
    <row r="87" spans="116:125" x14ac:dyDescent="0.15"/>
    <row r="88" spans="116:125" x14ac:dyDescent="0.15">
      <c r="DU88" s="257"/>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7"/>
      <c r="DT94" s="257"/>
      <c r="DU94" s="257"/>
    </row>
    <row r="95" spans="116:125" ht="13.5" customHeight="1" x14ac:dyDescent="0.15">
      <c r="DU95" s="257"/>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7"/>
    </row>
    <row r="102" spans="124:125" ht="13.5" customHeight="1" x14ac:dyDescent="0.15"/>
    <row r="103" spans="124:125" ht="13.5" customHeight="1" x14ac:dyDescent="0.15"/>
    <row r="104" spans="124:125" ht="13.5" customHeight="1" x14ac:dyDescent="0.15">
      <c r="DT104" s="257"/>
      <c r="DU104" s="257"/>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7" t="s">
        <v>572</v>
      </c>
    </row>
    <row r="121" spans="125:125" ht="13.5" hidden="1" customHeight="1" x14ac:dyDescent="0.15">
      <c r="DU121" s="257"/>
    </row>
  </sheetData>
  <sheetProtection algorithmName="SHA-512" hashValue="SFoKpldCsB6RPowM+URCe4PEjvs5w2K4YLTpvIuSAPfPvB0JIpDGJNyeFHUIIDZeVZx2VZM0qeBcL5c5pzEUtg==" saltValue="KRaBCSaYdsN8pQhEkHFNB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51" zoomScale="85" zoomScaleNormal="85" zoomScaleSheetLayoutView="55" workbookViewId="0"/>
  </sheetViews>
  <sheetFormatPr defaultColWidth="0" defaultRowHeight="13.5" customHeight="1" zeroHeight="1" x14ac:dyDescent="0.15"/>
  <cols>
    <col min="1" max="125" width="2.5" style="258" customWidth="1"/>
    <col min="126" max="142" width="0" style="257" hidden="1" customWidth="1"/>
    <col min="143" max="16384" width="9" style="257" hidden="1"/>
  </cols>
  <sheetData>
    <row r="1" spans="1:125" ht="13.5" customHeight="1" x14ac:dyDescent="0.15">
      <c r="A1" s="257"/>
      <c r="B1" s="257"/>
      <c r="C1" s="257"/>
      <c r="D1" s="257"/>
      <c r="E1" s="257"/>
      <c r="F1" s="257"/>
      <c r="G1" s="257"/>
      <c r="H1" s="257"/>
      <c r="I1" s="257"/>
      <c r="J1" s="257"/>
      <c r="K1" s="257"/>
      <c r="L1" s="257"/>
      <c r="M1" s="257"/>
      <c r="N1" s="257"/>
      <c r="O1" s="257"/>
      <c r="P1" s="257"/>
      <c r="Q1" s="257"/>
      <c r="R1" s="257"/>
      <c r="S1" s="257"/>
      <c r="T1" s="257"/>
      <c r="U1" s="257"/>
      <c r="V1" s="257"/>
      <c r="W1" s="257"/>
      <c r="X1" s="257"/>
      <c r="Y1" s="257"/>
      <c r="Z1" s="257"/>
      <c r="AA1" s="257"/>
      <c r="AB1" s="257"/>
      <c r="AC1" s="257"/>
      <c r="AD1" s="257"/>
      <c r="AE1" s="257"/>
      <c r="AF1" s="257"/>
      <c r="AG1" s="257"/>
      <c r="AH1" s="257"/>
      <c r="AI1" s="257"/>
      <c r="AJ1" s="257"/>
      <c r="AK1" s="257"/>
      <c r="AL1" s="257"/>
      <c r="AM1" s="257"/>
      <c r="AN1" s="257"/>
      <c r="AO1" s="257"/>
      <c r="AP1" s="257"/>
      <c r="AQ1" s="257"/>
      <c r="AR1" s="257"/>
      <c r="AS1" s="257"/>
      <c r="AT1" s="257"/>
      <c r="AU1" s="257"/>
      <c r="AV1" s="257"/>
      <c r="AW1" s="257"/>
      <c r="AX1" s="257"/>
      <c r="AY1" s="257"/>
      <c r="AZ1" s="257"/>
      <c r="BA1" s="257"/>
      <c r="BB1" s="257"/>
      <c r="BC1" s="257"/>
      <c r="BD1" s="257"/>
      <c r="BE1" s="257"/>
      <c r="BF1" s="257"/>
      <c r="BG1" s="257"/>
      <c r="BH1" s="257"/>
      <c r="BI1" s="257"/>
      <c r="BJ1" s="257"/>
      <c r="BK1" s="257"/>
      <c r="BL1" s="257"/>
      <c r="BM1" s="257"/>
      <c r="BN1" s="257"/>
      <c r="BO1" s="257"/>
      <c r="BP1" s="257"/>
      <c r="BQ1" s="257"/>
      <c r="BR1" s="257"/>
      <c r="BS1" s="257"/>
      <c r="BT1" s="257"/>
      <c r="BU1" s="257"/>
      <c r="BV1" s="257"/>
      <c r="BW1" s="257"/>
      <c r="BX1" s="257"/>
      <c r="BY1" s="257"/>
      <c r="BZ1" s="257"/>
      <c r="CA1" s="257"/>
      <c r="CB1" s="257"/>
      <c r="CC1" s="257"/>
      <c r="CD1" s="257"/>
      <c r="CE1" s="257"/>
      <c r="CF1" s="257"/>
      <c r="CG1" s="257"/>
      <c r="CH1" s="257"/>
      <c r="CI1" s="257"/>
      <c r="CJ1" s="257"/>
      <c r="CK1" s="257"/>
      <c r="CL1" s="257"/>
      <c r="CM1" s="257"/>
      <c r="CN1" s="257"/>
      <c r="CO1" s="257"/>
      <c r="CP1" s="257"/>
      <c r="CQ1" s="257"/>
      <c r="CR1" s="257"/>
      <c r="CS1" s="257"/>
      <c r="CT1" s="257"/>
      <c r="CU1" s="257"/>
      <c r="CV1" s="257"/>
      <c r="CW1" s="257"/>
      <c r="CX1" s="257"/>
      <c r="CY1" s="257"/>
      <c r="CZ1" s="257"/>
      <c r="DA1" s="257"/>
      <c r="DB1" s="257"/>
      <c r="DC1" s="257"/>
      <c r="DD1" s="257"/>
      <c r="DE1" s="257"/>
      <c r="DF1" s="257"/>
      <c r="DG1" s="257"/>
      <c r="DH1" s="257"/>
      <c r="DI1" s="257"/>
      <c r="DJ1" s="257"/>
      <c r="DK1" s="257"/>
      <c r="DL1" s="257"/>
      <c r="DM1" s="257"/>
      <c r="DN1" s="257"/>
      <c r="DO1" s="257"/>
      <c r="DP1" s="257"/>
      <c r="DQ1" s="257"/>
      <c r="DR1" s="257"/>
      <c r="DS1" s="257"/>
      <c r="DT1" s="257"/>
      <c r="DU1" s="257"/>
    </row>
    <row r="2" spans="1:125" x14ac:dyDescent="0.15">
      <c r="B2" s="257"/>
      <c r="T2" s="257"/>
    </row>
    <row r="3" spans="1:125" x14ac:dyDescent="0.15">
      <c r="C3" s="257"/>
      <c r="D3" s="257"/>
      <c r="E3" s="257"/>
      <c r="F3" s="257"/>
      <c r="G3" s="257"/>
      <c r="H3" s="257"/>
      <c r="I3" s="257"/>
      <c r="J3" s="257"/>
      <c r="K3" s="257"/>
      <c r="L3" s="257"/>
      <c r="M3" s="257"/>
      <c r="N3" s="257"/>
      <c r="O3" s="257"/>
      <c r="P3" s="257"/>
      <c r="Q3" s="257"/>
      <c r="R3" s="257"/>
      <c r="S3" s="257"/>
      <c r="U3" s="257"/>
      <c r="V3" s="257"/>
      <c r="W3" s="257"/>
      <c r="X3" s="257"/>
      <c r="Y3" s="257"/>
      <c r="Z3" s="257"/>
      <c r="AA3" s="257"/>
      <c r="AB3" s="257"/>
      <c r="AC3" s="257"/>
      <c r="AD3" s="257"/>
      <c r="AE3" s="257"/>
      <c r="AF3" s="257"/>
      <c r="AG3" s="257"/>
      <c r="AH3" s="257"/>
      <c r="AI3" s="257"/>
      <c r="AJ3" s="257"/>
      <c r="AK3" s="257"/>
      <c r="AL3" s="257"/>
      <c r="AM3" s="257"/>
      <c r="AN3" s="257"/>
      <c r="AO3" s="257"/>
      <c r="AP3" s="257"/>
      <c r="AQ3" s="257"/>
      <c r="AR3" s="257"/>
      <c r="AS3" s="257"/>
      <c r="AT3" s="257"/>
      <c r="AU3" s="257"/>
      <c r="AV3" s="257"/>
      <c r="AW3" s="257"/>
      <c r="AX3" s="257"/>
      <c r="AY3" s="257"/>
      <c r="AZ3" s="257"/>
      <c r="BA3" s="257"/>
      <c r="BB3" s="257"/>
      <c r="BC3" s="257"/>
      <c r="BD3" s="257"/>
      <c r="BE3" s="257"/>
      <c r="BF3" s="257"/>
      <c r="BG3" s="257"/>
      <c r="BH3" s="257"/>
      <c r="BI3" s="257"/>
      <c r="BJ3" s="257"/>
      <c r="BK3" s="257"/>
      <c r="BL3" s="257"/>
      <c r="BM3" s="257"/>
      <c r="BN3" s="257"/>
      <c r="BO3" s="257"/>
      <c r="BP3" s="257"/>
      <c r="BQ3" s="257"/>
      <c r="BR3" s="257"/>
      <c r="BS3" s="257"/>
      <c r="BT3" s="257"/>
      <c r="BU3" s="257"/>
      <c r="BV3" s="257"/>
      <c r="BW3" s="257"/>
      <c r="BX3" s="257"/>
      <c r="BY3" s="257"/>
      <c r="BZ3" s="257"/>
      <c r="CA3" s="257"/>
      <c r="CB3" s="257"/>
      <c r="CC3" s="257"/>
      <c r="CD3" s="257"/>
      <c r="CE3" s="257"/>
      <c r="CF3" s="257"/>
      <c r="CG3" s="257"/>
      <c r="CH3" s="257"/>
      <c r="CI3" s="257"/>
      <c r="CJ3" s="257"/>
      <c r="CK3" s="257"/>
      <c r="CL3" s="257"/>
      <c r="CM3" s="257"/>
      <c r="CN3" s="257"/>
      <c r="CO3" s="257"/>
      <c r="CP3" s="257"/>
      <c r="CQ3" s="257"/>
      <c r="CR3" s="257"/>
      <c r="CS3" s="257"/>
      <c r="CT3" s="257"/>
      <c r="CU3" s="257"/>
      <c r="CV3" s="257"/>
      <c r="CW3" s="257"/>
      <c r="CX3" s="257"/>
      <c r="CY3" s="257"/>
      <c r="CZ3" s="257"/>
      <c r="DA3" s="257"/>
      <c r="DB3" s="257"/>
      <c r="DC3" s="257"/>
      <c r="DD3" s="257"/>
      <c r="DE3" s="257"/>
      <c r="DF3" s="257"/>
      <c r="DG3" s="257"/>
      <c r="DH3" s="257"/>
      <c r="DI3" s="257"/>
      <c r="DJ3" s="257"/>
      <c r="DK3" s="257"/>
      <c r="DL3" s="257"/>
      <c r="DM3" s="257"/>
      <c r="DN3" s="257"/>
      <c r="DO3" s="257"/>
      <c r="DP3" s="257"/>
      <c r="DQ3" s="257"/>
      <c r="DR3" s="257"/>
      <c r="DS3" s="257"/>
      <c r="DT3" s="257"/>
      <c r="DU3" s="257"/>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7"/>
      <c r="G33" s="257"/>
      <c r="I33" s="257"/>
    </row>
    <row r="34" spans="2:125" x14ac:dyDescent="0.15">
      <c r="C34" s="257"/>
      <c r="P34" s="257"/>
      <c r="R34" s="257"/>
      <c r="U34" s="257"/>
    </row>
    <row r="35" spans="2:125" x14ac:dyDescent="0.15">
      <c r="D35" s="257"/>
      <c r="E35" s="257"/>
      <c r="T35" s="257"/>
      <c r="W35" s="257"/>
      <c r="X35" s="257"/>
      <c r="Y35" s="257"/>
      <c r="Z35" s="257"/>
      <c r="AA35" s="257"/>
      <c r="AB35" s="257"/>
      <c r="AC35" s="257"/>
      <c r="AD35" s="257"/>
      <c r="AE35" s="257"/>
      <c r="AF35" s="257"/>
      <c r="AG35" s="257"/>
      <c r="AH35" s="257"/>
      <c r="AI35" s="257"/>
      <c r="AJ35" s="257"/>
      <c r="AK35" s="257"/>
      <c r="AL35" s="257"/>
      <c r="AM35" s="257"/>
      <c r="AN35" s="257"/>
      <c r="AO35" s="257"/>
      <c r="AP35" s="257"/>
      <c r="AQ35" s="257"/>
      <c r="AR35" s="257"/>
      <c r="AS35" s="257"/>
      <c r="AT35" s="257"/>
      <c r="AU35" s="257"/>
      <c r="AV35" s="257"/>
      <c r="AW35" s="257"/>
      <c r="AX35" s="257"/>
      <c r="AY35" s="257"/>
      <c r="AZ35" s="257"/>
      <c r="BA35" s="257"/>
      <c r="BB35" s="257"/>
      <c r="BC35" s="257"/>
      <c r="BD35" s="257"/>
      <c r="BE35" s="257"/>
      <c r="BF35" s="257"/>
      <c r="BG35" s="257"/>
      <c r="BH35" s="257"/>
      <c r="BI35" s="257"/>
      <c r="BJ35" s="257"/>
      <c r="BK35" s="257"/>
      <c r="BL35" s="257"/>
      <c r="BM35" s="257"/>
      <c r="BN35" s="257"/>
      <c r="BO35" s="257"/>
      <c r="BP35" s="257"/>
      <c r="BQ35" s="257"/>
      <c r="BR35" s="257"/>
      <c r="BS35" s="257"/>
      <c r="BT35" s="257"/>
      <c r="BU35" s="257"/>
      <c r="BV35" s="257"/>
      <c r="BW35" s="257"/>
      <c r="BX35" s="257"/>
      <c r="BY35" s="257"/>
      <c r="BZ35" s="257"/>
      <c r="CA35" s="257"/>
      <c r="CB35" s="257"/>
      <c r="CC35" s="257"/>
      <c r="CD35" s="257"/>
      <c r="CE35" s="257"/>
      <c r="CF35" s="257"/>
      <c r="CG35" s="257"/>
      <c r="CH35" s="257"/>
      <c r="CI35" s="257"/>
      <c r="CJ35" s="257"/>
      <c r="CK35" s="257"/>
      <c r="CL35" s="257"/>
      <c r="CM35" s="257"/>
      <c r="CN35" s="257"/>
      <c r="CO35" s="257"/>
      <c r="CP35" s="257"/>
      <c r="CQ35" s="257"/>
      <c r="CR35" s="257"/>
      <c r="CS35" s="257"/>
      <c r="CT35" s="257"/>
      <c r="CU35" s="257"/>
      <c r="CV35" s="257"/>
      <c r="CW35" s="257"/>
      <c r="CX35" s="257"/>
      <c r="CY35" s="257"/>
      <c r="CZ35" s="257"/>
      <c r="DA35" s="257"/>
      <c r="DB35" s="257"/>
      <c r="DC35" s="257"/>
      <c r="DD35" s="257"/>
      <c r="DE35" s="257"/>
      <c r="DF35" s="257"/>
      <c r="DG35" s="257"/>
      <c r="DH35" s="257"/>
      <c r="DI35" s="257"/>
      <c r="DJ35" s="257"/>
      <c r="DK35" s="257"/>
      <c r="DL35" s="257"/>
      <c r="DM35" s="257"/>
      <c r="DN35" s="257"/>
      <c r="DO35" s="257"/>
      <c r="DP35" s="257"/>
      <c r="DQ35" s="257"/>
      <c r="DR35" s="257"/>
      <c r="DS35" s="257"/>
      <c r="DT35" s="257"/>
      <c r="DU35" s="257"/>
    </row>
    <row r="36" spans="2:125" x14ac:dyDescent="0.15">
      <c r="F36" s="257"/>
      <c r="H36" s="257"/>
      <c r="J36" s="257"/>
      <c r="K36" s="257"/>
      <c r="L36" s="257"/>
      <c r="M36" s="257"/>
      <c r="N36" s="257"/>
      <c r="O36" s="257"/>
      <c r="Q36" s="257"/>
      <c r="S36" s="257"/>
      <c r="V36" s="257"/>
    </row>
    <row r="37" spans="2:125" x14ac:dyDescent="0.15"/>
    <row r="38" spans="2:125" x14ac:dyDescent="0.15"/>
    <row r="39" spans="2:125" x14ac:dyDescent="0.15"/>
    <row r="40" spans="2:125" x14ac:dyDescent="0.15">
      <c r="U40" s="257"/>
    </row>
    <row r="41" spans="2:125" x14ac:dyDescent="0.15">
      <c r="R41" s="257"/>
    </row>
    <row r="42" spans="2:125" x14ac:dyDescent="0.15">
      <c r="T42" s="257"/>
      <c r="W42" s="257"/>
      <c r="X42" s="257"/>
      <c r="Y42" s="257"/>
      <c r="Z42" s="257"/>
      <c r="AA42" s="257"/>
      <c r="AB42" s="257"/>
      <c r="AC42" s="257"/>
      <c r="AD42" s="257"/>
      <c r="AE42" s="257"/>
      <c r="AF42" s="257"/>
      <c r="AG42" s="257"/>
      <c r="AH42" s="257"/>
      <c r="AI42" s="257"/>
      <c r="AJ42" s="257"/>
      <c r="AK42" s="257"/>
      <c r="AL42" s="257"/>
      <c r="AM42" s="257"/>
      <c r="AN42" s="257"/>
      <c r="AO42" s="257"/>
      <c r="AP42" s="257"/>
      <c r="AQ42" s="257"/>
      <c r="AR42" s="257"/>
      <c r="AS42" s="257"/>
      <c r="AT42" s="257"/>
      <c r="AU42" s="257"/>
      <c r="AV42" s="257"/>
      <c r="AW42" s="257"/>
      <c r="AX42" s="257"/>
      <c r="AY42" s="257"/>
      <c r="AZ42" s="257"/>
      <c r="BA42" s="257"/>
      <c r="BB42" s="257"/>
      <c r="BC42" s="257"/>
      <c r="BD42" s="257"/>
      <c r="BE42" s="257"/>
      <c r="BF42" s="257"/>
      <c r="BG42" s="257"/>
      <c r="BH42" s="257"/>
      <c r="BI42" s="257"/>
      <c r="BJ42" s="257"/>
      <c r="BK42" s="257"/>
      <c r="BL42" s="257"/>
      <c r="BM42" s="257"/>
      <c r="BN42" s="257"/>
      <c r="BO42" s="257"/>
      <c r="BP42" s="257"/>
      <c r="BQ42" s="257"/>
      <c r="BR42" s="257"/>
      <c r="BS42" s="257"/>
      <c r="BT42" s="257"/>
      <c r="BU42" s="257"/>
      <c r="BV42" s="257"/>
      <c r="BW42" s="257"/>
      <c r="BX42" s="257"/>
      <c r="BY42" s="257"/>
      <c r="BZ42" s="257"/>
      <c r="CA42" s="257"/>
      <c r="CB42" s="257"/>
      <c r="CC42" s="257"/>
      <c r="CD42" s="257"/>
      <c r="CE42" s="257"/>
      <c r="CF42" s="257"/>
      <c r="CG42" s="257"/>
      <c r="CH42" s="257"/>
      <c r="CI42" s="257"/>
      <c r="CJ42" s="257"/>
      <c r="CK42" s="257"/>
      <c r="CL42" s="257"/>
      <c r="CM42" s="257"/>
      <c r="CN42" s="257"/>
      <c r="CO42" s="257"/>
      <c r="CP42" s="257"/>
      <c r="CQ42" s="257"/>
      <c r="CR42" s="257"/>
      <c r="CS42" s="257"/>
      <c r="CT42" s="257"/>
      <c r="CU42" s="257"/>
      <c r="CV42" s="257"/>
      <c r="CW42" s="257"/>
      <c r="CX42" s="257"/>
      <c r="CY42" s="257"/>
      <c r="CZ42" s="257"/>
      <c r="DA42" s="257"/>
      <c r="DB42" s="257"/>
      <c r="DC42" s="257"/>
      <c r="DD42" s="257"/>
      <c r="DE42" s="257"/>
      <c r="DF42" s="257"/>
      <c r="DG42" s="257"/>
      <c r="DH42" s="257"/>
      <c r="DI42" s="257"/>
      <c r="DJ42" s="257"/>
      <c r="DK42" s="257"/>
      <c r="DL42" s="257"/>
      <c r="DM42" s="257"/>
      <c r="DN42" s="257"/>
      <c r="DO42" s="257"/>
      <c r="DP42" s="257"/>
      <c r="DQ42" s="257"/>
      <c r="DR42" s="257"/>
      <c r="DS42" s="257"/>
      <c r="DT42" s="257"/>
      <c r="DU42" s="257"/>
    </row>
    <row r="43" spans="2:125" x14ac:dyDescent="0.15">
      <c r="Q43" s="257"/>
      <c r="S43" s="257"/>
      <c r="V43" s="257"/>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8" t="s">
        <v>573</v>
      </c>
    </row>
  </sheetData>
  <sheetProtection algorithmName="SHA-512" hashValue="cdrILD+I92X3grlkOmZpqvtQPhPhkzTfPcMS9zKuDb64Yfce/zGe5r1gklMf6VPI/7nni1L95mg55imIb6d68Q==" saltValue="CC9DFMegsuQK0zxNuKR2N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A32"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s="1" customFormat="1" ht="16.5" customHeight="1" x14ac:dyDescent="0.15"/>
    <row r="28" s="1" customFormat="1" ht="16.5" customHeight="1" x14ac:dyDescent="0.15"/>
    <row r="29" s="1" customFormat="1" ht="16.5" customHeight="1" x14ac:dyDescent="0.15"/>
    <row r="30" s="1" customFormat="1" ht="16.5" customHeight="1" x14ac:dyDescent="0.15"/>
    <row r="31" s="1" customFormat="1" ht="16.5" customHeight="1" x14ac:dyDescent="0.15"/>
    <row r="32" s="1" customFormat="1"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574</v>
      </c>
      <c r="G46" s="8" t="s">
        <v>575</v>
      </c>
      <c r="H46" s="8" t="s">
        <v>576</v>
      </c>
      <c r="I46" s="8" t="s">
        <v>577</v>
      </c>
      <c r="J46" s="9" t="s">
        <v>578</v>
      </c>
    </row>
    <row r="47" spans="2:10" ht="57.75" customHeight="1" x14ac:dyDescent="0.15">
      <c r="B47" s="10"/>
      <c r="C47" s="1139" t="s">
        <v>3</v>
      </c>
      <c r="D47" s="1139"/>
      <c r="E47" s="1140"/>
      <c r="F47" s="11">
        <v>12.44</v>
      </c>
      <c r="G47" s="12">
        <v>9.9</v>
      </c>
      <c r="H47" s="12">
        <v>7.83</v>
      </c>
      <c r="I47" s="12">
        <v>9.5399999999999991</v>
      </c>
      <c r="J47" s="13">
        <v>10.92</v>
      </c>
    </row>
    <row r="48" spans="2:10" ht="57.75" customHeight="1" x14ac:dyDescent="0.15">
      <c r="B48" s="14"/>
      <c r="C48" s="1141" t="s">
        <v>4</v>
      </c>
      <c r="D48" s="1141"/>
      <c r="E48" s="1142"/>
      <c r="F48" s="15">
        <v>8.11</v>
      </c>
      <c r="G48" s="16">
        <v>7.85</v>
      </c>
      <c r="H48" s="16">
        <v>8.98</v>
      </c>
      <c r="I48" s="16">
        <v>9.75</v>
      </c>
      <c r="J48" s="17">
        <v>8.9600000000000009</v>
      </c>
    </row>
    <row r="49" spans="2:10" ht="57.75" customHeight="1" thickBot="1" x14ac:dyDescent="0.2">
      <c r="B49" s="18"/>
      <c r="C49" s="1143" t="s">
        <v>5</v>
      </c>
      <c r="D49" s="1143"/>
      <c r="E49" s="1144"/>
      <c r="F49" s="19" t="s">
        <v>579</v>
      </c>
      <c r="G49" s="20" t="s">
        <v>580</v>
      </c>
      <c r="H49" s="20" t="s">
        <v>581</v>
      </c>
      <c r="I49" s="20">
        <v>3.52</v>
      </c>
      <c r="J49" s="21">
        <v>0.08</v>
      </c>
    </row>
    <row r="50" spans="2:10" x14ac:dyDescent="0.15"/>
  </sheetData>
  <sheetProtection algorithmName="SHA-512" hashValue="PELa70DEbbRcJ/u3/NqEsRfRkd2ZL5Wsd9no3ZhuQ59O3VXX0U3JslMqDQbk7VUd98Kjbfa/hyVl2jpuxx2TiQ==" saltValue="LEGYpVN9VpexqN5Os7tcW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後藤 勇太郎</cp:lastModifiedBy>
  <cp:lastPrinted>2024-03-18T00:27:53Z</cp:lastPrinted>
  <dcterms:created xsi:type="dcterms:W3CDTF">2024-02-05T01:33:43Z</dcterms:created>
  <dcterms:modified xsi:type="dcterms:W3CDTF">2024-03-21T06:57:57Z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efa4170-0d19-0005-0004-bc88714345d2_Enabled">
    <vt:lpwstr>true</vt:lpwstr>
  </property>
  <property fmtid="{D5CDD505-2E9C-101B-9397-08002B2CF9AE}" pid="3" name="MSIP_Label_defa4170-0d19-0005-0004-bc88714345d2_SetDate">
    <vt:lpwstr>2024-03-21T06:57:26Z</vt:lpwstr>
  </property>
  <property fmtid="{D5CDD505-2E9C-101B-9397-08002B2CF9AE}" pid="4" name="MSIP_Label_defa4170-0d19-0005-0004-bc88714345d2_Method">
    <vt:lpwstr>Standard</vt:lpwstr>
  </property>
  <property fmtid="{D5CDD505-2E9C-101B-9397-08002B2CF9AE}" pid="5" name="MSIP_Label_defa4170-0d19-0005-0004-bc88714345d2_Name">
    <vt:lpwstr>defa4170-0d19-0005-0004-bc88714345d2</vt:lpwstr>
  </property>
  <property fmtid="{D5CDD505-2E9C-101B-9397-08002B2CF9AE}" pid="6" name="MSIP_Label_defa4170-0d19-0005-0004-bc88714345d2_SiteId">
    <vt:lpwstr>b3aceacd-ceff-4204-ad98-1574a3312f69</vt:lpwstr>
  </property>
  <property fmtid="{D5CDD505-2E9C-101B-9397-08002B2CF9AE}" pid="7" name="MSIP_Label_defa4170-0d19-0005-0004-bc88714345d2_ActionId">
    <vt:lpwstr>5942acbf-4c29-4fd0-b0b1-4dd7421a9e50</vt:lpwstr>
  </property>
  <property fmtid="{D5CDD505-2E9C-101B-9397-08002B2CF9AE}" pid="8" name="MSIP_Label_defa4170-0d19-0005-0004-bc88714345d2_ContentBits">
    <vt:lpwstr>0</vt:lpwstr>
  </property>
</Properties>
</file>