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80" windowHeight="5760" activeTab="0"/>
  </bookViews>
  <sheets>
    <sheet name="印刷用" sheetId="1" r:id="rId1"/>
  </sheets>
  <externalReferences>
    <externalReference r:id="rId4"/>
  </externalReferences>
  <definedNames>
    <definedName name="_xlnm.Print_Area" localSheetId="0">'印刷用'!$A$1:$U$31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<sst xmlns="http://schemas.openxmlformats.org/spreadsheetml/2006/main" count="65" uniqueCount="23">
  <si>
    <t xml:space="preserve">   　配  車  台  数</t>
  </si>
  <si>
    <t>　　　　目 標 献 血 者 数</t>
  </si>
  <si>
    <t>　　　献　　血　　者　　数</t>
  </si>
  <si>
    <t>　献血車１台当たりの献血量（ml）　</t>
  </si>
  <si>
    <t>　　　目 　標 　達　 成　 率</t>
  </si>
  <si>
    <t>全　血</t>
  </si>
  <si>
    <t>成　分</t>
  </si>
  <si>
    <t xml:space="preserve"> 合  計</t>
  </si>
  <si>
    <t>　 全　　　血</t>
  </si>
  <si>
    <t>合  計</t>
  </si>
  <si>
    <t>　200ml</t>
  </si>
  <si>
    <t>　400ml</t>
  </si>
  <si>
    <t>管      内</t>
  </si>
  <si>
    <t xml:space="preserve">     -</t>
  </si>
  <si>
    <t>県  内  ＊</t>
  </si>
  <si>
    <t>中津川市</t>
  </si>
  <si>
    <t>恵那市</t>
  </si>
  <si>
    <t>岐阜県</t>
  </si>
  <si>
    <t>＊血液センター、各献血ルームを含む</t>
  </si>
  <si>
    <t>区  分</t>
  </si>
  <si>
    <t>４　献血状況（Ｔ１１－４）</t>
  </si>
  <si>
    <t>（平成22年度）</t>
  </si>
  <si>
    <t>-66-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</si>
</sst>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  <numFmt numFmtId="180" formatCode="#,##0_ "/>
    <numFmt numFmtId="181" formatCode="0_);[Red]\(0\)"/>
    <numFmt numFmtId="182" formatCode="&quot;¥&quot;#,##0_);[Red]\(&quot;¥&quot;#,##0\)"/>
  </numFmts>
  <fonts count="43">
    <font>
      <sz val="8.0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16" xfId="0" applyNumberFormat="1" applyFont="1" applyBorder="1" applyAlignment="1">
      <alignment horizontal="distributed"/>
    </xf>
    <xf numFmtId="3" fontId="0" fillId="0" borderId="11" xfId="0" applyNumberForma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distributed"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3" fontId="2" fillId="0" borderId="13" xfId="0" applyNumberFormat="1" applyFont="1" applyBorder="1" applyAlignment="1" applyProtection="1">
      <alignment horizontal="right"/>
      <protection locked="0"/>
    </xf>
    <xf numFmtId="178" fontId="2" fillId="0" borderId="17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3" fontId="2" fillId="0" borderId="15" xfId="0" applyNumberFormat="1" applyFont="1" applyBorder="1" applyAlignment="1" applyProtection="1">
      <alignment horizontal="right"/>
      <protection locked="0"/>
    </xf>
    <xf numFmtId="178" fontId="2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178" fontId="2" fillId="0" borderId="13" xfId="0" applyNumberFormat="1" applyFont="1" applyBorder="1" applyAlignment="1" applyProtection="1">
      <alignment horizontal="right"/>
      <protection locked="0"/>
    </xf>
    <xf numFmtId="3" fontId="2" fillId="0" borderId="21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horizontal="distributed"/>
    </xf>
    <xf numFmtId="3" fontId="2" fillId="0" borderId="24" xfId="0" applyNumberFormat="1" applyFont="1" applyBorder="1" applyAlignment="1">
      <alignment/>
    </xf>
    <xf numFmtId="178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distributed"/>
    </xf>
    <xf numFmtId="3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 applyProtection="1">
      <alignment/>
      <protection locked="0"/>
    </xf>
    <xf numFmtId="3" fontId="2" fillId="0" borderId="28" xfId="0" applyNumberFormat="1" applyFont="1" applyBorder="1" applyAlignment="1" applyProtection="1">
      <alignment/>
      <protection locked="0"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3" fontId="2" fillId="0" borderId="31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2" fillId="0" borderId="33" xfId="0" applyNumberFormat="1" applyFont="1" applyBorder="1" applyAlignment="1" applyProtection="1">
      <alignment horizontal="right"/>
      <protection locked="0"/>
    </xf>
    <xf numFmtId="3" fontId="0" fillId="0" borderId="33" xfId="0" applyNumberFormat="1" applyBorder="1" applyAlignment="1">
      <alignment horizontal="right"/>
    </xf>
    <xf numFmtId="49" fontId="4" fillId="0" borderId="0" xfId="0" applyNumberFormat="1" applyFont="1" applyAlignment="1">
      <alignment horizontal="center"/>
    </xf>
    <xf numFmtId="3" fontId="2" fillId="0" borderId="34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献血者数の推移（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Ｆ１１－３）</a:t>
            </a:r>
          </a:p>
        </c:rich>
      </c:tx>
      <c:layout>
        <c:manualLayout>
          <c:xMode val="factor"/>
          <c:yMode val="factor"/>
          <c:x val="-0.0515"/>
          <c:y val="0.119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28625"/>
          <c:w val="0.90325"/>
          <c:h val="0.609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'[1]入力用'!$B$4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'[1]入力用'!$C$3:$I$3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'[1]入力用'!$C$4:$I$4</c:f>
              <c:numCache>
                <c:ptCount val="7"/>
                <c:pt idx="0">
                  <c:v>75541</c:v>
                </c:pt>
                <c:pt idx="1">
                  <c:v>78538</c:v>
                </c:pt>
                <c:pt idx="2">
                  <c:v>76914</c:v>
                </c:pt>
                <c:pt idx="3">
                  <c:v>74450</c:v>
                </c:pt>
                <c:pt idx="4">
                  <c:v>73517</c:v>
                </c:pt>
                <c:pt idx="5">
                  <c:v>76141</c:v>
                </c:pt>
                <c:pt idx="6">
                  <c:v>80729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'[1]入力用'!$B$5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'[1]入力用'!$C$3:$I$3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'[1]入力用'!$C$5:$I$5</c:f>
              <c:numCache>
                <c:ptCount val="7"/>
                <c:pt idx="0">
                  <c:v>2593</c:v>
                </c:pt>
                <c:pt idx="1">
                  <c:v>2499</c:v>
                </c:pt>
                <c:pt idx="2">
                  <c:v>2589</c:v>
                </c:pt>
                <c:pt idx="3">
                  <c:v>2589</c:v>
                </c:pt>
                <c:pt idx="4">
                  <c:v>2575</c:v>
                </c:pt>
                <c:pt idx="5">
                  <c:v>2502</c:v>
                </c:pt>
                <c:pt idx="6">
                  <c:v>2848</c:v>
                </c:pt>
              </c:numCache>
            </c:numRef>
          </c:val>
          <c:smooth val="0"/>
        </c:ser>
        <c:marker val="1"/>
        <c:axId val="6328478"/>
        <c:axId val="56956303"/>
      </c:lineChart>
      <c:catAx>
        <c:axId val="632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5"/>
              <c:y val="0.11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56303"/>
        <c:crosses val="autoZero"/>
        <c:auto val="1"/>
        <c:lblOffset val="100"/>
        <c:tickLblSkip val="1"/>
        <c:noMultiLvlLbl val="0"/>
      </c:catAx>
      <c:valAx>
        <c:axId val="56956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5"/>
          <c:y val="0.91325"/>
          <c:w val="0.217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13</xdr:row>
      <xdr:rowOff>47625</xdr:rowOff>
    </xdr:from>
    <xdr:ext cx="7191375" cy="4143375"/>
    <xdr:graphicFrame>
      <xdr:nvGraphicFramePr>
        <xdr:cNvPr id="1" name="Chart 1"/>
        <xdr:cNvGraphicFramePr/>
      </xdr:nvGraphicFramePr>
      <xdr:xfrm>
        <a:off x="209550" y="2905125"/>
        <a:ext cx="71913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1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>
            <v>16</v>
          </cell>
          <cell r="D3">
            <v>17</v>
          </cell>
          <cell r="E3">
            <v>18</v>
          </cell>
          <cell r="F3">
            <v>19</v>
          </cell>
          <cell r="G3">
            <v>20</v>
          </cell>
          <cell r="H3">
            <v>21</v>
          </cell>
          <cell r="I3">
            <v>22</v>
          </cell>
        </row>
        <row r="4">
          <cell r="B4" t="str">
            <v>県内</v>
          </cell>
          <cell r="C4">
            <v>75541</v>
          </cell>
          <cell r="D4">
            <v>78538</v>
          </cell>
          <cell r="E4">
            <v>76914</v>
          </cell>
          <cell r="F4">
            <v>74450</v>
          </cell>
          <cell r="G4">
            <v>73517</v>
          </cell>
          <cell r="H4">
            <v>76141</v>
          </cell>
          <cell r="I4">
            <v>80729</v>
          </cell>
        </row>
        <row r="5">
          <cell r="B5" t="str">
            <v>管内</v>
          </cell>
          <cell r="C5">
            <v>2593</v>
          </cell>
          <cell r="D5">
            <v>2499</v>
          </cell>
          <cell r="E5">
            <v>2589</v>
          </cell>
          <cell r="F5">
            <v>2589</v>
          </cell>
          <cell r="G5">
            <v>2575</v>
          </cell>
          <cell r="H5">
            <v>2502</v>
          </cell>
          <cell r="I5">
            <v>2848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31"/>
  <sheetViews>
    <sheetView tabSelected="1" view="pageBreakPreview" zoomScale="75" zoomScaleSheetLayoutView="75" workbookViewId="0" topLeftCell="A19">
      <selection activeCell="P22" sqref="P22"/>
    </sheetView>
  </sheetViews>
  <sheetFormatPr defaultColWidth="10.7109375" defaultRowHeight="21" customHeight="1"/>
  <cols>
    <col min="1" max="1" width="15.421875" style="0" customWidth="1"/>
    <col min="2" max="2" width="9.140625" style="0" customWidth="1"/>
    <col min="3" max="3" width="8.00390625" style="0" customWidth="1"/>
    <col min="4" max="12" width="9.140625" style="0" customWidth="1"/>
    <col min="13" max="14" width="9.7109375" style="0" customWidth="1"/>
    <col min="15" max="15" width="9.140625" style="0" customWidth="1"/>
    <col min="16" max="16" width="9.8515625" style="0" customWidth="1"/>
    <col min="17" max="20" width="9.140625" style="0" customWidth="1"/>
    <col min="21" max="21" width="3.421875" style="0" customWidth="1"/>
  </cols>
  <sheetData>
    <row r="1" s="15" customFormat="1" ht="14.25" customHeight="1">
      <c r="A1" s="15" t="s">
        <v>20</v>
      </c>
    </row>
    <row r="2" spans="18:20" ht="16.5" customHeight="1" thickBot="1">
      <c r="R2" s="44" t="s">
        <v>21</v>
      </c>
      <c r="S2" s="45"/>
      <c r="T2" s="45"/>
    </row>
    <row r="3" spans="1:219" ht="13.5" customHeight="1">
      <c r="A3" s="47" t="s">
        <v>19</v>
      </c>
      <c r="B3" s="1" t="s">
        <v>0</v>
      </c>
      <c r="C3" s="2"/>
      <c r="D3" s="2"/>
      <c r="E3" s="1" t="s">
        <v>1</v>
      </c>
      <c r="F3" s="2"/>
      <c r="G3" s="2"/>
      <c r="H3" s="2"/>
      <c r="I3" s="1" t="s">
        <v>2</v>
      </c>
      <c r="J3" s="2"/>
      <c r="K3" s="2"/>
      <c r="L3" s="2"/>
      <c r="M3" s="1" t="s">
        <v>3</v>
      </c>
      <c r="N3" s="2"/>
      <c r="O3" s="2"/>
      <c r="P3" s="2"/>
      <c r="Q3" s="1" t="s">
        <v>4</v>
      </c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</row>
    <row r="4" spans="1:21" ht="19.5" customHeight="1">
      <c r="A4" s="48"/>
      <c r="B4" s="39" t="s">
        <v>5</v>
      </c>
      <c r="C4" s="39" t="s">
        <v>6</v>
      </c>
      <c r="D4" s="39" t="s">
        <v>7</v>
      </c>
      <c r="E4" s="5" t="s">
        <v>8</v>
      </c>
      <c r="F4" s="6"/>
      <c r="G4" s="39" t="s">
        <v>6</v>
      </c>
      <c r="H4" s="39" t="s">
        <v>7</v>
      </c>
      <c r="I4" s="5" t="s">
        <v>8</v>
      </c>
      <c r="J4" s="6"/>
      <c r="K4" s="39" t="s">
        <v>6</v>
      </c>
      <c r="L4" s="39" t="s">
        <v>7</v>
      </c>
      <c r="M4" s="5" t="s">
        <v>8</v>
      </c>
      <c r="N4" s="6"/>
      <c r="O4" s="39" t="s">
        <v>6</v>
      </c>
      <c r="P4" s="39" t="s">
        <v>9</v>
      </c>
      <c r="Q4" s="5" t="s">
        <v>8</v>
      </c>
      <c r="R4" s="6"/>
      <c r="S4" s="39" t="s">
        <v>6</v>
      </c>
      <c r="T4" s="42" t="s">
        <v>9</v>
      </c>
      <c r="U4" s="7"/>
    </row>
    <row r="5" spans="1:21" ht="18" customHeight="1">
      <c r="A5" s="49"/>
      <c r="B5" s="40"/>
      <c r="C5" s="40"/>
      <c r="D5" s="40"/>
      <c r="E5" s="5" t="s">
        <v>10</v>
      </c>
      <c r="F5" s="5" t="s">
        <v>11</v>
      </c>
      <c r="G5" s="40"/>
      <c r="H5" s="40"/>
      <c r="I5" s="5" t="s">
        <v>10</v>
      </c>
      <c r="J5" s="5" t="s">
        <v>11</v>
      </c>
      <c r="K5" s="40"/>
      <c r="L5" s="40"/>
      <c r="M5" s="5" t="s">
        <v>10</v>
      </c>
      <c r="N5" s="5" t="s">
        <v>11</v>
      </c>
      <c r="O5" s="40"/>
      <c r="P5" s="40"/>
      <c r="Q5" s="5" t="s">
        <v>10</v>
      </c>
      <c r="R5" s="5" t="s">
        <v>11</v>
      </c>
      <c r="S5" s="40"/>
      <c r="T5" s="43"/>
      <c r="U5" s="7"/>
    </row>
    <row r="6" spans="1:21" ht="17.25" customHeight="1">
      <c r="A6" s="11" t="s">
        <v>17</v>
      </c>
      <c r="B6" s="5">
        <v>1025</v>
      </c>
      <c r="C6" s="5" t="s">
        <v>13</v>
      </c>
      <c r="D6" s="5">
        <v>1025</v>
      </c>
      <c r="E6" s="5">
        <v>5400</v>
      </c>
      <c r="F6" s="5">
        <v>34800</v>
      </c>
      <c r="G6" s="5" t="s">
        <v>13</v>
      </c>
      <c r="H6" s="5">
        <f>SUM(E6:G6)</f>
        <v>40200</v>
      </c>
      <c r="I6" s="5">
        <v>7704</v>
      </c>
      <c r="J6" s="5">
        <v>34934</v>
      </c>
      <c r="K6" s="22" t="s">
        <v>13</v>
      </c>
      <c r="L6" s="5">
        <f>SUM(I6:K6)</f>
        <v>42638</v>
      </c>
      <c r="M6" s="10">
        <f>200*I6/B6</f>
        <v>1503.219512195122</v>
      </c>
      <c r="N6" s="10">
        <f>400*J6/B6</f>
        <v>13632.780487804877</v>
      </c>
      <c r="O6" s="20" t="s">
        <v>13</v>
      </c>
      <c r="P6" s="5">
        <f>M6+N6</f>
        <v>15136</v>
      </c>
      <c r="Q6" s="9">
        <f aca="true" t="shared" si="0" ref="Q6:R10">I6/E6*100</f>
        <v>142.66666666666669</v>
      </c>
      <c r="R6" s="9">
        <f t="shared" si="0"/>
        <v>100.38505747126436</v>
      </c>
      <c r="S6" s="20" t="s">
        <v>13</v>
      </c>
      <c r="T6" s="9">
        <f>L6/H6*100</f>
        <v>106.06467661691543</v>
      </c>
      <c r="U6" s="7"/>
    </row>
    <row r="7" spans="1:21" ht="17.25" customHeight="1" thickBot="1">
      <c r="A7" s="34" t="s">
        <v>14</v>
      </c>
      <c r="B7" s="35" t="s">
        <v>13</v>
      </c>
      <c r="C7" s="35" t="s">
        <v>13</v>
      </c>
      <c r="D7" s="35" t="s">
        <v>13</v>
      </c>
      <c r="E7" s="35">
        <v>7000</v>
      </c>
      <c r="F7" s="35">
        <v>44000</v>
      </c>
      <c r="G7" s="35">
        <v>29000</v>
      </c>
      <c r="H7" s="35">
        <f>SUM(E7:G7)</f>
        <v>80000</v>
      </c>
      <c r="I7" s="36">
        <v>10942</v>
      </c>
      <c r="J7" s="36">
        <v>45762</v>
      </c>
      <c r="K7" s="37">
        <v>24025</v>
      </c>
      <c r="L7" s="38">
        <f>SUM(I7:K7)</f>
        <v>80729</v>
      </c>
      <c r="M7" s="20" t="s">
        <v>13</v>
      </c>
      <c r="N7" s="20" t="s">
        <v>13</v>
      </c>
      <c r="O7" s="20" t="s">
        <v>13</v>
      </c>
      <c r="P7" s="20" t="s">
        <v>13</v>
      </c>
      <c r="Q7" s="24">
        <f t="shared" si="0"/>
        <v>156.31428571428572</v>
      </c>
      <c r="R7" s="9">
        <f t="shared" si="0"/>
        <v>104.00454545454545</v>
      </c>
      <c r="S7" s="27">
        <f>K7/G7*100</f>
        <v>82.84482758620689</v>
      </c>
      <c r="T7" s="9">
        <f>L7/H7*100</f>
        <v>100.91125000000001</v>
      </c>
      <c r="U7" s="7"/>
    </row>
    <row r="8" spans="1:21" ht="17.25" customHeight="1" thickBot="1">
      <c r="A8" s="31" t="s">
        <v>12</v>
      </c>
      <c r="B8" s="32">
        <f aca="true" t="shared" si="1" ref="B8:J8">B9+B10</f>
        <v>72</v>
      </c>
      <c r="C8" s="32" t="s">
        <v>13</v>
      </c>
      <c r="D8" s="32">
        <f t="shared" si="1"/>
        <v>72</v>
      </c>
      <c r="E8" s="32">
        <f t="shared" si="1"/>
        <v>330</v>
      </c>
      <c r="F8" s="32">
        <f t="shared" si="1"/>
        <v>2127</v>
      </c>
      <c r="G8" s="32" t="s">
        <v>13</v>
      </c>
      <c r="H8" s="32">
        <f t="shared" si="1"/>
        <v>2457</v>
      </c>
      <c r="I8" s="32">
        <f t="shared" si="1"/>
        <v>496</v>
      </c>
      <c r="J8" s="32">
        <f t="shared" si="1"/>
        <v>2352</v>
      </c>
      <c r="K8" s="33" t="s">
        <v>13</v>
      </c>
      <c r="L8" s="32">
        <f>SUM(I8:K8)</f>
        <v>2848</v>
      </c>
      <c r="M8" s="28">
        <f>I8*200/B8</f>
        <v>1377.7777777777778</v>
      </c>
      <c r="N8" s="29">
        <f>J8*400/B8</f>
        <v>13066.666666666666</v>
      </c>
      <c r="O8" s="26" t="s">
        <v>13</v>
      </c>
      <c r="P8" s="30">
        <f>M8+N8</f>
        <v>14444.444444444443</v>
      </c>
      <c r="Q8" s="17">
        <f t="shared" si="0"/>
        <v>150.30303030303028</v>
      </c>
      <c r="R8" s="18">
        <f t="shared" si="0"/>
        <v>110.57827926657265</v>
      </c>
      <c r="S8" s="21" t="s">
        <v>13</v>
      </c>
      <c r="T8" s="19">
        <f>L8/H8*100</f>
        <v>115.9137159137159</v>
      </c>
      <c r="U8" s="7"/>
    </row>
    <row r="9" spans="1:21" ht="17.25" customHeight="1">
      <c r="A9" s="16" t="s">
        <v>15</v>
      </c>
      <c r="B9" s="8">
        <v>39</v>
      </c>
      <c r="C9" s="8" t="s">
        <v>13</v>
      </c>
      <c r="D9" s="8">
        <v>39</v>
      </c>
      <c r="E9" s="8">
        <v>182</v>
      </c>
      <c r="F9" s="8">
        <v>1170</v>
      </c>
      <c r="G9" s="8" t="s">
        <v>13</v>
      </c>
      <c r="H9" s="8">
        <f>SUM(E9:G9)</f>
        <v>1352</v>
      </c>
      <c r="I9" s="8">
        <v>274</v>
      </c>
      <c r="J9" s="8">
        <v>1324</v>
      </c>
      <c r="K9" s="22" t="s">
        <v>13</v>
      </c>
      <c r="L9" s="14">
        <f>SUM(I9:K9)</f>
        <v>1598</v>
      </c>
      <c r="M9" s="14">
        <f>I9*200/B9</f>
        <v>1405.128205128205</v>
      </c>
      <c r="N9" s="14">
        <f>J9*400/B9</f>
        <v>13579.48717948718</v>
      </c>
      <c r="O9" s="22" t="s">
        <v>13</v>
      </c>
      <c r="P9" s="8">
        <v>14984</v>
      </c>
      <c r="Q9" s="13">
        <f t="shared" si="0"/>
        <v>150.54945054945054</v>
      </c>
      <c r="R9" s="13">
        <f t="shared" si="0"/>
        <v>113.16239316239316</v>
      </c>
      <c r="S9" s="23" t="s">
        <v>13</v>
      </c>
      <c r="T9" s="13">
        <f>L9/H9*100</f>
        <v>118.19526627218934</v>
      </c>
      <c r="U9" s="7"/>
    </row>
    <row r="10" spans="1:21" ht="17.25" customHeight="1" thickBot="1">
      <c r="A10" s="11" t="s">
        <v>16</v>
      </c>
      <c r="B10" s="5">
        <v>33</v>
      </c>
      <c r="C10" s="5" t="s">
        <v>13</v>
      </c>
      <c r="D10" s="5">
        <v>33</v>
      </c>
      <c r="E10" s="5">
        <v>148</v>
      </c>
      <c r="F10" s="5">
        <v>957</v>
      </c>
      <c r="G10" s="5" t="s">
        <v>13</v>
      </c>
      <c r="H10" s="5">
        <v>1105</v>
      </c>
      <c r="I10" s="5">
        <v>222</v>
      </c>
      <c r="J10" s="5">
        <v>1028</v>
      </c>
      <c r="K10" s="22" t="s">
        <v>13</v>
      </c>
      <c r="L10" s="5">
        <f>SUM(I10:K10)</f>
        <v>1250</v>
      </c>
      <c r="M10" s="10">
        <f>I10*200/B10</f>
        <v>1345.4545454545455</v>
      </c>
      <c r="N10" s="10">
        <f>J10*400/B10</f>
        <v>12460.60606060606</v>
      </c>
      <c r="O10" s="23" t="s">
        <v>13</v>
      </c>
      <c r="P10" s="5">
        <v>13806</v>
      </c>
      <c r="Q10" s="9">
        <f t="shared" si="0"/>
        <v>150</v>
      </c>
      <c r="R10" s="9">
        <f t="shared" si="0"/>
        <v>107.41901776384535</v>
      </c>
      <c r="S10" s="20" t="s">
        <v>13</v>
      </c>
      <c r="T10" s="9">
        <f>L10/H10*100</f>
        <v>113.12217194570135</v>
      </c>
      <c r="U10" s="7"/>
    </row>
    <row r="11" spans="1:20" ht="15" customHeight="1">
      <c r="A11" s="25" t="s">
        <v>18</v>
      </c>
      <c r="B11" s="25"/>
      <c r="C11" s="25"/>
      <c r="D11" s="2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26" spans="1:21" ht="21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30" spans="1:21" ht="9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21" customHeight="1">
      <c r="A31" s="50" t="s">
        <v>22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</sheetData>
  <sheetProtection/>
  <mergeCells count="16">
    <mergeCell ref="A31:U31"/>
    <mergeCell ref="R2:T2"/>
    <mergeCell ref="K4:K5"/>
    <mergeCell ref="L4:L5"/>
    <mergeCell ref="O4:O5"/>
    <mergeCell ref="P4:P5"/>
    <mergeCell ref="A30:U30"/>
    <mergeCell ref="A3:A5"/>
    <mergeCell ref="B4:B5"/>
    <mergeCell ref="C4:C5"/>
    <mergeCell ref="D4:D5"/>
    <mergeCell ref="A26:U26"/>
    <mergeCell ref="S4:S5"/>
    <mergeCell ref="T4:T5"/>
    <mergeCell ref="G4:G5"/>
    <mergeCell ref="H4:H5"/>
  </mergeCells>
  <printOptions/>
  <pageMargins left="0.4724409448818898" right="0.1968503937007874" top="0.7086614173228347" bottom="0.5511811023622047" header="0.4724409448818898" footer="0.2362204724409449"/>
  <pageSetup horizontalDpi="600" verticalDpi="600" orientation="landscape" paperSize="9" scale="97" r:id="rId2"/>
  <headerFooter alignWithMargins="0">
    <oddFooter>&amp;C&amp;10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2012-03-05T09:02:43Z</cp:lastPrinted>
  <dcterms:created xsi:type="dcterms:W3CDTF">2006-02-01T06:33:15Z</dcterms:created>
  <dcterms:modified xsi:type="dcterms:W3CDTF">2012-03-05T09:02:51Z</dcterms:modified>
  <cp:category/>
  <cp:version/>
  <cp:contentType/>
  <cp:contentStatus/>
  <cp:revision>45</cp:revision>
</cp:coreProperties>
</file>