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</sheets>
  <definedNames>
    <definedName name="_xlnm.Print_Area" localSheetId="0">'Sheet1'!$A$1:$Q$48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<sst xmlns="http://schemas.openxmlformats.org/spreadsheetml/2006/main" count="115" uniqueCount="68">
  <si>
    <t>〈女〉</t>
  </si>
  <si>
    <t>＜　頸　部　＞</t>
  </si>
  <si>
    <t xml:space="preserve"> </t>
  </si>
  <si>
    <t>精  　 密  　検   　査   　結  　 果</t>
  </si>
  <si>
    <t>対象者数</t>
  </si>
  <si>
    <t>受診率</t>
  </si>
  <si>
    <t>要精検者数</t>
  </si>
  <si>
    <t>要精検率</t>
  </si>
  <si>
    <t>異常認めず</t>
  </si>
  <si>
    <t>がんであった者</t>
  </si>
  <si>
    <t>がんの疑いのある者</t>
  </si>
  <si>
    <t>がん以外の疾患であった者</t>
  </si>
  <si>
    <t>未把握</t>
  </si>
  <si>
    <t>(％)</t>
  </si>
  <si>
    <t>管内総数</t>
  </si>
  <si>
    <t>中津川市</t>
  </si>
  <si>
    <t>恵 那 市</t>
  </si>
  <si>
    <t>＜　マンモグラフィ併用方式　＞</t>
  </si>
  <si>
    <t>精検     受診者数</t>
  </si>
  <si>
    <t>精検     受診者率</t>
  </si>
  <si>
    <t>精検         未受診者</t>
  </si>
  <si>
    <t>精検      未受診者</t>
  </si>
  <si>
    <t>再掲初回</t>
  </si>
  <si>
    <t>2年連続    受診者数</t>
  </si>
  <si>
    <t>前年度　　　受診者数</t>
  </si>
  <si>
    <t>　受　診　者　数</t>
  </si>
  <si>
    <t>今年度　　受診者数</t>
  </si>
  <si>
    <t>前年度     受診者数</t>
  </si>
  <si>
    <t>2年連続     受診者数</t>
  </si>
  <si>
    <t>＜歯周疾患検診＞</t>
  </si>
  <si>
    <t xml:space="preserve">歯　周　疾　患　検　診 </t>
  </si>
  <si>
    <t xml:space="preserve"> 　　歯　　周　　疾　　患　　検　　診</t>
  </si>
  <si>
    <t>受　診　者　数</t>
  </si>
  <si>
    <t>要</t>
  </si>
  <si>
    <t>異常</t>
  </si>
  <si>
    <t>計</t>
  </si>
  <si>
    <t>男</t>
  </si>
  <si>
    <t>女</t>
  </si>
  <si>
    <t>精検者</t>
  </si>
  <si>
    <t>指導者</t>
  </si>
  <si>
    <t>認めず</t>
  </si>
  <si>
    <t>　</t>
  </si>
  <si>
    <t>管内総数</t>
  </si>
  <si>
    <t>中津川市</t>
  </si>
  <si>
    <t>恵那市</t>
  </si>
  <si>
    <t>女</t>
  </si>
  <si>
    <t>２　健康増進事業実施状況</t>
  </si>
  <si>
    <t>(４)子宮がん検診実施状況（Ｔ６－４）</t>
  </si>
  <si>
    <t>(５)乳がん検診実施状況（Ｔ６－５）</t>
  </si>
  <si>
    <t>　　　（平成22年度）</t>
  </si>
  <si>
    <t>　　　（平成22年度）</t>
  </si>
  <si>
    <t>精  　 密  　検   　査   　結  　 果</t>
  </si>
  <si>
    <t>(％)</t>
  </si>
  <si>
    <t>(１)歯周疾患・骨粗鬆症検診実施状況 （Ｔ６－６）</t>
  </si>
  <si>
    <t xml:space="preserve">歯　　周　　疾　　患　　検　　診 </t>
  </si>
  <si>
    <t>受　　診　　者　　数</t>
  </si>
  <si>
    <t>40歳</t>
  </si>
  <si>
    <t>50歳</t>
  </si>
  <si>
    <t>60歳</t>
  </si>
  <si>
    <t>70歳</t>
  </si>
  <si>
    <t>＜骨粗鬆症検診＞</t>
  </si>
  <si>
    <t>　　　（平成22年度）</t>
  </si>
  <si>
    <t>骨　　粗　　鬆　　症　　検　　診</t>
  </si>
  <si>
    <t>受　　診　　者　　数</t>
  </si>
  <si>
    <t>45歳</t>
  </si>
  <si>
    <t>55歳</t>
  </si>
  <si>
    <t>65歳</t>
  </si>
  <si>
    <t xml:space="preserve">                                                                                      -42-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</si>
</sst>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"/>
    <numFmt numFmtId="179" formatCode="0_);[Red]\(0\)"/>
    <numFmt numFmtId="180" formatCode="_ * #,##0.0_ ;_ * \-#,##0.0_ ;_ * &quot;-&quot;?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 horizontal="distributed"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shrinkToFit="1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shrinkToFit="1"/>
    </xf>
    <xf numFmtId="176" fontId="5" fillId="33" borderId="32" xfId="0" applyNumberFormat="1" applyFont="1" applyFill="1" applyBorder="1" applyAlignment="1">
      <alignment horizontal="distributed"/>
    </xf>
    <xf numFmtId="176" fontId="5" fillId="33" borderId="33" xfId="0" applyNumberFormat="1" applyFont="1" applyFill="1" applyBorder="1" applyAlignment="1">
      <alignment horizontal="distributed"/>
    </xf>
    <xf numFmtId="176" fontId="5" fillId="33" borderId="34" xfId="0" applyNumberFormat="1" applyFont="1" applyFill="1" applyBorder="1" applyAlignment="1">
      <alignment horizontal="distributed"/>
    </xf>
    <xf numFmtId="0" fontId="5" fillId="33" borderId="32" xfId="0" applyFont="1" applyFill="1" applyBorder="1" applyAlignment="1">
      <alignment horizontal="distributed" vertical="center" shrinkToFit="1"/>
    </xf>
    <xf numFmtId="0" fontId="5" fillId="33" borderId="34" xfId="0" applyFont="1" applyFill="1" applyBorder="1" applyAlignment="1">
      <alignment horizontal="distributed" vertical="center" shrinkToFit="1"/>
    </xf>
    <xf numFmtId="0" fontId="5" fillId="33" borderId="35" xfId="0" applyFont="1" applyFill="1" applyBorder="1" applyAlignment="1">
      <alignment horizontal="distributed" vertical="center" shrinkToFit="1"/>
    </xf>
    <xf numFmtId="0" fontId="5" fillId="33" borderId="36" xfId="0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/>
    </xf>
    <xf numFmtId="176" fontId="5" fillId="0" borderId="38" xfId="0" applyNumberFormat="1" applyFont="1" applyFill="1" applyBorder="1" applyAlignment="1">
      <alignment/>
    </xf>
    <xf numFmtId="176" fontId="5" fillId="0" borderId="38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177" fontId="5" fillId="0" borderId="40" xfId="0" applyNumberFormat="1" applyFont="1" applyBorder="1" applyAlignment="1">
      <alignment/>
    </xf>
    <xf numFmtId="176" fontId="5" fillId="0" borderId="41" xfId="0" applyNumberFormat="1" applyFont="1" applyFill="1" applyBorder="1" applyAlignment="1">
      <alignment/>
    </xf>
    <xf numFmtId="176" fontId="5" fillId="0" borderId="42" xfId="0" applyNumberFormat="1" applyFont="1" applyFill="1" applyBorder="1" applyAlignment="1">
      <alignment/>
    </xf>
    <xf numFmtId="176" fontId="5" fillId="0" borderId="43" xfId="0" applyNumberFormat="1" applyFont="1" applyFill="1" applyBorder="1" applyAlignment="1">
      <alignment/>
    </xf>
    <xf numFmtId="176" fontId="5" fillId="0" borderId="44" xfId="0" applyNumberFormat="1" applyFont="1" applyFill="1" applyBorder="1" applyAlignment="1" applyProtection="1">
      <alignment/>
      <protection locked="0"/>
    </xf>
    <xf numFmtId="176" fontId="5" fillId="0" borderId="45" xfId="0" applyNumberFormat="1" applyFont="1" applyFill="1" applyBorder="1" applyAlignment="1" applyProtection="1">
      <alignment/>
      <protection locked="0"/>
    </xf>
    <xf numFmtId="176" fontId="5" fillId="0" borderId="27" xfId="0" applyNumberFormat="1" applyFont="1" applyFill="1" applyBorder="1" applyAlignment="1" applyProtection="1">
      <alignment/>
      <protection locked="0"/>
    </xf>
    <xf numFmtId="176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6" fontId="5" fillId="0" borderId="46" xfId="0" applyNumberFormat="1" applyFont="1" applyFill="1" applyBorder="1" applyAlignment="1" applyProtection="1">
      <alignment/>
      <protection locked="0"/>
    </xf>
    <xf numFmtId="177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7" fontId="5" fillId="0" borderId="47" xfId="0" applyNumberFormat="1" applyFont="1" applyBorder="1" applyAlignment="1">
      <alignment/>
    </xf>
    <xf numFmtId="176" fontId="5" fillId="0" borderId="48" xfId="0" applyNumberFormat="1" applyFont="1" applyFill="1" applyBorder="1" applyAlignment="1" applyProtection="1">
      <alignment horizontal="right"/>
      <protection locked="0"/>
    </xf>
    <xf numFmtId="176" fontId="5" fillId="0" borderId="49" xfId="0" applyNumberFormat="1" applyFont="1" applyFill="1" applyBorder="1" applyAlignment="1" applyProtection="1">
      <alignment horizontal="right"/>
      <protection locked="0"/>
    </xf>
    <xf numFmtId="176" fontId="5" fillId="0" borderId="50" xfId="0" applyNumberFormat="1" applyFont="1" applyFill="1" applyBorder="1" applyAlignment="1" applyProtection="1">
      <alignment horizontal="right"/>
      <protection locked="0"/>
    </xf>
    <xf numFmtId="176" fontId="5" fillId="0" borderId="51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39" xfId="0" applyNumberFormat="1" applyFont="1" applyFill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3" xfId="0" applyNumberFormat="1" applyFont="1" applyBorder="1" applyAlignment="1">
      <alignment/>
    </xf>
    <xf numFmtId="176" fontId="5" fillId="0" borderId="52" xfId="0" applyNumberFormat="1" applyFont="1" applyFill="1" applyBorder="1" applyAlignment="1">
      <alignment/>
    </xf>
    <xf numFmtId="176" fontId="5" fillId="0" borderId="49" xfId="0" applyNumberFormat="1" applyFont="1" applyFill="1" applyBorder="1" applyAlignment="1" applyProtection="1">
      <alignment/>
      <protection locked="0"/>
    </xf>
    <xf numFmtId="176" fontId="5" fillId="0" borderId="15" xfId="0" applyNumberFormat="1" applyFont="1" applyFill="1" applyBorder="1" applyAlignment="1" applyProtection="1">
      <alignment/>
      <protection locked="0"/>
    </xf>
    <xf numFmtId="177" fontId="5" fillId="0" borderId="54" xfId="0" applyNumberFormat="1" applyFont="1" applyBorder="1" applyAlignment="1">
      <alignment/>
    </xf>
    <xf numFmtId="176" fontId="5" fillId="0" borderId="55" xfId="0" applyNumberFormat="1" applyFont="1" applyFill="1" applyBorder="1" applyAlignment="1" applyProtection="1">
      <alignment/>
      <protection locked="0"/>
    </xf>
    <xf numFmtId="178" fontId="5" fillId="0" borderId="19" xfId="0" applyNumberFormat="1" applyFont="1" applyBorder="1" applyAlignment="1">
      <alignment/>
    </xf>
    <xf numFmtId="178" fontId="5" fillId="0" borderId="56" xfId="0" applyNumberFormat="1" applyFont="1" applyBorder="1" applyAlignment="1">
      <alignment/>
    </xf>
    <xf numFmtId="176" fontId="5" fillId="0" borderId="55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 applyProtection="1">
      <alignment/>
      <protection locked="0"/>
    </xf>
    <xf numFmtId="178" fontId="44" fillId="0" borderId="0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3" fontId="44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44" fillId="0" borderId="0" xfId="0" applyFont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 applyProtection="1">
      <alignment horizontal="right" vertical="center"/>
      <protection locked="0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44" fillId="0" borderId="73" xfId="0" applyFont="1" applyBorder="1" applyAlignment="1">
      <alignment vertical="center"/>
    </xf>
    <xf numFmtId="0" fontId="44" fillId="0" borderId="74" xfId="0" applyFont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right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wrapText="1"/>
    </xf>
    <xf numFmtId="0" fontId="44" fillId="0" borderId="5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wrapText="1"/>
    </xf>
    <xf numFmtId="0" fontId="44" fillId="0" borderId="56" xfId="0" applyFont="1" applyBorder="1" applyAlignment="1">
      <alignment/>
    </xf>
    <xf numFmtId="0" fontId="5" fillId="0" borderId="95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95" xfId="0" applyNumberFormat="1" applyFont="1" applyBorder="1" applyAlignment="1">
      <alignment horizontal="center" vertical="center" wrapText="1"/>
    </xf>
    <xf numFmtId="0" fontId="5" fillId="0" borderId="96" xfId="0" applyNumberFormat="1" applyFont="1" applyBorder="1" applyAlignment="1">
      <alignment horizontal="center" vertical="center" wrapText="1"/>
    </xf>
    <xf numFmtId="0" fontId="5" fillId="0" borderId="97" xfId="0" applyNumberFormat="1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wrapText="1"/>
    </xf>
    <xf numFmtId="0" fontId="5" fillId="0" borderId="65" xfId="0" applyFont="1" applyBorder="1" applyAlignment="1">
      <alignment horizontal="center"/>
    </xf>
    <xf numFmtId="0" fontId="5" fillId="0" borderId="95" xfId="0" applyNumberFormat="1" applyFont="1" applyBorder="1" applyAlignment="1">
      <alignment horizontal="center" vertical="center" shrinkToFit="1"/>
    </xf>
    <xf numFmtId="0" fontId="5" fillId="0" borderId="56" xfId="0" applyNumberFormat="1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44" fillId="0" borderId="56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9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view="pageLayout" zoomScaleSheetLayoutView="100" workbookViewId="0" topLeftCell="A37">
      <selection activeCell="A45" sqref="A45"/>
    </sheetView>
  </sheetViews>
  <sheetFormatPr defaultColWidth="6.57421875" defaultRowHeight="12.75" customHeight="1"/>
  <cols>
    <col min="1" max="1" width="10.28125" style="20" customWidth="1"/>
    <col min="2" max="17" width="9.57421875" style="20" customWidth="1"/>
    <col min="18" max="18" width="1.1484375" style="20" customWidth="1"/>
    <col min="19" max="19" width="5.7109375" style="20" customWidth="1"/>
    <col min="20" max="26" width="3.421875" style="20" customWidth="1"/>
    <col min="27" max="28" width="2.8515625" style="20" customWidth="1"/>
    <col min="29" max="34" width="3.421875" style="20" customWidth="1"/>
    <col min="35" max="35" width="4.7109375" style="20" customWidth="1"/>
    <col min="36" max="37" width="4.140625" style="20" customWidth="1"/>
    <col min="38" max="38" width="6.57421875" style="20" customWidth="1"/>
    <col min="39" max="39" width="3.421875" style="20" customWidth="1"/>
    <col min="40" max="40" width="2.8515625" style="20" customWidth="1"/>
    <col min="41" max="41" width="3.421875" style="20" customWidth="1"/>
    <col min="42" max="42" width="2.8515625" style="20" customWidth="1"/>
    <col min="43" max="43" width="3.421875" style="20" customWidth="1"/>
    <col min="44" max="45" width="2.8515625" style="20" customWidth="1"/>
    <col min="46" max="46" width="3.421875" style="20" customWidth="1"/>
    <col min="47" max="47" width="2.8515625" style="20" customWidth="1"/>
    <col min="48" max="50" width="3.421875" style="20" customWidth="1"/>
    <col min="51" max="52" width="0.9921875" style="20" customWidth="1"/>
    <col min="53" max="53" width="6.57421875" style="20" customWidth="1"/>
    <col min="54" max="54" width="5.421875" style="20" customWidth="1"/>
    <col min="55" max="55" width="6.57421875" style="20" customWidth="1"/>
    <col min="56" max="56" width="6.00390625" style="20" customWidth="1"/>
    <col min="57" max="57" width="4.140625" style="20" customWidth="1"/>
    <col min="58" max="59" width="3.421875" style="20" customWidth="1"/>
    <col min="60" max="62" width="4.140625" style="20" customWidth="1"/>
    <col min="63" max="63" width="3.421875" style="20" customWidth="1"/>
    <col min="64" max="65" width="4.140625" style="20" customWidth="1"/>
    <col min="66" max="66" width="3.421875" style="20" customWidth="1"/>
    <col min="67" max="84" width="2.8515625" style="20" customWidth="1"/>
    <col min="85" max="85" width="3.421875" style="20" customWidth="1"/>
    <col min="86" max="87" width="4.140625" style="20" customWidth="1"/>
    <col min="88" max="16384" width="6.57421875" style="20" customWidth="1"/>
  </cols>
  <sheetData>
    <row r="1" s="1" customFormat="1" ht="26.25" customHeight="1">
      <c r="A1" s="2" t="s">
        <v>47</v>
      </c>
    </row>
    <row r="2" s="1" customFormat="1" ht="8.25" customHeight="1">
      <c r="A2" s="2"/>
    </row>
    <row r="3" spans="1:35" s="3" customFormat="1" ht="15" customHeight="1" thickBot="1">
      <c r="A3" s="4" t="s">
        <v>0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34" t="s">
        <v>49</v>
      </c>
      <c r="P3" s="134"/>
      <c r="Q3" s="134"/>
      <c r="AI3" s="7" t="s">
        <v>2</v>
      </c>
    </row>
    <row r="4" spans="1:18" s="3" customFormat="1" ht="21.75" customHeight="1">
      <c r="A4" s="114"/>
      <c r="B4" s="116" t="s">
        <v>4</v>
      </c>
      <c r="C4" s="150" t="s">
        <v>25</v>
      </c>
      <c r="D4" s="151"/>
      <c r="E4" s="151"/>
      <c r="F4" s="152"/>
      <c r="G4" s="116" t="s">
        <v>5</v>
      </c>
      <c r="H4" s="146" t="s">
        <v>6</v>
      </c>
      <c r="I4" s="116" t="s">
        <v>7</v>
      </c>
      <c r="J4" s="165" t="s">
        <v>18</v>
      </c>
      <c r="K4" s="165" t="s">
        <v>19</v>
      </c>
      <c r="L4" s="161" t="s">
        <v>3</v>
      </c>
      <c r="M4" s="162"/>
      <c r="N4" s="162"/>
      <c r="O4" s="162"/>
      <c r="P4" s="162"/>
      <c r="Q4" s="163"/>
      <c r="R4" s="6"/>
    </row>
    <row r="5" spans="1:18" s="3" customFormat="1" ht="21.75" customHeight="1">
      <c r="A5" s="115"/>
      <c r="B5" s="117"/>
      <c r="C5" s="154" t="s">
        <v>26</v>
      </c>
      <c r="D5" s="117" t="s">
        <v>22</v>
      </c>
      <c r="E5" s="154" t="s">
        <v>24</v>
      </c>
      <c r="F5" s="154" t="s">
        <v>23</v>
      </c>
      <c r="G5" s="117"/>
      <c r="H5" s="147"/>
      <c r="I5" s="117"/>
      <c r="J5" s="166"/>
      <c r="K5" s="166"/>
      <c r="L5" s="172" t="s">
        <v>8</v>
      </c>
      <c r="M5" s="158" t="s">
        <v>9</v>
      </c>
      <c r="N5" s="158" t="s">
        <v>10</v>
      </c>
      <c r="O5" s="158" t="s">
        <v>11</v>
      </c>
      <c r="P5" s="156" t="s">
        <v>12</v>
      </c>
      <c r="Q5" s="159" t="s">
        <v>20</v>
      </c>
      <c r="R5" s="6"/>
    </row>
    <row r="6" spans="1:18" s="3" customFormat="1" ht="21.75" customHeight="1" thickBot="1">
      <c r="A6" s="115"/>
      <c r="B6" s="8"/>
      <c r="C6" s="178"/>
      <c r="D6" s="153"/>
      <c r="E6" s="155"/>
      <c r="F6" s="155"/>
      <c r="G6" s="9" t="s">
        <v>13</v>
      </c>
      <c r="H6" s="10"/>
      <c r="I6" s="9" t="s">
        <v>13</v>
      </c>
      <c r="J6" s="8"/>
      <c r="K6" s="9" t="s">
        <v>13</v>
      </c>
      <c r="L6" s="173"/>
      <c r="M6" s="164"/>
      <c r="N6" s="164"/>
      <c r="O6" s="157"/>
      <c r="P6" s="157"/>
      <c r="Q6" s="160"/>
      <c r="R6" s="6"/>
    </row>
    <row r="7" spans="1:18" s="3" customFormat="1" ht="21.75" customHeight="1" thickBot="1">
      <c r="A7" s="11" t="s">
        <v>14</v>
      </c>
      <c r="B7" s="12">
        <f>SUM(B8+B9)</f>
        <v>28355</v>
      </c>
      <c r="C7" s="12">
        <f>SUM(C8+C9)</f>
        <v>4794</v>
      </c>
      <c r="D7" s="12">
        <f>SUM(D8+D9)</f>
        <v>1832</v>
      </c>
      <c r="E7" s="12">
        <f>SUM(E8+E9)</f>
        <v>4712</v>
      </c>
      <c r="F7" s="12">
        <f>SUM(F8+F9)</f>
        <v>2226</v>
      </c>
      <c r="G7" s="13">
        <f>(C7+E7-F7)/B7*100</f>
        <v>25.674484217950976</v>
      </c>
      <c r="H7" s="12">
        <f>H8+H9</f>
        <v>91</v>
      </c>
      <c r="I7" s="13">
        <f>SUM(H7/C7*100)</f>
        <v>1.898206090947017</v>
      </c>
      <c r="J7" s="12">
        <f>J8+J9</f>
        <v>64</v>
      </c>
      <c r="K7" s="13">
        <f>SUM(J7/H7*100)</f>
        <v>70.32967032967034</v>
      </c>
      <c r="L7" s="12">
        <f aca="true" t="shared" si="0" ref="L7:Q7">L8+L9</f>
        <v>19</v>
      </c>
      <c r="M7" s="12">
        <f t="shared" si="0"/>
        <v>1</v>
      </c>
      <c r="N7" s="12">
        <f t="shared" si="0"/>
        <v>0</v>
      </c>
      <c r="O7" s="12">
        <f t="shared" si="0"/>
        <v>44</v>
      </c>
      <c r="P7" s="14">
        <f t="shared" si="0"/>
        <v>21</v>
      </c>
      <c r="Q7" s="15">
        <f t="shared" si="0"/>
        <v>6</v>
      </c>
      <c r="R7" s="6"/>
    </row>
    <row r="8" spans="1:18" s="3" customFormat="1" ht="21.75" customHeight="1">
      <c r="A8" s="54" t="s">
        <v>15</v>
      </c>
      <c r="B8" s="61">
        <v>18511</v>
      </c>
      <c r="C8" s="62">
        <v>3302</v>
      </c>
      <c r="D8" s="62">
        <v>1228</v>
      </c>
      <c r="E8" s="63">
        <v>3415</v>
      </c>
      <c r="F8" s="63">
        <v>1596</v>
      </c>
      <c r="G8" s="64">
        <f>(C8+E8-F8)/B8*100</f>
        <v>27.664631840527253</v>
      </c>
      <c r="H8" s="62">
        <v>60</v>
      </c>
      <c r="I8" s="64">
        <f>SUM(H8/C8*100)</f>
        <v>1.8170805572380373</v>
      </c>
      <c r="J8" s="63">
        <v>42</v>
      </c>
      <c r="K8" s="65">
        <f>SUM(J8/H8*100)</f>
        <v>70</v>
      </c>
      <c r="L8" s="66">
        <v>13</v>
      </c>
      <c r="M8" s="67">
        <v>0</v>
      </c>
      <c r="N8" s="67">
        <v>0</v>
      </c>
      <c r="O8" s="67">
        <v>29</v>
      </c>
      <c r="P8" s="67">
        <v>13</v>
      </c>
      <c r="Q8" s="68">
        <v>5</v>
      </c>
      <c r="R8" s="6"/>
    </row>
    <row r="9" spans="1:18" s="3" customFormat="1" ht="21.75" customHeight="1" thickBot="1">
      <c r="A9" s="55" t="s">
        <v>16</v>
      </c>
      <c r="B9" s="69">
        <v>9844</v>
      </c>
      <c r="C9" s="70">
        <v>1492</v>
      </c>
      <c r="D9" s="71">
        <v>604</v>
      </c>
      <c r="E9" s="72">
        <v>1297</v>
      </c>
      <c r="F9" s="72">
        <v>630</v>
      </c>
      <c r="G9" s="73">
        <f>(C9+E9-F9)/B9*100</f>
        <v>21.932141405932548</v>
      </c>
      <c r="H9" s="74">
        <v>31</v>
      </c>
      <c r="I9" s="75">
        <f>SUM(H9/C9*100)</f>
        <v>2.0777479892761392</v>
      </c>
      <c r="J9" s="76">
        <v>22</v>
      </c>
      <c r="K9" s="77">
        <f>SUM(J9/H9*100)</f>
        <v>70.96774193548387</v>
      </c>
      <c r="L9" s="78">
        <v>6</v>
      </c>
      <c r="M9" s="79">
        <v>1</v>
      </c>
      <c r="N9" s="80">
        <v>0</v>
      </c>
      <c r="O9" s="80">
        <v>15</v>
      </c>
      <c r="P9" s="79">
        <v>8</v>
      </c>
      <c r="Q9" s="81">
        <v>1</v>
      </c>
      <c r="R9" s="6"/>
    </row>
    <row r="10" spans="1:18" s="3" customFormat="1" ht="11.25" customHeight="1">
      <c r="A10" s="16"/>
      <c r="B10" s="5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"/>
    </row>
    <row r="11" spans="1:17" ht="43.5" customHeight="1">
      <c r="A11" s="2" t="s">
        <v>48</v>
      </c>
      <c r="B11" s="1"/>
      <c r="C11" s="1"/>
      <c r="D11" s="1"/>
      <c r="E11" s="1"/>
      <c r="F11" s="1"/>
      <c r="G11" s="18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7.5" customHeight="1">
      <c r="A12" s="2"/>
      <c r="B12" s="1"/>
      <c r="C12" s="1"/>
      <c r="D12" s="1"/>
      <c r="E12" s="1"/>
      <c r="F12" s="1"/>
      <c r="G12" s="18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8" s="3" customFormat="1" ht="15" customHeight="1" thickBot="1">
      <c r="A13" s="4" t="s">
        <v>0</v>
      </c>
      <c r="B13" s="5" t="s">
        <v>17</v>
      </c>
      <c r="C13" s="22"/>
      <c r="D13" s="22"/>
      <c r="E13" s="22"/>
      <c r="F13" s="22"/>
      <c r="G13" s="19"/>
      <c r="H13" s="22"/>
      <c r="I13" s="23"/>
      <c r="J13" s="22"/>
      <c r="K13" s="24"/>
      <c r="L13" s="22"/>
      <c r="M13" s="22"/>
      <c r="N13" s="22"/>
      <c r="O13" s="134" t="s">
        <v>50</v>
      </c>
      <c r="P13" s="134"/>
      <c r="Q13" s="134"/>
      <c r="R13" s="6"/>
    </row>
    <row r="14" spans="1:18" s="3" customFormat="1" ht="15" customHeight="1" thickBot="1">
      <c r="A14" s="114"/>
      <c r="B14" s="116" t="s">
        <v>4</v>
      </c>
      <c r="C14" s="118" t="s">
        <v>25</v>
      </c>
      <c r="D14" s="119"/>
      <c r="E14" s="119"/>
      <c r="F14" s="120"/>
      <c r="G14" s="180" t="s">
        <v>5</v>
      </c>
      <c r="H14" s="148" t="s">
        <v>6</v>
      </c>
      <c r="I14" s="116" t="s">
        <v>7</v>
      </c>
      <c r="J14" s="165" t="s">
        <v>18</v>
      </c>
      <c r="K14" s="165" t="s">
        <v>19</v>
      </c>
      <c r="L14" s="161" t="s">
        <v>51</v>
      </c>
      <c r="M14" s="162"/>
      <c r="N14" s="162"/>
      <c r="O14" s="162"/>
      <c r="P14" s="162"/>
      <c r="Q14" s="163"/>
      <c r="R14" s="6"/>
    </row>
    <row r="15" spans="1:18" s="3" customFormat="1" ht="24" customHeight="1">
      <c r="A15" s="115"/>
      <c r="B15" s="117"/>
      <c r="C15" s="179" t="s">
        <v>26</v>
      </c>
      <c r="D15" s="117" t="s">
        <v>22</v>
      </c>
      <c r="E15" s="144" t="s">
        <v>27</v>
      </c>
      <c r="F15" s="144" t="s">
        <v>28</v>
      </c>
      <c r="G15" s="181"/>
      <c r="H15" s="149"/>
      <c r="I15" s="117"/>
      <c r="J15" s="166"/>
      <c r="K15" s="166"/>
      <c r="L15" s="174" t="s">
        <v>8</v>
      </c>
      <c r="M15" s="167" t="s">
        <v>9</v>
      </c>
      <c r="N15" s="167" t="s">
        <v>10</v>
      </c>
      <c r="O15" s="170" t="s">
        <v>11</v>
      </c>
      <c r="P15" s="176" t="s">
        <v>12</v>
      </c>
      <c r="Q15" s="168" t="s">
        <v>21</v>
      </c>
      <c r="R15" s="6"/>
    </row>
    <row r="16" spans="1:18" s="3" customFormat="1" ht="16.5" customHeight="1" thickBot="1">
      <c r="A16" s="115"/>
      <c r="B16" s="8"/>
      <c r="C16" s="178"/>
      <c r="D16" s="153"/>
      <c r="E16" s="145"/>
      <c r="F16" s="145"/>
      <c r="G16" s="29" t="s">
        <v>52</v>
      </c>
      <c r="H16" s="21"/>
      <c r="I16" s="9" t="s">
        <v>13</v>
      </c>
      <c r="J16" s="9"/>
      <c r="K16" s="9" t="s">
        <v>13</v>
      </c>
      <c r="L16" s="175"/>
      <c r="M16" s="166"/>
      <c r="N16" s="166"/>
      <c r="O16" s="171"/>
      <c r="P16" s="117"/>
      <c r="Q16" s="169"/>
      <c r="R16" s="6"/>
    </row>
    <row r="17" spans="1:18" s="3" customFormat="1" ht="22.5" customHeight="1" thickBot="1">
      <c r="A17" s="11" t="s">
        <v>14</v>
      </c>
      <c r="B17" s="12">
        <f>SUM(B18:B19)</f>
        <v>23097</v>
      </c>
      <c r="C17" s="12">
        <f>SUM(C18:C19)</f>
        <v>4453</v>
      </c>
      <c r="D17" s="12">
        <f>SUM(D18:D19)</f>
        <v>1497</v>
      </c>
      <c r="E17" s="12">
        <f>SUM(E18:E19)</f>
        <v>4419</v>
      </c>
      <c r="F17" s="12">
        <f>SUM(F18:F19)</f>
        <v>2239</v>
      </c>
      <c r="G17" s="13">
        <f>(C17+E17-F17)/B17*100</f>
        <v>28.718015326665803</v>
      </c>
      <c r="H17" s="12">
        <f>SUM(H18:H19)</f>
        <v>301</v>
      </c>
      <c r="I17" s="25">
        <f>SUM(H17/C17*100)</f>
        <v>6.7594879856276675</v>
      </c>
      <c r="J17" s="12">
        <f>SUM(J18:J19)</f>
        <v>242</v>
      </c>
      <c r="K17" s="26">
        <f>SUM(J17/H17*100)</f>
        <v>80.39867109634552</v>
      </c>
      <c r="L17" s="12">
        <f aca="true" t="shared" si="1" ref="L17:Q17">SUM(L18:L19)</f>
        <v>118</v>
      </c>
      <c r="M17" s="12">
        <f t="shared" si="1"/>
        <v>12</v>
      </c>
      <c r="N17" s="12">
        <f t="shared" si="1"/>
        <v>1</v>
      </c>
      <c r="O17" s="12">
        <f t="shared" si="1"/>
        <v>111</v>
      </c>
      <c r="P17" s="12">
        <f t="shared" si="1"/>
        <v>45</v>
      </c>
      <c r="Q17" s="15">
        <f t="shared" si="1"/>
        <v>14</v>
      </c>
      <c r="R17" s="6"/>
    </row>
    <row r="18" spans="1:18" s="3" customFormat="1" ht="22.5" customHeight="1">
      <c r="A18" s="54" t="s">
        <v>15</v>
      </c>
      <c r="B18" s="61">
        <v>15771</v>
      </c>
      <c r="C18" s="83">
        <v>2919</v>
      </c>
      <c r="D18" s="84">
        <v>869</v>
      </c>
      <c r="E18" s="84">
        <v>2944</v>
      </c>
      <c r="F18" s="67">
        <v>1557</v>
      </c>
      <c r="G18" s="64">
        <f>(C18+E18-F18)/B18*100</f>
        <v>27.30327816879082</v>
      </c>
      <c r="H18" s="62">
        <v>183</v>
      </c>
      <c r="I18" s="85">
        <f>SUM(H18/C18*100)</f>
        <v>6.269270298047276</v>
      </c>
      <c r="J18" s="63">
        <v>138</v>
      </c>
      <c r="K18" s="86">
        <f>SUM(J18/H18*100)</f>
        <v>75.40983606557377</v>
      </c>
      <c r="L18" s="87">
        <v>61</v>
      </c>
      <c r="M18" s="67">
        <v>5</v>
      </c>
      <c r="N18" s="67">
        <v>1</v>
      </c>
      <c r="O18" s="67">
        <v>71</v>
      </c>
      <c r="P18" s="67">
        <v>41</v>
      </c>
      <c r="Q18" s="68">
        <v>4</v>
      </c>
      <c r="R18" s="6"/>
    </row>
    <row r="19" spans="1:18" s="3" customFormat="1" ht="22.5" customHeight="1" thickBot="1">
      <c r="A19" s="56" t="s">
        <v>16</v>
      </c>
      <c r="B19" s="69">
        <v>7326</v>
      </c>
      <c r="C19" s="88">
        <v>1534</v>
      </c>
      <c r="D19" s="74">
        <v>628</v>
      </c>
      <c r="E19" s="74">
        <v>1475</v>
      </c>
      <c r="F19" s="89">
        <v>682</v>
      </c>
      <c r="G19" s="90">
        <f>(C19+E19-F19)/B19*100</f>
        <v>31.763581763581765</v>
      </c>
      <c r="H19" s="91">
        <v>118</v>
      </c>
      <c r="I19" s="92">
        <f>SUM(H19/C19*100)</f>
        <v>7.6923076923076925</v>
      </c>
      <c r="J19" s="72">
        <v>104</v>
      </c>
      <c r="K19" s="93">
        <f>SUM(J19/H19*100)</f>
        <v>88.13559322033898</v>
      </c>
      <c r="L19" s="94">
        <v>57</v>
      </c>
      <c r="M19" s="79">
        <v>7</v>
      </c>
      <c r="N19" s="80">
        <v>0</v>
      </c>
      <c r="O19" s="79">
        <v>40</v>
      </c>
      <c r="P19" s="79">
        <v>4</v>
      </c>
      <c r="Q19" s="81">
        <v>10</v>
      </c>
      <c r="R19" s="6"/>
    </row>
    <row r="20" spans="1:17" ht="12.75" customHeight="1">
      <c r="A20" s="95"/>
      <c r="B20" s="96"/>
      <c r="C20" s="96"/>
      <c r="D20" s="96"/>
      <c r="E20" s="96"/>
      <c r="F20" s="96"/>
      <c r="G20" s="97"/>
      <c r="H20" s="96"/>
      <c r="I20" s="97"/>
      <c r="J20" s="96"/>
      <c r="K20" s="98"/>
      <c r="L20" s="99"/>
      <c r="M20" s="99"/>
      <c r="N20" s="99"/>
      <c r="O20" s="99"/>
      <c r="P20" s="99"/>
      <c r="Q20" s="99"/>
    </row>
    <row r="21" spans="1:17" ht="12.75" customHeight="1">
      <c r="A21" s="95"/>
      <c r="B21" s="96"/>
      <c r="C21" s="96"/>
      <c r="D21" s="96"/>
      <c r="E21" s="96"/>
      <c r="F21" s="96"/>
      <c r="G21" s="97"/>
      <c r="H21" s="96"/>
      <c r="I21" s="97"/>
      <c r="J21" s="96"/>
      <c r="K21" s="98"/>
      <c r="L21" s="99"/>
      <c r="M21" s="99"/>
      <c r="N21" s="99"/>
      <c r="O21" s="99"/>
      <c r="P21" s="99"/>
      <c r="Q21" s="99"/>
    </row>
    <row r="22" spans="1:17" ht="28.5" customHeight="1">
      <c r="A22" s="183" t="s">
        <v>46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98"/>
      <c r="L22" s="99"/>
      <c r="M22" s="99"/>
      <c r="N22" s="99"/>
      <c r="O22" s="99"/>
      <c r="P22" s="99"/>
      <c r="Q22" s="99"/>
    </row>
    <row r="23" spans="1:17" ht="9.7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98"/>
      <c r="L23" s="99"/>
      <c r="M23" s="99"/>
      <c r="N23" s="99"/>
      <c r="O23" s="99"/>
      <c r="P23" s="99"/>
      <c r="Q23" s="99"/>
    </row>
    <row r="24" spans="1:17" ht="22.5" customHeight="1">
      <c r="A24" s="39" t="s">
        <v>53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101"/>
      <c r="P24" s="101"/>
      <c r="Q24" s="101"/>
    </row>
    <row r="25" spans="1:17" ht="8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01"/>
      <c r="P25" s="101"/>
      <c r="Q25" s="101"/>
    </row>
    <row r="26" spans="1:14" s="32" customFormat="1" ht="14.25" thickBot="1">
      <c r="A26" s="135" t="s">
        <v>29</v>
      </c>
      <c r="B26" s="135"/>
      <c r="C26" s="33"/>
      <c r="D26" s="33"/>
      <c r="E26" s="33"/>
      <c r="F26" s="33"/>
      <c r="G26" s="33"/>
      <c r="H26" s="33"/>
      <c r="I26" s="33"/>
      <c r="J26" s="33"/>
      <c r="K26" s="134" t="s">
        <v>50</v>
      </c>
      <c r="L26" s="134"/>
      <c r="M26" s="134"/>
      <c r="N26" s="33"/>
    </row>
    <row r="27" spans="1:14" s="32" customFormat="1" ht="21.75" customHeight="1">
      <c r="A27" s="136"/>
      <c r="B27" s="139" t="s">
        <v>54</v>
      </c>
      <c r="C27" s="139" t="s">
        <v>30</v>
      </c>
      <c r="D27" s="139"/>
      <c r="E27" s="139"/>
      <c r="F27" s="139" t="s">
        <v>31</v>
      </c>
      <c r="G27" s="139"/>
      <c r="H27" s="139"/>
      <c r="I27" s="139"/>
      <c r="J27" s="139"/>
      <c r="K27" s="139"/>
      <c r="L27" s="139"/>
      <c r="M27" s="140"/>
      <c r="N27" s="33"/>
    </row>
    <row r="28" spans="1:14" s="32" customFormat="1" ht="21.75" customHeight="1">
      <c r="A28" s="137"/>
      <c r="B28" s="141" t="s">
        <v>55</v>
      </c>
      <c r="C28" s="141" t="s">
        <v>32</v>
      </c>
      <c r="D28" s="141"/>
      <c r="E28" s="141"/>
      <c r="F28" s="141"/>
      <c r="G28" s="141"/>
      <c r="H28" s="141"/>
      <c r="I28" s="141"/>
      <c r="J28" s="141"/>
      <c r="K28" s="40" t="s">
        <v>33</v>
      </c>
      <c r="L28" s="41" t="s">
        <v>33</v>
      </c>
      <c r="M28" s="42" t="s">
        <v>34</v>
      </c>
      <c r="N28" s="33"/>
    </row>
    <row r="29" spans="1:14" s="32" customFormat="1" ht="21.75" customHeight="1">
      <c r="A29" s="137"/>
      <c r="B29" s="131" t="s">
        <v>35</v>
      </c>
      <c r="C29" s="142" t="s">
        <v>36</v>
      </c>
      <c r="D29" s="141"/>
      <c r="E29" s="141"/>
      <c r="F29" s="141"/>
      <c r="G29" s="142" t="s">
        <v>37</v>
      </c>
      <c r="H29" s="141"/>
      <c r="I29" s="141"/>
      <c r="J29" s="143"/>
      <c r="K29" s="43" t="s">
        <v>38</v>
      </c>
      <c r="L29" s="43" t="s">
        <v>39</v>
      </c>
      <c r="M29" s="44" t="s">
        <v>40</v>
      </c>
      <c r="N29" s="33"/>
    </row>
    <row r="30" spans="1:14" s="32" customFormat="1" ht="21.75" customHeight="1" thickBot="1">
      <c r="A30" s="138"/>
      <c r="B30" s="132"/>
      <c r="C30" s="45" t="s">
        <v>56</v>
      </c>
      <c r="D30" s="45" t="s">
        <v>57</v>
      </c>
      <c r="E30" s="45" t="s">
        <v>58</v>
      </c>
      <c r="F30" s="45" t="s">
        <v>59</v>
      </c>
      <c r="G30" s="45" t="s">
        <v>56</v>
      </c>
      <c r="H30" s="45" t="s">
        <v>57</v>
      </c>
      <c r="I30" s="45" t="s">
        <v>58</v>
      </c>
      <c r="J30" s="46" t="s">
        <v>59</v>
      </c>
      <c r="K30" s="47" t="s">
        <v>41</v>
      </c>
      <c r="L30" s="47" t="s">
        <v>41</v>
      </c>
      <c r="M30" s="48" t="s">
        <v>41</v>
      </c>
      <c r="N30" s="33"/>
    </row>
    <row r="31" spans="1:14" s="32" customFormat="1" ht="21.75" customHeight="1" thickBot="1">
      <c r="A31" s="49" t="s">
        <v>42</v>
      </c>
      <c r="B31" s="50">
        <f>SUM(B32+B33)</f>
        <v>624</v>
      </c>
      <c r="C31" s="50">
        <f>SUM(C32+C33)</f>
        <v>40</v>
      </c>
      <c r="D31" s="50">
        <f aca="true" t="shared" si="2" ref="D31:M31">SUM(D32+D33)</f>
        <v>42</v>
      </c>
      <c r="E31" s="50">
        <f t="shared" si="2"/>
        <v>63</v>
      </c>
      <c r="F31" s="50">
        <f t="shared" si="2"/>
        <v>77</v>
      </c>
      <c r="G31" s="50">
        <f t="shared" si="2"/>
        <v>92</v>
      </c>
      <c r="H31" s="50">
        <f t="shared" si="2"/>
        <v>88</v>
      </c>
      <c r="I31" s="50">
        <f t="shared" si="2"/>
        <v>117</v>
      </c>
      <c r="J31" s="50">
        <f t="shared" si="2"/>
        <v>105</v>
      </c>
      <c r="K31" s="50">
        <f t="shared" si="2"/>
        <v>445</v>
      </c>
      <c r="L31" s="50">
        <f t="shared" si="2"/>
        <v>57</v>
      </c>
      <c r="M31" s="51">
        <f t="shared" si="2"/>
        <v>122</v>
      </c>
      <c r="N31" s="33"/>
    </row>
    <row r="32" spans="1:14" s="32" customFormat="1" ht="21.75" customHeight="1">
      <c r="A32" s="57" t="s">
        <v>43</v>
      </c>
      <c r="B32" s="102">
        <f>SUM(C32:J32)</f>
        <v>588</v>
      </c>
      <c r="C32" s="103">
        <v>38</v>
      </c>
      <c r="D32" s="103">
        <v>41</v>
      </c>
      <c r="E32" s="104">
        <v>59</v>
      </c>
      <c r="F32" s="105">
        <v>69</v>
      </c>
      <c r="G32" s="103">
        <v>91</v>
      </c>
      <c r="H32" s="103">
        <v>84</v>
      </c>
      <c r="I32" s="103">
        <v>110</v>
      </c>
      <c r="J32" s="103">
        <v>96</v>
      </c>
      <c r="K32" s="103">
        <v>418</v>
      </c>
      <c r="L32" s="103">
        <v>52</v>
      </c>
      <c r="M32" s="106">
        <v>118</v>
      </c>
      <c r="N32" s="33"/>
    </row>
    <row r="33" spans="1:14" s="32" customFormat="1" ht="21.75" customHeight="1" thickBot="1">
      <c r="A33" s="58" t="s">
        <v>44</v>
      </c>
      <c r="B33" s="107">
        <f>SUM(C33:J33)</f>
        <v>36</v>
      </c>
      <c r="C33" s="108">
        <v>2</v>
      </c>
      <c r="D33" s="108">
        <v>1</v>
      </c>
      <c r="E33" s="108">
        <v>4</v>
      </c>
      <c r="F33" s="109">
        <v>8</v>
      </c>
      <c r="G33" s="109">
        <v>1</v>
      </c>
      <c r="H33" s="109">
        <v>4</v>
      </c>
      <c r="I33" s="109">
        <v>7</v>
      </c>
      <c r="J33" s="109">
        <v>9</v>
      </c>
      <c r="K33" s="108">
        <v>27</v>
      </c>
      <c r="L33" s="109">
        <v>5</v>
      </c>
      <c r="M33" s="110">
        <v>4</v>
      </c>
      <c r="N33" s="33"/>
    </row>
    <row r="34" spans="1:28" s="32" customFormat="1" ht="21.75" customHeight="1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6"/>
      <c r="L34" s="35"/>
      <c r="M34" s="36"/>
      <c r="N34" s="33"/>
      <c r="O34" s="37"/>
      <c r="P34" s="37"/>
      <c r="Q34" s="35"/>
      <c r="R34" s="36"/>
      <c r="S34" s="36"/>
      <c r="T34" s="36"/>
      <c r="U34" s="36"/>
      <c r="V34" s="35"/>
      <c r="W34" s="35"/>
      <c r="X34" s="35"/>
      <c r="Y34" s="35"/>
      <c r="Z34" s="36"/>
      <c r="AA34" s="35"/>
      <c r="AB34" s="36"/>
    </row>
    <row r="35" spans="1:28" s="32" customFormat="1" ht="21.75" customHeight="1" thickBot="1">
      <c r="A35" s="38" t="s">
        <v>60</v>
      </c>
      <c r="B35" s="38"/>
      <c r="C35" s="33"/>
      <c r="D35" s="33"/>
      <c r="E35" s="33"/>
      <c r="F35" s="33"/>
      <c r="G35" s="33"/>
      <c r="H35" s="33"/>
      <c r="I35" s="33"/>
      <c r="J35" s="134" t="s">
        <v>61</v>
      </c>
      <c r="K35" s="134"/>
      <c r="L35" s="134"/>
      <c r="N35" s="33"/>
      <c r="O35" s="37"/>
      <c r="P35" s="37"/>
      <c r="Q35" s="35"/>
      <c r="R35" s="36"/>
      <c r="S35" s="36"/>
      <c r="T35" s="36"/>
      <c r="U35" s="36"/>
      <c r="V35" s="35"/>
      <c r="W35" s="35"/>
      <c r="X35" s="35"/>
      <c r="Y35" s="35"/>
      <c r="Z35" s="36"/>
      <c r="AA35" s="35"/>
      <c r="AB35" s="36"/>
    </row>
    <row r="36" spans="1:27" s="32" customFormat="1" ht="21.75" customHeight="1">
      <c r="A36" s="121"/>
      <c r="B36" s="124" t="s">
        <v>62</v>
      </c>
      <c r="C36" s="125"/>
      <c r="D36" s="125"/>
      <c r="E36" s="125"/>
      <c r="F36" s="125"/>
      <c r="G36" s="125"/>
      <c r="H36" s="125"/>
      <c r="I36" s="125"/>
      <c r="J36" s="126"/>
      <c r="K36" s="126"/>
      <c r="L36" s="127"/>
      <c r="M36" s="33"/>
      <c r="N36" s="37"/>
      <c r="O36" s="37"/>
      <c r="P36" s="35"/>
      <c r="Q36" s="36"/>
      <c r="R36" s="36"/>
      <c r="S36" s="36"/>
      <c r="T36" s="35"/>
      <c r="U36" s="35"/>
      <c r="V36" s="35"/>
      <c r="W36" s="35"/>
      <c r="X36" s="35"/>
      <c r="Y36" s="36"/>
      <c r="Z36" s="35"/>
      <c r="AA36" s="36"/>
    </row>
    <row r="37" spans="1:27" s="32" customFormat="1" ht="21.75" customHeight="1">
      <c r="A37" s="122"/>
      <c r="B37" s="128" t="s">
        <v>63</v>
      </c>
      <c r="C37" s="129"/>
      <c r="D37" s="129"/>
      <c r="E37" s="129"/>
      <c r="F37" s="129"/>
      <c r="G37" s="129"/>
      <c r="H37" s="129"/>
      <c r="I37" s="130"/>
      <c r="J37" s="41" t="s">
        <v>33</v>
      </c>
      <c r="K37" s="41" t="s">
        <v>33</v>
      </c>
      <c r="L37" s="42" t="s">
        <v>34</v>
      </c>
      <c r="M37" s="33"/>
      <c r="N37" s="37"/>
      <c r="O37" s="37"/>
      <c r="P37" s="35"/>
      <c r="Q37" s="36"/>
      <c r="R37" s="36"/>
      <c r="S37" s="36"/>
      <c r="T37" s="35"/>
      <c r="U37" s="35"/>
      <c r="V37" s="35"/>
      <c r="W37" s="35"/>
      <c r="X37" s="35"/>
      <c r="Y37" s="36"/>
      <c r="Z37" s="35"/>
      <c r="AA37" s="36"/>
    </row>
    <row r="38" spans="1:27" s="32" customFormat="1" ht="21.75" customHeight="1">
      <c r="A38" s="122"/>
      <c r="B38" s="131" t="s">
        <v>35</v>
      </c>
      <c r="C38" s="133" t="s">
        <v>45</v>
      </c>
      <c r="D38" s="129"/>
      <c r="E38" s="129"/>
      <c r="F38" s="129"/>
      <c r="G38" s="129"/>
      <c r="H38" s="129"/>
      <c r="I38" s="130"/>
      <c r="J38" s="43" t="s">
        <v>38</v>
      </c>
      <c r="K38" s="43" t="s">
        <v>39</v>
      </c>
      <c r="L38" s="44" t="s">
        <v>40</v>
      </c>
      <c r="M38" s="33"/>
      <c r="N38" s="37"/>
      <c r="O38" s="37"/>
      <c r="P38" s="35"/>
      <c r="Q38" s="36"/>
      <c r="R38" s="36"/>
      <c r="S38" s="36"/>
      <c r="T38" s="35"/>
      <c r="U38" s="35"/>
      <c r="V38" s="35"/>
      <c r="W38" s="35"/>
      <c r="X38" s="35"/>
      <c r="Y38" s="36"/>
      <c r="Z38" s="35"/>
      <c r="AA38" s="36"/>
    </row>
    <row r="39" spans="1:27" s="32" customFormat="1" ht="21.75" customHeight="1" thickBot="1">
      <c r="A39" s="123"/>
      <c r="B39" s="132"/>
      <c r="C39" s="45" t="s">
        <v>56</v>
      </c>
      <c r="D39" s="45" t="s">
        <v>64</v>
      </c>
      <c r="E39" s="45" t="s">
        <v>57</v>
      </c>
      <c r="F39" s="45" t="s">
        <v>65</v>
      </c>
      <c r="G39" s="45" t="s">
        <v>58</v>
      </c>
      <c r="H39" s="45" t="s">
        <v>66</v>
      </c>
      <c r="I39" s="52" t="s">
        <v>59</v>
      </c>
      <c r="J39" s="47" t="s">
        <v>41</v>
      </c>
      <c r="K39" s="47" t="s">
        <v>41</v>
      </c>
      <c r="L39" s="48" t="s">
        <v>41</v>
      </c>
      <c r="M39" s="33"/>
      <c r="N39" s="37"/>
      <c r="O39" s="37"/>
      <c r="P39" s="35"/>
      <c r="Q39" s="36"/>
      <c r="R39" s="36"/>
      <c r="S39" s="36"/>
      <c r="T39" s="35"/>
      <c r="U39" s="35"/>
      <c r="V39" s="35"/>
      <c r="W39" s="35"/>
      <c r="X39" s="35"/>
      <c r="Y39" s="36"/>
      <c r="Z39" s="35"/>
      <c r="AA39" s="36"/>
    </row>
    <row r="40" spans="1:27" s="32" customFormat="1" ht="21.75" customHeight="1" thickBot="1">
      <c r="A40" s="53" t="s">
        <v>42</v>
      </c>
      <c r="B40" s="50">
        <f>SUM(B41+B42)</f>
        <v>47</v>
      </c>
      <c r="C40" s="50">
        <f aca="true" t="shared" si="3" ref="C40:L40">SUM(C41+C42)</f>
        <v>1</v>
      </c>
      <c r="D40" s="50">
        <f t="shared" si="3"/>
        <v>6</v>
      </c>
      <c r="E40" s="50">
        <f t="shared" si="3"/>
        <v>5</v>
      </c>
      <c r="F40" s="50">
        <f t="shared" si="3"/>
        <v>10</v>
      </c>
      <c r="G40" s="50">
        <f t="shared" si="3"/>
        <v>10</v>
      </c>
      <c r="H40" s="50">
        <f t="shared" si="3"/>
        <v>8</v>
      </c>
      <c r="I40" s="50">
        <f t="shared" si="3"/>
        <v>7</v>
      </c>
      <c r="J40" s="50">
        <f t="shared" si="3"/>
        <v>16</v>
      </c>
      <c r="K40" s="50">
        <f t="shared" si="3"/>
        <v>10</v>
      </c>
      <c r="L40" s="51">
        <f t="shared" si="3"/>
        <v>21</v>
      </c>
      <c r="M40" s="33"/>
      <c r="N40" s="37"/>
      <c r="O40" s="37"/>
      <c r="P40" s="35"/>
      <c r="Q40" s="36"/>
      <c r="R40" s="36"/>
      <c r="S40" s="36"/>
      <c r="T40" s="35"/>
      <c r="U40" s="35"/>
      <c r="V40" s="35"/>
      <c r="W40" s="35"/>
      <c r="X40" s="35"/>
      <c r="Y40" s="36"/>
      <c r="Z40" s="35"/>
      <c r="AA40" s="36"/>
    </row>
    <row r="41" spans="1:27" s="32" customFormat="1" ht="21.75" customHeight="1">
      <c r="A41" s="59" t="s">
        <v>43</v>
      </c>
      <c r="B41" s="102">
        <f>SUM(C41:I41)</f>
        <v>0</v>
      </c>
      <c r="C41" s="103">
        <v>0</v>
      </c>
      <c r="D41" s="103">
        <v>0</v>
      </c>
      <c r="E41" s="104">
        <v>0</v>
      </c>
      <c r="F41" s="105">
        <v>0</v>
      </c>
      <c r="G41" s="103">
        <v>0</v>
      </c>
      <c r="H41" s="103">
        <v>0</v>
      </c>
      <c r="I41" s="104">
        <v>0</v>
      </c>
      <c r="J41" s="102">
        <v>0</v>
      </c>
      <c r="K41" s="103">
        <v>0</v>
      </c>
      <c r="L41" s="106">
        <v>0</v>
      </c>
      <c r="M41" s="33"/>
      <c r="N41" s="37"/>
      <c r="O41" s="37"/>
      <c r="P41" s="35"/>
      <c r="Q41" s="36"/>
      <c r="R41" s="36"/>
      <c r="S41" s="36"/>
      <c r="T41" s="35"/>
      <c r="U41" s="35"/>
      <c r="V41" s="35"/>
      <c r="W41" s="35"/>
      <c r="X41" s="35"/>
      <c r="Y41" s="36"/>
      <c r="Z41" s="35"/>
      <c r="AA41" s="36"/>
    </row>
    <row r="42" spans="1:27" s="32" customFormat="1" ht="21.75" customHeight="1" thickBot="1">
      <c r="A42" s="60" t="s">
        <v>44</v>
      </c>
      <c r="B42" s="107">
        <v>47</v>
      </c>
      <c r="C42" s="108">
        <v>1</v>
      </c>
      <c r="D42" s="108">
        <v>6</v>
      </c>
      <c r="E42" s="108">
        <v>5</v>
      </c>
      <c r="F42" s="109">
        <v>10</v>
      </c>
      <c r="G42" s="109">
        <v>10</v>
      </c>
      <c r="H42" s="109">
        <v>8</v>
      </c>
      <c r="I42" s="111">
        <v>7</v>
      </c>
      <c r="J42" s="112">
        <v>16</v>
      </c>
      <c r="K42" s="109">
        <v>10</v>
      </c>
      <c r="L42" s="110">
        <v>21</v>
      </c>
      <c r="M42" s="33"/>
      <c r="N42" s="37"/>
      <c r="O42" s="37"/>
      <c r="P42" s="35"/>
      <c r="Q42" s="36"/>
      <c r="R42" s="36"/>
      <c r="S42" s="36"/>
      <c r="T42" s="35"/>
      <c r="U42" s="35"/>
      <c r="V42" s="35"/>
      <c r="W42" s="35"/>
      <c r="X42" s="35"/>
      <c r="Y42" s="36"/>
      <c r="Z42" s="35"/>
      <c r="AA42" s="36"/>
    </row>
    <row r="43" spans="1:17" ht="12.75" customHeight="1">
      <c r="A43" s="113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44.25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ht="12.75" customHeight="1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2.75" customHeight="1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2.75" customHeight="1">
      <c r="A47" s="184" t="s">
        <v>67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ht="12.7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1:17" ht="12.75" customHeight="1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2.75" customHeight="1">
      <c r="A50" s="2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2.75" customHeight="1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2.75" customHeight="1">
      <c r="A52" s="2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2.75" customHeight="1">
      <c r="A53" s="28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2.75" customHeight="1">
      <c r="A54" s="2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2.75" customHeight="1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2.75" customHeight="1">
      <c r="A56" s="2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2.75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2.75" customHeight="1">
      <c r="A58" s="2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ht="12" customHeight="1"/>
    <row r="61" spans="1:17" ht="27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</sheetData>
  <sheetProtection/>
  <mergeCells count="58">
    <mergeCell ref="A47:Q48"/>
    <mergeCell ref="A61:Q61"/>
    <mergeCell ref="A4:A6"/>
    <mergeCell ref="C5:C6"/>
    <mergeCell ref="D5:D6"/>
    <mergeCell ref="C15:C16"/>
    <mergeCell ref="G14:G15"/>
    <mergeCell ref="A44:Q44"/>
    <mergeCell ref="J14:J15"/>
    <mergeCell ref="A22:J22"/>
    <mergeCell ref="G4:G5"/>
    <mergeCell ref="Q15:Q16"/>
    <mergeCell ref="O15:O16"/>
    <mergeCell ref="L5:L6"/>
    <mergeCell ref="L14:Q14"/>
    <mergeCell ref="L15:L16"/>
    <mergeCell ref="M15:M16"/>
    <mergeCell ref="O13:Q13"/>
    <mergeCell ref="P15:P16"/>
    <mergeCell ref="I4:I5"/>
    <mergeCell ref="I14:I15"/>
    <mergeCell ref="K4:K5"/>
    <mergeCell ref="N15:N16"/>
    <mergeCell ref="J4:J5"/>
    <mergeCell ref="K14:K15"/>
    <mergeCell ref="O3:Q3"/>
    <mergeCell ref="P5:P6"/>
    <mergeCell ref="O5:O6"/>
    <mergeCell ref="Q5:Q6"/>
    <mergeCell ref="L4:Q4"/>
    <mergeCell ref="M5:M6"/>
    <mergeCell ref="N5:N6"/>
    <mergeCell ref="B4:B5"/>
    <mergeCell ref="E15:E16"/>
    <mergeCell ref="F15:F16"/>
    <mergeCell ref="H4:H5"/>
    <mergeCell ref="H14:H15"/>
    <mergeCell ref="C4:F4"/>
    <mergeCell ref="D15:D16"/>
    <mergeCell ref="F5:F6"/>
    <mergeCell ref="E5:E6"/>
    <mergeCell ref="J35:L35"/>
    <mergeCell ref="A26:B26"/>
    <mergeCell ref="A27:A30"/>
    <mergeCell ref="B27:M27"/>
    <mergeCell ref="B28:J28"/>
    <mergeCell ref="B29:B30"/>
    <mergeCell ref="C29:F29"/>
    <mergeCell ref="G29:J29"/>
    <mergeCell ref="A14:A16"/>
    <mergeCell ref="B14:B15"/>
    <mergeCell ref="C14:F14"/>
    <mergeCell ref="A36:A39"/>
    <mergeCell ref="B36:L36"/>
    <mergeCell ref="B37:I37"/>
    <mergeCell ref="B38:B39"/>
    <mergeCell ref="C38:I38"/>
    <mergeCell ref="K26:M26"/>
  </mergeCells>
  <printOptions/>
  <pageMargins left="0.31496062992125984" right="0.5511811023622047" top="0.4330708661417323" bottom="0.4330708661417323" header="0.31496062992125984" footer="0.31496062992125984"/>
  <pageSetup horizontalDpi="600" verticalDpi="600" orientation="landscape" paperSize="9" scale="62" r:id="rId1"/>
  <headerFooter>
    <oddFooter>&amp;C&amp;"ＭＳ 明朝,標準"&amp;12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2012-03-05T08:55:05Z</cp:lastPrinted>
  <dcterms:created xsi:type="dcterms:W3CDTF">2008-02-29T04:36:00Z</dcterms:created>
  <dcterms:modified xsi:type="dcterms:W3CDTF">2012-03-05T08:55:16Z</dcterms:modified>
  <cp:category/>
  <cp:version/>
  <cp:contentType/>
  <cp:contentStatus/>
</cp:coreProperties>
</file>