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1"/>
  </bookViews>
  <sheets>
    <sheet name="40p" sheetId="1" r:id="rId1"/>
    <sheet name="41p" sheetId="2" r:id="rId2"/>
    <sheet name="Sheet2" sheetId="3" r:id="rId3"/>
  </sheets>
  <definedNames>
    <definedName name="_xlnm.Print_Area" localSheetId="0">'40p'!$A$1:$S$42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<sst xmlns="http://schemas.openxmlformats.org/spreadsheetml/2006/main" count="87" uniqueCount="37">
  <si>
    <t xml:space="preserve"> </t>
  </si>
  <si>
    <t>　</t>
  </si>
  <si>
    <t>(％)</t>
  </si>
  <si>
    <t>恵 那 市</t>
  </si>
  <si>
    <t>中津川市</t>
  </si>
  <si>
    <t>＜　内　訳　＞</t>
  </si>
  <si>
    <t>対象者数</t>
  </si>
  <si>
    <t>受診率</t>
  </si>
  <si>
    <t>要精検者数</t>
  </si>
  <si>
    <t>要精検率</t>
  </si>
  <si>
    <t>異常認めず</t>
  </si>
  <si>
    <t>がんの疑いのある者</t>
  </si>
  <si>
    <t>未把握</t>
  </si>
  <si>
    <t>がん以外の疾患であった者</t>
  </si>
  <si>
    <t>管内総数</t>
  </si>
  <si>
    <t>受診者数</t>
  </si>
  <si>
    <t>＜胸部エックス線検査のみ＞</t>
  </si>
  <si>
    <t>＜胸部X線検査及び喀痰細胞診＞</t>
  </si>
  <si>
    <t>＜総数＞</t>
  </si>
  <si>
    <t>精検     受診者数</t>
  </si>
  <si>
    <t>精検     受診者率</t>
  </si>
  <si>
    <t>精検       受診者率</t>
  </si>
  <si>
    <t>がんで  あった者</t>
  </si>
  <si>
    <t>精検     未受診者</t>
  </si>
  <si>
    <t>がんで   あった者</t>
  </si>
  <si>
    <t>精検      未受診者</t>
  </si>
  <si>
    <t>再掲初回</t>
  </si>
  <si>
    <t>〈男〉（Ｔ６－３－１）</t>
  </si>
  <si>
    <t>〈女〉（Ｔ６－３－２）</t>
  </si>
  <si>
    <t>計</t>
  </si>
  <si>
    <t>(３)肺がん検診実施状況（Ｔ６－３）</t>
  </si>
  <si>
    <t>(平成22年度)</t>
  </si>
  <si>
    <t>-</t>
  </si>
  <si>
    <t>精  　 密  　検   　査   　結  　 果</t>
  </si>
  <si>
    <t>精  　 密  　検   　査   　結  　 果</t>
  </si>
  <si>
    <t>-40-</t>
  </si>
  <si>
    <t>-41-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</si>
</sst>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_);[Red]\(0.0\)"/>
    <numFmt numFmtId="183" formatCode="#,##0.0"/>
    <numFmt numFmtId="184" formatCode="0.0_);\(0.0\)"/>
    <numFmt numFmtId="185" formatCode="#,##0_ "/>
    <numFmt numFmtId="186" formatCode="0_);[Red]\(0\)"/>
    <numFmt numFmtId="187" formatCode="0_ "/>
  </numFmts>
  <fonts count="40">
    <font>
      <sz val="7.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 horizontal="right"/>
      <protection locked="0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/>
    </xf>
    <xf numFmtId="178" fontId="3" fillId="0" borderId="23" xfId="0" applyNumberFormat="1" applyFont="1" applyBorder="1" applyAlignment="1">
      <alignment/>
    </xf>
    <xf numFmtId="0" fontId="3" fillId="0" borderId="0" xfId="0" applyFont="1" applyBorder="1" applyAlignment="1" applyProtection="1">
      <alignment horizontal="right" shrinkToFi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8" fontId="3" fillId="0" borderId="23" xfId="48" applyFont="1" applyBorder="1" applyAlignment="1">
      <alignment/>
    </xf>
    <xf numFmtId="0" fontId="3" fillId="0" borderId="20" xfId="0" applyFont="1" applyBorder="1" applyAlignment="1">
      <alignment/>
    </xf>
    <xf numFmtId="0" fontId="3" fillId="33" borderId="17" xfId="0" applyFont="1" applyFill="1" applyBorder="1" applyAlignment="1">
      <alignment/>
    </xf>
    <xf numFmtId="178" fontId="3" fillId="33" borderId="28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8" fontId="3" fillId="33" borderId="29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 applyProtection="1">
      <alignment/>
      <protection locked="0"/>
    </xf>
    <xf numFmtId="178" fontId="3" fillId="33" borderId="3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178" fontId="3" fillId="33" borderId="32" xfId="0" applyNumberFormat="1" applyFont="1" applyFill="1" applyBorder="1" applyAlignment="1">
      <alignment/>
    </xf>
    <xf numFmtId="178" fontId="3" fillId="33" borderId="33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distributed"/>
    </xf>
    <xf numFmtId="3" fontId="3" fillId="33" borderId="18" xfId="0" applyNumberFormat="1" applyFont="1" applyFill="1" applyBorder="1" applyAlignment="1">
      <alignment/>
    </xf>
    <xf numFmtId="1" fontId="3" fillId="33" borderId="23" xfId="0" applyNumberFormat="1" applyFont="1" applyFill="1" applyBorder="1" applyAlignment="1">
      <alignment/>
    </xf>
    <xf numFmtId="0" fontId="3" fillId="33" borderId="34" xfId="0" applyFont="1" applyFill="1" applyBorder="1" applyAlignment="1">
      <alignment horizontal="distributed"/>
    </xf>
    <xf numFmtId="180" fontId="3" fillId="33" borderId="35" xfId="0" applyNumberFormat="1" applyFont="1" applyFill="1" applyBorder="1" applyAlignment="1">
      <alignment/>
    </xf>
    <xf numFmtId="0" fontId="3" fillId="33" borderId="36" xfId="0" applyFont="1" applyFill="1" applyBorder="1" applyAlignment="1">
      <alignment horizontal="distributed"/>
    </xf>
    <xf numFmtId="178" fontId="3" fillId="33" borderId="37" xfId="0" applyNumberFormat="1" applyFont="1" applyFill="1" applyBorder="1" applyAlignment="1">
      <alignment/>
    </xf>
    <xf numFmtId="0" fontId="3" fillId="33" borderId="38" xfId="0" applyFont="1" applyFill="1" applyBorder="1" applyAlignment="1">
      <alignment/>
    </xf>
    <xf numFmtId="178" fontId="3" fillId="33" borderId="39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41" xfId="0" applyFont="1" applyFill="1" applyBorder="1" applyAlignment="1">
      <alignment horizontal="distributed"/>
    </xf>
    <xf numFmtId="0" fontId="3" fillId="33" borderId="11" xfId="0" applyFont="1" applyFill="1" applyBorder="1" applyAlignment="1">
      <alignment horizontal="distributed"/>
    </xf>
    <xf numFmtId="180" fontId="3" fillId="33" borderId="11" xfId="0" applyNumberFormat="1" applyFont="1" applyFill="1" applyBorder="1" applyAlignment="1" applyProtection="1">
      <alignment/>
      <protection locked="0"/>
    </xf>
    <xf numFmtId="178" fontId="3" fillId="33" borderId="11" xfId="0" applyNumberFormat="1" applyFont="1" applyFill="1" applyBorder="1" applyAlignment="1">
      <alignment/>
    </xf>
    <xf numFmtId="180" fontId="3" fillId="33" borderId="14" xfId="0" applyNumberFormat="1" applyFont="1" applyFill="1" applyBorder="1" applyAlignment="1">
      <alignment/>
    </xf>
    <xf numFmtId="180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42" xfId="0" applyFont="1" applyFill="1" applyBorder="1" applyAlignment="1">
      <alignment horizontal="center"/>
    </xf>
    <xf numFmtId="0" fontId="3" fillId="33" borderId="42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3" fontId="3" fillId="33" borderId="43" xfId="0" applyNumberFormat="1" applyFont="1" applyFill="1" applyBorder="1" applyAlignment="1">
      <alignment/>
    </xf>
    <xf numFmtId="183" fontId="3" fillId="33" borderId="43" xfId="0" applyNumberFormat="1" applyFont="1" applyFill="1" applyBorder="1" applyAlignment="1">
      <alignment/>
    </xf>
    <xf numFmtId="184" fontId="3" fillId="33" borderId="43" xfId="0" applyNumberFormat="1" applyFont="1" applyFill="1" applyBorder="1" applyAlignment="1">
      <alignment/>
    </xf>
    <xf numFmtId="3" fontId="3" fillId="33" borderId="43" xfId="0" applyNumberFormat="1" applyFont="1" applyFill="1" applyBorder="1" applyAlignment="1">
      <alignment horizontal="right"/>
    </xf>
    <xf numFmtId="3" fontId="3" fillId="33" borderId="44" xfId="0" applyNumberFormat="1" applyFont="1" applyFill="1" applyBorder="1" applyAlignment="1">
      <alignment/>
    </xf>
    <xf numFmtId="183" fontId="3" fillId="33" borderId="45" xfId="0" applyNumberFormat="1" applyFont="1" applyFill="1" applyBorder="1" applyAlignment="1">
      <alignment/>
    </xf>
    <xf numFmtId="184" fontId="3" fillId="33" borderId="45" xfId="0" applyNumberFormat="1" applyFont="1" applyFill="1" applyBorder="1" applyAlignment="1">
      <alignment/>
    </xf>
    <xf numFmtId="183" fontId="3" fillId="33" borderId="41" xfId="0" applyNumberFormat="1" applyFont="1" applyFill="1" applyBorder="1" applyAlignment="1">
      <alignment/>
    </xf>
    <xf numFmtId="184" fontId="3" fillId="33" borderId="41" xfId="0" applyNumberFormat="1" applyFont="1" applyFill="1" applyBorder="1" applyAlignment="1">
      <alignment/>
    </xf>
    <xf numFmtId="183" fontId="3" fillId="33" borderId="0" xfId="0" applyNumberFormat="1" applyFont="1" applyFill="1" applyBorder="1" applyAlignment="1">
      <alignment/>
    </xf>
    <xf numFmtId="184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24" xfId="0" applyNumberFormat="1" applyFont="1" applyFill="1" applyBorder="1" applyAlignment="1" applyProtection="1">
      <alignment/>
      <protection locked="0"/>
    </xf>
    <xf numFmtId="183" fontId="3" fillId="33" borderId="19" xfId="0" applyNumberFormat="1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184" fontId="3" fillId="33" borderId="19" xfId="0" applyNumberFormat="1" applyFont="1" applyFill="1" applyBorder="1" applyAlignment="1">
      <alignment/>
    </xf>
    <xf numFmtId="3" fontId="3" fillId="33" borderId="46" xfId="0" applyNumberFormat="1" applyFont="1" applyFill="1" applyBorder="1" applyAlignment="1">
      <alignment/>
    </xf>
    <xf numFmtId="184" fontId="3" fillId="33" borderId="47" xfId="0" applyNumberFormat="1" applyFont="1" applyFill="1" applyBorder="1" applyAlignment="1">
      <alignment/>
    </xf>
    <xf numFmtId="180" fontId="3" fillId="33" borderId="35" xfId="0" applyNumberFormat="1" applyFont="1" applyFill="1" applyBorder="1" applyAlignment="1">
      <alignment horizontal="right"/>
    </xf>
    <xf numFmtId="180" fontId="3" fillId="33" borderId="48" xfId="0" applyNumberFormat="1" applyFont="1" applyFill="1" applyBorder="1" applyAlignment="1">
      <alignment/>
    </xf>
    <xf numFmtId="183" fontId="3" fillId="33" borderId="36" xfId="0" applyNumberFormat="1" applyFont="1" applyFill="1" applyBorder="1" applyAlignment="1">
      <alignment/>
    </xf>
    <xf numFmtId="184" fontId="3" fillId="33" borderId="49" xfId="0" applyNumberFormat="1" applyFont="1" applyFill="1" applyBorder="1" applyAlignment="1">
      <alignment/>
    </xf>
    <xf numFmtId="0" fontId="3" fillId="33" borderId="38" xfId="0" applyFont="1" applyFill="1" applyBorder="1" applyAlignment="1">
      <alignment/>
    </xf>
    <xf numFmtId="183" fontId="3" fillId="33" borderId="38" xfId="0" applyNumberFormat="1" applyFont="1" applyFill="1" applyBorder="1" applyAlignment="1">
      <alignment/>
    </xf>
    <xf numFmtId="3" fontId="3" fillId="33" borderId="38" xfId="0" applyNumberFormat="1" applyFont="1" applyFill="1" applyBorder="1" applyAlignment="1">
      <alignment/>
    </xf>
    <xf numFmtId="184" fontId="3" fillId="33" borderId="38" xfId="0" applyNumberFormat="1" applyFont="1" applyFill="1" applyBorder="1" applyAlignment="1">
      <alignment/>
    </xf>
    <xf numFmtId="0" fontId="3" fillId="33" borderId="50" xfId="0" applyFont="1" applyFill="1" applyBorder="1" applyAlignment="1">
      <alignment/>
    </xf>
    <xf numFmtId="0" fontId="3" fillId="33" borderId="51" xfId="0" applyFont="1" applyFill="1" applyBorder="1" applyAlignment="1">
      <alignment/>
    </xf>
    <xf numFmtId="0" fontId="3" fillId="33" borderId="18" xfId="0" applyFont="1" applyFill="1" applyBorder="1" applyAlignment="1">
      <alignment horizontal="distributed"/>
    </xf>
    <xf numFmtId="180" fontId="3" fillId="33" borderId="52" xfId="0" applyNumberFormat="1" applyFont="1" applyFill="1" applyBorder="1" applyAlignment="1" applyProtection="1">
      <alignment horizontal="right"/>
      <protection locked="0"/>
    </xf>
    <xf numFmtId="180" fontId="3" fillId="33" borderId="53" xfId="0" applyNumberFormat="1" applyFont="1" applyFill="1" applyBorder="1" applyAlignment="1" applyProtection="1">
      <alignment horizontal="right"/>
      <protection locked="0"/>
    </xf>
    <xf numFmtId="180" fontId="3" fillId="33" borderId="54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3" fontId="0" fillId="33" borderId="0" xfId="0" applyNumberFormat="1" applyFill="1" applyBorder="1" applyAlignment="1" applyProtection="1">
      <alignment/>
      <protection locked="0"/>
    </xf>
    <xf numFmtId="178" fontId="0" fillId="33" borderId="0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 applyProtection="1">
      <alignment horizontal="right"/>
      <protection locked="0"/>
    </xf>
    <xf numFmtId="3" fontId="3" fillId="33" borderId="55" xfId="0" applyNumberFormat="1" applyFont="1" applyFill="1" applyBorder="1" applyAlignment="1">
      <alignment/>
    </xf>
    <xf numFmtId="178" fontId="3" fillId="33" borderId="56" xfId="0" applyNumberFormat="1" applyFont="1" applyFill="1" applyBorder="1" applyAlignment="1">
      <alignment horizontal="right"/>
    </xf>
    <xf numFmtId="3" fontId="3" fillId="33" borderId="57" xfId="0" applyNumberFormat="1" applyFont="1" applyFill="1" applyBorder="1" applyAlignment="1">
      <alignment horizontal="right"/>
    </xf>
    <xf numFmtId="178" fontId="3" fillId="33" borderId="43" xfId="0" applyNumberFormat="1" applyFont="1" applyFill="1" applyBorder="1" applyAlignment="1">
      <alignment/>
    </xf>
    <xf numFmtId="180" fontId="3" fillId="33" borderId="43" xfId="0" applyNumberFormat="1" applyFont="1" applyFill="1" applyBorder="1" applyAlignment="1">
      <alignment/>
    </xf>
    <xf numFmtId="180" fontId="3" fillId="33" borderId="44" xfId="0" applyNumberFormat="1" applyFont="1" applyFill="1" applyBorder="1" applyAlignment="1">
      <alignment/>
    </xf>
    <xf numFmtId="3" fontId="3" fillId="33" borderId="58" xfId="0" applyNumberFormat="1" applyFont="1" applyFill="1" applyBorder="1" applyAlignment="1">
      <alignment horizontal="right"/>
    </xf>
    <xf numFmtId="178" fontId="3" fillId="33" borderId="59" xfId="0" applyNumberFormat="1" applyFont="1" applyFill="1" applyBorder="1" applyAlignment="1">
      <alignment horizontal="right"/>
    </xf>
    <xf numFmtId="178" fontId="3" fillId="33" borderId="18" xfId="0" applyNumberFormat="1" applyFont="1" applyFill="1" applyBorder="1" applyAlignment="1">
      <alignment horizontal="right"/>
    </xf>
    <xf numFmtId="178" fontId="3" fillId="33" borderId="60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>
      <alignment/>
    </xf>
    <xf numFmtId="181" fontId="3" fillId="33" borderId="11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180" fontId="3" fillId="33" borderId="18" xfId="0" applyNumberFormat="1" applyFont="1" applyFill="1" applyBorder="1" applyAlignment="1">
      <alignment/>
    </xf>
    <xf numFmtId="180" fontId="3" fillId="33" borderId="19" xfId="0" applyNumberFormat="1" applyFont="1" applyFill="1" applyBorder="1" applyAlignment="1">
      <alignment/>
    </xf>
    <xf numFmtId="180" fontId="3" fillId="33" borderId="23" xfId="0" applyNumberFormat="1" applyFont="1" applyFill="1" applyBorder="1" applyAlignment="1">
      <alignment/>
    </xf>
    <xf numFmtId="178" fontId="3" fillId="33" borderId="61" xfId="0" applyNumberFormat="1" applyFont="1" applyFill="1" applyBorder="1" applyAlignment="1" applyProtection="1">
      <alignment/>
      <protection locked="0"/>
    </xf>
    <xf numFmtId="3" fontId="3" fillId="33" borderId="38" xfId="0" applyNumberFormat="1" applyFont="1" applyFill="1" applyBorder="1" applyAlignment="1" applyProtection="1">
      <alignment/>
      <protection locked="0"/>
    </xf>
    <xf numFmtId="178" fontId="3" fillId="33" borderId="38" xfId="0" applyNumberFormat="1" applyFont="1" applyFill="1" applyBorder="1" applyAlignment="1">
      <alignment/>
    </xf>
    <xf numFmtId="181" fontId="3" fillId="33" borderId="38" xfId="0" applyNumberFormat="1" applyFont="1" applyFill="1" applyBorder="1" applyAlignment="1">
      <alignment/>
    </xf>
    <xf numFmtId="3" fontId="3" fillId="33" borderId="38" xfId="0" applyNumberFormat="1" applyFont="1" applyFill="1" applyBorder="1" applyAlignment="1" applyProtection="1">
      <alignment horizontal="right"/>
      <protection locked="0"/>
    </xf>
    <xf numFmtId="3" fontId="3" fillId="33" borderId="50" xfId="0" applyNumberFormat="1" applyFont="1" applyFill="1" applyBorder="1" applyAlignment="1" applyProtection="1">
      <alignment horizontal="right"/>
      <protection locked="0"/>
    </xf>
    <xf numFmtId="178" fontId="3" fillId="33" borderId="19" xfId="0" applyNumberFormat="1" applyFont="1" applyFill="1" applyBorder="1" applyAlignment="1">
      <alignment/>
    </xf>
    <xf numFmtId="0" fontId="3" fillId="33" borderId="62" xfId="0" applyFont="1" applyFill="1" applyBorder="1" applyAlignment="1">
      <alignment/>
    </xf>
    <xf numFmtId="178" fontId="3" fillId="33" borderId="52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3" fontId="3" fillId="33" borderId="34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 horizontal="right"/>
    </xf>
    <xf numFmtId="3" fontId="3" fillId="33" borderId="35" xfId="0" applyNumberFormat="1" applyFont="1" applyFill="1" applyBorder="1" applyAlignment="1">
      <alignment/>
    </xf>
    <xf numFmtId="180" fontId="3" fillId="33" borderId="34" xfId="0" applyNumberFormat="1" applyFont="1" applyFill="1" applyBorder="1" applyAlignment="1">
      <alignment/>
    </xf>
    <xf numFmtId="178" fontId="3" fillId="33" borderId="63" xfId="0" applyNumberFormat="1" applyFont="1" applyFill="1" applyBorder="1" applyAlignment="1">
      <alignment horizontal="right"/>
    </xf>
    <xf numFmtId="180" fontId="3" fillId="33" borderId="38" xfId="0" applyNumberFormat="1" applyFont="1" applyFill="1" applyBorder="1" applyAlignment="1" applyProtection="1">
      <alignment/>
      <protection locked="0"/>
    </xf>
    <xf numFmtId="180" fontId="3" fillId="33" borderId="36" xfId="0" applyNumberFormat="1" applyFont="1" applyFill="1" applyBorder="1" applyAlignment="1">
      <alignment/>
    </xf>
    <xf numFmtId="1" fontId="3" fillId="33" borderId="39" xfId="0" applyNumberFormat="1" applyFont="1" applyFill="1" applyBorder="1" applyAlignment="1">
      <alignment/>
    </xf>
    <xf numFmtId="1" fontId="3" fillId="33" borderId="63" xfId="0" applyNumberFormat="1" applyFont="1" applyFill="1" applyBorder="1" applyAlignment="1">
      <alignment/>
    </xf>
    <xf numFmtId="180" fontId="3" fillId="33" borderId="64" xfId="0" applyNumberFormat="1" applyFont="1" applyFill="1" applyBorder="1" applyAlignment="1" applyProtection="1">
      <alignment/>
      <protection locked="0"/>
    </xf>
    <xf numFmtId="180" fontId="3" fillId="33" borderId="52" xfId="0" applyNumberFormat="1" applyFont="1" applyFill="1" applyBorder="1" applyAlignment="1" applyProtection="1">
      <alignment/>
      <protection locked="0"/>
    </xf>
    <xf numFmtId="1" fontId="3" fillId="33" borderId="65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63" xfId="0" applyNumberFormat="1" applyFont="1" applyFill="1" applyBorder="1" applyAlignment="1">
      <alignment/>
    </xf>
    <xf numFmtId="3" fontId="3" fillId="33" borderId="41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 horizontal="right"/>
    </xf>
    <xf numFmtId="3" fontId="3" fillId="33" borderId="35" xfId="0" applyNumberFormat="1" applyFont="1" applyFill="1" applyBorder="1" applyAlignment="1">
      <alignment horizontal="right"/>
    </xf>
    <xf numFmtId="3" fontId="3" fillId="33" borderId="23" xfId="0" applyNumberFormat="1" applyFont="1" applyFill="1" applyBorder="1" applyAlignment="1">
      <alignment horizontal="right"/>
    </xf>
    <xf numFmtId="180" fontId="3" fillId="33" borderId="66" xfId="0" applyNumberFormat="1" applyFont="1" applyFill="1" applyBorder="1" applyAlignment="1">
      <alignment/>
    </xf>
    <xf numFmtId="180" fontId="3" fillId="33" borderId="67" xfId="0" applyNumberFormat="1" applyFont="1" applyFill="1" applyBorder="1" applyAlignment="1" applyProtection="1">
      <alignment/>
      <protection locked="0"/>
    </xf>
    <xf numFmtId="180" fontId="3" fillId="33" borderId="61" xfId="0" applyNumberFormat="1" applyFont="1" applyFill="1" applyBorder="1" applyAlignment="1" applyProtection="1">
      <alignment/>
      <protection locked="0"/>
    </xf>
    <xf numFmtId="3" fontId="3" fillId="33" borderId="36" xfId="0" applyNumberFormat="1" applyFont="1" applyFill="1" applyBorder="1" applyAlignment="1">
      <alignment/>
    </xf>
    <xf numFmtId="180" fontId="3" fillId="33" borderId="68" xfId="0" applyNumberFormat="1" applyFont="1" applyFill="1" applyBorder="1" applyAlignment="1" applyProtection="1">
      <alignment horizontal="right"/>
      <protection locked="0"/>
    </xf>
    <xf numFmtId="180" fontId="3" fillId="33" borderId="69" xfId="0" applyNumberFormat="1" applyFont="1" applyFill="1" applyBorder="1" applyAlignment="1" applyProtection="1">
      <alignment horizontal="right"/>
      <protection locked="0"/>
    </xf>
    <xf numFmtId="180" fontId="3" fillId="33" borderId="70" xfId="0" applyNumberFormat="1" applyFont="1" applyFill="1" applyBorder="1" applyAlignment="1" applyProtection="1">
      <alignment horizontal="right"/>
      <protection locked="0"/>
    </xf>
    <xf numFmtId="180" fontId="3" fillId="33" borderId="59" xfId="0" applyNumberFormat="1" applyFont="1" applyFill="1" applyBorder="1" applyAlignment="1">
      <alignment/>
    </xf>
    <xf numFmtId="180" fontId="3" fillId="33" borderId="16" xfId="0" applyNumberFormat="1" applyFont="1" applyFill="1" applyBorder="1" applyAlignment="1" applyProtection="1">
      <alignment/>
      <protection locked="0"/>
    </xf>
    <xf numFmtId="180" fontId="3" fillId="33" borderId="16" xfId="0" applyNumberFormat="1" applyFont="1" applyFill="1" applyBorder="1" applyAlignment="1" applyProtection="1">
      <alignment horizontal="right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 applyProtection="1">
      <alignment/>
      <protection locked="0"/>
    </xf>
    <xf numFmtId="178" fontId="0" fillId="33" borderId="0" xfId="0" applyNumberFormat="1" applyFont="1" applyFill="1" applyBorder="1" applyAlignment="1">
      <alignment/>
    </xf>
    <xf numFmtId="181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3" fontId="3" fillId="33" borderId="41" xfId="0" applyNumberFormat="1" applyFont="1" applyFill="1" applyBorder="1" applyAlignment="1" applyProtection="1">
      <alignment/>
      <protection locked="0"/>
    </xf>
    <xf numFmtId="3" fontId="3" fillId="33" borderId="19" xfId="0" applyNumberFormat="1" applyFont="1" applyFill="1" applyBorder="1" applyAlignment="1">
      <alignment horizontal="right"/>
    </xf>
    <xf numFmtId="180" fontId="3" fillId="33" borderId="60" xfId="0" applyNumberFormat="1" applyFont="1" applyFill="1" applyBorder="1" applyAlignment="1" applyProtection="1">
      <alignment/>
      <protection locked="0"/>
    </xf>
    <xf numFmtId="180" fontId="3" fillId="33" borderId="60" xfId="0" applyNumberFormat="1" applyFont="1" applyFill="1" applyBorder="1" applyAlignment="1" applyProtection="1">
      <alignment/>
      <protection/>
    </xf>
    <xf numFmtId="180" fontId="3" fillId="33" borderId="65" xfId="0" applyNumberFormat="1" applyFont="1" applyFill="1" applyBorder="1" applyAlignment="1" applyProtection="1">
      <alignment/>
      <protection locked="0"/>
    </xf>
    <xf numFmtId="180" fontId="3" fillId="33" borderId="68" xfId="0" applyNumberFormat="1" applyFont="1" applyFill="1" applyBorder="1" applyAlignment="1" applyProtection="1">
      <alignment/>
      <protection locked="0"/>
    </xf>
    <xf numFmtId="178" fontId="3" fillId="33" borderId="18" xfId="48" applyNumberFormat="1" applyFont="1" applyFill="1" applyBorder="1" applyAlignment="1">
      <alignment/>
    </xf>
    <xf numFmtId="178" fontId="3" fillId="33" borderId="60" xfId="48" applyNumberFormat="1" applyFont="1" applyFill="1" applyBorder="1" applyAlignment="1">
      <alignment/>
    </xf>
    <xf numFmtId="3" fontId="3" fillId="33" borderId="71" xfId="0" applyNumberFormat="1" applyFont="1" applyFill="1" applyBorder="1" applyAlignment="1">
      <alignment/>
    </xf>
    <xf numFmtId="3" fontId="3" fillId="33" borderId="72" xfId="0" applyNumberFormat="1" applyFont="1" applyFill="1" applyBorder="1" applyAlignment="1">
      <alignment/>
    </xf>
    <xf numFmtId="180" fontId="3" fillId="33" borderId="71" xfId="0" applyNumberFormat="1" applyFont="1" applyFill="1" applyBorder="1" applyAlignment="1">
      <alignment/>
    </xf>
    <xf numFmtId="178" fontId="3" fillId="33" borderId="71" xfId="0" applyNumberFormat="1" applyFont="1" applyFill="1" applyBorder="1" applyAlignment="1">
      <alignment/>
    </xf>
    <xf numFmtId="180" fontId="3" fillId="33" borderId="41" xfId="0" applyNumberFormat="1" applyFont="1" applyFill="1" applyBorder="1" applyAlignment="1">
      <alignment/>
    </xf>
    <xf numFmtId="180" fontId="3" fillId="33" borderId="65" xfId="0" applyNumberFormat="1" applyFont="1" applyFill="1" applyBorder="1" applyAlignment="1">
      <alignment/>
    </xf>
    <xf numFmtId="0" fontId="3" fillId="33" borderId="38" xfId="0" applyFont="1" applyFill="1" applyBorder="1" applyAlignment="1">
      <alignment/>
    </xf>
    <xf numFmtId="0" fontId="0" fillId="0" borderId="38" xfId="0" applyBorder="1" applyAlignment="1">
      <alignment/>
    </xf>
    <xf numFmtId="0" fontId="3" fillId="0" borderId="0" xfId="0" applyFont="1" applyAlignment="1">
      <alignment horizontal="right"/>
    </xf>
    <xf numFmtId="0" fontId="3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distributed"/>
    </xf>
    <xf numFmtId="0" fontId="3" fillId="0" borderId="80" xfId="0" applyFont="1" applyBorder="1" applyAlignment="1">
      <alignment horizontal="distributed"/>
    </xf>
    <xf numFmtId="0" fontId="3" fillId="33" borderId="81" xfId="0" applyFont="1" applyFill="1" applyBorder="1" applyAlignment="1">
      <alignment horizontal="distributed"/>
    </xf>
    <xf numFmtId="0" fontId="3" fillId="33" borderId="58" xfId="0" applyFont="1" applyFill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0" fontId="3" fillId="33" borderId="82" xfId="0" applyFont="1" applyFill="1" applyBorder="1" applyAlignment="1">
      <alignment horizontal="distributed"/>
    </xf>
    <xf numFmtId="0" fontId="3" fillId="33" borderId="71" xfId="0" applyFont="1" applyFill="1" applyBorder="1" applyAlignment="1">
      <alignment horizontal="distributed"/>
    </xf>
    <xf numFmtId="0" fontId="3" fillId="33" borderId="12" xfId="0" applyFont="1" applyFill="1" applyBorder="1" applyAlignment="1">
      <alignment horizontal="center" wrapText="1" shrinkToFit="1"/>
    </xf>
    <xf numFmtId="0" fontId="3" fillId="33" borderId="83" xfId="0" applyFont="1" applyFill="1" applyBorder="1" applyAlignment="1">
      <alignment horizontal="center" wrapText="1" shrinkToFi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83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distributed"/>
    </xf>
    <xf numFmtId="0" fontId="3" fillId="33" borderId="80" xfId="0" applyFont="1" applyFill="1" applyBorder="1" applyAlignment="1">
      <alignment horizontal="distributed"/>
    </xf>
    <xf numFmtId="0" fontId="3" fillId="33" borderId="38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/>
    </xf>
    <xf numFmtId="0" fontId="0" fillId="33" borderId="8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/>
    </xf>
    <xf numFmtId="0" fontId="0" fillId="33" borderId="71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3" fillId="33" borderId="83" xfId="0" applyFont="1" applyFill="1" applyBorder="1" applyAlignment="1">
      <alignment horizontal="center" wrapText="1"/>
    </xf>
    <xf numFmtId="0" fontId="3" fillId="33" borderId="87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view="pageLayout" zoomScaleSheetLayoutView="75" workbookViewId="0" topLeftCell="A31">
      <selection activeCell="J5" sqref="J5"/>
    </sheetView>
  </sheetViews>
  <sheetFormatPr defaultColWidth="10.66015625" defaultRowHeight="12.75" customHeight="1"/>
  <cols>
    <col min="1" max="1" width="2.16015625" style="0" customWidth="1"/>
    <col min="2" max="2" width="2.33203125" style="0" customWidth="1"/>
    <col min="3" max="3" width="17.83203125" style="0" customWidth="1"/>
    <col min="4" max="4" width="17" style="0" customWidth="1"/>
    <col min="5" max="14" width="16" style="0" customWidth="1"/>
    <col min="15" max="16" width="14.66015625" style="0" customWidth="1"/>
    <col min="17" max="17" width="1.83203125" style="0" customWidth="1"/>
    <col min="18" max="25" width="5.66015625" style="0" customWidth="1"/>
    <col min="26" max="27" width="4.66015625" style="0" customWidth="1"/>
    <col min="28" max="33" width="5.66015625" style="0" customWidth="1"/>
    <col min="34" max="34" width="7.66015625" style="0" customWidth="1"/>
    <col min="35" max="36" width="6.66015625" style="0" customWidth="1"/>
    <col min="37" max="37" width="10.66015625" style="0" customWidth="1"/>
    <col min="38" max="38" width="5.66015625" style="0" customWidth="1"/>
    <col min="39" max="39" width="4.66015625" style="0" customWidth="1"/>
    <col min="40" max="40" width="5.66015625" style="0" customWidth="1"/>
    <col min="41" max="41" width="4.66015625" style="0" customWidth="1"/>
    <col min="42" max="42" width="5.66015625" style="0" customWidth="1"/>
    <col min="43" max="44" width="4.66015625" style="0" customWidth="1"/>
    <col min="45" max="45" width="5.66015625" style="0" customWidth="1"/>
    <col min="46" max="46" width="4.66015625" style="0" customWidth="1"/>
    <col min="47" max="49" width="5.66015625" style="0" customWidth="1"/>
    <col min="50" max="51" width="1.66796875" style="0" customWidth="1"/>
    <col min="52" max="52" width="10.66015625" style="0" customWidth="1"/>
    <col min="53" max="53" width="8.66015625" style="0" customWidth="1"/>
    <col min="54" max="54" width="10.66015625" style="0" customWidth="1"/>
    <col min="55" max="55" width="9.66015625" style="0" customWidth="1"/>
    <col min="56" max="56" width="6.66015625" style="0" customWidth="1"/>
    <col min="57" max="58" width="5.66015625" style="0" customWidth="1"/>
    <col min="59" max="61" width="6.66015625" style="0" customWidth="1"/>
    <col min="62" max="62" width="5.66015625" style="0" customWidth="1"/>
    <col min="63" max="64" width="6.66015625" style="0" customWidth="1"/>
    <col min="65" max="65" width="5.66015625" style="0" customWidth="1"/>
    <col min="66" max="83" width="4.66015625" style="0" customWidth="1"/>
    <col min="84" max="84" width="5.66015625" style="0" customWidth="1"/>
    <col min="85" max="86" width="6.66015625" style="0" customWidth="1"/>
  </cols>
  <sheetData>
    <row r="1" spans="1:14" ht="16.5" customHeight="1">
      <c r="A1" s="5" t="s">
        <v>30</v>
      </c>
      <c r="B1" s="6"/>
      <c r="C1" s="6"/>
      <c r="D1" s="6"/>
      <c r="E1" s="6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6.5" customHeight="1" thickBot="1">
      <c r="A2" s="5"/>
      <c r="B2" s="6"/>
      <c r="C2" s="7" t="s">
        <v>18</v>
      </c>
      <c r="D2" s="6"/>
      <c r="E2" s="6"/>
      <c r="F2" s="191" t="s">
        <v>31</v>
      </c>
      <c r="G2" s="191"/>
      <c r="H2" s="140"/>
      <c r="I2" s="140"/>
      <c r="J2" s="140"/>
      <c r="K2" s="140"/>
      <c r="L2" s="140"/>
      <c r="M2" s="140"/>
      <c r="N2" s="140"/>
    </row>
    <row r="3" spans="1:7" s="7" customFormat="1" ht="16.5" customHeight="1">
      <c r="A3" s="10"/>
      <c r="B3" s="11"/>
      <c r="C3" s="197"/>
      <c r="D3" s="12"/>
      <c r="E3" s="192" t="s">
        <v>15</v>
      </c>
      <c r="F3" s="193"/>
      <c r="G3" s="30"/>
    </row>
    <row r="4" spans="1:7" s="15" customFormat="1" ht="16.5" customHeight="1">
      <c r="A4" s="35"/>
      <c r="B4" s="13"/>
      <c r="C4" s="198"/>
      <c r="D4" s="14" t="s">
        <v>6</v>
      </c>
      <c r="E4" s="194"/>
      <c r="F4" s="195"/>
      <c r="G4" s="33" t="s">
        <v>7</v>
      </c>
    </row>
    <row r="5" spans="1:7" s="7" customFormat="1" ht="16.5" customHeight="1">
      <c r="A5" s="22"/>
      <c r="B5" s="8"/>
      <c r="C5" s="198"/>
      <c r="D5" s="14"/>
      <c r="E5" s="31" t="s">
        <v>29</v>
      </c>
      <c r="F5" s="32" t="s">
        <v>26</v>
      </c>
      <c r="G5" s="25" t="s">
        <v>2</v>
      </c>
    </row>
    <row r="6" spans="1:7" s="7" customFormat="1" ht="16.5" customHeight="1" thickBot="1">
      <c r="A6" s="22"/>
      <c r="B6" s="16"/>
      <c r="C6" s="17"/>
      <c r="D6" s="18" t="s">
        <v>1</v>
      </c>
      <c r="E6" s="18" t="s">
        <v>1</v>
      </c>
      <c r="F6" s="26"/>
      <c r="G6" s="26"/>
    </row>
    <row r="7" spans="1:7" s="7" customFormat="1" ht="16.5" customHeight="1" thickBot="1">
      <c r="A7" s="19"/>
      <c r="B7" s="199" t="s">
        <v>14</v>
      </c>
      <c r="C7" s="200"/>
      <c r="D7" s="20">
        <f>+D8+D9</f>
        <v>36313</v>
      </c>
      <c r="E7" s="21">
        <f>+E8+E9</f>
        <v>10114</v>
      </c>
      <c r="F7" s="34">
        <f>SUM(F8:F9)</f>
        <v>507</v>
      </c>
      <c r="G7" s="27">
        <f>E7/D7*100</f>
        <v>27.852284305895957</v>
      </c>
    </row>
    <row r="8" spans="1:14" s="7" customFormat="1" ht="16.5" customHeight="1">
      <c r="A8" s="36"/>
      <c r="B8" s="201" t="s">
        <v>4</v>
      </c>
      <c r="C8" s="202"/>
      <c r="D8" s="141">
        <v>24706</v>
      </c>
      <c r="E8" s="141">
        <v>9269</v>
      </c>
      <c r="F8" s="142">
        <v>0</v>
      </c>
      <c r="G8" s="37">
        <f>E8/D8*100</f>
        <v>37.517202299036676</v>
      </c>
      <c r="H8" s="38"/>
      <c r="I8" s="38"/>
      <c r="J8" s="38"/>
      <c r="K8" s="38"/>
      <c r="L8" s="38"/>
      <c r="M8" s="38"/>
      <c r="N8" s="38"/>
    </row>
    <row r="9" spans="1:14" s="7" customFormat="1" ht="16.5" customHeight="1" thickBot="1">
      <c r="A9" s="36"/>
      <c r="B9" s="204" t="s">
        <v>3</v>
      </c>
      <c r="C9" s="205"/>
      <c r="D9" s="143">
        <v>11607</v>
      </c>
      <c r="E9" s="141">
        <v>845</v>
      </c>
      <c r="F9" s="141">
        <v>507</v>
      </c>
      <c r="G9" s="39">
        <f>E9/D9*100</f>
        <v>7.280089601102782</v>
      </c>
      <c r="H9" s="38"/>
      <c r="I9" s="38"/>
      <c r="J9" s="38"/>
      <c r="K9" s="38"/>
      <c r="L9" s="38"/>
      <c r="M9" s="38"/>
      <c r="N9" s="38"/>
    </row>
    <row r="10" spans="1:14" s="7" customFormat="1" ht="16.5" customHeight="1">
      <c r="A10" s="36"/>
      <c r="B10" s="40" t="s">
        <v>5</v>
      </c>
      <c r="C10" s="41"/>
      <c r="D10" s="42"/>
      <c r="E10" s="42"/>
      <c r="F10" s="43"/>
      <c r="G10" s="43"/>
      <c r="H10" s="38"/>
      <c r="I10" s="38"/>
      <c r="J10" s="38"/>
      <c r="K10" s="38"/>
      <c r="L10" s="38"/>
      <c r="M10" s="38"/>
      <c r="N10" s="38"/>
    </row>
    <row r="11" spans="1:14" s="7" customFormat="1" ht="16.5" customHeight="1">
      <c r="A11" s="36"/>
      <c r="B11" s="44"/>
      <c r="C11" s="215" t="s">
        <v>27</v>
      </c>
      <c r="D11" s="215"/>
      <c r="E11" s="45"/>
      <c r="F11" s="46"/>
      <c r="G11" s="47"/>
      <c r="H11" s="38"/>
      <c r="I11" s="38"/>
      <c r="J11" s="38"/>
      <c r="K11" s="38"/>
      <c r="L11" s="38"/>
      <c r="M11" s="38"/>
      <c r="N11" s="38"/>
    </row>
    <row r="12" spans="1:14" s="7" customFormat="1" ht="16.5" customHeight="1" thickBot="1">
      <c r="A12" s="36"/>
      <c r="B12" s="44"/>
      <c r="C12" s="48" t="s">
        <v>14</v>
      </c>
      <c r="D12" s="49">
        <f>SUM(D13+D14)</f>
        <v>13216</v>
      </c>
      <c r="E12" s="49">
        <f>SUM(E13+E14)</f>
        <v>3523</v>
      </c>
      <c r="F12" s="50">
        <f>SUM(F13:F14)</f>
        <v>194</v>
      </c>
      <c r="G12" s="39">
        <f>E12/D12*100</f>
        <v>26.657082324455207</v>
      </c>
      <c r="H12" s="38"/>
      <c r="I12" s="38"/>
      <c r="J12" s="38"/>
      <c r="K12" s="38"/>
      <c r="L12" s="38"/>
      <c r="M12" s="38"/>
      <c r="N12" s="38"/>
    </row>
    <row r="13" spans="1:14" s="7" customFormat="1" ht="16.5" customHeight="1">
      <c r="A13" s="36"/>
      <c r="B13" s="44"/>
      <c r="C13" s="51" t="s">
        <v>4</v>
      </c>
      <c r="D13" s="144">
        <v>8935</v>
      </c>
      <c r="E13" s="52">
        <v>3159</v>
      </c>
      <c r="F13" s="145" t="s">
        <v>32</v>
      </c>
      <c r="G13" s="37">
        <f>E13/D13*100</f>
        <v>35.355344152210414</v>
      </c>
      <c r="H13" s="38"/>
      <c r="I13" s="38"/>
      <c r="J13" s="38"/>
      <c r="K13" s="38"/>
      <c r="L13" s="38"/>
      <c r="M13" s="38"/>
      <c r="N13" s="38"/>
    </row>
    <row r="14" spans="1:14" s="7" customFormat="1" ht="16.5" customHeight="1">
      <c r="A14" s="36"/>
      <c r="B14" s="44"/>
      <c r="C14" s="53" t="s">
        <v>3</v>
      </c>
      <c r="D14" s="146">
        <v>4281</v>
      </c>
      <c r="E14" s="147">
        <v>364</v>
      </c>
      <c r="F14" s="148">
        <v>194</v>
      </c>
      <c r="G14" s="54">
        <f>E14/D14*100</f>
        <v>8.502686288250409</v>
      </c>
      <c r="H14" s="38"/>
      <c r="I14" s="38"/>
      <c r="J14" s="38"/>
      <c r="K14" s="38"/>
      <c r="L14" s="38"/>
      <c r="M14" s="196"/>
      <c r="N14" s="38"/>
    </row>
    <row r="15" spans="1:14" s="7" customFormat="1" ht="16.5" customHeight="1">
      <c r="A15" s="36"/>
      <c r="B15" s="44"/>
      <c r="C15" s="220" t="s">
        <v>28</v>
      </c>
      <c r="D15" s="220"/>
      <c r="E15" s="55"/>
      <c r="F15" s="56"/>
      <c r="G15" s="54"/>
      <c r="H15" s="38"/>
      <c r="I15" s="38"/>
      <c r="J15" s="38"/>
      <c r="K15" s="38"/>
      <c r="L15" s="38"/>
      <c r="M15" s="196"/>
      <c r="N15" s="38"/>
    </row>
    <row r="16" spans="1:14" s="7" customFormat="1" ht="16.5" customHeight="1" thickBot="1">
      <c r="A16" s="36"/>
      <c r="B16" s="44"/>
      <c r="C16" s="48" t="s">
        <v>14</v>
      </c>
      <c r="D16" s="49">
        <f>SUM(D17+D18)</f>
        <v>23097</v>
      </c>
      <c r="E16" s="49">
        <f>SUM(E17+E18)</f>
        <v>6591</v>
      </c>
      <c r="F16" s="50">
        <f>SUM(F17:F18)</f>
        <v>313</v>
      </c>
      <c r="G16" s="39">
        <f>E16/D16*100</f>
        <v>28.536173529029746</v>
      </c>
      <c r="H16" s="38"/>
      <c r="I16" s="38"/>
      <c r="J16" s="38"/>
      <c r="K16" s="38"/>
      <c r="L16" s="38"/>
      <c r="M16" s="57"/>
      <c r="N16" s="38"/>
    </row>
    <row r="17" spans="1:14" s="7" customFormat="1" ht="16.5" customHeight="1">
      <c r="A17" s="36"/>
      <c r="B17" s="44"/>
      <c r="C17" s="51" t="s">
        <v>4</v>
      </c>
      <c r="D17" s="144">
        <v>15771</v>
      </c>
      <c r="E17" s="52">
        <v>6110</v>
      </c>
      <c r="F17" s="149">
        <v>0</v>
      </c>
      <c r="G17" s="37">
        <f>E17/D17*100</f>
        <v>38.74199480058335</v>
      </c>
      <c r="H17" s="38"/>
      <c r="I17" s="38"/>
      <c r="J17" s="38"/>
      <c r="K17" s="38"/>
      <c r="L17" s="38"/>
      <c r="M17" s="57"/>
      <c r="N17" s="38"/>
    </row>
    <row r="18" spans="1:14" s="7" customFormat="1" ht="16.5" customHeight="1" thickBot="1">
      <c r="A18" s="58"/>
      <c r="B18" s="59"/>
      <c r="C18" s="60" t="s">
        <v>3</v>
      </c>
      <c r="D18" s="150">
        <v>7326</v>
      </c>
      <c r="E18" s="151">
        <v>481</v>
      </c>
      <c r="F18" s="152">
        <v>313</v>
      </c>
      <c r="G18" s="39">
        <f>E18/D18*100</f>
        <v>6.565656565656567</v>
      </c>
      <c r="H18" s="38"/>
      <c r="I18" s="38"/>
      <c r="J18" s="38"/>
      <c r="K18" s="38"/>
      <c r="L18" s="38"/>
      <c r="M18" s="57"/>
      <c r="N18" s="38"/>
    </row>
    <row r="19" spans="1:14" s="7" customFormat="1" ht="16.5" customHeight="1">
      <c r="A19" s="44"/>
      <c r="B19" s="44"/>
      <c r="C19" s="61"/>
      <c r="D19" s="62"/>
      <c r="E19" s="62"/>
      <c r="F19" s="63"/>
      <c r="G19" s="44"/>
      <c r="H19" s="38"/>
      <c r="I19" s="38"/>
      <c r="J19" s="38"/>
      <c r="K19" s="38"/>
      <c r="L19" s="38"/>
      <c r="M19" s="38"/>
      <c r="N19" s="38"/>
    </row>
    <row r="20" spans="1:34" s="7" customFormat="1" ht="16.5" customHeight="1" thickBot="1">
      <c r="A20" s="38"/>
      <c r="B20" s="38"/>
      <c r="C20" s="64" t="s">
        <v>16</v>
      </c>
      <c r="D20" s="64"/>
      <c r="E20" s="44"/>
      <c r="F20" s="65"/>
      <c r="G20" s="44"/>
      <c r="H20" s="44"/>
      <c r="I20" s="44"/>
      <c r="J20" s="44"/>
      <c r="K20" s="44"/>
      <c r="L20" s="44"/>
      <c r="M20" s="191" t="s">
        <v>31</v>
      </c>
      <c r="N20" s="191"/>
      <c r="O20" s="28"/>
      <c r="P20" s="28"/>
      <c r="AH20" s="9" t="s">
        <v>0</v>
      </c>
    </row>
    <row r="21" spans="1:15" s="7" customFormat="1" ht="16.5" customHeight="1">
      <c r="A21" s="66"/>
      <c r="B21" s="67"/>
      <c r="C21" s="216"/>
      <c r="D21" s="68"/>
      <c r="E21" s="69"/>
      <c r="F21" s="69"/>
      <c r="G21" s="206" t="s">
        <v>19</v>
      </c>
      <c r="H21" s="206" t="s">
        <v>20</v>
      </c>
      <c r="I21" s="227" t="s">
        <v>33</v>
      </c>
      <c r="J21" s="228"/>
      <c r="K21" s="228"/>
      <c r="L21" s="228"/>
      <c r="M21" s="221" t="s">
        <v>12</v>
      </c>
      <c r="N21" s="210" t="s">
        <v>23</v>
      </c>
      <c r="O21" s="8"/>
    </row>
    <row r="22" spans="1:15" s="15" customFormat="1" ht="24.75" customHeight="1">
      <c r="A22" s="70"/>
      <c r="B22" s="71"/>
      <c r="C22" s="217"/>
      <c r="D22" s="72" t="s">
        <v>15</v>
      </c>
      <c r="E22" s="72" t="s">
        <v>8</v>
      </c>
      <c r="F22" s="72" t="s">
        <v>9</v>
      </c>
      <c r="G22" s="207"/>
      <c r="H22" s="207"/>
      <c r="I22" s="225" t="s">
        <v>10</v>
      </c>
      <c r="J22" s="213" t="s">
        <v>22</v>
      </c>
      <c r="K22" s="213" t="s">
        <v>11</v>
      </c>
      <c r="L22" s="208" t="s">
        <v>13</v>
      </c>
      <c r="M22" s="222"/>
      <c r="N22" s="211"/>
      <c r="O22" s="13"/>
    </row>
    <row r="23" spans="1:15" s="7" customFormat="1" ht="24.75" customHeight="1" thickBot="1">
      <c r="A23" s="73"/>
      <c r="B23" s="44"/>
      <c r="C23" s="217"/>
      <c r="D23" s="74"/>
      <c r="E23" s="75"/>
      <c r="F23" s="76" t="s">
        <v>2</v>
      </c>
      <c r="G23" s="74"/>
      <c r="H23" s="76" t="s">
        <v>2</v>
      </c>
      <c r="I23" s="226"/>
      <c r="J23" s="214"/>
      <c r="K23" s="214"/>
      <c r="L23" s="209"/>
      <c r="M23" s="223"/>
      <c r="N23" s="212"/>
      <c r="O23" s="8"/>
    </row>
    <row r="24" spans="1:15" s="7" customFormat="1" ht="16.5" customHeight="1" thickBot="1">
      <c r="A24" s="36"/>
      <c r="B24" s="218" t="s">
        <v>14</v>
      </c>
      <c r="C24" s="219"/>
      <c r="D24" s="77">
        <f>SUM(D25+D26)</f>
        <v>9668</v>
      </c>
      <c r="E24" s="77">
        <f>SUM(E25+E26)</f>
        <v>261</v>
      </c>
      <c r="F24" s="78">
        <f>SUM(E24/D24*100)</f>
        <v>2.6996276375672323</v>
      </c>
      <c r="G24" s="77">
        <f>SUM(G25:G26)</f>
        <v>215</v>
      </c>
      <c r="H24" s="79">
        <f>SUM(G24/E24*100)</f>
        <v>82.37547892720306</v>
      </c>
      <c r="I24" s="77">
        <f>SUM(I25+I26)</f>
        <v>99</v>
      </c>
      <c r="J24" s="80">
        <f>SUM(J25,J26)</f>
        <v>3</v>
      </c>
      <c r="K24" s="77">
        <f>SUM(K25:K26)</f>
        <v>11</v>
      </c>
      <c r="L24" s="77">
        <f>SUM(L25+L26)</f>
        <v>102</v>
      </c>
      <c r="M24" s="77">
        <f>SUM(M25+M26)</f>
        <v>29</v>
      </c>
      <c r="N24" s="81">
        <f>SUM(N25:N26)</f>
        <v>17</v>
      </c>
      <c r="O24" s="8"/>
    </row>
    <row r="25" spans="1:15" s="7" customFormat="1" ht="16.5" customHeight="1">
      <c r="A25" s="36"/>
      <c r="B25" s="201" t="s">
        <v>4</v>
      </c>
      <c r="C25" s="202"/>
      <c r="D25" s="153">
        <v>9269</v>
      </c>
      <c r="E25" s="153">
        <v>227</v>
      </c>
      <c r="F25" s="82">
        <f aca="true" t="shared" si="0" ref="F25:F34">SUM(E25/D25*100)</f>
        <v>2.4490236271442445</v>
      </c>
      <c r="G25" s="153">
        <v>192</v>
      </c>
      <c r="H25" s="83">
        <f aca="true" t="shared" si="1" ref="H25:H34">SUM(G25/E25*100)</f>
        <v>84.58149779735683</v>
      </c>
      <c r="I25" s="153">
        <v>85</v>
      </c>
      <c r="J25" s="153">
        <v>3</v>
      </c>
      <c r="K25" s="153">
        <v>10</v>
      </c>
      <c r="L25" s="153">
        <v>94</v>
      </c>
      <c r="M25" s="153">
        <v>24</v>
      </c>
      <c r="N25" s="154">
        <v>11</v>
      </c>
      <c r="O25" s="8"/>
    </row>
    <row r="26" spans="1:15" s="7" customFormat="1" ht="16.5" customHeight="1" thickBot="1">
      <c r="A26" s="36"/>
      <c r="B26" s="204" t="s">
        <v>3</v>
      </c>
      <c r="C26" s="205"/>
      <c r="D26" s="141">
        <v>399</v>
      </c>
      <c r="E26" s="141">
        <v>34</v>
      </c>
      <c r="F26" s="84">
        <f t="shared" si="0"/>
        <v>8.521303258145362</v>
      </c>
      <c r="G26" s="155">
        <v>23</v>
      </c>
      <c r="H26" s="85">
        <f t="shared" si="1"/>
        <v>67.64705882352942</v>
      </c>
      <c r="I26" s="155">
        <v>14</v>
      </c>
      <c r="J26" s="156">
        <v>0</v>
      </c>
      <c r="K26" s="157">
        <v>1</v>
      </c>
      <c r="L26" s="141">
        <v>8</v>
      </c>
      <c r="M26" s="141">
        <v>5</v>
      </c>
      <c r="N26" s="158">
        <v>6</v>
      </c>
      <c r="O26" s="8"/>
    </row>
    <row r="27" spans="1:15" s="7" customFormat="1" ht="16.5" customHeight="1">
      <c r="A27" s="36"/>
      <c r="B27" s="40" t="s">
        <v>5</v>
      </c>
      <c r="C27" s="41"/>
      <c r="D27" s="42"/>
      <c r="E27" s="42"/>
      <c r="F27" s="86"/>
      <c r="G27" s="57"/>
      <c r="H27" s="87"/>
      <c r="I27" s="88"/>
      <c r="J27" s="42"/>
      <c r="K27" s="42"/>
      <c r="L27" s="42"/>
      <c r="M27" s="42"/>
      <c r="N27" s="89"/>
      <c r="O27" s="8"/>
    </row>
    <row r="28" spans="1:15" s="7" customFormat="1" ht="16.5" customHeight="1" thickBot="1">
      <c r="A28" s="36"/>
      <c r="B28" s="44"/>
      <c r="C28" s="60" t="s">
        <v>14</v>
      </c>
      <c r="D28" s="155">
        <f>SUM(D29+D30)</f>
        <v>3256</v>
      </c>
      <c r="E28" s="183">
        <f aca="true" t="shared" si="2" ref="E28:N28">SUM(E29+E30)</f>
        <v>100</v>
      </c>
      <c r="F28" s="84">
        <f t="shared" si="0"/>
        <v>3.0712530712530715</v>
      </c>
      <c r="G28" s="155">
        <f>SUM(G29:G30)</f>
        <v>83</v>
      </c>
      <c r="H28" s="85">
        <f t="shared" si="1"/>
        <v>83</v>
      </c>
      <c r="I28" s="183">
        <f t="shared" si="2"/>
        <v>29</v>
      </c>
      <c r="J28" s="183">
        <f t="shared" si="2"/>
        <v>2</v>
      </c>
      <c r="K28" s="183">
        <f t="shared" si="2"/>
        <v>5</v>
      </c>
      <c r="L28" s="183">
        <f t="shared" si="2"/>
        <v>47</v>
      </c>
      <c r="M28" s="183">
        <f t="shared" si="2"/>
        <v>11</v>
      </c>
      <c r="N28" s="184">
        <f t="shared" si="2"/>
        <v>6</v>
      </c>
      <c r="O28" s="8"/>
    </row>
    <row r="29" spans="1:15" s="7" customFormat="1" ht="16.5" customHeight="1">
      <c r="A29" s="36"/>
      <c r="B29" s="44"/>
      <c r="C29" s="51" t="s">
        <v>4</v>
      </c>
      <c r="D29" s="52">
        <v>3159</v>
      </c>
      <c r="E29" s="52">
        <v>88</v>
      </c>
      <c r="F29" s="82">
        <f t="shared" si="0"/>
        <v>2.7856916745805633</v>
      </c>
      <c r="G29" s="153">
        <v>76</v>
      </c>
      <c r="H29" s="94">
        <f t="shared" si="1"/>
        <v>86.36363636363636</v>
      </c>
      <c r="I29" s="159">
        <v>25</v>
      </c>
      <c r="J29" s="95">
        <v>2</v>
      </c>
      <c r="K29" s="52">
        <v>5</v>
      </c>
      <c r="L29" s="52">
        <v>44</v>
      </c>
      <c r="M29" s="52">
        <v>8</v>
      </c>
      <c r="N29" s="96">
        <v>4</v>
      </c>
      <c r="O29" s="8"/>
    </row>
    <row r="30" spans="1:15" s="7" customFormat="1" ht="16.5" customHeight="1">
      <c r="A30" s="36"/>
      <c r="B30" s="44"/>
      <c r="C30" s="53" t="s">
        <v>3</v>
      </c>
      <c r="D30" s="160">
        <v>97</v>
      </c>
      <c r="E30" s="161">
        <v>12</v>
      </c>
      <c r="F30" s="97">
        <f t="shared" si="0"/>
        <v>12.371134020618557</v>
      </c>
      <c r="G30" s="162">
        <v>7</v>
      </c>
      <c r="H30" s="98">
        <f t="shared" si="1"/>
        <v>58.333333333333336</v>
      </c>
      <c r="I30" s="163">
        <v>4</v>
      </c>
      <c r="J30" s="163">
        <v>0</v>
      </c>
      <c r="K30" s="164">
        <v>0</v>
      </c>
      <c r="L30" s="163">
        <v>3</v>
      </c>
      <c r="M30" s="163">
        <v>3</v>
      </c>
      <c r="N30" s="165">
        <v>2</v>
      </c>
      <c r="O30" s="8"/>
    </row>
    <row r="31" spans="1:14" s="7" customFormat="1" ht="16.5" customHeight="1">
      <c r="A31" s="36"/>
      <c r="B31" s="44"/>
      <c r="C31" s="189"/>
      <c r="D31" s="190"/>
      <c r="E31" s="190"/>
      <c r="F31" s="100"/>
      <c r="G31" s="101"/>
      <c r="H31" s="102"/>
      <c r="I31" s="55"/>
      <c r="J31" s="55"/>
      <c r="K31" s="55"/>
      <c r="L31" s="55"/>
      <c r="M31" s="55"/>
      <c r="N31" s="103"/>
    </row>
    <row r="32" spans="1:15" s="7" customFormat="1" ht="16.5" customHeight="1" thickBot="1">
      <c r="A32" s="36"/>
      <c r="B32" s="104"/>
      <c r="C32" s="105" t="s">
        <v>14</v>
      </c>
      <c r="D32" s="49">
        <f>SUM(D33+D34)</f>
        <v>6412</v>
      </c>
      <c r="E32" s="49">
        <f>SUM(E33:E34)</f>
        <v>161</v>
      </c>
      <c r="F32" s="90">
        <f t="shared" si="0"/>
        <v>2.5109170305676853</v>
      </c>
      <c r="G32" s="91">
        <f>SUM(I32+J32+K32+L32)</f>
        <v>132</v>
      </c>
      <c r="H32" s="92">
        <f t="shared" si="1"/>
        <v>81.98757763975155</v>
      </c>
      <c r="I32" s="49">
        <f aca="true" t="shared" si="3" ref="I32:N32">SUM(I33+I34)</f>
        <v>70</v>
      </c>
      <c r="J32" s="49">
        <f t="shared" si="3"/>
        <v>1</v>
      </c>
      <c r="K32" s="49">
        <f t="shared" si="3"/>
        <v>6</v>
      </c>
      <c r="L32" s="49">
        <f t="shared" si="3"/>
        <v>55</v>
      </c>
      <c r="M32" s="49">
        <f t="shared" si="3"/>
        <v>18</v>
      </c>
      <c r="N32" s="93">
        <f t="shared" si="3"/>
        <v>11</v>
      </c>
      <c r="O32" s="8"/>
    </row>
    <row r="33" spans="1:15" s="7" customFormat="1" ht="16.5" customHeight="1">
      <c r="A33" s="36"/>
      <c r="B33" s="44"/>
      <c r="C33" s="51" t="s">
        <v>4</v>
      </c>
      <c r="D33" s="52">
        <v>6110</v>
      </c>
      <c r="E33" s="52">
        <v>139</v>
      </c>
      <c r="F33" s="82">
        <f t="shared" si="0"/>
        <v>2.2749590834697218</v>
      </c>
      <c r="G33" s="153">
        <v>116</v>
      </c>
      <c r="H33" s="83">
        <f t="shared" si="1"/>
        <v>83.45323741007195</v>
      </c>
      <c r="I33" s="166">
        <v>60</v>
      </c>
      <c r="J33" s="52">
        <v>1</v>
      </c>
      <c r="K33" s="52">
        <v>5</v>
      </c>
      <c r="L33" s="52">
        <v>50</v>
      </c>
      <c r="M33" s="52">
        <v>16</v>
      </c>
      <c r="N33" s="96">
        <v>7</v>
      </c>
      <c r="O33" s="8"/>
    </row>
    <row r="34" spans="1:15" s="7" customFormat="1" ht="16.5" customHeight="1" thickBot="1">
      <c r="A34" s="58"/>
      <c r="B34" s="59"/>
      <c r="C34" s="60" t="s">
        <v>3</v>
      </c>
      <c r="D34" s="151">
        <v>302</v>
      </c>
      <c r="E34" s="167">
        <v>22</v>
      </c>
      <c r="F34" s="90">
        <f t="shared" si="0"/>
        <v>7.28476821192053</v>
      </c>
      <c r="G34" s="91">
        <v>16</v>
      </c>
      <c r="H34" s="92">
        <f t="shared" si="1"/>
        <v>72.72727272727273</v>
      </c>
      <c r="I34" s="168">
        <v>10</v>
      </c>
      <c r="J34" s="106">
        <v>0</v>
      </c>
      <c r="K34" s="107">
        <v>1</v>
      </c>
      <c r="L34" s="106">
        <v>5</v>
      </c>
      <c r="M34" s="106">
        <v>2</v>
      </c>
      <c r="N34" s="108">
        <v>4</v>
      </c>
      <c r="O34" s="8"/>
    </row>
    <row r="35" spans="1:17" ht="16.5" customHeight="1">
      <c r="A35" s="169"/>
      <c r="B35" s="169"/>
      <c r="C35" s="170"/>
      <c r="D35" s="171"/>
      <c r="E35" s="171"/>
      <c r="F35" s="172"/>
      <c r="G35" s="171"/>
      <c r="H35" s="172"/>
      <c r="I35" s="171"/>
      <c r="J35" s="173"/>
      <c r="K35" s="174"/>
      <c r="L35" s="174"/>
      <c r="M35" s="174"/>
      <c r="N35" s="174"/>
      <c r="O35" s="4"/>
      <c r="P35" s="4"/>
      <c r="Q35" s="1"/>
    </row>
    <row r="36" spans="1:17" ht="47.2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4"/>
      <c r="P36" s="4"/>
      <c r="Q36" s="1"/>
    </row>
    <row r="37" spans="1:16" s="7" customFormat="1" ht="16.5" customHeight="1">
      <c r="A37"/>
      <c r="B37"/>
      <c r="C37" s="3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</row>
    <row r="38" spans="1:16" s="7" customFormat="1" ht="16.5" customHeight="1">
      <c r="A38"/>
      <c r="B38"/>
      <c r="C38" s="3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</row>
    <row r="39" spans="1:16" s="7" customFormat="1" ht="24.75" customHeight="1">
      <c r="A39"/>
      <c r="B39"/>
      <c r="C39" s="3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</row>
    <row r="40" spans="1:16" s="7" customFormat="1" ht="24.75" customHeight="1">
      <c r="A40"/>
      <c r="B40"/>
      <c r="C40" s="3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</row>
    <row r="41" spans="1:16" s="7" customFormat="1" ht="12" customHeight="1">
      <c r="A41"/>
      <c r="B41"/>
      <c r="C41" s="3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</row>
    <row r="42" spans="1:19" s="7" customFormat="1" ht="24.75" customHeight="1">
      <c r="A42" s="240" t="s">
        <v>35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</row>
    <row r="43" spans="1:16" s="7" customFormat="1" ht="16.5" customHeight="1">
      <c r="A43"/>
      <c r="B43"/>
      <c r="C43" s="3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</row>
    <row r="44" spans="1:16" s="7" customFormat="1" ht="16.5" customHeight="1">
      <c r="A44"/>
      <c r="B44"/>
      <c r="C44" s="3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</row>
    <row r="45" spans="1:16" s="7" customFormat="1" ht="16.5" customHeight="1">
      <c r="A45"/>
      <c r="B45"/>
      <c r="C45" s="3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</row>
    <row r="46" spans="1:16" s="7" customFormat="1" ht="16.5" customHeight="1">
      <c r="A46" s="203"/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"/>
      <c r="P46" s="2"/>
    </row>
    <row r="47" spans="1:16" s="7" customFormat="1" ht="16.5" customHeight="1">
      <c r="A47"/>
      <c r="B47"/>
      <c r="C47" s="3"/>
      <c r="D47" s="1"/>
      <c r="E47" s="1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</row>
    <row r="48" spans="1:16" s="7" customFormat="1" ht="16.5" customHeight="1">
      <c r="A48"/>
      <c r="B48"/>
      <c r="C48" s="3"/>
      <c r="D48" s="1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</row>
    <row r="49" spans="1:16" s="24" customFormat="1" ht="16.5" customHeight="1">
      <c r="A49"/>
      <c r="B49"/>
      <c r="C49" s="3"/>
      <c r="D49" s="1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</row>
    <row r="50" spans="1:16" s="7" customFormat="1" ht="16.5" customHeight="1">
      <c r="A50"/>
      <c r="B50"/>
      <c r="C50" s="3"/>
      <c r="D50" s="1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</row>
    <row r="51" spans="1:16" s="7" customFormat="1" ht="16.5" customHeight="1">
      <c r="A51"/>
      <c r="B51"/>
      <c r="C51" s="3"/>
      <c r="D51" s="1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</row>
    <row r="52" spans="1:16" s="7" customFormat="1" ht="16.5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"/>
      <c r="P52" s="2"/>
    </row>
    <row r="54" ht="24.75" customHeight="1"/>
    <row r="55" ht="12" customHeight="1"/>
    <row r="56" spans="1:14" ht="12.75" customHeigh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</row>
    <row r="58" spans="1:14" ht="12.7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64" ht="19.5" customHeight="1"/>
    <row r="74" ht="22.5" customHeight="1"/>
    <row r="76" ht="20.25" customHeight="1"/>
  </sheetData>
  <sheetProtection/>
  <mergeCells count="30">
    <mergeCell ref="A36:N36"/>
    <mergeCell ref="J22:J23"/>
    <mergeCell ref="I22:I23"/>
    <mergeCell ref="I21:L21"/>
    <mergeCell ref="A42:S42"/>
    <mergeCell ref="C11:D11"/>
    <mergeCell ref="B25:C25"/>
    <mergeCell ref="C21:C23"/>
    <mergeCell ref="B24:C24"/>
    <mergeCell ref="C15:D15"/>
    <mergeCell ref="M21:M23"/>
    <mergeCell ref="A58:N58"/>
    <mergeCell ref="B26:C26"/>
    <mergeCell ref="H21:H22"/>
    <mergeCell ref="G21:G22"/>
    <mergeCell ref="L22:L23"/>
    <mergeCell ref="N21:N23"/>
    <mergeCell ref="A46:N46"/>
    <mergeCell ref="K22:K23"/>
    <mergeCell ref="A52:N52"/>
    <mergeCell ref="A56:N56"/>
    <mergeCell ref="C31:E31"/>
    <mergeCell ref="M20:N20"/>
    <mergeCell ref="F2:G2"/>
    <mergeCell ref="E3:F4"/>
    <mergeCell ref="M14:M15"/>
    <mergeCell ref="C3:C5"/>
    <mergeCell ref="B7:C7"/>
    <mergeCell ref="B8:C8"/>
    <mergeCell ref="B9:C9"/>
  </mergeCells>
  <printOptions/>
  <pageMargins left="0.4330708661417323" right="0.4330708661417323" top="0.7480314960629921" bottom="0.7480314960629921" header="0.31496062992125984" footer="0.31496062992125984"/>
  <pageSetup fitToWidth="0" horizontalDpi="600" verticalDpi="600" orientation="landscape" paperSize="9" scale="80" r:id="rId1"/>
  <headerFooter alignWithMargins="0">
    <oddFooter>&amp;C&amp;10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view="pageLayout" zoomScaleSheetLayoutView="75" workbookViewId="0" topLeftCell="A22">
      <selection activeCell="A27" sqref="A27:N27"/>
    </sheetView>
  </sheetViews>
  <sheetFormatPr defaultColWidth="10.66015625" defaultRowHeight="12.75" customHeight="1"/>
  <cols>
    <col min="1" max="1" width="4.16015625" style="0" customWidth="1"/>
    <col min="2" max="2" width="2.33203125" style="0" customWidth="1"/>
    <col min="3" max="3" width="17.83203125" style="0" customWidth="1"/>
    <col min="4" max="14" width="16" style="0" customWidth="1"/>
    <col min="15" max="16" width="14.66015625" style="0" customWidth="1"/>
    <col min="17" max="17" width="1.83203125" style="0" customWidth="1"/>
    <col min="18" max="25" width="5.66015625" style="0" customWidth="1"/>
    <col min="26" max="27" width="4.66015625" style="0" customWidth="1"/>
    <col min="28" max="33" width="5.66015625" style="0" customWidth="1"/>
    <col min="34" max="34" width="7.66015625" style="0" customWidth="1"/>
    <col min="35" max="36" width="6.66015625" style="0" customWidth="1"/>
    <col min="37" max="37" width="10.66015625" style="0" customWidth="1"/>
    <col min="38" max="38" width="5.66015625" style="0" customWidth="1"/>
    <col min="39" max="39" width="4.66015625" style="0" customWidth="1"/>
    <col min="40" max="40" width="5.66015625" style="0" customWidth="1"/>
    <col min="41" max="41" width="4.66015625" style="0" customWidth="1"/>
    <col min="42" max="42" width="5.66015625" style="0" customWidth="1"/>
    <col min="43" max="44" width="4.66015625" style="0" customWidth="1"/>
    <col min="45" max="45" width="5.66015625" style="0" customWidth="1"/>
    <col min="46" max="46" width="4.66015625" style="0" customWidth="1"/>
    <col min="47" max="49" width="5.66015625" style="0" customWidth="1"/>
    <col min="50" max="51" width="1.66796875" style="0" customWidth="1"/>
    <col min="52" max="52" width="10.66015625" style="0" customWidth="1"/>
    <col min="53" max="53" width="8.66015625" style="0" customWidth="1"/>
    <col min="54" max="54" width="10.66015625" style="0" customWidth="1"/>
    <col min="55" max="55" width="9.66015625" style="0" customWidth="1"/>
    <col min="56" max="56" width="6.66015625" style="0" customWidth="1"/>
    <col min="57" max="58" width="5.66015625" style="0" customWidth="1"/>
    <col min="59" max="61" width="6.66015625" style="0" customWidth="1"/>
    <col min="62" max="62" width="5.66015625" style="0" customWidth="1"/>
    <col min="63" max="64" width="6.66015625" style="0" customWidth="1"/>
    <col min="65" max="65" width="5.66015625" style="0" customWidth="1"/>
    <col min="66" max="83" width="4.66015625" style="0" customWidth="1"/>
    <col min="84" max="84" width="5.66015625" style="0" customWidth="1"/>
    <col min="85" max="86" width="6.66015625" style="0" customWidth="1"/>
  </cols>
  <sheetData>
    <row r="1" spans="1:16" s="7" customFormat="1" ht="16.5" customHeight="1" thickBot="1">
      <c r="A1" s="38"/>
      <c r="B1" s="38"/>
      <c r="C1" s="64" t="s">
        <v>17</v>
      </c>
      <c r="D1" s="64"/>
      <c r="E1" s="44"/>
      <c r="F1" s="65"/>
      <c r="G1" s="44"/>
      <c r="H1" s="44"/>
      <c r="I1" s="44"/>
      <c r="J1" s="44"/>
      <c r="K1" s="44"/>
      <c r="L1" s="44"/>
      <c r="M1" s="191" t="s">
        <v>31</v>
      </c>
      <c r="N1" s="191"/>
      <c r="O1" s="29"/>
      <c r="P1" s="29"/>
    </row>
    <row r="2" spans="1:15" s="7" customFormat="1" ht="16.5" customHeight="1">
      <c r="A2" s="66"/>
      <c r="B2" s="67"/>
      <c r="C2" s="216"/>
      <c r="D2" s="68"/>
      <c r="E2" s="69"/>
      <c r="F2" s="69"/>
      <c r="G2" s="231" t="s">
        <v>19</v>
      </c>
      <c r="H2" s="231" t="s">
        <v>21</v>
      </c>
      <c r="I2" s="227" t="s">
        <v>34</v>
      </c>
      <c r="J2" s="233"/>
      <c r="K2" s="233"/>
      <c r="L2" s="233"/>
      <c r="M2" s="233"/>
      <c r="N2" s="234"/>
      <c r="O2" s="8"/>
    </row>
    <row r="3" spans="1:15" s="7" customFormat="1" ht="24.75" customHeight="1">
      <c r="A3" s="73"/>
      <c r="B3" s="44"/>
      <c r="C3" s="217"/>
      <c r="D3" s="74" t="s">
        <v>15</v>
      </c>
      <c r="E3" s="72" t="s">
        <v>8</v>
      </c>
      <c r="F3" s="74" t="s">
        <v>9</v>
      </c>
      <c r="G3" s="232"/>
      <c r="H3" s="232"/>
      <c r="I3" s="225" t="s">
        <v>10</v>
      </c>
      <c r="J3" s="213" t="s">
        <v>24</v>
      </c>
      <c r="K3" s="213" t="s">
        <v>11</v>
      </c>
      <c r="L3" s="213" t="s">
        <v>13</v>
      </c>
      <c r="M3" s="225" t="s">
        <v>12</v>
      </c>
      <c r="N3" s="236" t="s">
        <v>25</v>
      </c>
      <c r="O3" s="8"/>
    </row>
    <row r="4" spans="1:15" s="7" customFormat="1" ht="24.75" customHeight="1" thickBot="1">
      <c r="A4" s="73"/>
      <c r="B4" s="44"/>
      <c r="C4" s="217"/>
      <c r="D4" s="74"/>
      <c r="E4" s="75"/>
      <c r="F4" s="74" t="s">
        <v>2</v>
      </c>
      <c r="G4" s="74"/>
      <c r="H4" s="74" t="s">
        <v>2</v>
      </c>
      <c r="I4" s="226"/>
      <c r="J4" s="214"/>
      <c r="K4" s="214"/>
      <c r="L4" s="226"/>
      <c r="M4" s="226"/>
      <c r="N4" s="237"/>
      <c r="O4" s="8"/>
    </row>
    <row r="5" spans="1:15" s="7" customFormat="1" ht="16.5" customHeight="1" thickBot="1">
      <c r="A5" s="36"/>
      <c r="B5" s="218" t="s">
        <v>14</v>
      </c>
      <c r="C5" s="238"/>
      <c r="D5" s="114">
        <f>SUM(D6:D7)</f>
        <v>431</v>
      </c>
      <c r="E5" s="114">
        <f>SUM(E6:E7)</f>
        <v>18</v>
      </c>
      <c r="F5" s="115">
        <f>E5/D5*100</f>
        <v>4.176334106728538</v>
      </c>
      <c r="G5" s="116">
        <f>SUM(G6:G7)</f>
        <v>15</v>
      </c>
      <c r="H5" s="117">
        <f>G5/E5*100</f>
        <v>83.33333333333334</v>
      </c>
      <c r="I5" s="118">
        <f aca="true" t="shared" si="0" ref="I5:N5">+I6+I7</f>
        <v>8</v>
      </c>
      <c r="J5" s="118">
        <f t="shared" si="0"/>
        <v>2</v>
      </c>
      <c r="K5" s="118">
        <f t="shared" si="0"/>
        <v>0</v>
      </c>
      <c r="L5" s="118">
        <f t="shared" si="0"/>
        <v>5</v>
      </c>
      <c r="M5" s="118">
        <f t="shared" si="0"/>
        <v>1</v>
      </c>
      <c r="N5" s="119">
        <f t="shared" si="0"/>
        <v>2</v>
      </c>
      <c r="O5" s="8"/>
    </row>
    <row r="6" spans="1:15" s="7" customFormat="1" ht="16.5" customHeight="1">
      <c r="A6" s="36"/>
      <c r="B6" s="201" t="s">
        <v>4</v>
      </c>
      <c r="C6" s="229"/>
      <c r="D6" s="120" t="s">
        <v>32</v>
      </c>
      <c r="E6" s="120" t="s">
        <v>32</v>
      </c>
      <c r="F6" s="121" t="s">
        <v>32</v>
      </c>
      <c r="G6" s="120" t="s">
        <v>32</v>
      </c>
      <c r="H6" s="95" t="s">
        <v>32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96">
        <v>0</v>
      </c>
      <c r="O6" s="8"/>
    </row>
    <row r="7" spans="1:15" s="7" customFormat="1" ht="16.5" customHeight="1" thickBot="1">
      <c r="A7" s="36"/>
      <c r="B7" s="204" t="s">
        <v>3</v>
      </c>
      <c r="C7" s="230"/>
      <c r="D7" s="175">
        <v>431</v>
      </c>
      <c r="E7" s="175">
        <v>18</v>
      </c>
      <c r="F7" s="122">
        <f>E7/D7*100</f>
        <v>4.176334106728538</v>
      </c>
      <c r="G7" s="176">
        <v>15</v>
      </c>
      <c r="H7" s="123">
        <f>G7/E7*100</f>
        <v>83.33333333333334</v>
      </c>
      <c r="I7" s="177">
        <v>8</v>
      </c>
      <c r="J7" s="177">
        <f>J11+J15</f>
        <v>2</v>
      </c>
      <c r="K7" s="177">
        <v>0</v>
      </c>
      <c r="L7" s="177">
        <v>5</v>
      </c>
      <c r="M7" s="178">
        <v>1</v>
      </c>
      <c r="N7" s="179">
        <v>2</v>
      </c>
      <c r="O7" s="8"/>
    </row>
    <row r="8" spans="1:15" s="7" customFormat="1" ht="16.5" customHeight="1">
      <c r="A8" s="36"/>
      <c r="B8" s="40" t="s">
        <v>5</v>
      </c>
      <c r="C8" s="41"/>
      <c r="D8" s="124"/>
      <c r="E8" s="124"/>
      <c r="F8" s="63"/>
      <c r="G8" s="124"/>
      <c r="H8" s="125"/>
      <c r="I8" s="124"/>
      <c r="J8" s="124"/>
      <c r="K8" s="124"/>
      <c r="L8" s="124"/>
      <c r="M8" s="124"/>
      <c r="N8" s="126"/>
      <c r="O8" s="8"/>
    </row>
    <row r="9" spans="1:15" s="7" customFormat="1" ht="16.5" customHeight="1" thickBot="1">
      <c r="A9" s="73"/>
      <c r="B9" s="104"/>
      <c r="C9" s="60" t="s">
        <v>14</v>
      </c>
      <c r="D9" s="185">
        <f>+D10+D11</f>
        <v>260</v>
      </c>
      <c r="E9" s="185">
        <f>+E10+E11</f>
        <v>13</v>
      </c>
      <c r="F9" s="186">
        <f>E9/D9*100</f>
        <v>5</v>
      </c>
      <c r="G9" s="187">
        <f>SUM(G10:G11)</f>
        <v>10</v>
      </c>
      <c r="H9" s="186">
        <f>G9/E9*100</f>
        <v>76.92307692307693</v>
      </c>
      <c r="I9" s="185">
        <f aca="true" t="shared" si="1" ref="I9:N9">+I10+I11</f>
        <v>5</v>
      </c>
      <c r="J9" s="185">
        <f t="shared" si="1"/>
        <v>1</v>
      </c>
      <c r="K9" s="185">
        <f t="shared" si="1"/>
        <v>0</v>
      </c>
      <c r="L9" s="185">
        <f t="shared" si="1"/>
        <v>4</v>
      </c>
      <c r="M9" s="187">
        <f t="shared" si="1"/>
        <v>1</v>
      </c>
      <c r="N9" s="188">
        <f t="shared" si="1"/>
        <v>2</v>
      </c>
      <c r="O9" s="8"/>
    </row>
    <row r="10" spans="1:15" s="7" customFormat="1" ht="16.5" customHeight="1">
      <c r="A10" s="73"/>
      <c r="B10" s="104"/>
      <c r="C10" s="51" t="s">
        <v>4</v>
      </c>
      <c r="D10" s="52">
        <v>0</v>
      </c>
      <c r="E10" s="52">
        <v>0</v>
      </c>
      <c r="F10" s="52">
        <v>0</v>
      </c>
      <c r="G10" s="52">
        <v>0</v>
      </c>
      <c r="H10" s="95" t="s">
        <v>32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96">
        <v>0</v>
      </c>
      <c r="O10" s="8"/>
    </row>
    <row r="11" spans="1:15" s="7" customFormat="1" ht="16.5" customHeight="1">
      <c r="A11" s="73"/>
      <c r="B11" s="104"/>
      <c r="C11" s="51" t="s">
        <v>3</v>
      </c>
      <c r="D11" s="180">
        <v>260</v>
      </c>
      <c r="E11" s="161">
        <v>13</v>
      </c>
      <c r="F11" s="130">
        <f>E11/D11*100</f>
        <v>5</v>
      </c>
      <c r="G11" s="161">
        <v>10</v>
      </c>
      <c r="H11" s="130">
        <f>G11/E11*100</f>
        <v>76.92307692307693</v>
      </c>
      <c r="I11" s="161">
        <v>5</v>
      </c>
      <c r="J11" s="163">
        <v>1</v>
      </c>
      <c r="K11" s="164">
        <v>0</v>
      </c>
      <c r="L11" s="163">
        <v>4</v>
      </c>
      <c r="M11" s="163">
        <v>1</v>
      </c>
      <c r="N11" s="165">
        <v>2</v>
      </c>
      <c r="O11" s="8"/>
    </row>
    <row r="12" spans="1:15" s="24" customFormat="1" ht="16.5" customHeight="1">
      <c r="A12" s="73"/>
      <c r="B12" s="73"/>
      <c r="C12" s="99"/>
      <c r="D12" s="99"/>
      <c r="E12" s="131"/>
      <c r="F12" s="132"/>
      <c r="G12" s="101"/>
      <c r="H12" s="133"/>
      <c r="I12" s="134"/>
      <c r="J12" s="134"/>
      <c r="K12" s="134"/>
      <c r="L12" s="134"/>
      <c r="M12" s="134"/>
      <c r="N12" s="135"/>
      <c r="O12" s="23"/>
    </row>
    <row r="13" spans="1:15" s="7" customFormat="1" ht="16.5" customHeight="1" thickBot="1">
      <c r="A13" s="73"/>
      <c r="B13" s="73"/>
      <c r="C13" s="48" t="s">
        <v>14</v>
      </c>
      <c r="D13" s="128">
        <f>+D14+D15</f>
        <v>171</v>
      </c>
      <c r="E13" s="128">
        <f>+E14+E15</f>
        <v>5</v>
      </c>
      <c r="F13" s="136">
        <f>E13/D13*100</f>
        <v>2.923976608187134</v>
      </c>
      <c r="G13" s="128">
        <f aca="true" t="shared" si="2" ref="G13:N13">+G14+G15</f>
        <v>5</v>
      </c>
      <c r="H13" s="181">
        <f>G13/E13*100</f>
        <v>100</v>
      </c>
      <c r="I13" s="128">
        <f t="shared" si="2"/>
        <v>3</v>
      </c>
      <c r="J13" s="128">
        <f t="shared" si="2"/>
        <v>1</v>
      </c>
      <c r="K13" s="127">
        <f t="shared" si="2"/>
        <v>0</v>
      </c>
      <c r="L13" s="127">
        <f t="shared" si="2"/>
        <v>1</v>
      </c>
      <c r="M13" s="128">
        <f>SUM(M14:M15)</f>
        <v>0</v>
      </c>
      <c r="N13" s="129">
        <f t="shared" si="2"/>
        <v>0</v>
      </c>
      <c r="O13" s="8"/>
    </row>
    <row r="14" spans="1:15" s="7" customFormat="1" ht="16.5" customHeight="1">
      <c r="A14" s="73"/>
      <c r="B14" s="104"/>
      <c r="C14" s="51" t="s">
        <v>4</v>
      </c>
      <c r="D14" s="52">
        <v>0</v>
      </c>
      <c r="E14" s="52">
        <v>0</v>
      </c>
      <c r="F14" s="52">
        <v>0</v>
      </c>
      <c r="G14" s="52">
        <v>0</v>
      </c>
      <c r="H14" s="95" t="s">
        <v>32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96">
        <v>0</v>
      </c>
      <c r="O14" s="8"/>
    </row>
    <row r="15" spans="1:15" s="7" customFormat="1" ht="16.5" customHeight="1" thickBot="1">
      <c r="A15" s="58"/>
      <c r="B15" s="137"/>
      <c r="C15" s="48" t="s">
        <v>3</v>
      </c>
      <c r="D15" s="151">
        <v>171</v>
      </c>
      <c r="E15" s="151">
        <v>5</v>
      </c>
      <c r="F15" s="138">
        <f>E15/D15*100</f>
        <v>2.923976608187134</v>
      </c>
      <c r="G15" s="151">
        <v>5</v>
      </c>
      <c r="H15" s="182">
        <f>G15/E15*100</f>
        <v>100</v>
      </c>
      <c r="I15" s="151">
        <v>3</v>
      </c>
      <c r="J15" s="151">
        <v>1</v>
      </c>
      <c r="K15" s="107">
        <v>0</v>
      </c>
      <c r="L15" s="106">
        <v>1</v>
      </c>
      <c r="M15" s="106" t="s">
        <v>32</v>
      </c>
      <c r="N15" s="108">
        <v>0</v>
      </c>
      <c r="O15" s="8"/>
    </row>
    <row r="16" spans="1:16" ht="12.75" customHeight="1">
      <c r="A16" s="109"/>
      <c r="B16" s="109"/>
      <c r="C16" s="139"/>
      <c r="D16" s="110"/>
      <c r="E16" s="110"/>
      <c r="F16" s="111"/>
      <c r="G16" s="110"/>
      <c r="H16" s="111"/>
      <c r="I16" s="110"/>
      <c r="J16" s="112"/>
      <c r="K16" s="113"/>
      <c r="L16" s="113"/>
      <c r="M16" s="113"/>
      <c r="N16" s="113"/>
      <c r="O16" s="4"/>
      <c r="P16" s="4"/>
    </row>
    <row r="17" spans="1:16" ht="24.75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"/>
      <c r="P17" s="2"/>
    </row>
    <row r="18" spans="3:16" ht="12" customHeight="1">
      <c r="C18" s="3"/>
      <c r="D18" s="1"/>
      <c r="E18" s="1"/>
      <c r="F18" s="1"/>
      <c r="G18" s="1"/>
      <c r="H18" s="1"/>
      <c r="I18" s="1"/>
      <c r="J18" s="1"/>
      <c r="K18" s="2"/>
      <c r="L18" s="2"/>
      <c r="M18" s="2"/>
      <c r="N18" s="2"/>
      <c r="O18" s="2"/>
      <c r="P18" s="2"/>
    </row>
    <row r="19" spans="3:16" ht="12.75" customHeight="1">
      <c r="C19" s="3"/>
      <c r="D19" s="1"/>
      <c r="E19" s="1"/>
      <c r="F19" s="1"/>
      <c r="G19" s="1"/>
      <c r="H19" s="1"/>
      <c r="I19" s="1"/>
      <c r="J19" s="1"/>
      <c r="K19" s="2"/>
      <c r="L19" s="2"/>
      <c r="M19" s="2"/>
      <c r="N19" s="2"/>
      <c r="O19" s="2"/>
      <c r="P19" s="2"/>
    </row>
    <row r="20" spans="3:16" ht="12.75" customHeight="1">
      <c r="C20" s="3"/>
      <c r="D20" s="1"/>
      <c r="E20" s="1"/>
      <c r="F20" s="1"/>
      <c r="G20" s="1"/>
      <c r="H20" s="1"/>
      <c r="I20" s="1"/>
      <c r="J20" s="1"/>
      <c r="K20" s="2"/>
      <c r="L20" s="2"/>
      <c r="M20" s="2"/>
      <c r="N20" s="2"/>
      <c r="O20" s="2"/>
      <c r="P20" s="2"/>
    </row>
    <row r="21" spans="3:16" ht="12.75" customHeight="1">
      <c r="C21" s="3"/>
      <c r="D21" s="1"/>
      <c r="E21" s="1"/>
      <c r="F21" s="1"/>
      <c r="G21" s="1"/>
      <c r="H21" s="1"/>
      <c r="I21" s="1"/>
      <c r="J21" s="1"/>
      <c r="K21" s="2"/>
      <c r="L21" s="2"/>
      <c r="M21" s="2"/>
      <c r="N21" s="2"/>
      <c r="O21" s="2"/>
      <c r="P21" s="2"/>
    </row>
    <row r="22" spans="3:16" ht="12.75" customHeight="1">
      <c r="C22" s="3"/>
      <c r="D22" s="1"/>
      <c r="E22" s="1"/>
      <c r="F22" s="1"/>
      <c r="G22" s="1"/>
      <c r="H22" s="1"/>
      <c r="I22" s="1"/>
      <c r="J22" s="1"/>
      <c r="K22" s="2"/>
      <c r="L22" s="2"/>
      <c r="M22" s="2"/>
      <c r="N22" s="2"/>
      <c r="O22" s="2"/>
      <c r="P22" s="2"/>
    </row>
    <row r="23" spans="3:16" ht="12.75" customHeight="1">
      <c r="C23" s="3"/>
      <c r="D23" s="1"/>
      <c r="E23" s="1"/>
      <c r="F23" s="1"/>
      <c r="G23" s="1"/>
      <c r="H23" s="1"/>
      <c r="I23" s="1"/>
      <c r="J23" s="1"/>
      <c r="K23" s="2"/>
      <c r="L23" s="2"/>
      <c r="M23" s="2"/>
      <c r="N23" s="2"/>
      <c r="O23" s="2"/>
      <c r="P23" s="2"/>
    </row>
    <row r="24" spans="3:16" ht="12.75" customHeight="1">
      <c r="C24" s="3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</row>
    <row r="25" spans="3:16" ht="12.75" customHeight="1">
      <c r="C25" s="3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</row>
    <row r="26" spans="3:16" ht="12.75" customHeight="1">
      <c r="C26" s="3"/>
      <c r="D26" s="1"/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</row>
    <row r="27" spans="1:16" ht="19.5" customHeight="1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"/>
      <c r="P27" s="2"/>
    </row>
    <row r="28" spans="3:16" ht="12.75" customHeight="1">
      <c r="C28" s="3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</row>
    <row r="29" spans="3:16" ht="12.75" customHeight="1">
      <c r="C29" s="3"/>
      <c r="D29" s="1"/>
      <c r="E29" s="1"/>
      <c r="F29" s="1"/>
      <c r="G29" s="1"/>
      <c r="H29" s="1"/>
      <c r="I29" s="1"/>
      <c r="J29" s="1"/>
      <c r="K29" s="2"/>
      <c r="L29" s="2"/>
      <c r="M29" s="2"/>
      <c r="N29" s="2"/>
      <c r="O29" s="2"/>
      <c r="P29" s="2"/>
    </row>
    <row r="30" spans="3:16" ht="12.75" customHeight="1">
      <c r="C30" s="3"/>
      <c r="D30" s="1"/>
      <c r="E30" s="1"/>
      <c r="F30" s="1"/>
      <c r="G30" s="1"/>
      <c r="H30" s="1"/>
      <c r="I30" s="1"/>
      <c r="J30" s="1"/>
      <c r="K30" s="2"/>
      <c r="L30" s="2"/>
      <c r="M30" s="2"/>
      <c r="N30" s="2"/>
      <c r="O30" s="2"/>
      <c r="P30" s="2"/>
    </row>
    <row r="31" spans="3:16" ht="12.75" customHeight="1">
      <c r="C31" s="3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</row>
    <row r="32" spans="3:16" ht="12.75" customHeight="1">
      <c r="C32" s="3"/>
      <c r="D32" s="1"/>
      <c r="E32" s="1"/>
      <c r="F32" s="1"/>
      <c r="G32" s="1"/>
      <c r="H32" s="1"/>
      <c r="I32" s="1"/>
      <c r="J32" s="1"/>
      <c r="K32" s="2"/>
      <c r="L32" s="2"/>
      <c r="M32" s="2"/>
      <c r="N32" s="2"/>
      <c r="O32" s="2"/>
      <c r="P32" s="2"/>
    </row>
    <row r="33" spans="1:16" ht="12.75" customHeight="1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"/>
      <c r="P33" s="2"/>
    </row>
    <row r="37" spans="1:14" ht="22.5" customHeight="1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</row>
    <row r="39" spans="1:15" ht="20.25" customHeight="1">
      <c r="A39" s="241" t="s">
        <v>36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39"/>
    </row>
  </sheetData>
  <sheetProtection/>
  <mergeCells count="19">
    <mergeCell ref="A39:O39"/>
    <mergeCell ref="A17:N17"/>
    <mergeCell ref="A27:N27"/>
    <mergeCell ref="A33:N33"/>
    <mergeCell ref="A37:N37"/>
    <mergeCell ref="L3:L4"/>
    <mergeCell ref="M3:M4"/>
    <mergeCell ref="N3:N4"/>
    <mergeCell ref="B5:C5"/>
    <mergeCell ref="B6:C6"/>
    <mergeCell ref="B7:C7"/>
    <mergeCell ref="M1:N1"/>
    <mergeCell ref="C2:C4"/>
    <mergeCell ref="G2:G3"/>
    <mergeCell ref="H2:H3"/>
    <mergeCell ref="I2:N2"/>
    <mergeCell ref="I3:I4"/>
    <mergeCell ref="J3:J4"/>
    <mergeCell ref="K3:K4"/>
  </mergeCells>
  <printOptions/>
  <pageMargins left="0.4330708661417323" right="0.4330708661417323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岐阜県</cp:lastModifiedBy>
  <cp:lastPrinted>2012-03-05T08:52:46Z</cp:lastPrinted>
  <dcterms:created xsi:type="dcterms:W3CDTF">2004-12-20T04:45:15Z</dcterms:created>
  <dcterms:modified xsi:type="dcterms:W3CDTF">2012-03-05T08:53:05Z</dcterms:modified>
  <cp:category/>
  <cp:version/>
  <cp:contentType/>
  <cp:contentStatus/>
  <cp:revision>20</cp:revision>
</cp:coreProperties>
</file>