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06健康福祉部\0535高齢福祉課\040 事業者指導係\●各種補助金・協力金\サービス継続支援事業補助金\ホームページ\令和５年度受付再開時（R5.12）\"/>
    </mc:Choice>
  </mc:AlternateContent>
  <xr:revisionPtr revIDLastSave="0" documentId="13_ncr:1_{E88184E4-1CE2-483E-8578-B90CDF1292E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C104" i="1"/>
  <c r="K102" i="1" s="1"/>
  <c r="E104" i="1"/>
  <c r="G104" i="1"/>
  <c r="I104" i="1"/>
  <c r="C107" i="1"/>
  <c r="E107" i="1"/>
  <c r="G107" i="1"/>
  <c r="I107" i="1"/>
  <c r="K105" i="1" l="1"/>
  <c r="C23" i="1"/>
  <c r="E23" i="1"/>
  <c r="G23" i="1"/>
  <c r="I23" i="1"/>
  <c r="C26" i="1"/>
  <c r="E26" i="1"/>
  <c r="G26" i="1"/>
  <c r="I26" i="1"/>
  <c r="C29" i="1"/>
  <c r="E29" i="1"/>
  <c r="G29" i="1"/>
  <c r="I29" i="1"/>
  <c r="C32" i="1"/>
  <c r="E32" i="1"/>
  <c r="G32" i="1"/>
  <c r="I32" i="1"/>
  <c r="C35" i="1"/>
  <c r="E35" i="1"/>
  <c r="G35" i="1"/>
  <c r="I35" i="1"/>
  <c r="C38" i="1"/>
  <c r="E38" i="1"/>
  <c r="G38" i="1"/>
  <c r="I38" i="1"/>
  <c r="C41" i="1"/>
  <c r="E41" i="1"/>
  <c r="G41" i="1"/>
  <c r="I41" i="1"/>
  <c r="C44" i="1"/>
  <c r="E44" i="1"/>
  <c r="G44" i="1"/>
  <c r="I44" i="1"/>
  <c r="C47" i="1"/>
  <c r="E47" i="1"/>
  <c r="G47" i="1"/>
  <c r="I47" i="1"/>
  <c r="C50" i="1"/>
  <c r="E50" i="1"/>
  <c r="G50" i="1"/>
  <c r="I50" i="1"/>
  <c r="C53" i="1"/>
  <c r="E53" i="1"/>
  <c r="G53" i="1"/>
  <c r="I53" i="1"/>
  <c r="C56" i="1"/>
  <c r="E56" i="1"/>
  <c r="G56" i="1"/>
  <c r="I56" i="1"/>
  <c r="C59" i="1"/>
  <c r="E59" i="1"/>
  <c r="G59" i="1"/>
  <c r="I59" i="1"/>
  <c r="C62" i="1"/>
  <c r="E62" i="1"/>
  <c r="G62" i="1"/>
  <c r="I62" i="1"/>
  <c r="C65" i="1"/>
  <c r="E65" i="1"/>
  <c r="G65" i="1"/>
  <c r="I65" i="1"/>
  <c r="C68" i="1"/>
  <c r="E68" i="1"/>
  <c r="G68" i="1"/>
  <c r="I68" i="1"/>
  <c r="C71" i="1"/>
  <c r="E71" i="1"/>
  <c r="G71" i="1"/>
  <c r="I71" i="1"/>
  <c r="C74" i="1"/>
  <c r="E74" i="1"/>
  <c r="G74" i="1"/>
  <c r="I74" i="1"/>
  <c r="C77" i="1"/>
  <c r="E77" i="1"/>
  <c r="G77" i="1"/>
  <c r="I77" i="1"/>
  <c r="C80" i="1"/>
  <c r="E80" i="1"/>
  <c r="G80" i="1"/>
  <c r="I80" i="1"/>
  <c r="C83" i="1"/>
  <c r="E83" i="1"/>
  <c r="G83" i="1"/>
  <c r="I83" i="1"/>
  <c r="C86" i="1"/>
  <c r="E86" i="1"/>
  <c r="G86" i="1"/>
  <c r="I86" i="1"/>
  <c r="C89" i="1"/>
  <c r="E89" i="1"/>
  <c r="G89" i="1"/>
  <c r="I89" i="1"/>
  <c r="C92" i="1"/>
  <c r="E92" i="1"/>
  <c r="G92" i="1"/>
  <c r="I92" i="1"/>
  <c r="C95" i="1"/>
  <c r="E95" i="1"/>
  <c r="G95" i="1"/>
  <c r="I95" i="1"/>
  <c r="C98" i="1"/>
  <c r="E98" i="1"/>
  <c r="G98" i="1"/>
  <c r="I98" i="1"/>
  <c r="C101" i="1"/>
  <c r="E101" i="1"/>
  <c r="G101" i="1"/>
  <c r="I101" i="1"/>
  <c r="C20" i="1" l="1"/>
  <c r="G20" i="1"/>
  <c r="E20" i="1"/>
  <c r="I17" i="1" l="1"/>
  <c r="G17" i="1"/>
  <c r="E17" i="1"/>
  <c r="C17" i="1"/>
  <c r="K30" i="1" l="1"/>
  <c r="K60" i="1"/>
  <c r="K87" i="1"/>
  <c r="K63" i="1"/>
  <c r="K69" i="1"/>
  <c r="K93" i="1"/>
  <c r="K75" i="1"/>
  <c r="K81" i="1"/>
  <c r="K24" i="1"/>
  <c r="K96" i="1"/>
  <c r="K45" i="1"/>
  <c r="K39" i="1"/>
  <c r="K33" i="1"/>
  <c r="K90" i="1"/>
  <c r="K84" i="1"/>
  <c r="K57" i="1"/>
  <c r="K27" i="1"/>
  <c r="K78" i="1"/>
  <c r="K72" i="1"/>
  <c r="K66" i="1"/>
  <c r="K99" i="1"/>
  <c r="K54" i="1"/>
  <c r="K51" i="1"/>
  <c r="K48" i="1"/>
  <c r="K42" i="1"/>
  <c r="K36" i="1"/>
  <c r="K21" i="1"/>
  <c r="K18" i="1"/>
  <c r="K15" i="1"/>
  <c r="K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J19" authorId="0" shapeId="0" xr:uid="{CC74221A-8447-48E7-A406-CDD99860941C}">
      <text>
        <r>
          <rPr>
            <b/>
            <sz val="14"/>
            <color indexed="81"/>
            <rFont val="MS P ゴシック"/>
            <family val="3"/>
            <charset val="128"/>
          </rPr>
          <t>業務手当における１日あたりの単価（円／日）について、単価4,000円を超える支払いを行っている場合は、「4,000円」と入力してください。</t>
        </r>
      </text>
    </comment>
  </commentList>
</comments>
</file>

<file path=xl/sharedStrings.xml><?xml version="1.0" encoding="utf-8"?>
<sst xmlns="http://schemas.openxmlformats.org/spreadsheetml/2006/main" count="457" uniqueCount="60">
  <si>
    <t>（１）</t>
    <phoneticPr fontId="2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</si>
  <si>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</si>
  <si>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</si>
  <si>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</si>
  <si>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</si>
  <si>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</si>
  <si>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</si>
  <si>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</si>
  <si>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</si>
  <si>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</si>
  <si>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</si>
  <si>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</si>
  <si>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</si>
  <si>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</si>
  <si>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（１５）</t>
  </si>
  <si>
    <t>（１６）</t>
  </si>
  <si>
    <t>（１７）</t>
  </si>
  <si>
    <t>（１８）</t>
  </si>
  <si>
    <t>（１９）</t>
  </si>
  <si>
    <t>（２０）</t>
  </si>
  <si>
    <t>（２１）</t>
  </si>
  <si>
    <t>（２２）</t>
  </si>
  <si>
    <t>（２３）</t>
  </si>
  <si>
    <t>（２４）</t>
  </si>
  <si>
    <t>（２５）</t>
  </si>
  <si>
    <t>（２６）</t>
  </si>
  <si>
    <t>（２７）</t>
  </si>
  <si>
    <t>（２８）</t>
  </si>
  <si>
    <t>時間</t>
    <rPh sb="0" eb="2">
      <t>ジカン</t>
    </rPh>
    <phoneticPr fontId="2"/>
  </si>
  <si>
    <t>円</t>
    <rPh sb="0" eb="1">
      <t>エン</t>
    </rPh>
    <phoneticPr fontId="2"/>
  </si>
  <si>
    <t>時間外
（深夜）</t>
    <rPh sb="0" eb="3">
      <t>ジカンガイ</t>
    </rPh>
    <rPh sb="5" eb="7">
      <t>シンヤ</t>
    </rPh>
    <phoneticPr fontId="2"/>
  </si>
  <si>
    <t>時間外
（休日）</t>
    <rPh sb="0" eb="3">
      <t>ジカンガイ</t>
    </rPh>
    <rPh sb="5" eb="7">
      <t>キュウジツ</t>
    </rPh>
    <phoneticPr fontId="2"/>
  </si>
  <si>
    <t>円／単価</t>
    <rPh sb="0" eb="1">
      <t>エン</t>
    </rPh>
    <rPh sb="2" eb="4">
      <t>タンカ</t>
    </rPh>
    <phoneticPr fontId="2"/>
  </si>
  <si>
    <t>日</t>
    <rPh sb="0" eb="1">
      <t>ニチ</t>
    </rPh>
    <phoneticPr fontId="2"/>
  </si>
  <si>
    <t>円／日</t>
    <rPh sb="0" eb="1">
      <t>エン</t>
    </rPh>
    <rPh sb="2" eb="3">
      <t>ニチ</t>
    </rPh>
    <phoneticPr fontId="2"/>
  </si>
  <si>
    <t>合計</t>
    <rPh sb="0" eb="2">
      <t>ゴウケイ</t>
    </rPh>
    <phoneticPr fontId="2"/>
  </si>
  <si>
    <t xml:space="preserve">時間外
</t>
    <rPh sb="0" eb="3">
      <t>ジカンガイ</t>
    </rPh>
    <phoneticPr fontId="2"/>
  </si>
  <si>
    <t>職員氏名</t>
    <rPh sb="0" eb="2">
      <t>ショクイン</t>
    </rPh>
    <rPh sb="2" eb="4">
      <t>シメイ</t>
    </rPh>
    <phoneticPr fontId="2"/>
  </si>
  <si>
    <t>（記載例）</t>
    <rPh sb="1" eb="3">
      <t>キサイ</t>
    </rPh>
    <rPh sb="3" eb="4">
      <t>レイ</t>
    </rPh>
    <phoneticPr fontId="2"/>
  </si>
  <si>
    <t>岐阜太郎</t>
    <rPh sb="0" eb="2">
      <t>ギフ</t>
    </rPh>
    <rPh sb="2" eb="4">
      <t>タロウ</t>
    </rPh>
    <phoneticPr fontId="2"/>
  </si>
  <si>
    <t>番号</t>
    <rPh sb="0" eb="2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</si>
  <si>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</si>
  <si>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</si>
  <si>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小計</t>
    <rPh sb="0" eb="2">
      <t>ショウケイ</t>
    </rPh>
    <phoneticPr fontId="2"/>
  </si>
  <si>
    <t>月分</t>
    <rPh sb="0" eb="2">
      <t>ガツブン</t>
    </rPh>
    <phoneticPr fontId="2"/>
  </si>
  <si>
    <t>事業所名</t>
    <rPh sb="0" eb="4">
      <t>ジギョウショメイ</t>
    </rPh>
    <phoneticPr fontId="2"/>
  </si>
  <si>
    <t>小数点以下の処理</t>
    <rPh sb="0" eb="5">
      <t>ショウスウテンイカ</t>
    </rPh>
    <rPh sb="6" eb="8">
      <t>ショリ</t>
    </rPh>
    <phoneticPr fontId="2"/>
  </si>
  <si>
    <t>←プルダウンから選択</t>
    <rPh sb="8" eb="10">
      <t>センタク</t>
    </rPh>
    <phoneticPr fontId="2"/>
  </si>
  <si>
    <t>・証拠書類として、本一覧の対象職員の「賃金台帳」または「給与明細」を添付し、またそれらに一覧表左端の番号を記載してください。</t>
    <rPh sb="1" eb="3">
      <t>ショウコ</t>
    </rPh>
    <rPh sb="3" eb="5">
      <t>ショルイ</t>
    </rPh>
    <rPh sb="9" eb="10">
      <t>ホン</t>
    </rPh>
    <rPh sb="10" eb="12">
      <t>イチラン</t>
    </rPh>
    <rPh sb="13" eb="15">
      <t>タイショウ</t>
    </rPh>
    <rPh sb="15" eb="17">
      <t>ショクイン</t>
    </rPh>
    <rPh sb="19" eb="21">
      <t>チンギン</t>
    </rPh>
    <rPh sb="21" eb="23">
      <t>ダイチョウ</t>
    </rPh>
    <rPh sb="28" eb="30">
      <t>キュウヨ</t>
    </rPh>
    <rPh sb="30" eb="32">
      <t>メイサイ</t>
    </rPh>
    <rPh sb="34" eb="36">
      <t>テンプ</t>
    </rPh>
    <rPh sb="44" eb="47">
      <t>イチランヒョウ</t>
    </rPh>
    <rPh sb="47" eb="48">
      <t>ヒダリ</t>
    </rPh>
    <rPh sb="48" eb="49">
      <t>ハシ</t>
    </rPh>
    <rPh sb="50" eb="52">
      <t>バンゴウ</t>
    </rPh>
    <rPh sb="53" eb="55">
      <t>キサイ</t>
    </rPh>
    <phoneticPr fontId="2"/>
  </si>
  <si>
    <t>・事業所ごと、月ごとに作成してください。例えば、2事業所で2か月にわたる割増賃金分を申請する場合は、4枚作成してください。</t>
    <rPh sb="1" eb="4">
      <t>ジギョウショ</t>
    </rPh>
    <rPh sb="7" eb="8">
      <t>ツキ</t>
    </rPh>
    <rPh sb="11" eb="13">
      <t>サクセイ</t>
    </rPh>
    <rPh sb="20" eb="21">
      <t>タト</t>
    </rPh>
    <rPh sb="25" eb="28">
      <t>ジギョウショ</t>
    </rPh>
    <rPh sb="31" eb="32">
      <t>ゲツ</t>
    </rPh>
    <rPh sb="36" eb="38">
      <t>ワリマシ</t>
    </rPh>
    <rPh sb="38" eb="40">
      <t>チンギン</t>
    </rPh>
    <rPh sb="40" eb="41">
      <t>ブン</t>
    </rPh>
    <rPh sb="42" eb="44">
      <t>シンセイ</t>
    </rPh>
    <rPh sb="46" eb="48">
      <t>バアイ</t>
    </rPh>
    <rPh sb="51" eb="52">
      <t>マイ</t>
    </rPh>
    <rPh sb="52" eb="54">
      <t>サクセイ</t>
    </rPh>
    <phoneticPr fontId="2"/>
  </si>
  <si>
    <t>日</t>
    <rPh sb="0" eb="1">
      <t>ニチ</t>
    </rPh>
    <phoneticPr fontId="2"/>
  </si>
  <si>
    <t>（２９）</t>
  </si>
  <si>
    <t>（３０）</t>
  </si>
  <si>
    <t>日</t>
    <rPh sb="0" eb="1">
      <t>ニチ</t>
    </rPh>
    <phoneticPr fontId="2"/>
  </si>
  <si>
    <t>個票番号</t>
    <rPh sb="0" eb="2">
      <t>コヒョウ</t>
    </rPh>
    <rPh sb="2" eb="4">
      <t>バンゴウ</t>
    </rPh>
    <phoneticPr fontId="2"/>
  </si>
  <si>
    <t>割増賃金・手当支払い一覧表</t>
    <rPh sb="0" eb="2">
      <t>ワリマシ</t>
    </rPh>
    <rPh sb="2" eb="4">
      <t>チンギン</t>
    </rPh>
    <rPh sb="5" eb="7">
      <t>テアテ</t>
    </rPh>
    <rPh sb="7" eb="9">
      <t>シハラ</t>
    </rPh>
    <rPh sb="10" eb="12">
      <t>イチラン</t>
    </rPh>
    <rPh sb="12" eb="13">
      <t>ヒョウ</t>
    </rPh>
    <phoneticPr fontId="2"/>
  </si>
  <si>
    <t>＜割増賃金、手当等の申請についての注意点＞</t>
    <rPh sb="1" eb="3">
      <t>ワリマシ</t>
    </rPh>
    <rPh sb="3" eb="5">
      <t>チンギン</t>
    </rPh>
    <rPh sb="6" eb="9">
      <t>テアテトウ</t>
    </rPh>
    <rPh sb="10" eb="12">
      <t>シンセイ</t>
    </rPh>
    <rPh sb="17" eb="19">
      <t>チュウイ</t>
    </rPh>
    <rPh sb="19" eb="20">
      <t>テン</t>
    </rPh>
    <phoneticPr fontId="2"/>
  </si>
  <si>
    <t>・コロナ対応に係る時間外、割増賃金、業務手当等が申請対象です。通常業務における時間外等の費用は申請できませんので、ご注意下さい。</t>
    <rPh sb="4" eb="6">
      <t>タイオウ</t>
    </rPh>
    <rPh sb="7" eb="8">
      <t>カカ</t>
    </rPh>
    <rPh sb="9" eb="12">
      <t>ジカンガイ</t>
    </rPh>
    <rPh sb="13" eb="15">
      <t>ワリマシ</t>
    </rPh>
    <rPh sb="15" eb="17">
      <t>チンギン</t>
    </rPh>
    <rPh sb="18" eb="20">
      <t>ギョウム</t>
    </rPh>
    <rPh sb="20" eb="23">
      <t>テアテトウ</t>
    </rPh>
    <rPh sb="24" eb="26">
      <t>シンセイ</t>
    </rPh>
    <rPh sb="26" eb="28">
      <t>タイショウ</t>
    </rPh>
    <rPh sb="31" eb="33">
      <t>ツウジョウ</t>
    </rPh>
    <rPh sb="33" eb="35">
      <t>ギョウム</t>
    </rPh>
    <rPh sb="39" eb="42">
      <t>ジカンガイ</t>
    </rPh>
    <rPh sb="42" eb="43">
      <t>トウ</t>
    </rPh>
    <rPh sb="44" eb="46">
      <t>ヒヨウ</t>
    </rPh>
    <rPh sb="47" eb="49">
      <t>シンセイ</t>
    </rPh>
    <rPh sb="58" eb="60">
      <t>チュウイ</t>
    </rPh>
    <rPh sb="60" eb="61">
      <t>クダ</t>
    </rPh>
    <phoneticPr fontId="2"/>
  </si>
  <si>
    <t>・業務手当については、職員一人につき一日あたり4,000円、かつ１か月あたり20,000円が上限です。</t>
    <rPh sb="1" eb="3">
      <t>ギョウム</t>
    </rPh>
    <rPh sb="3" eb="5">
      <t>テアテ</t>
    </rPh>
    <rPh sb="11" eb="13">
      <t>ショクイン</t>
    </rPh>
    <rPh sb="13" eb="15">
      <t>ヒトリ</t>
    </rPh>
    <rPh sb="18" eb="20">
      <t>イチニチ</t>
    </rPh>
    <rPh sb="28" eb="29">
      <t>エン</t>
    </rPh>
    <rPh sb="34" eb="35">
      <t>ツキ</t>
    </rPh>
    <rPh sb="44" eb="45">
      <t>エン</t>
    </rPh>
    <rPh sb="46" eb="48">
      <t>ジョウゲン</t>
    </rPh>
    <phoneticPr fontId="2"/>
  </si>
  <si>
    <r>
      <t xml:space="preserve">業務手当
</t>
    </r>
    <r>
      <rPr>
        <u/>
        <sz val="12"/>
        <color theme="1"/>
        <rFont val="游ゴシック"/>
        <family val="3"/>
        <charset val="128"/>
        <scheme val="minor"/>
      </rPr>
      <t>上限     4,000円／日</t>
    </r>
    <r>
      <rPr>
        <sz val="12"/>
        <color theme="1"/>
        <rFont val="游ゴシック"/>
        <family val="2"/>
        <charset val="128"/>
        <scheme val="minor"/>
      </rPr>
      <t xml:space="preserve">
　　　</t>
    </r>
    <r>
      <rPr>
        <u/>
        <sz val="12"/>
        <color theme="1"/>
        <rFont val="游ゴシック"/>
        <family val="3"/>
        <charset val="128"/>
        <scheme val="minor"/>
      </rPr>
      <t>20,000円／月</t>
    </r>
    <rPh sb="0" eb="2">
      <t>ギョウム</t>
    </rPh>
    <rPh sb="2" eb="4">
      <t>テアテ</t>
    </rPh>
    <rPh sb="5" eb="7">
      <t>ジョウゲン</t>
    </rPh>
    <rPh sb="17" eb="18">
      <t>エン</t>
    </rPh>
    <rPh sb="19" eb="20">
      <t>ニチ</t>
    </rPh>
    <rPh sb="30" eb="31">
      <t>エン</t>
    </rPh>
    <rPh sb="32" eb="3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</si>
</sst>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u/>
      <sz val="12"/>
      <color theme="1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40" fontId="4" fillId="2" borderId="1" xfId="1" applyNumberFormat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2" borderId="1" xfId="1" applyNumberFormat="1" applyFont="1" applyFill="1" applyBorder="1">
      <alignment vertical="center"/>
    </xf>
    <xf numFmtId="40" fontId="4" fillId="3" borderId="1" xfId="1" applyNumberFormat="1" applyFont="1" applyFill="1" applyBorder="1" applyProtection="1">
      <alignment vertical="center"/>
      <protection locked="0"/>
    </xf>
    <xf numFmtId="38" fontId="4" fillId="3" borderId="1" xfId="1" applyFont="1" applyFill="1" applyBorder="1">
      <alignment vertical="center"/>
    </xf>
    <xf numFmtId="38" fontId="4" fillId="3" borderId="1" xfId="1" applyNumberFormat="1" applyFont="1" applyFill="1" applyBorder="1" applyProtection="1">
      <alignment vertical="center"/>
      <protection locked="0"/>
    </xf>
    <xf numFmtId="38" fontId="4" fillId="3" borderId="1" xfId="1" applyFont="1" applyFill="1" applyBorder="1" applyProtection="1">
      <alignment vertical="center"/>
      <protection locked="0"/>
    </xf>
    <xf numFmtId="38" fontId="4" fillId="4" borderId="1" xfId="1" applyFont="1" applyFill="1" applyBorder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38" fontId="3" fillId="3" borderId="8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4" fillId="3" borderId="2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showGridLines="0" tabSelected="1" zoomScale="85" zoomScaleNormal="85" workbookViewId="0">
      <selection sqref="A1:H1"/>
    </sheetView>
  </sheetViews>
  <sheetFormatPr defaultRowHeight="19.8"/>
  <cols>
    <col min="1" max="1" width="8.796875" style="2"/>
    <col min="2" max="2" width="15.796875" style="2" customWidth="1"/>
    <col min="3" max="11" width="10.69921875" style="2" customWidth="1"/>
    <col min="12" max="12" width="10.69921875" style="1" customWidth="1"/>
    <col min="13" max="16384" width="8.796875" style="2"/>
  </cols>
  <sheetData>
    <row r="1" spans="1:12">
      <c r="A1" s="42" t="s">
        <v>55</v>
      </c>
      <c r="B1" s="42"/>
      <c r="C1" s="42"/>
      <c r="D1" s="42"/>
      <c r="E1" s="42"/>
      <c r="F1" s="42"/>
      <c r="G1" s="42"/>
      <c r="H1" s="42"/>
      <c r="I1" s="29"/>
      <c r="J1" s="43" t="s">
        <v>54</v>
      </c>
      <c r="K1" s="61"/>
      <c r="L1" s="61"/>
    </row>
    <row r="2" spans="1:12" ht="13.2" customHeight="1" thickBot="1">
      <c r="A2" s="3"/>
      <c r="B2" s="3"/>
      <c r="C2" s="3"/>
      <c r="D2" s="3"/>
      <c r="E2" s="3"/>
      <c r="F2" s="3"/>
      <c r="G2" s="3"/>
      <c r="H2" s="3"/>
      <c r="I2" s="3"/>
      <c r="J2" s="44"/>
      <c r="K2" s="62"/>
      <c r="L2" s="62"/>
    </row>
    <row r="3" spans="1:12" s="6" customFormat="1">
      <c r="A3" s="4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6" customFormat="1">
      <c r="A4" s="57" t="s">
        <v>57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6" customFormat="1">
      <c r="A6" s="58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s="6" customFormat="1">
      <c r="A7" s="25" t="s">
        <v>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6" customFormat="1" ht="10.199999999999999" customHeight="1">
      <c r="A8" s="7"/>
      <c r="B8" s="7"/>
      <c r="C8" s="7"/>
      <c r="D8" s="7"/>
      <c r="E8" s="7"/>
      <c r="F8" s="7"/>
      <c r="G8" s="7"/>
      <c r="H8" s="8"/>
    </row>
    <row r="9" spans="1:12" s="6" customFormat="1" ht="20.399999999999999" customHeight="1" thickBot="1">
      <c r="A9" s="7"/>
      <c r="B9" s="21" t="s">
        <v>41</v>
      </c>
      <c r="C9" s="26"/>
      <c r="D9" s="27" t="s">
        <v>42</v>
      </c>
      <c r="E9" s="26"/>
      <c r="F9" s="28" t="s">
        <v>44</v>
      </c>
      <c r="G9" s="22"/>
      <c r="H9" s="21"/>
    </row>
    <row r="10" spans="1:12" s="6" customFormat="1" ht="20.399999999999999" customHeight="1" thickTop="1">
      <c r="A10" s="7"/>
      <c r="B10" s="23" t="s">
        <v>45</v>
      </c>
      <c r="C10" s="45"/>
      <c r="D10" s="45"/>
      <c r="E10" s="45"/>
      <c r="F10" s="45"/>
      <c r="G10" s="24"/>
      <c r="H10" s="21"/>
      <c r="I10" s="59" t="s">
        <v>35</v>
      </c>
      <c r="J10" s="59"/>
      <c r="K10" s="32">
        <f>SUM(K18:K107)</f>
        <v>0</v>
      </c>
      <c r="L10" s="30" t="s">
        <v>29</v>
      </c>
    </row>
    <row r="11" spans="1:12" s="6" customFormat="1" ht="20.399999999999999" customHeight="1" thickBot="1">
      <c r="A11" s="7"/>
      <c r="B11" s="23" t="s">
        <v>46</v>
      </c>
      <c r="C11" s="46"/>
      <c r="D11" s="46"/>
      <c r="E11" s="46"/>
      <c r="F11" s="46"/>
      <c r="G11" s="22" t="s">
        <v>47</v>
      </c>
      <c r="H11" s="21"/>
      <c r="I11" s="60"/>
      <c r="J11" s="60"/>
      <c r="K11" s="33"/>
      <c r="L11" s="31"/>
    </row>
    <row r="12" spans="1:12" s="6" customFormat="1" ht="20.399999999999999" customHeight="1" thickTop="1">
      <c r="A12" s="9"/>
      <c r="B12" s="9"/>
      <c r="C12" s="9"/>
      <c r="D12" s="9"/>
      <c r="E12" s="9"/>
      <c r="F12" s="9"/>
      <c r="G12" s="9"/>
      <c r="H12" s="10"/>
      <c r="I12" s="11"/>
      <c r="J12" s="11"/>
      <c r="K12" s="12"/>
      <c r="L12" s="11"/>
    </row>
    <row r="13" spans="1:12" ht="26.4" customHeight="1">
      <c r="A13" s="47" t="s">
        <v>40</v>
      </c>
      <c r="B13" s="47" t="s">
        <v>37</v>
      </c>
      <c r="C13" s="53" t="s">
        <v>36</v>
      </c>
      <c r="D13" s="47"/>
      <c r="E13" s="53" t="s">
        <v>30</v>
      </c>
      <c r="F13" s="47"/>
      <c r="G13" s="53" t="s">
        <v>31</v>
      </c>
      <c r="H13" s="47"/>
      <c r="I13" s="53" t="s">
        <v>59</v>
      </c>
      <c r="J13" s="47"/>
      <c r="K13" s="47" t="s">
        <v>43</v>
      </c>
      <c r="L13" s="47"/>
    </row>
    <row r="14" spans="1:12" ht="31.8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9.05" customHeight="1">
      <c r="A15" s="48" t="s">
        <v>38</v>
      </c>
      <c r="B15" s="49" t="s">
        <v>39</v>
      </c>
      <c r="C15" s="13">
        <v>5.25</v>
      </c>
      <c r="D15" s="14" t="s">
        <v>28</v>
      </c>
      <c r="E15" s="13">
        <v>10.5</v>
      </c>
      <c r="F15" s="14" t="s">
        <v>28</v>
      </c>
      <c r="G15" s="13">
        <v>16</v>
      </c>
      <c r="H15" s="14" t="s">
        <v>28</v>
      </c>
      <c r="I15" s="15">
        <v>3</v>
      </c>
      <c r="J15" s="14" t="s">
        <v>33</v>
      </c>
      <c r="K15" s="50">
        <f>C17+E17+G17+I17</f>
        <v>67370</v>
      </c>
      <c r="L15" s="54" t="s">
        <v>29</v>
      </c>
    </row>
    <row r="16" spans="1:12" ht="19.05" customHeight="1">
      <c r="A16" s="48"/>
      <c r="B16" s="49"/>
      <c r="C16" s="14">
        <v>1500</v>
      </c>
      <c r="D16" s="14" t="s">
        <v>32</v>
      </c>
      <c r="E16" s="14">
        <v>1750</v>
      </c>
      <c r="F16" s="14" t="s">
        <v>32</v>
      </c>
      <c r="G16" s="14">
        <v>1820</v>
      </c>
      <c r="H16" s="14" t="s">
        <v>32</v>
      </c>
      <c r="I16" s="14">
        <v>4000</v>
      </c>
      <c r="J16" s="14" t="s">
        <v>34</v>
      </c>
      <c r="K16" s="51"/>
      <c r="L16" s="55"/>
    </row>
    <row r="17" spans="1:12" ht="19.05" customHeight="1">
      <c r="A17" s="48"/>
      <c r="B17" s="49"/>
      <c r="C17" s="14">
        <f>C15*C16</f>
        <v>7875</v>
      </c>
      <c r="D17" s="14" t="s">
        <v>29</v>
      </c>
      <c r="E17" s="14">
        <f>E15*E16</f>
        <v>18375</v>
      </c>
      <c r="F17" s="14" t="s">
        <v>29</v>
      </c>
      <c r="G17" s="14">
        <f>G15*G16</f>
        <v>29120</v>
      </c>
      <c r="H17" s="14" t="s">
        <v>29</v>
      </c>
      <c r="I17" s="14">
        <f>I15*I16</f>
        <v>12000</v>
      </c>
      <c r="J17" s="14" t="s">
        <v>29</v>
      </c>
      <c r="K17" s="52"/>
      <c r="L17" s="56"/>
    </row>
    <row r="18" spans="1:12" ht="19.05" customHeight="1">
      <c r="A18" s="34" t="s">
        <v>0</v>
      </c>
      <c r="B18" s="35"/>
      <c r="C18" s="16"/>
      <c r="D18" s="17" t="s">
        <v>28</v>
      </c>
      <c r="E18" s="16"/>
      <c r="F18" s="17" t="s">
        <v>28</v>
      </c>
      <c r="G18" s="16"/>
      <c r="H18" s="17" t="s">
        <v>28</v>
      </c>
      <c r="I18" s="18"/>
      <c r="J18" s="17" t="s">
        <v>33</v>
      </c>
      <c r="K18" s="36">
        <f>C20+E20+G20+I20</f>
        <v>0</v>
      </c>
      <c r="L18" s="39" t="s">
        <v>29</v>
      </c>
    </row>
    <row r="19" spans="1:12" ht="19.05" customHeight="1">
      <c r="A19" s="34"/>
      <c r="B19" s="35"/>
      <c r="C19" s="19"/>
      <c r="D19" s="17" t="s">
        <v>32</v>
      </c>
      <c r="E19" s="19"/>
      <c r="F19" s="17" t="s">
        <v>32</v>
      </c>
      <c r="G19" s="19"/>
      <c r="H19" s="17" t="s">
        <v>32</v>
      </c>
      <c r="I19" s="19"/>
      <c r="J19" s="17" t="s">
        <v>34</v>
      </c>
      <c r="K19" s="37"/>
      <c r="L19" s="40"/>
    </row>
    <row r="20" spans="1:12" ht="19.05" customHeight="1">
      <c r="A20" s="34"/>
      <c r="B20" s="35"/>
      <c r="C20" s="20">
        <f>IF($C$11="切上げ",ROUNDUP(C18*C19,0),IF($C$11="切捨て",ROUNDDOWN(C18*C19,0),ROUND(C18*C19,1)))</f>
        <v>0</v>
      </c>
      <c r="D20" s="20" t="s">
        <v>29</v>
      </c>
      <c r="E20" s="20">
        <f>IF($C$11="切上げ",ROUNDUP(E18*E19,0),IF($C$11="切捨て",ROUNDDOWN(E18*E19,0),ROUND(E18*E19,1)))</f>
        <v>0</v>
      </c>
      <c r="F20" s="20" t="s">
        <v>29</v>
      </c>
      <c r="G20" s="20">
        <f>IF($C$11="切上げ",ROUNDUP(G18*G19,0),IF($C$11="切捨て",ROUNDDOWN(G18*G19,0),ROUND(G18*G19,1)))</f>
        <v>0</v>
      </c>
      <c r="H20" s="20" t="s">
        <v>29</v>
      </c>
      <c r="I20" s="20">
        <f>IF(I18*I19&gt;20000,20000,I18*I19)</f>
        <v>0</v>
      </c>
      <c r="J20" s="20" t="s">
        <v>29</v>
      </c>
      <c r="K20" s="38"/>
      <c r="L20" s="41"/>
    </row>
    <row r="21" spans="1:12" ht="19.05" customHeight="1">
      <c r="A21" s="34" t="s">
        <v>1</v>
      </c>
      <c r="B21" s="35"/>
      <c r="C21" s="16"/>
      <c r="D21" s="17" t="s">
        <v>28</v>
      </c>
      <c r="E21" s="16"/>
      <c r="F21" s="17" t="s">
        <v>28</v>
      </c>
      <c r="G21" s="16"/>
      <c r="H21" s="17" t="s">
        <v>28</v>
      </c>
      <c r="I21" s="18"/>
      <c r="J21" s="17" t="s">
        <v>50</v>
      </c>
      <c r="K21" s="36">
        <f t="shared" ref="K21" si="0">C23+E23+G23+I23</f>
        <v>0</v>
      </c>
      <c r="L21" s="39" t="s">
        <v>29</v>
      </c>
    </row>
    <row r="22" spans="1:12" ht="19.05" customHeight="1">
      <c r="A22" s="34"/>
      <c r="B22" s="35"/>
      <c r="C22" s="19"/>
      <c r="D22" s="17" t="s">
        <v>32</v>
      </c>
      <c r="E22" s="19"/>
      <c r="F22" s="17" t="s">
        <v>32</v>
      </c>
      <c r="G22" s="19"/>
      <c r="H22" s="17" t="s">
        <v>32</v>
      </c>
      <c r="I22" s="19"/>
      <c r="J22" s="17" t="s">
        <v>34</v>
      </c>
      <c r="K22" s="37"/>
      <c r="L22" s="40"/>
    </row>
    <row r="23" spans="1:12" ht="19.05" customHeight="1">
      <c r="A23" s="34"/>
      <c r="B23" s="35"/>
      <c r="C23" s="20">
        <f>IF($C$11="切上げ",ROUNDUP(C21*C22,0),IF($C$11="切捨て",ROUNDDOWN(C21*C22,0),ROUND(C21*C22,1)))</f>
        <v>0</v>
      </c>
      <c r="D23" s="20" t="s">
        <v>29</v>
      </c>
      <c r="E23" s="20">
        <f>IF($C$11="切上げ",ROUNDUP(E21*E22,0),IF($C$11="切捨て",ROUNDDOWN(E21*E22,0),ROUND(E21*E22,1)))</f>
        <v>0</v>
      </c>
      <c r="F23" s="20" t="s">
        <v>29</v>
      </c>
      <c r="G23" s="20">
        <f>IF($C$11="切上げ",ROUNDUP(G21*G22,0),IF($C$11="切捨て",ROUNDDOWN(G21*G22,0),ROUND(G21*G22,1)))</f>
        <v>0</v>
      </c>
      <c r="H23" s="20" t="s">
        <v>29</v>
      </c>
      <c r="I23" s="20">
        <f t="shared" ref="I23" si="1">IF(I21*I22&gt;20000,20000,I21*I22)</f>
        <v>0</v>
      </c>
      <c r="J23" s="20" t="s">
        <v>29</v>
      </c>
      <c r="K23" s="38"/>
      <c r="L23" s="41"/>
    </row>
    <row r="24" spans="1:12" ht="19.05" customHeight="1">
      <c r="A24" s="34" t="s">
        <v>2</v>
      </c>
      <c r="B24" s="35"/>
      <c r="C24" s="16"/>
      <c r="D24" s="17" t="s">
        <v>28</v>
      </c>
      <c r="E24" s="16"/>
      <c r="F24" s="17" t="s">
        <v>28</v>
      </c>
      <c r="G24" s="16"/>
      <c r="H24" s="17" t="s">
        <v>28</v>
      </c>
      <c r="I24" s="18"/>
      <c r="J24" s="17" t="s">
        <v>50</v>
      </c>
      <c r="K24" s="36">
        <f t="shared" ref="K24" si="2">C26+E26+G26+I26</f>
        <v>0</v>
      </c>
      <c r="L24" s="39" t="s">
        <v>29</v>
      </c>
    </row>
    <row r="25" spans="1:12" ht="19.05" customHeight="1">
      <c r="A25" s="34"/>
      <c r="B25" s="35"/>
      <c r="C25" s="19"/>
      <c r="D25" s="17" t="s">
        <v>32</v>
      </c>
      <c r="E25" s="19"/>
      <c r="F25" s="17" t="s">
        <v>32</v>
      </c>
      <c r="G25" s="19"/>
      <c r="H25" s="17" t="s">
        <v>32</v>
      </c>
      <c r="I25" s="19"/>
      <c r="J25" s="17" t="s">
        <v>34</v>
      </c>
      <c r="K25" s="37"/>
      <c r="L25" s="40"/>
    </row>
    <row r="26" spans="1:12" ht="19.05" customHeight="1">
      <c r="A26" s="34"/>
      <c r="B26" s="35"/>
      <c r="C26" s="20">
        <f>IF($C$11="切上げ",ROUNDUP(C24*C25,0),IF($C$11="切捨て",ROUNDDOWN(C24*C25,0),ROUND(C24*C25,1)))</f>
        <v>0</v>
      </c>
      <c r="D26" s="20" t="s">
        <v>29</v>
      </c>
      <c r="E26" s="20">
        <f>IF($C$11="切上げ",ROUNDUP(E24*E25,0),IF($C$11="切捨て",ROUNDDOWN(E24*E25,0),ROUND(E24*E25,1)))</f>
        <v>0</v>
      </c>
      <c r="F26" s="20" t="s">
        <v>29</v>
      </c>
      <c r="G26" s="20">
        <f>IF($C$11="切上げ",ROUNDUP(G24*G25,0),IF($C$11="切捨て",ROUNDDOWN(G24*G25,0),ROUND(G24*G25,1)))</f>
        <v>0</v>
      </c>
      <c r="H26" s="20" t="s">
        <v>29</v>
      </c>
      <c r="I26" s="20">
        <f t="shared" ref="I26" si="3">IF(I24*I25&gt;20000,20000,I24*I25)</f>
        <v>0</v>
      </c>
      <c r="J26" s="20" t="s">
        <v>29</v>
      </c>
      <c r="K26" s="38"/>
      <c r="L26" s="41"/>
    </row>
    <row r="27" spans="1:12" ht="19.05" customHeight="1">
      <c r="A27" s="34" t="s">
        <v>3</v>
      </c>
      <c r="B27" s="35"/>
      <c r="C27" s="16"/>
      <c r="D27" s="17" t="s">
        <v>28</v>
      </c>
      <c r="E27" s="16"/>
      <c r="F27" s="17" t="s">
        <v>28</v>
      </c>
      <c r="G27" s="16"/>
      <c r="H27" s="17" t="s">
        <v>28</v>
      </c>
      <c r="I27" s="18"/>
      <c r="J27" s="17" t="s">
        <v>50</v>
      </c>
      <c r="K27" s="36">
        <f t="shared" ref="K27" si="4">C29+E29+G29+I29</f>
        <v>0</v>
      </c>
      <c r="L27" s="39" t="s">
        <v>29</v>
      </c>
    </row>
    <row r="28" spans="1:12" ht="19.05" customHeight="1">
      <c r="A28" s="34"/>
      <c r="B28" s="35"/>
      <c r="C28" s="19"/>
      <c r="D28" s="17" t="s">
        <v>32</v>
      </c>
      <c r="E28" s="19"/>
      <c r="F28" s="17" t="s">
        <v>32</v>
      </c>
      <c r="G28" s="19"/>
      <c r="H28" s="17" t="s">
        <v>32</v>
      </c>
      <c r="I28" s="19"/>
      <c r="J28" s="17" t="s">
        <v>34</v>
      </c>
      <c r="K28" s="37"/>
      <c r="L28" s="40"/>
    </row>
    <row r="29" spans="1:12" ht="19.05" customHeight="1">
      <c r="A29" s="34"/>
      <c r="B29" s="35"/>
      <c r="C29" s="20">
        <f>IF($C$11="切上げ",ROUNDUP(C27*C28,0),IF($C$11="切捨て",ROUNDDOWN(C27*C28,0),ROUND(C27*C28,1)))</f>
        <v>0</v>
      </c>
      <c r="D29" s="20" t="s">
        <v>29</v>
      </c>
      <c r="E29" s="20">
        <f>IF($C$11="切上げ",ROUNDUP(E27*E28,0),IF($C$11="切捨て",ROUNDDOWN(E27*E28,0),ROUND(E27*E28,1)))</f>
        <v>0</v>
      </c>
      <c r="F29" s="20" t="s">
        <v>29</v>
      </c>
      <c r="G29" s="20">
        <f>IF($C$11="切上げ",ROUNDUP(G27*G28,0),IF($C$11="切捨て",ROUNDDOWN(G27*G28,0),ROUND(G27*G28,1)))</f>
        <v>0</v>
      </c>
      <c r="H29" s="20" t="s">
        <v>29</v>
      </c>
      <c r="I29" s="20">
        <f t="shared" ref="I29" si="5">IF(I27*I28&gt;20000,20000,I27*I28)</f>
        <v>0</v>
      </c>
      <c r="J29" s="20" t="s">
        <v>29</v>
      </c>
      <c r="K29" s="38"/>
      <c r="L29" s="41"/>
    </row>
    <row r="30" spans="1:12" ht="19.05" customHeight="1">
      <c r="A30" s="34" t="s">
        <v>4</v>
      </c>
      <c r="B30" s="35"/>
      <c r="C30" s="16"/>
      <c r="D30" s="17" t="s">
        <v>28</v>
      </c>
      <c r="E30" s="16"/>
      <c r="F30" s="17" t="s">
        <v>28</v>
      </c>
      <c r="G30" s="16"/>
      <c r="H30" s="17" t="s">
        <v>28</v>
      </c>
      <c r="I30" s="18"/>
      <c r="J30" s="17" t="s">
        <v>50</v>
      </c>
      <c r="K30" s="36">
        <f t="shared" ref="K30" si="6">C32+E32+G32+I32</f>
        <v>0</v>
      </c>
      <c r="L30" s="39" t="s">
        <v>29</v>
      </c>
    </row>
    <row r="31" spans="1:12" ht="19.05" customHeight="1">
      <c r="A31" s="34"/>
      <c r="B31" s="35"/>
      <c r="C31" s="19"/>
      <c r="D31" s="17" t="s">
        <v>32</v>
      </c>
      <c r="E31" s="19"/>
      <c r="F31" s="17" t="s">
        <v>32</v>
      </c>
      <c r="G31" s="19"/>
      <c r="H31" s="17" t="s">
        <v>32</v>
      </c>
      <c r="I31" s="19"/>
      <c r="J31" s="17" t="s">
        <v>34</v>
      </c>
      <c r="K31" s="37"/>
      <c r="L31" s="40"/>
    </row>
    <row r="32" spans="1:12" ht="19.05" customHeight="1">
      <c r="A32" s="34"/>
      <c r="B32" s="35"/>
      <c r="C32" s="20">
        <f>IF($C$11="切上げ",ROUNDUP(C30*C31,0),IF($C$11="切捨て",ROUNDDOWN(C30*C31,0),ROUND(C30*C31,1)))</f>
        <v>0</v>
      </c>
      <c r="D32" s="20" t="s">
        <v>29</v>
      </c>
      <c r="E32" s="20">
        <f>IF($C$11="切上げ",ROUNDUP(E30*E31,0),IF($C$11="切捨て",ROUNDDOWN(E30*E31,0),ROUND(E30*E31,1)))</f>
        <v>0</v>
      </c>
      <c r="F32" s="20" t="s">
        <v>29</v>
      </c>
      <c r="G32" s="20">
        <f>IF($C$11="切上げ",ROUNDUP(G30*G31,0),IF($C$11="切捨て",ROUNDDOWN(G30*G31,0),ROUND(G30*G31,1)))</f>
        <v>0</v>
      </c>
      <c r="H32" s="20" t="s">
        <v>29</v>
      </c>
      <c r="I32" s="20">
        <f t="shared" ref="I32" si="7">IF(I30*I31&gt;20000,20000,I30*I31)</f>
        <v>0</v>
      </c>
      <c r="J32" s="20" t="s">
        <v>29</v>
      </c>
      <c r="K32" s="38"/>
      <c r="L32" s="41"/>
    </row>
    <row r="33" spans="1:12" ht="19.05" customHeight="1">
      <c r="A33" s="34" t="s">
        <v>5</v>
      </c>
      <c r="B33" s="35"/>
      <c r="C33" s="16"/>
      <c r="D33" s="17" t="s">
        <v>28</v>
      </c>
      <c r="E33" s="16"/>
      <c r="F33" s="17" t="s">
        <v>28</v>
      </c>
      <c r="G33" s="16"/>
      <c r="H33" s="17" t="s">
        <v>28</v>
      </c>
      <c r="I33" s="18"/>
      <c r="J33" s="17" t="s">
        <v>50</v>
      </c>
      <c r="K33" s="36">
        <f t="shared" ref="K33" si="8">C35+E35+G35+I35</f>
        <v>0</v>
      </c>
      <c r="L33" s="39" t="s">
        <v>29</v>
      </c>
    </row>
    <row r="34" spans="1:12" ht="19.05" customHeight="1">
      <c r="A34" s="34"/>
      <c r="B34" s="35"/>
      <c r="C34" s="19"/>
      <c r="D34" s="17" t="s">
        <v>32</v>
      </c>
      <c r="E34" s="19"/>
      <c r="F34" s="17" t="s">
        <v>32</v>
      </c>
      <c r="G34" s="19"/>
      <c r="H34" s="17" t="s">
        <v>32</v>
      </c>
      <c r="I34" s="19"/>
      <c r="J34" s="17" t="s">
        <v>34</v>
      </c>
      <c r="K34" s="37"/>
      <c r="L34" s="40"/>
    </row>
    <row r="35" spans="1:12" ht="19.05" customHeight="1">
      <c r="A35" s="34"/>
      <c r="B35" s="35"/>
      <c r="C35" s="20">
        <f>IF($C$11="切上げ",ROUNDUP(C33*C34,0),IF($C$11="切捨て",ROUNDDOWN(C33*C34,0),ROUND(C33*C34,1)))</f>
        <v>0</v>
      </c>
      <c r="D35" s="20" t="s">
        <v>29</v>
      </c>
      <c r="E35" s="20">
        <f>IF($C$11="切上げ",ROUNDUP(E33*E34,0),IF($C$11="切捨て",ROUNDDOWN(E33*E34,0),ROUND(E33*E34,1)))</f>
        <v>0</v>
      </c>
      <c r="F35" s="20" t="s">
        <v>29</v>
      </c>
      <c r="G35" s="20">
        <f>IF($C$11="切上げ",ROUNDUP(G33*G34,0),IF($C$11="切捨て",ROUNDDOWN(G33*G34,0),ROUND(G33*G34,1)))</f>
        <v>0</v>
      </c>
      <c r="H35" s="20" t="s">
        <v>29</v>
      </c>
      <c r="I35" s="20">
        <f t="shared" ref="I35" si="9">IF(I33*I34&gt;20000,20000,I33*I34)</f>
        <v>0</v>
      </c>
      <c r="J35" s="20" t="s">
        <v>29</v>
      </c>
      <c r="K35" s="38"/>
      <c r="L35" s="41"/>
    </row>
    <row r="36" spans="1:12" ht="19.05" customHeight="1">
      <c r="A36" s="34" t="s">
        <v>6</v>
      </c>
      <c r="B36" s="35"/>
      <c r="C36" s="16"/>
      <c r="D36" s="17" t="s">
        <v>28</v>
      </c>
      <c r="E36" s="16"/>
      <c r="F36" s="17" t="s">
        <v>28</v>
      </c>
      <c r="G36" s="16"/>
      <c r="H36" s="17" t="s">
        <v>28</v>
      </c>
      <c r="I36" s="18"/>
      <c r="J36" s="17" t="s">
        <v>50</v>
      </c>
      <c r="K36" s="36">
        <f t="shared" ref="K36" si="10">C38+E38+G38+I38</f>
        <v>0</v>
      </c>
      <c r="L36" s="39" t="s">
        <v>29</v>
      </c>
    </row>
    <row r="37" spans="1:12" ht="19.05" customHeight="1">
      <c r="A37" s="34"/>
      <c r="B37" s="35"/>
      <c r="C37" s="19"/>
      <c r="D37" s="17" t="s">
        <v>32</v>
      </c>
      <c r="E37" s="19"/>
      <c r="F37" s="17" t="s">
        <v>32</v>
      </c>
      <c r="G37" s="19"/>
      <c r="H37" s="17" t="s">
        <v>32</v>
      </c>
      <c r="I37" s="19"/>
      <c r="J37" s="17" t="s">
        <v>34</v>
      </c>
      <c r="K37" s="37"/>
      <c r="L37" s="40"/>
    </row>
    <row r="38" spans="1:12" ht="19.05" customHeight="1">
      <c r="A38" s="34"/>
      <c r="B38" s="35"/>
      <c r="C38" s="20">
        <f>IF($C$11="切上げ",ROUNDUP(C36*C37,0),IF($C$11="切捨て",ROUNDDOWN(C36*C37,0),ROUND(C36*C37,1)))</f>
        <v>0</v>
      </c>
      <c r="D38" s="20" t="s">
        <v>29</v>
      </c>
      <c r="E38" s="20">
        <f>IF($C$11="切上げ",ROUNDUP(E36*E37,0),IF($C$11="切捨て",ROUNDDOWN(E36*E37,0),ROUND(E36*E37,1)))</f>
        <v>0</v>
      </c>
      <c r="F38" s="20" t="s">
        <v>29</v>
      </c>
      <c r="G38" s="20">
        <f>IF($C$11="切上げ",ROUNDUP(G36*G37,0),IF($C$11="切捨て",ROUNDDOWN(G36*G37,0),ROUND(G36*G37,1)))</f>
        <v>0</v>
      </c>
      <c r="H38" s="20" t="s">
        <v>29</v>
      </c>
      <c r="I38" s="20">
        <f t="shared" ref="I38" si="11">IF(I36*I37&gt;20000,20000,I36*I37)</f>
        <v>0</v>
      </c>
      <c r="J38" s="20" t="s">
        <v>29</v>
      </c>
      <c r="K38" s="38"/>
      <c r="L38" s="41"/>
    </row>
    <row r="39" spans="1:12" ht="19.05" customHeight="1">
      <c r="A39" s="34" t="s">
        <v>7</v>
      </c>
      <c r="B39" s="35"/>
      <c r="C39" s="16"/>
      <c r="D39" s="17" t="s">
        <v>28</v>
      </c>
      <c r="E39" s="16"/>
      <c r="F39" s="17" t="s">
        <v>28</v>
      </c>
      <c r="G39" s="16"/>
      <c r="H39" s="17" t="s">
        <v>28</v>
      </c>
      <c r="I39" s="18"/>
      <c r="J39" s="17" t="s">
        <v>50</v>
      </c>
      <c r="K39" s="36">
        <f t="shared" ref="K39" si="12">C41+E41+G41+I41</f>
        <v>0</v>
      </c>
      <c r="L39" s="39" t="s">
        <v>29</v>
      </c>
    </row>
    <row r="40" spans="1:12" ht="19.05" customHeight="1">
      <c r="A40" s="34"/>
      <c r="B40" s="35"/>
      <c r="C40" s="19"/>
      <c r="D40" s="17" t="s">
        <v>32</v>
      </c>
      <c r="E40" s="19"/>
      <c r="F40" s="17" t="s">
        <v>32</v>
      </c>
      <c r="G40" s="19"/>
      <c r="H40" s="17" t="s">
        <v>32</v>
      </c>
      <c r="I40" s="19"/>
      <c r="J40" s="17" t="s">
        <v>34</v>
      </c>
      <c r="K40" s="37"/>
      <c r="L40" s="40"/>
    </row>
    <row r="41" spans="1:12" ht="19.05" customHeight="1">
      <c r="A41" s="34"/>
      <c r="B41" s="35"/>
      <c r="C41" s="20">
        <f>IF($C$11="切上げ",ROUNDUP(C39*C40,0),IF($C$11="切捨て",ROUNDDOWN(C39*C40,0),ROUND(C39*C40,1)))</f>
        <v>0</v>
      </c>
      <c r="D41" s="20" t="s">
        <v>29</v>
      </c>
      <c r="E41" s="20">
        <f>IF($C$11="切上げ",ROUNDUP(E39*E40,0),IF($C$11="切捨て",ROUNDDOWN(E39*E40,0),ROUND(E39*E40,1)))</f>
        <v>0</v>
      </c>
      <c r="F41" s="20" t="s">
        <v>29</v>
      </c>
      <c r="G41" s="20">
        <f>IF($C$11="切上げ",ROUNDUP(G39*G40,0),IF($C$11="切捨て",ROUNDDOWN(G39*G40,0),ROUND(G39*G40,1)))</f>
        <v>0</v>
      </c>
      <c r="H41" s="20" t="s">
        <v>29</v>
      </c>
      <c r="I41" s="20">
        <f t="shared" ref="I41" si="13">IF(I39*I40&gt;20000,20000,I39*I40)</f>
        <v>0</v>
      </c>
      <c r="J41" s="20" t="s">
        <v>29</v>
      </c>
      <c r="K41" s="38"/>
      <c r="L41" s="41"/>
    </row>
    <row r="42" spans="1:12" ht="19.05" customHeight="1">
      <c r="A42" s="34" t="s">
        <v>8</v>
      </c>
      <c r="B42" s="35"/>
      <c r="C42" s="16"/>
      <c r="D42" s="17" t="s">
        <v>28</v>
      </c>
      <c r="E42" s="16"/>
      <c r="F42" s="17" t="s">
        <v>28</v>
      </c>
      <c r="G42" s="16"/>
      <c r="H42" s="17" t="s">
        <v>28</v>
      </c>
      <c r="I42" s="18"/>
      <c r="J42" s="17" t="s">
        <v>50</v>
      </c>
      <c r="K42" s="36">
        <f t="shared" ref="K42" si="14">C44+E44+G44+I44</f>
        <v>0</v>
      </c>
      <c r="L42" s="39" t="s">
        <v>29</v>
      </c>
    </row>
    <row r="43" spans="1:12" ht="19.05" customHeight="1">
      <c r="A43" s="34"/>
      <c r="B43" s="35"/>
      <c r="C43" s="19"/>
      <c r="D43" s="17" t="s">
        <v>32</v>
      </c>
      <c r="E43" s="19"/>
      <c r="F43" s="17" t="s">
        <v>32</v>
      </c>
      <c r="G43" s="19"/>
      <c r="H43" s="17" t="s">
        <v>32</v>
      </c>
      <c r="I43" s="19"/>
      <c r="J43" s="17" t="s">
        <v>34</v>
      </c>
      <c r="K43" s="37"/>
      <c r="L43" s="40"/>
    </row>
    <row r="44" spans="1:12" ht="19.05" customHeight="1">
      <c r="A44" s="34"/>
      <c r="B44" s="35"/>
      <c r="C44" s="20">
        <f>IF($C$11="切上げ",ROUNDUP(C42*C43,0),IF($C$11="切捨て",ROUNDDOWN(C42*C43,0),ROUND(C42*C43,1)))</f>
        <v>0</v>
      </c>
      <c r="D44" s="20" t="s">
        <v>29</v>
      </c>
      <c r="E44" s="20">
        <f>IF($C$11="切上げ",ROUNDUP(E42*E43,0),IF($C$11="切捨て",ROUNDDOWN(E42*E43,0),ROUND(E42*E43,1)))</f>
        <v>0</v>
      </c>
      <c r="F44" s="20" t="s">
        <v>29</v>
      </c>
      <c r="G44" s="20">
        <f>IF($C$11="切上げ",ROUNDUP(G42*G43,0),IF($C$11="切捨て",ROUNDDOWN(G42*G43,0),ROUND(G42*G43,1)))</f>
        <v>0</v>
      </c>
      <c r="H44" s="20" t="s">
        <v>29</v>
      </c>
      <c r="I44" s="20">
        <f t="shared" ref="I44" si="15">IF(I42*I43&gt;20000,20000,I42*I43)</f>
        <v>0</v>
      </c>
      <c r="J44" s="20" t="s">
        <v>29</v>
      </c>
      <c r="K44" s="38"/>
      <c r="L44" s="41"/>
    </row>
    <row r="45" spans="1:12" ht="19.05" customHeight="1">
      <c r="A45" s="34" t="s">
        <v>9</v>
      </c>
      <c r="B45" s="35"/>
      <c r="C45" s="16"/>
      <c r="D45" s="17" t="s">
        <v>28</v>
      </c>
      <c r="E45" s="16"/>
      <c r="F45" s="17" t="s">
        <v>28</v>
      </c>
      <c r="G45" s="16"/>
      <c r="H45" s="17" t="s">
        <v>28</v>
      </c>
      <c r="I45" s="18"/>
      <c r="J45" s="17" t="s">
        <v>50</v>
      </c>
      <c r="K45" s="36">
        <f t="shared" ref="K45" si="16">C47+E47+G47+I47</f>
        <v>0</v>
      </c>
      <c r="L45" s="39" t="s">
        <v>29</v>
      </c>
    </row>
    <row r="46" spans="1:12" ht="19.05" customHeight="1">
      <c r="A46" s="34"/>
      <c r="B46" s="35"/>
      <c r="C46" s="19"/>
      <c r="D46" s="17" t="s">
        <v>32</v>
      </c>
      <c r="E46" s="19"/>
      <c r="F46" s="17" t="s">
        <v>32</v>
      </c>
      <c r="G46" s="19"/>
      <c r="H46" s="17" t="s">
        <v>32</v>
      </c>
      <c r="I46" s="19"/>
      <c r="J46" s="17" t="s">
        <v>34</v>
      </c>
      <c r="K46" s="37"/>
      <c r="L46" s="40"/>
    </row>
    <row r="47" spans="1:12" ht="19.05" customHeight="1">
      <c r="A47" s="34"/>
      <c r="B47" s="35"/>
      <c r="C47" s="20">
        <f>IF($C$11="切上げ",ROUNDUP(C45*C46,0),IF($C$11="切捨て",ROUNDDOWN(C45*C46,0),ROUND(C45*C46,1)))</f>
        <v>0</v>
      </c>
      <c r="D47" s="20" t="s">
        <v>29</v>
      </c>
      <c r="E47" s="20">
        <f>IF($C$11="切上げ",ROUNDUP(E45*E46,0),IF($C$11="切捨て",ROUNDDOWN(E45*E46,0),ROUND(E45*E46,1)))</f>
        <v>0</v>
      </c>
      <c r="F47" s="20" t="s">
        <v>29</v>
      </c>
      <c r="G47" s="20">
        <f>IF($C$11="切上げ",ROUNDUP(G45*G46,0),IF($C$11="切捨て",ROUNDDOWN(G45*G46,0),ROUND(G45*G46,1)))</f>
        <v>0</v>
      </c>
      <c r="H47" s="20" t="s">
        <v>29</v>
      </c>
      <c r="I47" s="20">
        <f t="shared" ref="I47" si="17">IF(I45*I46&gt;20000,20000,I45*I46)</f>
        <v>0</v>
      </c>
      <c r="J47" s="20" t="s">
        <v>29</v>
      </c>
      <c r="K47" s="38"/>
      <c r="L47" s="41"/>
    </row>
    <row r="48" spans="1:12" ht="19.05" customHeight="1">
      <c r="A48" s="34" t="s">
        <v>10</v>
      </c>
      <c r="B48" s="35"/>
      <c r="C48" s="16"/>
      <c r="D48" s="17" t="s">
        <v>28</v>
      </c>
      <c r="E48" s="16"/>
      <c r="F48" s="17" t="s">
        <v>28</v>
      </c>
      <c r="G48" s="16"/>
      <c r="H48" s="17" t="s">
        <v>28</v>
      </c>
      <c r="I48" s="18"/>
      <c r="J48" s="17" t="s">
        <v>50</v>
      </c>
      <c r="K48" s="36">
        <f t="shared" ref="K48" si="18">C50+E50+G50+I50</f>
        <v>0</v>
      </c>
      <c r="L48" s="39" t="s">
        <v>29</v>
      </c>
    </row>
    <row r="49" spans="1:12" ht="19.05" customHeight="1">
      <c r="A49" s="34"/>
      <c r="B49" s="35"/>
      <c r="C49" s="19"/>
      <c r="D49" s="17" t="s">
        <v>32</v>
      </c>
      <c r="E49" s="19"/>
      <c r="F49" s="17" t="s">
        <v>32</v>
      </c>
      <c r="G49" s="19"/>
      <c r="H49" s="17" t="s">
        <v>32</v>
      </c>
      <c r="I49" s="19"/>
      <c r="J49" s="17" t="s">
        <v>34</v>
      </c>
      <c r="K49" s="37"/>
      <c r="L49" s="40"/>
    </row>
    <row r="50" spans="1:12" ht="19.05" customHeight="1">
      <c r="A50" s="34"/>
      <c r="B50" s="35"/>
      <c r="C50" s="20">
        <f>IF($C$11="切上げ",ROUNDUP(C48*C49,0),IF($C$11="切捨て",ROUNDDOWN(C48*C49,0),ROUND(C48*C49,1)))</f>
        <v>0</v>
      </c>
      <c r="D50" s="20" t="s">
        <v>29</v>
      </c>
      <c r="E50" s="20">
        <f>IF($C$11="切上げ",ROUNDUP(E48*E49,0),IF($C$11="切捨て",ROUNDDOWN(E48*E49,0),ROUND(E48*E49,1)))</f>
        <v>0</v>
      </c>
      <c r="F50" s="20" t="s">
        <v>29</v>
      </c>
      <c r="G50" s="20">
        <f>IF($C$11="切上げ",ROUNDUP(G48*G49,0),IF($C$11="切捨て",ROUNDDOWN(G48*G49,0),ROUND(G48*G49,1)))</f>
        <v>0</v>
      </c>
      <c r="H50" s="20" t="s">
        <v>29</v>
      </c>
      <c r="I50" s="20">
        <f t="shared" ref="I50" si="19">IF(I48*I49&gt;20000,20000,I48*I49)</f>
        <v>0</v>
      </c>
      <c r="J50" s="20" t="s">
        <v>29</v>
      </c>
      <c r="K50" s="38"/>
      <c r="L50" s="41"/>
    </row>
    <row r="51" spans="1:12" ht="19.05" customHeight="1">
      <c r="A51" s="34" t="s">
        <v>11</v>
      </c>
      <c r="B51" s="35"/>
      <c r="C51" s="16"/>
      <c r="D51" s="17" t="s">
        <v>28</v>
      </c>
      <c r="E51" s="16"/>
      <c r="F51" s="17" t="s">
        <v>28</v>
      </c>
      <c r="G51" s="16"/>
      <c r="H51" s="17" t="s">
        <v>28</v>
      </c>
      <c r="I51" s="18"/>
      <c r="J51" s="17" t="s">
        <v>50</v>
      </c>
      <c r="K51" s="36">
        <f t="shared" ref="K51" si="20">C53+E53+G53+I53</f>
        <v>0</v>
      </c>
      <c r="L51" s="39" t="s">
        <v>29</v>
      </c>
    </row>
    <row r="52" spans="1:12" ht="19.05" customHeight="1">
      <c r="A52" s="34"/>
      <c r="B52" s="35"/>
      <c r="C52" s="19"/>
      <c r="D52" s="17" t="s">
        <v>32</v>
      </c>
      <c r="E52" s="19"/>
      <c r="F52" s="17" t="s">
        <v>32</v>
      </c>
      <c r="G52" s="19"/>
      <c r="H52" s="17" t="s">
        <v>32</v>
      </c>
      <c r="I52" s="19"/>
      <c r="J52" s="17" t="s">
        <v>34</v>
      </c>
      <c r="K52" s="37"/>
      <c r="L52" s="40"/>
    </row>
    <row r="53" spans="1:12" ht="19.05" customHeight="1">
      <c r="A53" s="34"/>
      <c r="B53" s="35"/>
      <c r="C53" s="20">
        <f>IF($C$11="切上げ",ROUNDUP(C51*C52,0),IF($C$11="切捨て",ROUNDDOWN(C51*C52,0),ROUND(C51*C52,1)))</f>
        <v>0</v>
      </c>
      <c r="D53" s="20" t="s">
        <v>29</v>
      </c>
      <c r="E53" s="20">
        <f>IF($C$11="切上げ",ROUNDUP(E51*E52,0),IF($C$11="切捨て",ROUNDDOWN(E51*E52,0),ROUND(E51*E52,1)))</f>
        <v>0</v>
      </c>
      <c r="F53" s="20" t="s">
        <v>29</v>
      </c>
      <c r="G53" s="20">
        <f>IF($C$11="切上げ",ROUNDUP(G51*G52,0),IF($C$11="切捨て",ROUNDDOWN(G51*G52,0),ROUND(G51*G52,1)))</f>
        <v>0</v>
      </c>
      <c r="H53" s="20" t="s">
        <v>29</v>
      </c>
      <c r="I53" s="20">
        <f t="shared" ref="I53" si="21">IF(I51*I52&gt;20000,20000,I51*I52)</f>
        <v>0</v>
      </c>
      <c r="J53" s="20" t="s">
        <v>29</v>
      </c>
      <c r="K53" s="38"/>
      <c r="L53" s="41"/>
    </row>
    <row r="54" spans="1:12" ht="19.05" customHeight="1">
      <c r="A54" s="34" t="s">
        <v>12</v>
      </c>
      <c r="B54" s="35"/>
      <c r="C54" s="16"/>
      <c r="D54" s="17" t="s">
        <v>28</v>
      </c>
      <c r="E54" s="16"/>
      <c r="F54" s="17" t="s">
        <v>28</v>
      </c>
      <c r="G54" s="16"/>
      <c r="H54" s="17" t="s">
        <v>28</v>
      </c>
      <c r="I54" s="18"/>
      <c r="J54" s="17" t="s">
        <v>50</v>
      </c>
      <c r="K54" s="36">
        <f t="shared" ref="K54" si="22">C56+E56+G56+I56</f>
        <v>0</v>
      </c>
      <c r="L54" s="39" t="s">
        <v>29</v>
      </c>
    </row>
    <row r="55" spans="1:12" ht="19.05" customHeight="1">
      <c r="A55" s="34"/>
      <c r="B55" s="35"/>
      <c r="C55" s="19"/>
      <c r="D55" s="17" t="s">
        <v>32</v>
      </c>
      <c r="E55" s="19"/>
      <c r="F55" s="17" t="s">
        <v>32</v>
      </c>
      <c r="G55" s="19"/>
      <c r="H55" s="17" t="s">
        <v>32</v>
      </c>
      <c r="I55" s="19"/>
      <c r="J55" s="17" t="s">
        <v>34</v>
      </c>
      <c r="K55" s="37"/>
      <c r="L55" s="40"/>
    </row>
    <row r="56" spans="1:12" ht="19.05" customHeight="1">
      <c r="A56" s="34"/>
      <c r="B56" s="35"/>
      <c r="C56" s="20">
        <f>IF($C$11="切上げ",ROUNDUP(C54*C55,0),IF($C$11="切捨て",ROUNDDOWN(C54*C55,0),ROUND(C54*C55,1)))</f>
        <v>0</v>
      </c>
      <c r="D56" s="20" t="s">
        <v>29</v>
      </c>
      <c r="E56" s="20">
        <f>IF($C$11="切上げ",ROUNDUP(E54*E55,0),IF($C$11="切捨て",ROUNDDOWN(E54*E55,0),ROUND(E54*E55,1)))</f>
        <v>0</v>
      </c>
      <c r="F56" s="20" t="s">
        <v>29</v>
      </c>
      <c r="G56" s="20">
        <f>IF($C$11="切上げ",ROUNDUP(G54*G55,0),IF($C$11="切捨て",ROUNDDOWN(G54*G55,0),ROUND(G54*G55,1)))</f>
        <v>0</v>
      </c>
      <c r="H56" s="20" t="s">
        <v>29</v>
      </c>
      <c r="I56" s="20">
        <f t="shared" ref="I56" si="23">IF(I54*I55&gt;20000,20000,I54*I55)</f>
        <v>0</v>
      </c>
      <c r="J56" s="20" t="s">
        <v>29</v>
      </c>
      <c r="K56" s="38"/>
      <c r="L56" s="41"/>
    </row>
    <row r="57" spans="1:12" ht="19.05" customHeight="1">
      <c r="A57" s="34" t="s">
        <v>13</v>
      </c>
      <c r="B57" s="35"/>
      <c r="C57" s="16"/>
      <c r="D57" s="17" t="s">
        <v>28</v>
      </c>
      <c r="E57" s="16"/>
      <c r="F57" s="17" t="s">
        <v>28</v>
      </c>
      <c r="G57" s="16"/>
      <c r="H57" s="17" t="s">
        <v>28</v>
      </c>
      <c r="I57" s="18"/>
      <c r="J57" s="17" t="s">
        <v>50</v>
      </c>
      <c r="K57" s="36">
        <f t="shared" ref="K57" si="24">C59+E59+G59+I59</f>
        <v>0</v>
      </c>
      <c r="L57" s="39" t="s">
        <v>29</v>
      </c>
    </row>
    <row r="58" spans="1:12" ht="19.05" customHeight="1">
      <c r="A58" s="34"/>
      <c r="B58" s="35"/>
      <c r="C58" s="19"/>
      <c r="D58" s="17" t="s">
        <v>32</v>
      </c>
      <c r="E58" s="19"/>
      <c r="F58" s="17" t="s">
        <v>32</v>
      </c>
      <c r="G58" s="19"/>
      <c r="H58" s="17" t="s">
        <v>32</v>
      </c>
      <c r="I58" s="19"/>
      <c r="J58" s="17" t="s">
        <v>34</v>
      </c>
      <c r="K58" s="37"/>
      <c r="L58" s="40"/>
    </row>
    <row r="59" spans="1:12" ht="19.05" customHeight="1">
      <c r="A59" s="34"/>
      <c r="B59" s="35"/>
      <c r="C59" s="20">
        <f>IF($C$11="切上げ",ROUNDUP(C57*C58,0),IF($C$11="切捨て",ROUNDDOWN(C57*C58,0),ROUND(C57*C58,1)))</f>
        <v>0</v>
      </c>
      <c r="D59" s="20" t="s">
        <v>29</v>
      </c>
      <c r="E59" s="20">
        <f>IF($C$11="切上げ",ROUNDUP(E57*E58,0),IF($C$11="切捨て",ROUNDDOWN(E57*E58,0),ROUND(E57*E58,1)))</f>
        <v>0</v>
      </c>
      <c r="F59" s="20" t="s">
        <v>29</v>
      </c>
      <c r="G59" s="20">
        <f>IF($C$11="切上げ",ROUNDUP(G57*G58,0),IF($C$11="切捨て",ROUNDDOWN(G57*G58,0),ROUND(G57*G58,1)))</f>
        <v>0</v>
      </c>
      <c r="H59" s="20" t="s">
        <v>29</v>
      </c>
      <c r="I59" s="20">
        <f t="shared" ref="I59" si="25">IF(I57*I58&gt;20000,20000,I57*I58)</f>
        <v>0</v>
      </c>
      <c r="J59" s="20" t="s">
        <v>29</v>
      </c>
      <c r="K59" s="38"/>
      <c r="L59" s="41"/>
    </row>
    <row r="60" spans="1:12" ht="19.05" customHeight="1">
      <c r="A60" s="34" t="s">
        <v>14</v>
      </c>
      <c r="B60" s="35"/>
      <c r="C60" s="16"/>
      <c r="D60" s="17" t="s">
        <v>28</v>
      </c>
      <c r="E60" s="16"/>
      <c r="F60" s="17" t="s">
        <v>28</v>
      </c>
      <c r="G60" s="16"/>
      <c r="H60" s="17" t="s">
        <v>28</v>
      </c>
      <c r="I60" s="18"/>
      <c r="J60" s="17" t="s">
        <v>50</v>
      </c>
      <c r="K60" s="36">
        <f t="shared" ref="K60" si="26">C62+E62+G62+I62</f>
        <v>0</v>
      </c>
      <c r="L60" s="39" t="s">
        <v>29</v>
      </c>
    </row>
    <row r="61" spans="1:12" ht="19.05" customHeight="1">
      <c r="A61" s="34"/>
      <c r="B61" s="35"/>
      <c r="C61" s="19"/>
      <c r="D61" s="17" t="s">
        <v>32</v>
      </c>
      <c r="E61" s="19"/>
      <c r="F61" s="17" t="s">
        <v>32</v>
      </c>
      <c r="G61" s="19"/>
      <c r="H61" s="17" t="s">
        <v>32</v>
      </c>
      <c r="I61" s="19"/>
      <c r="J61" s="17" t="s">
        <v>34</v>
      </c>
      <c r="K61" s="37"/>
      <c r="L61" s="40"/>
    </row>
    <row r="62" spans="1:12" ht="19.05" customHeight="1">
      <c r="A62" s="34"/>
      <c r="B62" s="35"/>
      <c r="C62" s="20">
        <f>IF($C$11="切上げ",ROUNDUP(C60*C61,0),IF($C$11="切捨て",ROUNDDOWN(C60*C61,0),ROUND(C60*C61,1)))</f>
        <v>0</v>
      </c>
      <c r="D62" s="20" t="s">
        <v>29</v>
      </c>
      <c r="E62" s="20">
        <f>IF($C$11="切上げ",ROUNDUP(E60*E61,0),IF($C$11="切捨て",ROUNDDOWN(E60*E61,0),ROUND(E60*E61,1)))</f>
        <v>0</v>
      </c>
      <c r="F62" s="20" t="s">
        <v>29</v>
      </c>
      <c r="G62" s="20">
        <f>IF($C$11="切上げ",ROUNDUP(G60*G61,0),IF($C$11="切捨て",ROUNDDOWN(G60*G61,0),ROUND(G60*G61,1)))</f>
        <v>0</v>
      </c>
      <c r="H62" s="20" t="s">
        <v>29</v>
      </c>
      <c r="I62" s="20">
        <f t="shared" ref="I62" si="27">IF(I60*I61&gt;20000,20000,I60*I61)</f>
        <v>0</v>
      </c>
      <c r="J62" s="20" t="s">
        <v>29</v>
      </c>
      <c r="K62" s="38"/>
      <c r="L62" s="41"/>
    </row>
    <row r="63" spans="1:12" ht="19.05" customHeight="1">
      <c r="A63" s="34" t="s">
        <v>15</v>
      </c>
      <c r="B63" s="35"/>
      <c r="C63" s="16"/>
      <c r="D63" s="17" t="s">
        <v>28</v>
      </c>
      <c r="E63" s="16"/>
      <c r="F63" s="17" t="s">
        <v>28</v>
      </c>
      <c r="G63" s="16"/>
      <c r="H63" s="17" t="s">
        <v>28</v>
      </c>
      <c r="I63" s="18"/>
      <c r="J63" s="17" t="s">
        <v>50</v>
      </c>
      <c r="K63" s="36">
        <f t="shared" ref="K63" si="28">C65+E65+G65+I65</f>
        <v>0</v>
      </c>
      <c r="L63" s="39" t="s">
        <v>29</v>
      </c>
    </row>
    <row r="64" spans="1:12" ht="19.05" customHeight="1">
      <c r="A64" s="34"/>
      <c r="B64" s="35"/>
      <c r="C64" s="19"/>
      <c r="D64" s="17" t="s">
        <v>32</v>
      </c>
      <c r="E64" s="19"/>
      <c r="F64" s="17" t="s">
        <v>32</v>
      </c>
      <c r="G64" s="19"/>
      <c r="H64" s="17" t="s">
        <v>32</v>
      </c>
      <c r="I64" s="19"/>
      <c r="J64" s="17" t="s">
        <v>34</v>
      </c>
      <c r="K64" s="37"/>
      <c r="L64" s="40"/>
    </row>
    <row r="65" spans="1:12" ht="19.05" customHeight="1">
      <c r="A65" s="34"/>
      <c r="B65" s="35"/>
      <c r="C65" s="20">
        <f>IF($C$11="切上げ",ROUNDUP(C63*C64,0),IF($C$11="切捨て",ROUNDDOWN(C63*C64,0),ROUND(C63*C64,1)))</f>
        <v>0</v>
      </c>
      <c r="D65" s="20" t="s">
        <v>29</v>
      </c>
      <c r="E65" s="20">
        <f>IF($C$11="切上げ",ROUNDUP(E63*E64,0),IF($C$11="切捨て",ROUNDDOWN(E63*E64,0),ROUND(E63*E64,1)))</f>
        <v>0</v>
      </c>
      <c r="F65" s="20" t="s">
        <v>29</v>
      </c>
      <c r="G65" s="20">
        <f>IF($C$11="切上げ",ROUNDUP(G63*G64,0),IF($C$11="切捨て",ROUNDDOWN(G63*G64,0),ROUND(G63*G64,1)))</f>
        <v>0</v>
      </c>
      <c r="H65" s="20" t="s">
        <v>29</v>
      </c>
      <c r="I65" s="20">
        <f t="shared" ref="I65" si="29">IF(I63*I64&gt;20000,20000,I63*I64)</f>
        <v>0</v>
      </c>
      <c r="J65" s="20" t="s">
        <v>29</v>
      </c>
      <c r="K65" s="38"/>
      <c r="L65" s="41"/>
    </row>
    <row r="66" spans="1:12" ht="19.05" customHeight="1">
      <c r="A66" s="34" t="s">
        <v>16</v>
      </c>
      <c r="B66" s="35"/>
      <c r="C66" s="16"/>
      <c r="D66" s="17" t="s">
        <v>28</v>
      </c>
      <c r="E66" s="16"/>
      <c r="F66" s="17" t="s">
        <v>28</v>
      </c>
      <c r="G66" s="16"/>
      <c r="H66" s="17" t="s">
        <v>28</v>
      </c>
      <c r="I66" s="18"/>
      <c r="J66" s="17" t="s">
        <v>50</v>
      </c>
      <c r="K66" s="36">
        <f t="shared" ref="K66" si="30">C68+E68+G68+I68</f>
        <v>0</v>
      </c>
      <c r="L66" s="39" t="s">
        <v>29</v>
      </c>
    </row>
    <row r="67" spans="1:12" ht="19.05" customHeight="1">
      <c r="A67" s="34"/>
      <c r="B67" s="35"/>
      <c r="C67" s="19"/>
      <c r="D67" s="17" t="s">
        <v>32</v>
      </c>
      <c r="E67" s="19"/>
      <c r="F67" s="17" t="s">
        <v>32</v>
      </c>
      <c r="G67" s="19"/>
      <c r="H67" s="17" t="s">
        <v>32</v>
      </c>
      <c r="I67" s="19"/>
      <c r="J67" s="17" t="s">
        <v>34</v>
      </c>
      <c r="K67" s="37"/>
      <c r="L67" s="40"/>
    </row>
    <row r="68" spans="1:12" ht="19.05" customHeight="1">
      <c r="A68" s="34"/>
      <c r="B68" s="35"/>
      <c r="C68" s="20">
        <f>IF($C$11="切上げ",ROUNDUP(C66*C67,0),IF($C$11="切捨て",ROUNDDOWN(C66*C67,0),ROUND(C66*C67,1)))</f>
        <v>0</v>
      </c>
      <c r="D68" s="20" t="s">
        <v>29</v>
      </c>
      <c r="E68" s="20">
        <f>IF($C$11="切上げ",ROUNDUP(E66*E67,0),IF($C$11="切捨て",ROUNDDOWN(E66*E67,0),ROUND(E66*E67,1)))</f>
        <v>0</v>
      </c>
      <c r="F68" s="20" t="s">
        <v>29</v>
      </c>
      <c r="G68" s="20">
        <f>IF($C$11="切上げ",ROUNDUP(G66*G67,0),IF($C$11="切捨て",ROUNDDOWN(G66*G67,0),ROUND(G66*G67,1)))</f>
        <v>0</v>
      </c>
      <c r="H68" s="20" t="s">
        <v>29</v>
      </c>
      <c r="I68" s="20">
        <f t="shared" ref="I68" si="31">IF(I66*I67&gt;20000,20000,I66*I67)</f>
        <v>0</v>
      </c>
      <c r="J68" s="20" t="s">
        <v>29</v>
      </c>
      <c r="K68" s="38"/>
      <c r="L68" s="41"/>
    </row>
    <row r="69" spans="1:12" ht="19.05" customHeight="1">
      <c r="A69" s="34" t="s">
        <v>17</v>
      </c>
      <c r="B69" s="35"/>
      <c r="C69" s="16"/>
      <c r="D69" s="17" t="s">
        <v>28</v>
      </c>
      <c r="E69" s="16"/>
      <c r="F69" s="17" t="s">
        <v>28</v>
      </c>
      <c r="G69" s="16"/>
      <c r="H69" s="17" t="s">
        <v>28</v>
      </c>
      <c r="I69" s="18"/>
      <c r="J69" s="17" t="s">
        <v>50</v>
      </c>
      <c r="K69" s="36">
        <f t="shared" ref="K69" si="32">C71+E71+G71+I71</f>
        <v>0</v>
      </c>
      <c r="L69" s="39" t="s">
        <v>29</v>
      </c>
    </row>
    <row r="70" spans="1:12" ht="19.05" customHeight="1">
      <c r="A70" s="34"/>
      <c r="B70" s="35"/>
      <c r="C70" s="19"/>
      <c r="D70" s="17" t="s">
        <v>32</v>
      </c>
      <c r="E70" s="19"/>
      <c r="F70" s="17" t="s">
        <v>32</v>
      </c>
      <c r="G70" s="19"/>
      <c r="H70" s="17" t="s">
        <v>32</v>
      </c>
      <c r="I70" s="19"/>
      <c r="J70" s="17" t="s">
        <v>34</v>
      </c>
      <c r="K70" s="37"/>
      <c r="L70" s="40"/>
    </row>
    <row r="71" spans="1:12" ht="19.05" customHeight="1">
      <c r="A71" s="34"/>
      <c r="B71" s="35"/>
      <c r="C71" s="20">
        <f>IF($C$11="切上げ",ROUNDUP(C69*C70,0),IF($C$11="切捨て",ROUNDDOWN(C69*C70,0),ROUND(C69*C70,1)))</f>
        <v>0</v>
      </c>
      <c r="D71" s="20" t="s">
        <v>29</v>
      </c>
      <c r="E71" s="20">
        <f>IF($C$11="切上げ",ROUNDUP(E69*E70,0),IF($C$11="切捨て",ROUNDDOWN(E69*E70,0),ROUND(E69*E70,1)))</f>
        <v>0</v>
      </c>
      <c r="F71" s="20" t="s">
        <v>29</v>
      </c>
      <c r="G71" s="20">
        <f>IF($C$11="切上げ",ROUNDUP(G69*G70,0),IF($C$11="切捨て",ROUNDDOWN(G69*G70,0),ROUND(G69*G70,1)))</f>
        <v>0</v>
      </c>
      <c r="H71" s="20" t="s">
        <v>29</v>
      </c>
      <c r="I71" s="20">
        <f t="shared" ref="I71" si="33">IF(I69*I70&gt;20000,20000,I69*I70)</f>
        <v>0</v>
      </c>
      <c r="J71" s="20" t="s">
        <v>29</v>
      </c>
      <c r="K71" s="38"/>
      <c r="L71" s="41"/>
    </row>
    <row r="72" spans="1:12" ht="19.05" customHeight="1">
      <c r="A72" s="34" t="s">
        <v>18</v>
      </c>
      <c r="B72" s="35"/>
      <c r="C72" s="16"/>
      <c r="D72" s="17" t="s">
        <v>28</v>
      </c>
      <c r="E72" s="16"/>
      <c r="F72" s="17" t="s">
        <v>28</v>
      </c>
      <c r="G72" s="16"/>
      <c r="H72" s="17" t="s">
        <v>28</v>
      </c>
      <c r="I72" s="18"/>
      <c r="J72" s="17" t="s">
        <v>50</v>
      </c>
      <c r="K72" s="36">
        <f t="shared" ref="K72" si="34">C74+E74+G74+I74</f>
        <v>0</v>
      </c>
      <c r="L72" s="39" t="s">
        <v>29</v>
      </c>
    </row>
    <row r="73" spans="1:12" ht="19.05" customHeight="1">
      <c r="A73" s="34"/>
      <c r="B73" s="35"/>
      <c r="C73" s="19"/>
      <c r="D73" s="17" t="s">
        <v>32</v>
      </c>
      <c r="E73" s="19"/>
      <c r="F73" s="17" t="s">
        <v>32</v>
      </c>
      <c r="G73" s="19"/>
      <c r="H73" s="17" t="s">
        <v>32</v>
      </c>
      <c r="I73" s="19"/>
      <c r="J73" s="17" t="s">
        <v>34</v>
      </c>
      <c r="K73" s="37"/>
      <c r="L73" s="40"/>
    </row>
    <row r="74" spans="1:12" ht="19.05" customHeight="1">
      <c r="A74" s="34"/>
      <c r="B74" s="35"/>
      <c r="C74" s="20">
        <f>IF($C$11="切上げ",ROUNDUP(C72*C73,0),IF($C$11="切捨て",ROUNDDOWN(C72*C73,0),ROUND(C72*C73,1)))</f>
        <v>0</v>
      </c>
      <c r="D74" s="20" t="s">
        <v>29</v>
      </c>
      <c r="E74" s="20">
        <f>IF($C$11="切上げ",ROUNDUP(E72*E73,0),IF($C$11="切捨て",ROUNDDOWN(E72*E73,0),ROUND(E72*E73,1)))</f>
        <v>0</v>
      </c>
      <c r="F74" s="20" t="s">
        <v>29</v>
      </c>
      <c r="G74" s="20">
        <f>IF($C$11="切上げ",ROUNDUP(G72*G73,0),IF($C$11="切捨て",ROUNDDOWN(G72*G73,0),ROUND(G72*G73,1)))</f>
        <v>0</v>
      </c>
      <c r="H74" s="20" t="s">
        <v>29</v>
      </c>
      <c r="I74" s="20">
        <f t="shared" ref="I74" si="35">IF(I72*I73&gt;20000,20000,I72*I73)</f>
        <v>0</v>
      </c>
      <c r="J74" s="20" t="s">
        <v>29</v>
      </c>
      <c r="K74" s="38"/>
      <c r="L74" s="41"/>
    </row>
    <row r="75" spans="1:12" ht="19.05" customHeight="1">
      <c r="A75" s="34" t="s">
        <v>19</v>
      </c>
      <c r="B75" s="35"/>
      <c r="C75" s="16"/>
      <c r="D75" s="17" t="s">
        <v>28</v>
      </c>
      <c r="E75" s="16"/>
      <c r="F75" s="17" t="s">
        <v>28</v>
      </c>
      <c r="G75" s="16"/>
      <c r="H75" s="17" t="s">
        <v>28</v>
      </c>
      <c r="I75" s="18"/>
      <c r="J75" s="17" t="s">
        <v>50</v>
      </c>
      <c r="K75" s="36">
        <f t="shared" ref="K75" si="36">C77+E77+G77+I77</f>
        <v>0</v>
      </c>
      <c r="L75" s="39" t="s">
        <v>29</v>
      </c>
    </row>
    <row r="76" spans="1:12" ht="19.05" customHeight="1">
      <c r="A76" s="34"/>
      <c r="B76" s="35"/>
      <c r="C76" s="19"/>
      <c r="D76" s="17" t="s">
        <v>32</v>
      </c>
      <c r="E76" s="19"/>
      <c r="F76" s="17" t="s">
        <v>32</v>
      </c>
      <c r="G76" s="19"/>
      <c r="H76" s="17" t="s">
        <v>32</v>
      </c>
      <c r="I76" s="19"/>
      <c r="J76" s="17" t="s">
        <v>34</v>
      </c>
      <c r="K76" s="37"/>
      <c r="L76" s="40"/>
    </row>
    <row r="77" spans="1:12" ht="19.05" customHeight="1">
      <c r="A77" s="34"/>
      <c r="B77" s="35"/>
      <c r="C77" s="20">
        <f>IF($C$11="切上げ",ROUNDUP(C75*C76,0),IF($C$11="切捨て",ROUNDDOWN(C75*C76,0),ROUND(C75*C76,1)))</f>
        <v>0</v>
      </c>
      <c r="D77" s="20" t="s">
        <v>29</v>
      </c>
      <c r="E77" s="20">
        <f>IF($C$11="切上げ",ROUNDUP(E75*E76,0),IF($C$11="切捨て",ROUNDDOWN(E75*E76,0),ROUND(E75*E76,1)))</f>
        <v>0</v>
      </c>
      <c r="F77" s="20" t="s">
        <v>29</v>
      </c>
      <c r="G77" s="20">
        <f>IF($C$11="切上げ",ROUNDUP(G75*G76,0),IF($C$11="切捨て",ROUNDDOWN(G75*G76,0),ROUND(G75*G76,1)))</f>
        <v>0</v>
      </c>
      <c r="H77" s="20" t="s">
        <v>29</v>
      </c>
      <c r="I77" s="20">
        <f t="shared" ref="I77" si="37">IF(I75*I76&gt;20000,20000,I75*I76)</f>
        <v>0</v>
      </c>
      <c r="J77" s="20" t="s">
        <v>29</v>
      </c>
      <c r="K77" s="38"/>
      <c r="L77" s="41"/>
    </row>
    <row r="78" spans="1:12" ht="19.05" customHeight="1">
      <c r="A78" s="34" t="s">
        <v>20</v>
      </c>
      <c r="B78" s="35"/>
      <c r="C78" s="16"/>
      <c r="D78" s="17" t="s">
        <v>28</v>
      </c>
      <c r="E78" s="16"/>
      <c r="F78" s="17" t="s">
        <v>28</v>
      </c>
      <c r="G78" s="16"/>
      <c r="H78" s="17" t="s">
        <v>28</v>
      </c>
      <c r="I78" s="18"/>
      <c r="J78" s="17" t="s">
        <v>50</v>
      </c>
      <c r="K78" s="36">
        <f t="shared" ref="K78" si="38">C80+E80+G80+I80</f>
        <v>0</v>
      </c>
      <c r="L78" s="39" t="s">
        <v>29</v>
      </c>
    </row>
    <row r="79" spans="1:12" ht="19.05" customHeight="1">
      <c r="A79" s="34"/>
      <c r="B79" s="35"/>
      <c r="C79" s="19"/>
      <c r="D79" s="17" t="s">
        <v>32</v>
      </c>
      <c r="E79" s="19"/>
      <c r="F79" s="17" t="s">
        <v>32</v>
      </c>
      <c r="G79" s="19"/>
      <c r="H79" s="17" t="s">
        <v>32</v>
      </c>
      <c r="I79" s="19"/>
      <c r="J79" s="17" t="s">
        <v>34</v>
      </c>
      <c r="K79" s="37"/>
      <c r="L79" s="40"/>
    </row>
    <row r="80" spans="1:12" ht="19.05" customHeight="1">
      <c r="A80" s="34"/>
      <c r="B80" s="35"/>
      <c r="C80" s="20">
        <f>IF($C$11="切上げ",ROUNDUP(C78*C79,0),IF($C$11="切捨て",ROUNDDOWN(C78*C79,0),ROUND(C78*C79,1)))</f>
        <v>0</v>
      </c>
      <c r="D80" s="20" t="s">
        <v>29</v>
      </c>
      <c r="E80" s="20">
        <f>IF($C$11="切上げ",ROUNDUP(E78*E79,0),IF($C$11="切捨て",ROUNDDOWN(E78*E79,0),ROUND(E78*E79,1)))</f>
        <v>0</v>
      </c>
      <c r="F80" s="20" t="s">
        <v>29</v>
      </c>
      <c r="G80" s="20">
        <f>IF($C$11="切上げ",ROUNDUP(G78*G79,0),IF($C$11="切捨て",ROUNDDOWN(G78*G79,0),ROUND(G78*G79,1)))</f>
        <v>0</v>
      </c>
      <c r="H80" s="20" t="s">
        <v>29</v>
      </c>
      <c r="I80" s="20">
        <f t="shared" ref="I80" si="39">IF(I78*I79&gt;20000,20000,I78*I79)</f>
        <v>0</v>
      </c>
      <c r="J80" s="20" t="s">
        <v>29</v>
      </c>
      <c r="K80" s="38"/>
      <c r="L80" s="41"/>
    </row>
    <row r="81" spans="1:12" ht="19.05" customHeight="1">
      <c r="A81" s="34" t="s">
        <v>21</v>
      </c>
      <c r="B81" s="35"/>
      <c r="C81" s="16"/>
      <c r="D81" s="17" t="s">
        <v>28</v>
      </c>
      <c r="E81" s="16"/>
      <c r="F81" s="17" t="s">
        <v>28</v>
      </c>
      <c r="G81" s="16"/>
      <c r="H81" s="17" t="s">
        <v>28</v>
      </c>
      <c r="I81" s="18"/>
      <c r="J81" s="17" t="s">
        <v>50</v>
      </c>
      <c r="K81" s="36">
        <f t="shared" ref="K81" si="40">C83+E83+G83+I83</f>
        <v>0</v>
      </c>
      <c r="L81" s="39" t="s">
        <v>29</v>
      </c>
    </row>
    <row r="82" spans="1:12" ht="19.05" customHeight="1">
      <c r="A82" s="34"/>
      <c r="B82" s="35"/>
      <c r="C82" s="19"/>
      <c r="D82" s="17" t="s">
        <v>32</v>
      </c>
      <c r="E82" s="19"/>
      <c r="F82" s="17" t="s">
        <v>32</v>
      </c>
      <c r="G82" s="19"/>
      <c r="H82" s="17" t="s">
        <v>32</v>
      </c>
      <c r="I82" s="19"/>
      <c r="J82" s="17" t="s">
        <v>34</v>
      </c>
      <c r="K82" s="37"/>
      <c r="L82" s="40"/>
    </row>
    <row r="83" spans="1:12" ht="19.05" customHeight="1">
      <c r="A83" s="34"/>
      <c r="B83" s="35"/>
      <c r="C83" s="20">
        <f>IF($C$11="切上げ",ROUNDUP(C81*C82,0),IF($C$11="切捨て",ROUNDDOWN(C81*C82,0),ROUND(C81*C82,1)))</f>
        <v>0</v>
      </c>
      <c r="D83" s="20" t="s">
        <v>29</v>
      </c>
      <c r="E83" s="20">
        <f>IF($C$11="切上げ",ROUNDUP(E81*E82,0),IF($C$11="切捨て",ROUNDDOWN(E81*E82,0),ROUND(E81*E82,1)))</f>
        <v>0</v>
      </c>
      <c r="F83" s="20" t="s">
        <v>29</v>
      </c>
      <c r="G83" s="20">
        <f>IF($C$11="切上げ",ROUNDUP(G81*G82,0),IF($C$11="切捨て",ROUNDDOWN(G81*G82,0),ROUND(G81*G82,1)))</f>
        <v>0</v>
      </c>
      <c r="H83" s="20" t="s">
        <v>29</v>
      </c>
      <c r="I83" s="20">
        <f t="shared" ref="I83" si="41">IF(I81*I82&gt;20000,20000,I81*I82)</f>
        <v>0</v>
      </c>
      <c r="J83" s="20" t="s">
        <v>29</v>
      </c>
      <c r="K83" s="38"/>
      <c r="L83" s="41"/>
    </row>
    <row r="84" spans="1:12" ht="19.05" customHeight="1">
      <c r="A84" s="34" t="s">
        <v>22</v>
      </c>
      <c r="B84" s="35"/>
      <c r="C84" s="16"/>
      <c r="D84" s="17" t="s">
        <v>28</v>
      </c>
      <c r="E84" s="16"/>
      <c r="F84" s="17" t="s">
        <v>28</v>
      </c>
      <c r="G84" s="16"/>
      <c r="H84" s="17" t="s">
        <v>28</v>
      </c>
      <c r="I84" s="18"/>
      <c r="J84" s="17" t="s">
        <v>50</v>
      </c>
      <c r="K84" s="36">
        <f t="shared" ref="K84" si="42">C86+E86+G86+I86</f>
        <v>0</v>
      </c>
      <c r="L84" s="39" t="s">
        <v>29</v>
      </c>
    </row>
    <row r="85" spans="1:12" ht="19.05" customHeight="1">
      <c r="A85" s="34"/>
      <c r="B85" s="35"/>
      <c r="C85" s="19"/>
      <c r="D85" s="17" t="s">
        <v>32</v>
      </c>
      <c r="E85" s="19"/>
      <c r="F85" s="17" t="s">
        <v>32</v>
      </c>
      <c r="G85" s="19"/>
      <c r="H85" s="17" t="s">
        <v>32</v>
      </c>
      <c r="I85" s="19"/>
      <c r="J85" s="17" t="s">
        <v>34</v>
      </c>
      <c r="K85" s="37"/>
      <c r="L85" s="40"/>
    </row>
    <row r="86" spans="1:12" ht="19.05" customHeight="1">
      <c r="A86" s="34"/>
      <c r="B86" s="35"/>
      <c r="C86" s="20">
        <f>IF($C$11="切上げ",ROUNDUP(C84*C85,0),IF($C$11="切捨て",ROUNDDOWN(C84*C85,0),ROUND(C84*C85,1)))</f>
        <v>0</v>
      </c>
      <c r="D86" s="20" t="s">
        <v>29</v>
      </c>
      <c r="E86" s="20">
        <f>IF($C$11="切上げ",ROUNDUP(E84*E85,0),IF($C$11="切捨て",ROUNDDOWN(E84*E85,0),ROUND(E84*E85,1)))</f>
        <v>0</v>
      </c>
      <c r="F86" s="20" t="s">
        <v>29</v>
      </c>
      <c r="G86" s="20">
        <f>IF($C$11="切上げ",ROUNDUP(G84*G85,0),IF($C$11="切捨て",ROUNDDOWN(G84*G85,0),ROUND(G84*G85,1)))</f>
        <v>0</v>
      </c>
      <c r="H86" s="20" t="s">
        <v>29</v>
      </c>
      <c r="I86" s="20">
        <f t="shared" ref="I86" si="43">IF(I84*I85&gt;20000,20000,I84*I85)</f>
        <v>0</v>
      </c>
      <c r="J86" s="20" t="s">
        <v>29</v>
      </c>
      <c r="K86" s="38"/>
      <c r="L86" s="41"/>
    </row>
    <row r="87" spans="1:12" ht="19.05" customHeight="1">
      <c r="A87" s="34" t="s">
        <v>23</v>
      </c>
      <c r="B87" s="35"/>
      <c r="C87" s="16"/>
      <c r="D87" s="17" t="s">
        <v>28</v>
      </c>
      <c r="E87" s="16"/>
      <c r="F87" s="17" t="s">
        <v>28</v>
      </c>
      <c r="G87" s="16"/>
      <c r="H87" s="17" t="s">
        <v>28</v>
      </c>
      <c r="I87" s="18"/>
      <c r="J87" s="17" t="s">
        <v>50</v>
      </c>
      <c r="K87" s="36">
        <f t="shared" ref="K87" si="44">C89+E89+G89+I89</f>
        <v>0</v>
      </c>
      <c r="L87" s="39" t="s">
        <v>29</v>
      </c>
    </row>
    <row r="88" spans="1:12" ht="19.05" customHeight="1">
      <c r="A88" s="34"/>
      <c r="B88" s="35"/>
      <c r="C88" s="19"/>
      <c r="D88" s="17" t="s">
        <v>32</v>
      </c>
      <c r="E88" s="19"/>
      <c r="F88" s="17" t="s">
        <v>32</v>
      </c>
      <c r="G88" s="19"/>
      <c r="H88" s="17" t="s">
        <v>32</v>
      </c>
      <c r="I88" s="19"/>
      <c r="J88" s="17" t="s">
        <v>34</v>
      </c>
      <c r="K88" s="37"/>
      <c r="L88" s="40"/>
    </row>
    <row r="89" spans="1:12" ht="19.05" customHeight="1">
      <c r="A89" s="34"/>
      <c r="B89" s="35"/>
      <c r="C89" s="20">
        <f>IF($C$11="切上げ",ROUNDUP(C87*C88,0),IF($C$11="切捨て",ROUNDDOWN(C87*C88,0),ROUND(C87*C88,1)))</f>
        <v>0</v>
      </c>
      <c r="D89" s="20" t="s">
        <v>29</v>
      </c>
      <c r="E89" s="20">
        <f>IF($C$11="切上げ",ROUNDUP(E87*E88,0),IF($C$11="切捨て",ROUNDDOWN(E87*E88,0),ROUND(E87*E88,1)))</f>
        <v>0</v>
      </c>
      <c r="F89" s="20" t="s">
        <v>29</v>
      </c>
      <c r="G89" s="20">
        <f>IF($C$11="切上げ",ROUNDUP(G87*G88,0),IF($C$11="切捨て",ROUNDDOWN(G87*G88,0),ROUND(G87*G88,1)))</f>
        <v>0</v>
      </c>
      <c r="H89" s="20" t="s">
        <v>29</v>
      </c>
      <c r="I89" s="20">
        <f t="shared" ref="I89" si="45">IF(I87*I88&gt;20000,20000,I87*I88)</f>
        <v>0</v>
      </c>
      <c r="J89" s="20" t="s">
        <v>29</v>
      </c>
      <c r="K89" s="38"/>
      <c r="L89" s="41"/>
    </row>
    <row r="90" spans="1:12" ht="19.05" customHeight="1">
      <c r="A90" s="34" t="s">
        <v>24</v>
      </c>
      <c r="B90" s="35"/>
      <c r="C90" s="16"/>
      <c r="D90" s="17" t="s">
        <v>28</v>
      </c>
      <c r="E90" s="16"/>
      <c r="F90" s="17" t="s">
        <v>28</v>
      </c>
      <c r="G90" s="16"/>
      <c r="H90" s="17" t="s">
        <v>28</v>
      </c>
      <c r="I90" s="18"/>
      <c r="J90" s="17" t="s">
        <v>50</v>
      </c>
      <c r="K90" s="36">
        <f t="shared" ref="K90" si="46">C92+E92+G92+I92</f>
        <v>0</v>
      </c>
      <c r="L90" s="39" t="s">
        <v>29</v>
      </c>
    </row>
    <row r="91" spans="1:12" ht="19.05" customHeight="1">
      <c r="A91" s="34"/>
      <c r="B91" s="35"/>
      <c r="C91" s="19"/>
      <c r="D91" s="17" t="s">
        <v>32</v>
      </c>
      <c r="E91" s="19"/>
      <c r="F91" s="17" t="s">
        <v>32</v>
      </c>
      <c r="G91" s="19"/>
      <c r="H91" s="17" t="s">
        <v>32</v>
      </c>
      <c r="I91" s="19"/>
      <c r="J91" s="17" t="s">
        <v>34</v>
      </c>
      <c r="K91" s="37"/>
      <c r="L91" s="40"/>
    </row>
    <row r="92" spans="1:12" ht="19.05" customHeight="1">
      <c r="A92" s="34"/>
      <c r="B92" s="35"/>
      <c r="C92" s="20">
        <f>IF($C$11="切上げ",ROUNDUP(C90*C91,0),IF($C$11="切捨て",ROUNDDOWN(C90*C91,0),ROUND(C90*C91,1)))</f>
        <v>0</v>
      </c>
      <c r="D92" s="20" t="s">
        <v>29</v>
      </c>
      <c r="E92" s="20">
        <f>IF($C$11="切上げ",ROUNDUP(E90*E91,0),IF($C$11="切捨て",ROUNDDOWN(E90*E91,0),ROUND(E90*E91,1)))</f>
        <v>0</v>
      </c>
      <c r="F92" s="20" t="s">
        <v>29</v>
      </c>
      <c r="G92" s="20">
        <f>IF($C$11="切上げ",ROUNDUP(G90*G91,0),IF($C$11="切捨て",ROUNDDOWN(G90*G91,0),ROUND(G90*G91,1)))</f>
        <v>0</v>
      </c>
      <c r="H92" s="20" t="s">
        <v>29</v>
      </c>
      <c r="I92" s="20">
        <f t="shared" ref="I92" si="47">IF(I90*I91&gt;20000,20000,I90*I91)</f>
        <v>0</v>
      </c>
      <c r="J92" s="20" t="s">
        <v>29</v>
      </c>
      <c r="K92" s="38"/>
      <c r="L92" s="41"/>
    </row>
    <row r="93" spans="1:12" ht="19.05" customHeight="1">
      <c r="A93" s="34" t="s">
        <v>25</v>
      </c>
      <c r="B93" s="35"/>
      <c r="C93" s="16"/>
      <c r="D93" s="17" t="s">
        <v>28</v>
      </c>
      <c r="E93" s="16"/>
      <c r="F93" s="17" t="s">
        <v>28</v>
      </c>
      <c r="G93" s="16"/>
      <c r="H93" s="17" t="s">
        <v>28</v>
      </c>
      <c r="I93" s="18"/>
      <c r="J93" s="17" t="s">
        <v>50</v>
      </c>
      <c r="K93" s="36">
        <f t="shared" ref="K93" si="48">C95+E95+G95+I95</f>
        <v>0</v>
      </c>
      <c r="L93" s="39" t="s">
        <v>29</v>
      </c>
    </row>
    <row r="94" spans="1:12" ht="19.05" customHeight="1">
      <c r="A94" s="34"/>
      <c r="B94" s="35"/>
      <c r="C94" s="19"/>
      <c r="D94" s="17" t="s">
        <v>32</v>
      </c>
      <c r="E94" s="19"/>
      <c r="F94" s="17" t="s">
        <v>32</v>
      </c>
      <c r="G94" s="19"/>
      <c r="H94" s="17" t="s">
        <v>32</v>
      </c>
      <c r="I94" s="19"/>
      <c r="J94" s="17" t="s">
        <v>34</v>
      </c>
      <c r="K94" s="37"/>
      <c r="L94" s="40"/>
    </row>
    <row r="95" spans="1:12" ht="19.05" customHeight="1">
      <c r="A95" s="34"/>
      <c r="B95" s="35"/>
      <c r="C95" s="20">
        <f>IF($C$11="切上げ",ROUNDUP(C93*C94,0),IF($C$11="切捨て",ROUNDDOWN(C93*C94,0),ROUND(C93*C94,1)))</f>
        <v>0</v>
      </c>
      <c r="D95" s="20" t="s">
        <v>29</v>
      </c>
      <c r="E95" s="20">
        <f>IF($C$11="切上げ",ROUNDUP(E93*E94,0),IF($C$11="切捨て",ROUNDDOWN(E93*E94,0),ROUND(E93*E94,1)))</f>
        <v>0</v>
      </c>
      <c r="F95" s="20" t="s">
        <v>29</v>
      </c>
      <c r="G95" s="20">
        <f>IF($C$11="切上げ",ROUNDUP(G93*G94,0),IF($C$11="切捨て",ROUNDDOWN(G93*G94,0),ROUND(G93*G94,1)))</f>
        <v>0</v>
      </c>
      <c r="H95" s="20" t="s">
        <v>29</v>
      </c>
      <c r="I95" s="20">
        <f t="shared" ref="I95" si="49">IF(I93*I94&gt;20000,20000,I93*I94)</f>
        <v>0</v>
      </c>
      <c r="J95" s="20" t="s">
        <v>29</v>
      </c>
      <c r="K95" s="38"/>
      <c r="L95" s="41"/>
    </row>
    <row r="96" spans="1:12" ht="19.05" customHeight="1">
      <c r="A96" s="34" t="s">
        <v>26</v>
      </c>
      <c r="B96" s="35"/>
      <c r="C96" s="16"/>
      <c r="D96" s="17" t="s">
        <v>28</v>
      </c>
      <c r="E96" s="16"/>
      <c r="F96" s="17" t="s">
        <v>28</v>
      </c>
      <c r="G96" s="16"/>
      <c r="H96" s="17" t="s">
        <v>28</v>
      </c>
      <c r="I96" s="18"/>
      <c r="J96" s="17" t="s">
        <v>50</v>
      </c>
      <c r="K96" s="36">
        <f t="shared" ref="K96" si="50">C98+E98+G98+I98</f>
        <v>0</v>
      </c>
      <c r="L96" s="39" t="s">
        <v>29</v>
      </c>
    </row>
    <row r="97" spans="1:12" ht="19.05" customHeight="1">
      <c r="A97" s="34"/>
      <c r="B97" s="35"/>
      <c r="C97" s="19"/>
      <c r="D97" s="17" t="s">
        <v>32</v>
      </c>
      <c r="E97" s="19"/>
      <c r="F97" s="17" t="s">
        <v>32</v>
      </c>
      <c r="G97" s="19"/>
      <c r="H97" s="17" t="s">
        <v>32</v>
      </c>
      <c r="I97" s="19"/>
      <c r="J97" s="17" t="s">
        <v>34</v>
      </c>
      <c r="K97" s="37"/>
      <c r="L97" s="40"/>
    </row>
    <row r="98" spans="1:12" ht="19.05" customHeight="1">
      <c r="A98" s="34"/>
      <c r="B98" s="35"/>
      <c r="C98" s="20">
        <f>IF($C$11="切上げ",ROUNDUP(C96*C97,0),IF($C$11="切捨て",ROUNDDOWN(C96*C97,0),ROUND(C96*C97,1)))</f>
        <v>0</v>
      </c>
      <c r="D98" s="20" t="s">
        <v>29</v>
      </c>
      <c r="E98" s="20">
        <f>IF($C$11="切上げ",ROUNDUP(E96*E97,0),IF($C$11="切捨て",ROUNDDOWN(E96*E97,0),ROUND(E96*E97,1)))</f>
        <v>0</v>
      </c>
      <c r="F98" s="20" t="s">
        <v>29</v>
      </c>
      <c r="G98" s="20">
        <f>IF($C$11="切上げ",ROUNDUP(G96*G97,0),IF($C$11="切捨て",ROUNDDOWN(G96*G97,0),ROUND(G96*G97,1)))</f>
        <v>0</v>
      </c>
      <c r="H98" s="20" t="s">
        <v>29</v>
      </c>
      <c r="I98" s="20">
        <f t="shared" ref="I98" si="51">IF(I96*I97&gt;20000,20000,I96*I97)</f>
        <v>0</v>
      </c>
      <c r="J98" s="20" t="s">
        <v>29</v>
      </c>
      <c r="K98" s="38"/>
      <c r="L98" s="41"/>
    </row>
    <row r="99" spans="1:12" ht="19.05" customHeight="1">
      <c r="A99" s="34" t="s">
        <v>27</v>
      </c>
      <c r="B99" s="35"/>
      <c r="C99" s="16"/>
      <c r="D99" s="17" t="s">
        <v>28</v>
      </c>
      <c r="E99" s="16"/>
      <c r="F99" s="17" t="s">
        <v>28</v>
      </c>
      <c r="G99" s="16"/>
      <c r="H99" s="17" t="s">
        <v>28</v>
      </c>
      <c r="I99" s="18"/>
      <c r="J99" s="17" t="s">
        <v>50</v>
      </c>
      <c r="K99" s="36">
        <f t="shared" ref="K99" si="52">C101+E101+G101+I101</f>
        <v>0</v>
      </c>
      <c r="L99" s="39" t="s">
        <v>29</v>
      </c>
    </row>
    <row r="100" spans="1:12" ht="19.05" customHeight="1">
      <c r="A100" s="34"/>
      <c r="B100" s="35"/>
      <c r="C100" s="19"/>
      <c r="D100" s="17" t="s">
        <v>32</v>
      </c>
      <c r="E100" s="19"/>
      <c r="F100" s="17" t="s">
        <v>32</v>
      </c>
      <c r="G100" s="19"/>
      <c r="H100" s="17" t="s">
        <v>32</v>
      </c>
      <c r="I100" s="19"/>
      <c r="J100" s="17" t="s">
        <v>34</v>
      </c>
      <c r="K100" s="37"/>
      <c r="L100" s="40"/>
    </row>
    <row r="101" spans="1:12" ht="19.05" customHeight="1">
      <c r="A101" s="34"/>
      <c r="B101" s="35"/>
      <c r="C101" s="20">
        <f>IF($C$11="切上げ",ROUNDUP(C99*C100,0),IF($C$11="切捨て",ROUNDDOWN(C99*C100,0),ROUND(C99*C100,1)))</f>
        <v>0</v>
      </c>
      <c r="D101" s="20" t="s">
        <v>29</v>
      </c>
      <c r="E101" s="20">
        <f>IF($C$11="切上げ",ROUNDUP(E99*E100,0),IF($C$11="切捨て",ROUNDDOWN(E99*E100,0),ROUND(E99*E100,1)))</f>
        <v>0</v>
      </c>
      <c r="F101" s="20" t="s">
        <v>29</v>
      </c>
      <c r="G101" s="20">
        <f>IF($C$11="切上げ",ROUNDUP(G99*G100,0),IF($C$11="切捨て",ROUNDDOWN(G99*G100,0),ROUND(G99*G100,1)))</f>
        <v>0</v>
      </c>
      <c r="H101" s="20" t="s">
        <v>29</v>
      </c>
      <c r="I101" s="20">
        <f t="shared" ref="I101" si="53">IF(I99*I100&gt;20000,20000,I99*I100)</f>
        <v>0</v>
      </c>
      <c r="J101" s="20" t="s">
        <v>29</v>
      </c>
      <c r="K101" s="38"/>
      <c r="L101" s="41"/>
    </row>
    <row r="102" spans="1:12" ht="19.05" customHeight="1">
      <c r="A102" s="34" t="s">
        <v>51</v>
      </c>
      <c r="B102" s="35"/>
      <c r="C102" s="16"/>
      <c r="D102" s="17" t="s">
        <v>28</v>
      </c>
      <c r="E102" s="16"/>
      <c r="F102" s="17" t="s">
        <v>28</v>
      </c>
      <c r="G102" s="16"/>
      <c r="H102" s="17" t="s">
        <v>28</v>
      </c>
      <c r="I102" s="18"/>
      <c r="J102" s="17" t="s">
        <v>53</v>
      </c>
      <c r="K102" s="36">
        <f t="shared" ref="K102" si="54">C104+E104+G104+I104</f>
        <v>0</v>
      </c>
      <c r="L102" s="39" t="s">
        <v>29</v>
      </c>
    </row>
    <row r="103" spans="1:12" ht="19.05" customHeight="1">
      <c r="A103" s="34"/>
      <c r="B103" s="35"/>
      <c r="C103" s="19"/>
      <c r="D103" s="17" t="s">
        <v>32</v>
      </c>
      <c r="E103" s="19"/>
      <c r="F103" s="17" t="s">
        <v>32</v>
      </c>
      <c r="G103" s="19"/>
      <c r="H103" s="17" t="s">
        <v>32</v>
      </c>
      <c r="I103" s="19"/>
      <c r="J103" s="17" t="s">
        <v>34</v>
      </c>
      <c r="K103" s="37"/>
      <c r="L103" s="40"/>
    </row>
    <row r="104" spans="1:12" ht="19.05" customHeight="1">
      <c r="A104" s="34"/>
      <c r="B104" s="35"/>
      <c r="C104" s="20">
        <f t="shared" ref="C104" si="55">IF($C$11="切上げ",ROUNDUP(C102*C103,0),IF($C$11="切捨て",ROUNDDOWN(C102*C103,0),ROUND(C102*C103,1)))</f>
        <v>0</v>
      </c>
      <c r="D104" s="20" t="s">
        <v>29</v>
      </c>
      <c r="E104" s="20">
        <f t="shared" ref="E104" si="56">IF($C$11="切上げ",ROUNDUP(E102*E103,0),IF($C$11="切捨て",ROUNDDOWN(E102*E103,0),ROUND(E102*E103,1)))</f>
        <v>0</v>
      </c>
      <c r="F104" s="20" t="s">
        <v>29</v>
      </c>
      <c r="G104" s="20">
        <f t="shared" ref="G104" si="57">IF($C$11="切上げ",ROUNDUP(G102*G103,0),IF($C$11="切捨て",ROUNDDOWN(G102*G103,0),ROUND(G102*G103,1)))</f>
        <v>0</v>
      </c>
      <c r="H104" s="20" t="s">
        <v>29</v>
      </c>
      <c r="I104" s="20">
        <f t="shared" ref="I104:I107" si="58">IF(I102*I103&gt;20000,20000,I102*I103)</f>
        <v>0</v>
      </c>
      <c r="J104" s="20" t="s">
        <v>29</v>
      </c>
      <c r="K104" s="38"/>
      <c r="L104" s="41"/>
    </row>
    <row r="105" spans="1:12" ht="19.05" customHeight="1">
      <c r="A105" s="34" t="s">
        <v>52</v>
      </c>
      <c r="B105" s="35"/>
      <c r="C105" s="16"/>
      <c r="D105" s="17" t="s">
        <v>28</v>
      </c>
      <c r="E105" s="16"/>
      <c r="F105" s="17" t="s">
        <v>28</v>
      </c>
      <c r="G105" s="16"/>
      <c r="H105" s="17" t="s">
        <v>28</v>
      </c>
      <c r="I105" s="18"/>
      <c r="J105" s="17" t="s">
        <v>53</v>
      </c>
      <c r="K105" s="36">
        <f t="shared" ref="K105" si="59">C107+E107+G107+I107</f>
        <v>0</v>
      </c>
      <c r="L105" s="39" t="s">
        <v>29</v>
      </c>
    </row>
    <row r="106" spans="1:12" ht="19.05" customHeight="1">
      <c r="A106" s="34"/>
      <c r="B106" s="35"/>
      <c r="C106" s="19"/>
      <c r="D106" s="17" t="s">
        <v>32</v>
      </c>
      <c r="E106" s="19"/>
      <c r="F106" s="17" t="s">
        <v>32</v>
      </c>
      <c r="G106" s="19"/>
      <c r="H106" s="17" t="s">
        <v>32</v>
      </c>
      <c r="I106" s="19"/>
      <c r="J106" s="17" t="s">
        <v>34</v>
      </c>
      <c r="K106" s="37"/>
      <c r="L106" s="40"/>
    </row>
    <row r="107" spans="1:12" ht="19.05" customHeight="1">
      <c r="A107" s="34"/>
      <c r="B107" s="35"/>
      <c r="C107" s="20">
        <f t="shared" ref="C107" si="60">IF($C$11="切上げ",ROUNDUP(C105*C106,0),IF($C$11="切捨て",ROUNDDOWN(C105*C106,0),ROUND(C105*C106,1)))</f>
        <v>0</v>
      </c>
      <c r="D107" s="20" t="s">
        <v>29</v>
      </c>
      <c r="E107" s="20">
        <f t="shared" ref="E107" si="61">IF($C$11="切上げ",ROUNDUP(E105*E106,0),IF($C$11="切捨て",ROUNDDOWN(E105*E106,0),ROUND(E105*E106,1)))</f>
        <v>0</v>
      </c>
      <c r="F107" s="20" t="s">
        <v>29</v>
      </c>
      <c r="G107" s="20">
        <f t="shared" ref="G107" si="62">IF($C$11="切上げ",ROUNDUP(G105*G106,0),IF($C$11="切捨て",ROUNDDOWN(G105*G106,0),ROUND(G105*G106,1)))</f>
        <v>0</v>
      </c>
      <c r="H107" s="20" t="s">
        <v>29</v>
      </c>
      <c r="I107" s="20">
        <f t="shared" si="58"/>
        <v>0</v>
      </c>
      <c r="J107" s="20" t="s">
        <v>29</v>
      </c>
      <c r="K107" s="38"/>
      <c r="L107" s="41"/>
    </row>
  </sheetData>
  <sheetProtection algorithmName="SHA-512" hashValue="EEpCU9xzqRri61W0EanShR+4T9A/n4GWekuudGqvI11JpidqAuQql+4Xx7JKMlNcOUYksOE+R4eB3hCHLDqJiw==" saltValue="w0TzLF5DNTzeoSi57G8RjQ==" spinCount="100000" sheet="1" objects="1" scenarios="1"/>
  <mergeCells count="142">
    <mergeCell ref="A102:A104"/>
    <mergeCell ref="B102:B104"/>
    <mergeCell ref="K102:K104"/>
    <mergeCell ref="L102:L104"/>
    <mergeCell ref="A105:A107"/>
    <mergeCell ref="B105:B107"/>
    <mergeCell ref="K105:K107"/>
    <mergeCell ref="L105:L107"/>
    <mergeCell ref="A96:A98"/>
    <mergeCell ref="B96:B98"/>
    <mergeCell ref="K96:K98"/>
    <mergeCell ref="L96:L98"/>
    <mergeCell ref="A99:A101"/>
    <mergeCell ref="B99:B101"/>
    <mergeCell ref="K99:K101"/>
    <mergeCell ref="L99:L101"/>
    <mergeCell ref="K93:K95"/>
    <mergeCell ref="L93:L95"/>
    <mergeCell ref="A93:A95"/>
    <mergeCell ref="B93:B95"/>
    <mergeCell ref="A84:A86"/>
    <mergeCell ref="B84:B86"/>
    <mergeCell ref="K84:K86"/>
    <mergeCell ref="L84:L86"/>
    <mergeCell ref="A87:A89"/>
    <mergeCell ref="B87:B89"/>
    <mergeCell ref="K87:K89"/>
    <mergeCell ref="L87:L89"/>
    <mergeCell ref="A90:A92"/>
    <mergeCell ref="B90:B92"/>
    <mergeCell ref="K90:K92"/>
    <mergeCell ref="L90:L92"/>
    <mergeCell ref="A78:A80"/>
    <mergeCell ref="B78:B80"/>
    <mergeCell ref="K78:K80"/>
    <mergeCell ref="L78:L80"/>
    <mergeCell ref="A81:A83"/>
    <mergeCell ref="B81:B83"/>
    <mergeCell ref="K81:K83"/>
    <mergeCell ref="L81:L83"/>
    <mergeCell ref="A72:A74"/>
    <mergeCell ref="B72:B74"/>
    <mergeCell ref="K72:K74"/>
    <mergeCell ref="L72:L74"/>
    <mergeCell ref="A75:A77"/>
    <mergeCell ref="B75:B77"/>
    <mergeCell ref="K75:K77"/>
    <mergeCell ref="L75:L77"/>
    <mergeCell ref="A66:A68"/>
    <mergeCell ref="B66:B68"/>
    <mergeCell ref="K66:K68"/>
    <mergeCell ref="L66:L68"/>
    <mergeCell ref="A69:A71"/>
    <mergeCell ref="B69:B71"/>
    <mergeCell ref="K69:K71"/>
    <mergeCell ref="L69:L71"/>
    <mergeCell ref="A60:A62"/>
    <mergeCell ref="B60:B62"/>
    <mergeCell ref="K60:K62"/>
    <mergeCell ref="L60:L62"/>
    <mergeCell ref="A63:A65"/>
    <mergeCell ref="B63:B65"/>
    <mergeCell ref="K63:K65"/>
    <mergeCell ref="L63:L65"/>
    <mergeCell ref="A54:A56"/>
    <mergeCell ref="B54:B56"/>
    <mergeCell ref="K54:K56"/>
    <mergeCell ref="L54:L56"/>
    <mergeCell ref="A57:A59"/>
    <mergeCell ref="B57:B59"/>
    <mergeCell ref="K57:K59"/>
    <mergeCell ref="L57:L59"/>
    <mergeCell ref="A4:L4"/>
    <mergeCell ref="A5:L5"/>
    <mergeCell ref="A6:L6"/>
    <mergeCell ref="A51:A53"/>
    <mergeCell ref="B51:B53"/>
    <mergeCell ref="K51:K53"/>
    <mergeCell ref="L51:L53"/>
    <mergeCell ref="I10:J11"/>
    <mergeCell ref="A45:A47"/>
    <mergeCell ref="B45:B47"/>
    <mergeCell ref="K45:K47"/>
    <mergeCell ref="L45:L47"/>
    <mergeCell ref="A48:A50"/>
    <mergeCell ref="B48:B50"/>
    <mergeCell ref="K48:K50"/>
    <mergeCell ref="L48:L50"/>
    <mergeCell ref="A39:A41"/>
    <mergeCell ref="B39:B41"/>
    <mergeCell ref="K39:K41"/>
    <mergeCell ref="L39:L41"/>
    <mergeCell ref="A42:A44"/>
    <mergeCell ref="B42:B44"/>
    <mergeCell ref="K42:K44"/>
    <mergeCell ref="L42:L44"/>
    <mergeCell ref="A36:A38"/>
    <mergeCell ref="B36:B38"/>
    <mergeCell ref="K36:K38"/>
    <mergeCell ref="L36:L38"/>
    <mergeCell ref="K13:L14"/>
    <mergeCell ref="L15:L17"/>
    <mergeCell ref="A27:A29"/>
    <mergeCell ref="B27:B29"/>
    <mergeCell ref="K27:K29"/>
    <mergeCell ref="L27:L29"/>
    <mergeCell ref="A30:A32"/>
    <mergeCell ref="B30:B32"/>
    <mergeCell ref="K30:K32"/>
    <mergeCell ref="L30:L32"/>
    <mergeCell ref="A21:A23"/>
    <mergeCell ref="B21:B23"/>
    <mergeCell ref="K21:K23"/>
    <mergeCell ref="L21:L23"/>
    <mergeCell ref="A24:A26"/>
    <mergeCell ref="B24:B26"/>
    <mergeCell ref="K24:K26"/>
    <mergeCell ref="L24:L26"/>
    <mergeCell ref="L10:L11"/>
    <mergeCell ref="K10:K11"/>
    <mergeCell ref="A33:A35"/>
    <mergeCell ref="B33:B35"/>
    <mergeCell ref="K33:K35"/>
    <mergeCell ref="L33:L35"/>
    <mergeCell ref="A1:H1"/>
    <mergeCell ref="J1:J2"/>
    <mergeCell ref="K1:L2"/>
    <mergeCell ref="C10:F10"/>
    <mergeCell ref="C11:F11"/>
    <mergeCell ref="B13:B14"/>
    <mergeCell ref="B18:B20"/>
    <mergeCell ref="A13:A14"/>
    <mergeCell ref="A18:A20"/>
    <mergeCell ref="L18:L20"/>
    <mergeCell ref="K18:K20"/>
    <mergeCell ref="A15:A17"/>
    <mergeCell ref="B15:B17"/>
    <mergeCell ref="K15:K17"/>
    <mergeCell ref="C13:D14"/>
    <mergeCell ref="E13:F14"/>
    <mergeCell ref="G13:H14"/>
    <mergeCell ref="I13:J14"/>
  </mergeCells>
  <phoneticPr fontId="2"/>
  <conditionalFormatting sqref="I19 I22 I25 I28 I31 I34 I37 I40 I43 I46 I49 I52 I55 I58 I61 I64 I67 I70 I73 I76 I79 I82 I85 I88 I91 I94 I97 I100 I103 I106">
    <cfRule type="cellIs" dxfId="1" priority="79" operator="greaterThanOrEqual">
      <formula>4001</formula>
    </cfRule>
  </conditionalFormatting>
  <conditionalFormatting sqref="C9 E9 C10:F11">
    <cfRule type="containsBlanks" dxfId="0" priority="1">
      <formula>LEN(TRIM(C9))=0</formula>
    </cfRule>
  </conditionalFormatting>
  <dataValidations count="1">
    <dataValidation type="list" allowBlank="1" showInputMessage="1" showErrorMessage="1" sqref="C11" xr:uid="{00000000-0002-0000-0000-000000000000}">
      <formula1>"切上げ,切捨て,四捨五入"</formula1>
    </dataValidation>
  </dataValidations>
  <pageMargins left="0.25" right="0.25" top="0.75" bottom="0.75" header="0.3" footer="0.3"/>
  <pageSetup paperSize="9" scale="69" fitToHeight="0" orientation="portrait" r:id="rId1"/>
  <rowBreaks count="1" manualBreakCount="1">
    <brk id="53" max="16383" man="1"/>
  </rowBreaks>
  <ignoredErrors>
    <ignoredError sqref="A18 A21:A102 A10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青木 義記</cp:lastModifiedBy>
  <cp:lastPrinted>2023-11-27T07:31:55Z</cp:lastPrinted>
  <dcterms:created xsi:type="dcterms:W3CDTF">2023-10-12T08:25:30Z</dcterms:created>
  <dcterms:modified xsi:type="dcterms:W3CDTF">2023-12-19T07:34:23Z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2023-11-29T00:41:10Z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e80a5957-d329-47a0-9458-88d749bb7e19</vt:lpwstr>
  </property>
  <property fmtid="{D5CDD505-2E9C-101B-9397-08002B2CF9AE}" pid="8" name="MSIP_Label_defa4170-0d19-0005-0004-bc88714345d2_ContentBits">
    <vt:lpwstr>0</vt:lpwstr>
  </property>
</Properties>
</file>