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20376" yWindow="-120" windowWidth="29040" windowHeight="15840" tabRatio="8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<sst xmlns="http://schemas.openxmlformats.org/spreadsheetml/2006/main" count="1116" uniqueCount="619">
  <si>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</si>
  <si>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</si>
  <si>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</si>
  <si>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</si>
  <si>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</si>
  <si>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</si>
  <si>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</si>
  <si>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</si>
  <si>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</si>
  <si>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</si>
  <si>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</si>
  <si>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</si>
  <si>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</si>
  <si>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</si>
  <si>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</si>
  <si>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</si>
  <si>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</si>
  <si>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</si>
  <si>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</si>
  <si>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</si>
  <si>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</si>
  <si>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</si>
  <si>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</si>
  <si>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</si>
  <si>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</si>
  <si>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</si>
  <si>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</si>
  <si>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</si>
  <si>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</si>
  <si>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</si>
  <si>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</si>
  <si>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</si>
  <si>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</si>
  <si>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</si>
  <si>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</si>
  <si>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</si>
  <si>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</si>
  <si>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</si>
  <si>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</si>
  <si>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</si>
  <si>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</si>
  <si>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</si>
  <si>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</si>
  <si>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</si>
  <si>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</si>
  <si>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</si>
  <si>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</si>
  <si>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</si>
  <si>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</si>
  <si>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</si>
  <si>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</si>
  <si>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</si>
  <si>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</si>
  <si>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</si>
  <si>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</si>
  <si>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</si>
  <si>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</si>
  <si>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</si>
  <si>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</si>
  <si>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</si>
  <si>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</si>
  <si>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</si>
  <si>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</si>
  <si>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</si>
  <si>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</si>
  <si>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</si>
  <si>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</si>
  <si>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</si>
  <si>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</si>
  <si>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</si>
  <si>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</si>
  <si>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</si>
  <si>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</si>
  <si>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</si>
  <si>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</si>
  <si>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</si>
  <si>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</si>
  <si>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</si>
  <si>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</si>
  <si>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</si>
  <si>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</si>
  <si>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</si>
  <si>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</si>
  <si>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</si>
  <si>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</si>
  <si>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</si>
  <si>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</si>
  <si>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</si>
  <si>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</si>
  <si>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</si>
  <si>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</si>
  <si>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</si>
  <si>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</si>
  <si>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</si>
  <si>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</si>
  <si>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</si>
  <si>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</si>
  <si>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</si>
  <si>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</si>
  <si>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</si>
  <si>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</si>
  <si>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</si>
  <si>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</si>
  <si>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</si>
  <si>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</si>
  <si>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</si>
  <si>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</si>
  <si>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</si>
  <si>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</si>
  <si>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</si>
  <si>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</si>
  <si>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</si>
  <si>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</si>
  <si>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</si>
  <si>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</si>
  <si>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</si>
  <si>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</si>
  <si>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</si>
  <si>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</si>
  <si>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</si>
  <si>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</si>
  <si>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</si>
  <si>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</si>
  <si>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</si>
  <si>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</si>
  <si>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</si>
  <si>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</si>
  <si>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</si>
  <si>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</si>
  <si>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</si>
  <si>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</si>
  <si>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</si>
  <si>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</si>
  <si>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</si>
  <si>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</si>
  <si>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</si>
  <si>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</si>
  <si>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</si>
  <si>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</si>
  <si>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</si>
  <si>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</si>
  <si>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</si>
  <si>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</si>
  <si>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</si>
  <si>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</si>
  <si>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</si>
  <si>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</si>
  <si>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</si>
  <si>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</si>
  <si>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</si>
  <si>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</si>
  <si>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</si>
  <si>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</si>
  <si>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</si>
  <si>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</si>
  <si>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</si>
  <si>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</si>
  <si>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</si>
  <si>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</si>
  <si>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</si>
  <si>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</si>
  <si>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</si>
  <si>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</si>
  <si>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</si>
  <si>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</si>
  <si>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</si>
  <si>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</si>
  <si>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</si>
  <si>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</si>
  <si>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</si>
  <si>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</si>
  <si>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</si>
  <si>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</si>
  <si>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</si>
  <si>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</si>
  <si>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</si>
  <si>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</si>
  <si>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</si>
  <si>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</si>
  <si>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</si>
  <si>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</si>
  <si>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</si>
  <si>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</si>
  <si>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</si>
  <si>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</si>
  <si>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</si>
  <si>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</si>
  <si>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</si>
  <si>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</si>
  <si>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</si>
  <si>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</si>
  <si>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</si>
  <si>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</si>
  <si>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</si>
  <si>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</si>
  <si>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</si>
  <si>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</si>
  <si>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</si>
  <si>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</si>
  <si>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</si>
  <si>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</si>
  <si>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</si>
  <si>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</si>
  <si>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</si>
  <si>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</si>
  <si>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</si>
  <si>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</si>
  <si>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</si>
  <si>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</si>
  <si>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</si>
  <si>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</si>
  <si>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</si>
  <si>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</si>
  <si>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</si>
  <si>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</si>
  <si>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</si>
  <si>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</si>
  <si>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</si>
  <si>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</si>
  <si>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</si>
  <si>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</si>
  <si>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</si>
  <si>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</si>
  <si>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</si>
  <si>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</si>
  <si>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</si>
  <si>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</si>
  <si>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</si>
  <si>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</si>
  <si>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</si>
  <si>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</si>
  <si>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</si>
  <si>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</si>
  <si>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</si>
  <si>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</si>
  <si>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</si>
  <si>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</si>
  <si>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</si>
  <si>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</si>
  <si>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</si>
  <si>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</si>
  <si>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</si>
  <si>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</si>
  <si>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</si>
  <si>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</si>
  <si>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</si>
  <si>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</si>
  <si>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</si>
  <si>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</si>
  <si>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</si>
  <si>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</si>
  <si>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</si>
  <si>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</si>
  <si>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</si>
  <si>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</si>
  <si>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</si>
  <si>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</si>
  <si>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</si>
  <si>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</si>
  <si>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</si>
  <si>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</si>
  <si>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</si>
  <si>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</si>
  <si>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</si>
  <si>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</si>
  <si>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</si>
  <si>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</si>
  <si>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</si>
  <si>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</si>
  <si>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</si>
  <si>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</si>
  <si>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</si>
  <si>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</si>
  <si>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</si>
  <si>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</si>
  <si>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</si>
  <si>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</si>
  <si>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</si>
  <si>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</si>
  <si>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</si>
  <si>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</si>
  <si>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</si>
  <si>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</si>
  <si>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</si>
  <si>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</si>
  <si>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</si>
  <si>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</si>
  <si>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</si>
  <si>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</si>
  <si>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</si>
  <si>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</si>
  <si>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</si>
  <si>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</si>
  <si>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</si>
  <si>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</si>
  <si>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</si>
  <si>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</si>
  <si>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</si>
  <si>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</si>
  <si>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</si>
  <si>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</si>
  <si>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</si>
  <si>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</si>
  <si>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</si>
  <si>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</si>
  <si>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</si>
  <si>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</si>
  <si>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</si>
  <si>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</si>
  <si>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</si>
  <si>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</si>
  <si>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</si>
  <si>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</si>
  <si>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</si>
  <si>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</si>
  <si>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</si>
  <si>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</si>
  <si>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</si>
  <si>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</si>
  <si>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</si>
  <si>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</si>
  <si>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</si>
  <si>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</si>
  <si>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</si>
  <si>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</si>
  <si>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</si>
  <si>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</si>
  <si>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</si>
  <si>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</si>
  <si>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</si>
  <si>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</si>
  <si>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</si>
  <si>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</si>
  <si>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</si>
  <si>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</si>
  <si>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</si>
  <si>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</si>
  <si>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</si>
  <si>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</si>
  <si>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</si>
  <si>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</si>
  <si>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</si>
  <si>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</si>
  <si>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</si>
  <si>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</si>
  <si>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</si>
  <si>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</si>
  <si>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</si>
  <si>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</si>
  <si>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</si>
  <si>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</si>
  <si>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</si>
  <si>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</si>
  <si>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</si>
  <si>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</si>
  <si>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</si>
  <si>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</si>
  <si>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</si>
  <si>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</si>
  <si>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</si>
  <si>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</si>
  <si>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</si>
  <si>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</si>
  <si>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</si>
  <si>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</si>
  <si>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</si>
  <si>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</si>
  <si>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</si>
  <si>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</si>
  <si>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</si>
  <si>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</si>
  <si>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</si>
  <si>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</si>
  <si>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</si>
  <si>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</si>
  <si>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</si>
  <si>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</si>
  <si>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</si>
  <si>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</si>
  <si>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</si>
  <si>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</si>
  <si>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</si>
  <si>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</si>
  <si>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</si>
  <si>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</si>
  <si>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</si>
  <si>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</si>
  <si>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</si>
  <si>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</si>
  <si>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</si>
  <si>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</si>
  <si>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</si>
  <si>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</si>
  <si>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</si>
  <si>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</si>
  <si>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</si>
  <si>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</si>
  <si>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</si>
  <si>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</si>
  <si>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</si>
  <si>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</si>
  <si>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</si>
  <si>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</si>
  <si>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</si>
  <si>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</si>
  <si>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</si>
  <si>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</si>
  <si>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</si>
  <si>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</si>
  <si>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</si>
  <si>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</si>
  <si>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</si>
  <si>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</si>
  <si>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</si>
  <si>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</si>
  <si>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</si>
  <si>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</si>
  <si>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</si>
  <si>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</si>
  <si>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</si>
  <si>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</si>
  <si>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</si>
  <si>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</si>
  <si>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</si>
  <si>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</si>
  <si>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</si>
  <si>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</si>
  <si>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</si>
  <si>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</si>
  <si>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</si>
  <si>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</si>
  <si>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</si>
  <si>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</si>
  <si>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</si>
  <si>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</si>
  <si>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</si>
  <si>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</si>
  <si>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</si>
  <si>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</si>
  <si>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</si>
  <si>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</si>
  <si>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</si>
  <si>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</si>
  <si>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</si>
  <si>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</si>
  <si>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</si>
  <si>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</si>
  <si>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</si>
  <si>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</si>
  <si>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</si>
  <si>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</si>
  <si>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</si>
  <si>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</si>
  <si>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</si>
  <si>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</si>
  <si>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</si>
  <si>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</si>
  <si>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</si>
  <si>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</si>
  <si>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</si>
  <si>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</si>
  <si>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</si>
  <si>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</si>
  <si>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</si>
  <si>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</si>
  <si>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</si>
  <si>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</si>
  <si>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</si>
  <si>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</si>
  <si>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</si>
  <si>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</si>
  <si>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</si>
  <si>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</si>
  <si>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</si>
  <si>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</si>
  <si>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</si>
  <si>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</si>
  <si>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</si>
  <si>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</si>
  <si>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</si>
  <si>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関市国民健康保険特別会計（直診勘定）</t>
    <phoneticPr fontId="5"/>
  </si>
  <si>
    <t>(Ｆ)</t>
    <phoneticPr fontId="5"/>
  </si>
  <si>
    <t>関市介護保険事業特別会計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</si>
  <si>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</si>
  <si>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</si>
  <si>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</si>
  <si>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</si>
  <si>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</si>
  <si>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</si>
  <si>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</si>
  <si>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</si>
  <si>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</si>
  <si>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</si>
  <si>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</si>
  <si>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</si>
  <si>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</si>
  <si>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</si>
  <si>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</si>
  <si>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</si>
  <si>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</si>
  <si>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</si>
  <si>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</si>
  <si>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</si>
  <si>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</si>
  <si>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</si>
  <si>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</si>
  <si>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</si>
  <si>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</si>
  <si>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</si>
  <si>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</si>
  <si>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</si>
  <si>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</si>
  <si>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</si>
  <si>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</si>
  <si>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</si>
  <si>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</si>
  <si>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</si>
  <si>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</si>
  <si>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</si>
  <si>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</si>
  <si>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</si>
  <si>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</si>
  <si>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</si>
  <si>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</si>
  <si>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</si>
  <si>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</si>
  <si>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</si>
  <si>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</si>
  <si>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</si>
  <si>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</si>
  <si>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</si>
  <si>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</si>
  <si>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</si>
  <si>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</si>
  <si>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</si>
  <si>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</si>
  <si>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</si>
  <si>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</si>
  <si>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</si>
  <si>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</si>
  <si>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</si>
  <si>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</si>
  <si>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</si>
  <si>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</si>
  <si>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</si>
  <si>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</si>
  <si>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</si>
  <si>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</si>
  <si>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</si>
  <si>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</si>
  <si>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</si>
  <si>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</si>
  <si>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</si>
  <si>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</si>
  <si>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</si>
  <si>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</si>
  <si>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</si>
  <si>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</si>
  <si>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</si>
  <si>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</si>
  <si>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</si>
  <si>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</si>
  <si>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</si>
  <si>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</si>
  <si>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</si>
  <si>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</si>
  <si>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4.92</t>
  </si>
  <si>
    <t>一般会計</t>
  </si>
  <si>
    <t>関市水道事業会計</t>
  </si>
  <si>
    <t>関市下水道事業会計</t>
  </si>
  <si>
    <t>関市介護保険事業特別会計</t>
  </si>
  <si>
    <t>関市後期高齢者医療特別会計</t>
  </si>
  <si>
    <t>関市国民健康保険特別会計（事業勘定）</t>
  </si>
  <si>
    <t>関市国民健康保険特別会計（直診勘定）</t>
  </si>
  <si>
    <t>関市中小企業従業員退職金共済事業特別会計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</si>
  <si>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</si>
  <si>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</si>
  <si>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</si>
  <si>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</si>
  <si>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</si>
  <si>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</si>
  <si>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</si>
  <si>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</si>
  <si>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</si>
  <si>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基金から695百万円繰入</t>
    <rPh sb="0" eb="2">
      <t>キキン</t>
    </rPh>
    <rPh sb="7" eb="10">
      <t>ヒャクマンエン</t>
    </rPh>
    <rPh sb="10" eb="12">
      <t>クリイレ</t>
    </rPh>
    <phoneticPr fontId="2"/>
  </si>
  <si>
    <t>基金から44百万円繰入</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</si>
  <si>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</si>
  <si>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</si>
  <si>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</si>
  <si>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</si>
  <si>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</si>
  <si>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</si>
  <si>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岐阜県後期高齢者医療広域連合（一般会計）</t>
  </si>
  <si>
    <t>岐阜県後期高齢者医療広域連合（特別会計）</t>
  </si>
  <si>
    <t>岐阜地域児童発達支援センター組合</t>
  </si>
  <si>
    <t>岐阜県市町村会館組合</t>
  </si>
  <si>
    <t>関市土地開発公社</t>
    <rPh sb="0" eb="2">
      <t>セキシ</t>
    </rPh>
    <rPh sb="2" eb="4">
      <t>トチ</t>
    </rPh>
    <rPh sb="4" eb="6">
      <t>カイハツ</t>
    </rPh>
    <rPh sb="6" eb="8">
      <t>コウシャ</t>
    </rPh>
    <phoneticPr fontId="2"/>
  </si>
  <si>
    <t>関市食肉センター事業特別会計</t>
    <phoneticPr fontId="2"/>
  </si>
  <si>
    <t>関市公設地方卸売市場事業特別会計</t>
    <phoneticPr fontId="2"/>
  </si>
  <si>
    <t>〇</t>
    <phoneticPr fontId="2"/>
  </si>
  <si>
    <t>‐</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</si>
  <si>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</si>
  <si>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</si>
  <si>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</si>
  <si>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</si>
  <si>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中小企業従業員退職金共済基金</t>
    <rPh sb="0" eb="2">
      <t>チュウショウ</t>
    </rPh>
    <rPh sb="2" eb="4">
      <t>キギョウ</t>
    </rPh>
    <rPh sb="4" eb="7">
      <t>ジュウギョウイン</t>
    </rPh>
    <rPh sb="7" eb="10">
      <t>タイショクキン</t>
    </rPh>
    <rPh sb="10" eb="12">
      <t>キョウサイ</t>
    </rPh>
    <rPh sb="12" eb="14">
      <t>キキン</t>
    </rPh>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</si>
  <si>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</si>
  <si>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</si>
  <si>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</si>
  <si>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</si>
  <si>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</si>
  <si>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</si>
  <si>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</si>
  <si>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市債の発行抑制及び交付税措置が大きい起債の有効活用に加え、基金の積み立てを行った結果、将来負担比率及び実質公債費比率はともに、類似団体平均を下回る数値となっている。</t>
    <rPh sb="1" eb="3">
      <t>シサイ</t>
    </rPh>
    <rPh sb="4" eb="6">
      <t>ハッコウ</t>
    </rPh>
    <rPh sb="6" eb="8">
      <t>ヨクセイ</t>
    </rPh>
    <rPh sb="8" eb="9">
      <t>オヨ</t>
    </rPh>
    <rPh sb="10" eb="13">
      <t>コウフゼイ</t>
    </rPh>
    <rPh sb="13" eb="15">
      <t>ソチ</t>
    </rPh>
    <rPh sb="16" eb="17">
      <t>オオ</t>
    </rPh>
    <rPh sb="19" eb="21">
      <t>キサイ</t>
    </rPh>
    <rPh sb="22" eb="24">
      <t>ユウコウ</t>
    </rPh>
    <rPh sb="24" eb="26">
      <t>カツヨウ</t>
    </rPh>
    <rPh sb="27" eb="28">
      <t>クワ</t>
    </rPh>
    <rPh sb="30" eb="32">
      <t>キキン</t>
    </rPh>
    <rPh sb="33" eb="34">
      <t>ツ</t>
    </rPh>
    <rPh sb="35" eb="36">
      <t>タ</t>
    </rPh>
    <rPh sb="38" eb="39">
      <t>オコナ</t>
    </rPh>
    <rPh sb="41" eb="43">
      <t>ケッカ</t>
    </rPh>
    <rPh sb="44" eb="46">
      <t>ショウライ</t>
    </rPh>
    <rPh sb="46" eb="48">
      <t>フタン</t>
    </rPh>
    <rPh sb="48" eb="50">
      <t>ヒリツ</t>
    </rPh>
    <rPh sb="50" eb="51">
      <t>オヨ</t>
    </rPh>
    <rPh sb="52" eb="54">
      <t>ジッシツ</t>
    </rPh>
    <rPh sb="54" eb="57">
      <t>コウサイヒ</t>
    </rPh>
    <rPh sb="57" eb="59">
      <t>ヒリツ</t>
    </rPh>
    <rPh sb="64" eb="66">
      <t>ルイジ</t>
    </rPh>
    <rPh sb="66" eb="68">
      <t>ダンタイ</t>
    </rPh>
    <rPh sb="68" eb="70">
      <t>ヘイキン</t>
    </rPh>
    <rPh sb="71" eb="73">
      <t>シタマワ</t>
    </rPh>
    <rPh sb="74" eb="76">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</si>
  <si>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</si>
  <si>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</si>
  <si>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</si>
  <si>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rPr>
        <sz val="11"/>
        <color theme="1"/>
        <rFont val="ＭＳ Ｐゴシック"/>
        <family val="3"/>
        <charset val="128"/>
      </rPr>
      <t>　将来負担比率は、市債の発行抑制及び交付税措置が大きい起債の有効活用に加え、基金の積み立てを行った結果、前年度に引き続き0以下の数値となっている。</t>
    </r>
    <r>
      <rPr>
        <sz val="11"/>
        <color rgb="FFFF0000"/>
        <rFont val="ＭＳ Ｐゴシック"/>
        <family val="3"/>
        <charset val="128"/>
      </rPr>
      <t xml:space="preserve">
</t>
    </r>
    <r>
      <rPr>
        <sz val="11"/>
        <color theme="1"/>
        <rFont val="ＭＳ Ｐゴシック"/>
        <family val="3"/>
        <charset val="128"/>
      </rPr>
      <t>　有形固定資産減価償却率は、市道の改良・長寿命化をはじめ学校等の公共施設の改修など設備投資を計画的に進めている。令和2年度に固定資産台帳整備開始以降5年度分の部分除却処理を一括して行ったことにより、平成28年度以降で初めて類似団体平均を下回り、令和3年度においても引き続き類似団体平均を下回る状況となっている。</t>
    </r>
    <rPh sb="196" eb="198">
      <t>レイワ</t>
    </rPh>
    <rPh sb="199" eb="201">
      <t>ネンド</t>
    </rPh>
    <rPh sb="206" eb="207">
      <t>ヒ</t>
    </rPh>
    <rPh sb="208" eb="209">
      <t>ツヅ</t>
    </rPh>
    <rPh sb="210" eb="216">
      <t>ルイジダンタイヘイキン</t>
    </rPh>
    <rPh sb="217" eb="219">
      <t>シタマワ</t>
    </rPh>
    <rPh sb="220" eb="222">
      <t>ジョウキョウ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</si>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</sst>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7"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6014-4D54-A7FA-11BEB2EC0D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43669</c:v>
                </c:pt>
                <c:pt idx="1">
                  <c:v>46335</c:v>
                </c:pt>
                <c:pt idx="2">
                  <c:v>62515</c:v>
                </c:pt>
                <c:pt idx="3">
                  <c:v>57376</c:v>
                </c:pt>
                <c:pt idx="4">
                  <c:v>52745</c:v>
                </c:pt>
              </c:numCache>
            </c:numRef>
          </c:val>
          <c:smooth val="0"/>
          <c:extLst>
            <c:ext xmlns:c16="http://schemas.microsoft.com/office/drawing/2014/chart" uri="{C3380CC4-5D6E-409C-BE32-E72D297353CC}">
              <c16:uniqueId val="{00000001-6014-4D54-A7FA-11BEB2EC0D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10.02</c:v>
                </c:pt>
                <c:pt idx="1">
                  <c:v>10.84</c:v>
                </c:pt>
                <c:pt idx="2">
                  <c:v>14.34</c:v>
                </c:pt>
                <c:pt idx="3">
                  <c:v>18.91</c:v>
                </c:pt>
                <c:pt idx="4">
                  <c:v>18</c:v>
                </c:pt>
              </c:numCache>
            </c:numRef>
          </c:val>
          <c:extLst>
            <c:ext xmlns:c16="http://schemas.microsoft.com/office/drawing/2014/chart" uri="{C3380CC4-5D6E-409C-BE32-E72D297353CC}">
              <c16:uniqueId val="{00000000-5B0B-4BF2-BC91-8F513CE828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42.41</c:v>
                </c:pt>
                <c:pt idx="1">
                  <c:v>35.869999999999997</c:v>
                </c:pt>
                <c:pt idx="2">
                  <c:v>39.47</c:v>
                </c:pt>
                <c:pt idx="3">
                  <c:v>51.26</c:v>
                </c:pt>
                <c:pt idx="4">
                  <c:v>64.59</c:v>
                </c:pt>
              </c:numCache>
            </c:numRef>
          </c:val>
          <c:extLst>
            <c:ext xmlns:c16="http://schemas.microsoft.com/office/drawing/2014/chart" uri="{C3380CC4-5D6E-409C-BE32-E72D297353CC}">
              <c16:uniqueId val="{00000001-5B0B-4BF2-BC91-8F513CE828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-4.92</c:v>
                </c:pt>
                <c:pt idx="2">
                  <c:v>2.93</c:v>
                </c:pt>
                <c:pt idx="3">
                  <c:v>10.79</c:v>
                </c:pt>
                <c:pt idx="4">
                  <c:v>9.75</c:v>
                </c:pt>
              </c:numCache>
            </c:numRef>
          </c:val>
          <c:smooth val="0"/>
          <c:extLst>
            <c:ext xmlns:c16="http://schemas.microsoft.com/office/drawing/2014/chart" uri="{C3380CC4-5D6E-409C-BE32-E72D297353CC}">
              <c16:uniqueId val="{00000002-5B0B-4BF2-BC91-8F513CE828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0.71</c:v>
                </c:pt>
                <c:pt idx="6">
                  <c:v>#N/A</c:v>
                </c:pt>
                <c:pt idx="7">
                  <c:v>0</c:v>
                </c:pt>
                <c:pt idx="8">
                  <c:v>#N/A</c:v>
                </c:pt>
                <c:pt idx="9">
                  <c:v>0</c:v>
                </c:pt>
              </c:numCache>
            </c:numRef>
          </c:val>
          <c:extLst>
            <c:ext xmlns:c16="http://schemas.microsoft.com/office/drawing/2014/chart" uri="{C3380CC4-5D6E-409C-BE32-E72D297353CC}">
              <c16:uniqueId val="{00000000-1A35-4482-8ED6-B9C4D9175D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5-4482-8ED6-B9C4D9175DB8}"/>
            </c:ext>
          </c:extLst>
        </c:ser>
        <c:ser>
          <c:idx val="2"/>
          <c:order val="2"/>
          <c:tx>
            <c:strRef>
              <c:f>データシート!$A$29</c:f>
              <c:strCache>
                <c:ptCount val="1"/>
                <c:pt idx="0">
                  <c:v>関市中小企業従業員退職金共済事業特別会計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35-4482-8ED6-B9C4D9175DB8}"/>
            </c:ext>
          </c:extLst>
        </c:ser>
        <c:ser>
          <c:idx val="3"/>
          <c:order val="3"/>
          <c:tx>
            <c:strRef>
              <c:f>データシート!$A$30</c:f>
              <c:strCache>
                <c:ptCount val="1"/>
                <c:pt idx="0">
                  <c:v>関市国民健康保険特別会計（直診勘定）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0.08</c:v>
                </c:pt>
                <c:pt idx="8">
                  <c:v>#N/A</c:v>
                </c:pt>
                <c:pt idx="9">
                  <c:v>0.09</c:v>
                </c:pt>
              </c:numCache>
            </c:numRef>
          </c:val>
          <c:extLst>
            <c:ext xmlns:c16="http://schemas.microsoft.com/office/drawing/2014/chart" uri="{C3380CC4-5D6E-409C-BE32-E72D297353CC}">
              <c16:uniqueId val="{00000003-1A35-4482-8ED6-B9C4D9175DB8}"/>
            </c:ext>
          </c:extLst>
        </c:ser>
        <c:ser>
          <c:idx val="4"/>
          <c:order val="4"/>
          <c:tx>
            <c:strRef>
              <c:f>データシート!$A$31</c:f>
              <c:strCache>
                <c:ptCount val="1"/>
                <c:pt idx="0">
                  <c:v>関市国民健康保険特別会計（事業勘定）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c:v>
                </c:pt>
                <c:pt idx="2">
                  <c:v>#N/A</c:v>
                </c:pt>
                <c:pt idx="3">
                  <c:v>0.54</c:v>
                </c:pt>
                <c:pt idx="4">
                  <c:v>#N/A</c:v>
                </c:pt>
                <c:pt idx="5">
                  <c:v>0.33</c:v>
                </c:pt>
                <c:pt idx="6">
                  <c:v>#N/A</c:v>
                </c:pt>
                <c:pt idx="7">
                  <c:v>0.13</c:v>
                </c:pt>
                <c:pt idx="8">
                  <c:v>#N/A</c:v>
                </c:pt>
                <c:pt idx="9">
                  <c:v>0.48</c:v>
                </c:pt>
              </c:numCache>
            </c:numRef>
          </c:val>
          <c:extLst>
            <c:ext xmlns:c16="http://schemas.microsoft.com/office/drawing/2014/chart" uri="{C3380CC4-5D6E-409C-BE32-E72D297353CC}">
              <c16:uniqueId val="{00000004-1A35-4482-8ED6-B9C4D9175DB8}"/>
            </c:ext>
          </c:extLst>
        </c:ser>
        <c:ser>
          <c:idx val="5"/>
          <c:order val="5"/>
          <c:tx>
            <c:strRef>
              <c:f>データシート!$A$32</c:f>
              <c:strCache>
                <c:ptCount val="1"/>
                <c:pt idx="0">
                  <c:v>関市後期高齢者医療特別会計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0.09</c:v>
                </c:pt>
                <c:pt idx="4">
                  <c:v>#N/A</c:v>
                </c:pt>
                <c:pt idx="5">
                  <c:v>0.08</c:v>
                </c:pt>
                <c:pt idx="6">
                  <c:v>#N/A</c:v>
                </c:pt>
                <c:pt idx="7">
                  <c:v>0.09</c:v>
                </c:pt>
                <c:pt idx="8">
                  <c:v>#N/A</c:v>
                </c:pt>
                <c:pt idx="9">
                  <c:v>0.56999999999999995</c:v>
                </c:pt>
              </c:numCache>
            </c:numRef>
          </c:val>
          <c:extLst>
            <c:ext xmlns:c16="http://schemas.microsoft.com/office/drawing/2014/chart" uri="{C3380CC4-5D6E-409C-BE32-E72D297353CC}">
              <c16:uniqueId val="{00000005-1A35-4482-8ED6-B9C4D9175DB8}"/>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1.82</c:v>
                </c:pt>
                <c:pt idx="2">
                  <c:v>#N/A</c:v>
                </c:pt>
                <c:pt idx="3">
                  <c:v>1.59</c:v>
                </c:pt>
                <c:pt idx="4">
                  <c:v>#N/A</c:v>
                </c:pt>
                <c:pt idx="5">
                  <c:v>1.31</c:v>
                </c:pt>
                <c:pt idx="6">
                  <c:v>#N/A</c:v>
                </c:pt>
                <c:pt idx="7">
                  <c:v>1.06</c:v>
                </c:pt>
                <c:pt idx="8">
                  <c:v>#N/A</c:v>
                </c:pt>
                <c:pt idx="9">
                  <c:v>0.78</c:v>
                </c:pt>
              </c:numCache>
            </c:numRef>
          </c:val>
          <c:extLst>
            <c:ext xmlns:c16="http://schemas.microsoft.com/office/drawing/2014/chart" uri="{C3380CC4-5D6E-409C-BE32-E72D297353CC}">
              <c16:uniqueId val="{00000006-1A35-4482-8ED6-B9C4D9175DB8}"/>
            </c:ext>
          </c:extLst>
        </c:ser>
        <c:ser>
          <c:idx val="7"/>
          <c:order val="7"/>
          <c:tx>
            <c:strRef>
              <c:f>データシート!$A$34</c:f>
              <c:strCache>
                <c:ptCount val="1"/>
                <c:pt idx="0">
                  <c:v>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1.17</c:v>
                </c:pt>
                <c:pt idx="8">
                  <c:v>#N/A</c:v>
                </c:pt>
                <c:pt idx="9">
                  <c:v>2.1</c:v>
                </c:pt>
              </c:numCache>
            </c:numRef>
          </c:val>
          <c:extLst>
            <c:ext xmlns:c16="http://schemas.microsoft.com/office/drawing/2014/chart" uri="{C3380CC4-5D6E-409C-BE32-E72D297353CC}">
              <c16:uniqueId val="{00000007-1A35-4482-8ED6-B9C4D9175DB8}"/>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6.08</c:v>
                </c:pt>
                <c:pt idx="2">
                  <c:v>#N/A</c:v>
                </c:pt>
                <c:pt idx="3">
                  <c:v>7.17</c:v>
                </c:pt>
                <c:pt idx="4">
                  <c:v>#N/A</c:v>
                </c:pt>
                <c:pt idx="5">
                  <c:v>7.68</c:v>
                </c:pt>
                <c:pt idx="6">
                  <c:v>#N/A</c:v>
                </c:pt>
                <c:pt idx="7">
                  <c:v>7.5</c:v>
                </c:pt>
                <c:pt idx="8">
                  <c:v>#N/A</c:v>
                </c:pt>
                <c:pt idx="9">
                  <c:v>6.31</c:v>
                </c:pt>
              </c:numCache>
            </c:numRef>
          </c:val>
          <c:extLst>
            <c:ext xmlns:c16="http://schemas.microsoft.com/office/drawing/2014/chart" uri="{C3380CC4-5D6E-409C-BE32-E72D297353CC}">
              <c16:uniqueId val="{00000008-1A35-4482-8ED6-B9C4D9175D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10.01</c:v>
                </c:pt>
                <c:pt idx="2">
                  <c:v>#N/A</c:v>
                </c:pt>
                <c:pt idx="3">
                  <c:v>10.83</c:v>
                </c:pt>
                <c:pt idx="4">
                  <c:v>#N/A</c:v>
                </c:pt>
                <c:pt idx="5">
                  <c:v>14.33</c:v>
                </c:pt>
                <c:pt idx="6">
                  <c:v>#N/A</c:v>
                </c:pt>
                <c:pt idx="7">
                  <c:v>18.899999999999999</c:v>
                </c:pt>
                <c:pt idx="8">
                  <c:v>#N/A</c:v>
                </c:pt>
                <c:pt idx="9">
                  <c:v>17.989999999999998</c:v>
                </c:pt>
              </c:numCache>
            </c:numRef>
          </c:val>
          <c:extLst>
            <c:ext xmlns:c16="http://schemas.microsoft.com/office/drawing/2014/chart" uri="{C3380CC4-5D6E-409C-BE32-E72D297353CC}">
              <c16:uniqueId val="{00000009-1A35-4482-8ED6-B9C4D9175D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5367</c:v>
                </c:pt>
                <c:pt idx="5">
                  <c:v>5263</c:v>
                </c:pt>
                <c:pt idx="8">
                  <c:v>5211</c:v>
                </c:pt>
                <c:pt idx="11">
                  <c:v>5122</c:v>
                </c:pt>
                <c:pt idx="14">
                  <c:v>5231</c:v>
                </c:pt>
              </c:numCache>
            </c:numRef>
          </c:val>
          <c:extLst>
            <c:ext xmlns:c16="http://schemas.microsoft.com/office/drawing/2014/chart" uri="{C3380CC4-5D6E-409C-BE32-E72D297353CC}">
              <c16:uniqueId val="{00000000-F9DA-490D-A388-6A14FB6734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DA-490D-A388-6A14FB6734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c:v>
                </c:pt>
                <c:pt idx="3">
                  <c:v>48</c:v>
                </c:pt>
                <c:pt idx="6">
                  <c:v>48</c:v>
                </c:pt>
                <c:pt idx="9">
                  <c:v>48</c:v>
                </c:pt>
                <c:pt idx="12">
                  <c:v>48</c:v>
                </c:pt>
              </c:numCache>
            </c:numRef>
          </c:val>
          <c:extLst>
            <c:ext xmlns:c16="http://schemas.microsoft.com/office/drawing/2014/chart" uri="{C3380CC4-5D6E-409C-BE32-E72D297353CC}">
              <c16:uniqueId val="{00000002-F9DA-490D-A388-6A14FB6734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454</c:v>
                </c:pt>
                <c:pt idx="3">
                  <c:v>195</c:v>
                </c:pt>
                <c:pt idx="6">
                  <c:v>191</c:v>
                </c:pt>
                <c:pt idx="9">
                  <c:v>188</c:v>
                </c:pt>
                <c:pt idx="12">
                  <c:v>175</c:v>
                </c:pt>
              </c:numCache>
            </c:numRef>
          </c:val>
          <c:extLst>
            <c:ext xmlns:c16="http://schemas.microsoft.com/office/drawing/2014/chart" uri="{C3380CC4-5D6E-409C-BE32-E72D297353CC}">
              <c16:uniqueId val="{00000003-F9DA-490D-A388-6A14FB6734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1249</c:v>
                </c:pt>
                <c:pt idx="3">
                  <c:v>1299</c:v>
                </c:pt>
                <c:pt idx="6">
                  <c:v>1304</c:v>
                </c:pt>
                <c:pt idx="9">
                  <c:v>1331</c:v>
                </c:pt>
                <c:pt idx="12">
                  <c:v>1296</c:v>
                </c:pt>
              </c:numCache>
            </c:numRef>
          </c:val>
          <c:extLst>
            <c:ext xmlns:c16="http://schemas.microsoft.com/office/drawing/2014/chart" uri="{C3380CC4-5D6E-409C-BE32-E72D297353CC}">
              <c16:uniqueId val="{00000004-F9DA-490D-A388-6A14FB6734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DA-490D-A388-6A14FB6734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DA-490D-A388-6A14FB6734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4509</c:v>
                </c:pt>
                <c:pt idx="3">
                  <c:v>4237</c:v>
                </c:pt>
                <c:pt idx="6">
                  <c:v>3907</c:v>
                </c:pt>
                <c:pt idx="9">
                  <c:v>3906</c:v>
                </c:pt>
                <c:pt idx="12">
                  <c:v>4027</c:v>
                </c:pt>
              </c:numCache>
            </c:numRef>
          </c:val>
          <c:extLst>
            <c:ext xmlns:c16="http://schemas.microsoft.com/office/drawing/2014/chart" uri="{C3380CC4-5D6E-409C-BE32-E72D297353CC}">
              <c16:uniqueId val="{00000007-F9DA-490D-A388-6A14FB6734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897</c:v>
                </c:pt>
                <c:pt idx="2">
                  <c:v>#N/A</c:v>
                </c:pt>
                <c:pt idx="3">
                  <c:v>#N/A</c:v>
                </c:pt>
                <c:pt idx="4">
                  <c:v>516</c:v>
                </c:pt>
                <c:pt idx="5">
                  <c:v>#N/A</c:v>
                </c:pt>
                <c:pt idx="6">
                  <c:v>#N/A</c:v>
                </c:pt>
                <c:pt idx="7">
                  <c:v>239</c:v>
                </c:pt>
                <c:pt idx="8">
                  <c:v>#N/A</c:v>
                </c:pt>
                <c:pt idx="9">
                  <c:v>#N/A</c:v>
                </c:pt>
                <c:pt idx="10">
                  <c:v>351</c:v>
                </c:pt>
                <c:pt idx="11">
                  <c:v>#N/A</c:v>
                </c:pt>
                <c:pt idx="12">
                  <c:v>#N/A</c:v>
                </c:pt>
                <c:pt idx="13">
                  <c:v>315</c:v>
                </c:pt>
                <c:pt idx="14">
                  <c:v>#N/A</c:v>
                </c:pt>
              </c:numCache>
            </c:numRef>
          </c:val>
          <c:smooth val="0"/>
          <c:extLst>
            <c:ext xmlns:c16="http://schemas.microsoft.com/office/drawing/2014/chart" uri="{C3380CC4-5D6E-409C-BE32-E72D297353CC}">
              <c16:uniqueId val="{00000008-F9DA-490D-A388-6A14FB6734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39102</c:v>
                </c:pt>
                <c:pt idx="5">
                  <c:v>39306</c:v>
                </c:pt>
                <c:pt idx="8">
                  <c:v>39154</c:v>
                </c:pt>
                <c:pt idx="11">
                  <c:v>38115</c:v>
                </c:pt>
                <c:pt idx="14">
                  <c:v>36863</c:v>
                </c:pt>
              </c:numCache>
            </c:numRef>
          </c:val>
          <c:extLst>
            <c:ext xmlns:c16="http://schemas.microsoft.com/office/drawing/2014/chart" uri="{C3380CC4-5D6E-409C-BE32-E72D297353CC}">
              <c16:uniqueId val="{00000000-EBDB-4AA6-A7A5-6E15294A44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5064</c:v>
                </c:pt>
                <c:pt idx="5">
                  <c:v>5799</c:v>
                </c:pt>
                <c:pt idx="8">
                  <c:v>6061</c:v>
                </c:pt>
                <c:pt idx="11">
                  <c:v>6279</c:v>
                </c:pt>
                <c:pt idx="14">
                  <c:v>5978</c:v>
                </c:pt>
              </c:numCache>
            </c:numRef>
          </c:val>
          <c:extLst>
            <c:ext xmlns:c16="http://schemas.microsoft.com/office/drawing/2014/chart" uri="{C3380CC4-5D6E-409C-BE32-E72D297353CC}">
              <c16:uniqueId val="{00000001-EBDB-4AA6-A7A5-6E15294A44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20172</c:v>
                </c:pt>
                <c:pt idx="5">
                  <c:v>21667</c:v>
                </c:pt>
                <c:pt idx="8">
                  <c:v>22526</c:v>
                </c:pt>
                <c:pt idx="11">
                  <c:v>25544</c:v>
                </c:pt>
                <c:pt idx="14">
                  <c:v>30163</c:v>
                </c:pt>
              </c:numCache>
            </c:numRef>
          </c:val>
          <c:extLst>
            <c:ext xmlns:c16="http://schemas.microsoft.com/office/drawing/2014/chart" uri="{C3380CC4-5D6E-409C-BE32-E72D297353CC}">
              <c16:uniqueId val="{00000002-EBDB-4AA6-A7A5-6E15294A44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DB-4AA6-A7A5-6E15294A44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DB-4AA6-A7A5-6E15294A44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35</c:v>
                </c:pt>
              </c:numCache>
            </c:numRef>
          </c:val>
          <c:extLst>
            <c:ext xmlns:c16="http://schemas.microsoft.com/office/drawing/2014/chart" uri="{C3380CC4-5D6E-409C-BE32-E72D297353CC}">
              <c16:uniqueId val="{00000005-EBDB-4AA6-A7A5-6E15294A44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4263</c:v>
                </c:pt>
                <c:pt idx="3">
                  <c:v>4238</c:v>
                </c:pt>
                <c:pt idx="6">
                  <c:v>4298</c:v>
                </c:pt>
                <c:pt idx="9">
                  <c:v>4269</c:v>
                </c:pt>
                <c:pt idx="12">
                  <c:v>4321</c:v>
                </c:pt>
              </c:numCache>
            </c:numRef>
          </c:val>
          <c:extLst>
            <c:ext xmlns:c16="http://schemas.microsoft.com/office/drawing/2014/chart" uri="{C3380CC4-5D6E-409C-BE32-E72D297353CC}">
              <c16:uniqueId val="{00000006-EBDB-4AA6-A7A5-6E15294A44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1345</c:v>
                </c:pt>
                <c:pt idx="3">
                  <c:v>1245</c:v>
                </c:pt>
                <c:pt idx="6">
                  <c:v>1140</c:v>
                </c:pt>
                <c:pt idx="9">
                  <c:v>1021</c:v>
                </c:pt>
                <c:pt idx="12">
                  <c:v>881</c:v>
                </c:pt>
              </c:numCache>
            </c:numRef>
          </c:val>
          <c:extLst>
            <c:ext xmlns:c16="http://schemas.microsoft.com/office/drawing/2014/chart" uri="{C3380CC4-5D6E-409C-BE32-E72D297353CC}">
              <c16:uniqueId val="{00000007-EBDB-4AA6-A7A5-6E15294A44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10031</c:v>
                </c:pt>
                <c:pt idx="3">
                  <c:v>10070</c:v>
                </c:pt>
                <c:pt idx="6">
                  <c:v>9955</c:v>
                </c:pt>
                <c:pt idx="9">
                  <c:v>9865</c:v>
                </c:pt>
                <c:pt idx="12">
                  <c:v>9140</c:v>
                </c:pt>
              </c:numCache>
            </c:numRef>
          </c:val>
          <c:extLst>
            <c:ext xmlns:c16="http://schemas.microsoft.com/office/drawing/2014/chart" uri="{C3380CC4-5D6E-409C-BE32-E72D297353CC}">
              <c16:uniqueId val="{00000008-EBDB-4AA6-A7A5-6E15294A44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1695</c:v>
                </c:pt>
                <c:pt idx="3">
                  <c:v>1538</c:v>
                </c:pt>
                <c:pt idx="6">
                  <c:v>1480</c:v>
                </c:pt>
                <c:pt idx="9">
                  <c:v>1433</c:v>
                </c:pt>
                <c:pt idx="12">
                  <c:v>1288</c:v>
                </c:pt>
              </c:numCache>
            </c:numRef>
          </c:val>
          <c:extLst>
            <c:ext xmlns:c16="http://schemas.microsoft.com/office/drawing/2014/chart" uri="{C3380CC4-5D6E-409C-BE32-E72D297353CC}">
              <c16:uniqueId val="{00000009-EBDB-4AA6-A7A5-6E15294A44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30143</c:v>
                </c:pt>
                <c:pt idx="3">
                  <c:v>28886</c:v>
                </c:pt>
                <c:pt idx="6">
                  <c:v>29307</c:v>
                </c:pt>
                <c:pt idx="9">
                  <c:v>29186</c:v>
                </c:pt>
                <c:pt idx="12">
                  <c:v>28921</c:v>
                </c:pt>
              </c:numCache>
            </c:numRef>
          </c:val>
          <c:extLst>
            <c:ext xmlns:c16="http://schemas.microsoft.com/office/drawing/2014/chart" uri="{C3380CC4-5D6E-409C-BE32-E72D297353CC}">
              <c16:uniqueId val="{0000000A-EBDB-4AA6-A7A5-6E15294A44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DB-4AA6-A7A5-6E15294A44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9096</c:v>
                </c:pt>
                <c:pt idx="1">
                  <c:v>12172</c:v>
                </c:pt>
                <c:pt idx="2">
                  <c:v>15839</c:v>
                </c:pt>
              </c:numCache>
            </c:numRef>
          </c:val>
          <c:extLst>
            <c:ext xmlns:c16="http://schemas.microsoft.com/office/drawing/2014/chart" uri="{C3380CC4-5D6E-409C-BE32-E72D297353CC}">
              <c16:uniqueId val="{00000000-AAE2-4927-8C25-146C6A9647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2900</c:v>
                </c:pt>
                <c:pt idx="1">
                  <c:v>2718</c:v>
                </c:pt>
                <c:pt idx="2">
                  <c:v>2527</c:v>
                </c:pt>
              </c:numCache>
            </c:numRef>
          </c:val>
          <c:extLst>
            <c:ext xmlns:c16="http://schemas.microsoft.com/office/drawing/2014/chart" uri="{C3380CC4-5D6E-409C-BE32-E72D297353CC}">
              <c16:uniqueId val="{00000001-AAE2-4927-8C25-146C6A9647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12836</c:v>
                </c:pt>
                <c:pt idx="1">
                  <c:v>12860</c:v>
                </c:pt>
                <c:pt idx="2">
                  <c:v>13821</c:v>
                </c:pt>
              </c:numCache>
            </c:numRef>
          </c:val>
          <c:extLst>
            <c:ext xmlns:c16="http://schemas.microsoft.com/office/drawing/2014/chart" uri="{C3380CC4-5D6E-409C-BE32-E72D297353CC}">
              <c16:uniqueId val="{00000002-AAE2-4927-8C25-146C6A9647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{D7CDDEDE-E08B-4C13-8764-7909CDF56677}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F0F-4BE8-A6EF-E3B1F624A4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{ACB75DCC-64B0-4509-9A3E-2F2FAB144008}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F-4BE8-A6EF-E3B1F624A4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{9D3E223A-A3AB-47BC-81F6-187C4D830D30}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F-4BE8-A6EF-E3B1F624A4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{969DA17B-DC87-4277-925A-4182B0AA48B6}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F-4BE8-A6EF-E3B1F624A4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{C309DCCF-EACE-43C0-8686-A87B2012E5A2}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F-4BE8-A6EF-E3B1F624A4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{467A2D34-574E-4373-984F-F2552D2D814E}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F0F-4BE8-A6EF-E3B1F624A4C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{336D0444-3C97-4B3D-BBFA-A4CAA59EA04D}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F0F-4BE8-A6EF-E3B1F624A4C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{2EF0B5E0-7A83-4F49-AC59-47F94534EFD3}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F0F-4BE8-A6EF-E3B1F624A4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{11486927-E880-4FDF-B5D1-81D46F2BFB23}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F0F-4BE8-A6EF-E3B1F624A4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61</c:v>
                </c:pt>
                <c:pt idx="16">
                  <c:v>61.2</c:v>
                </c:pt>
                <c:pt idx="24">
                  <c:v>60.8</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0F-4BE8-A6EF-E3B1F624A4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{4D18FDC0-1A3D-4554-8335-E8252E8F45D8}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F0F-4BE8-A6EF-E3B1F624A4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{30E2A66C-0592-465A-A032-2526C691D0C8}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F-4BE8-A6EF-E3B1F624A4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{EAFFF6A0-A7EE-4BF2-A67E-5E88C6D44C67}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F-4BE8-A6EF-E3B1F624A4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{1F7F6B41-E78C-4FE7-B78F-6F18203C06E3}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F-4BE8-A6EF-E3B1F624A4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{3696F5D1-CA59-4322-95DE-7DAD808C4F75}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F-4BE8-A6EF-E3B1F624A4C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{E2A49641-FBBC-441F-B8B3-F0EE35E5EBFC}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F0F-4BE8-A6EF-E3B1F624A4CA}"/>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{2517D29E-34B6-407E-9F55-A96731C1EED6}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F0F-4BE8-A6EF-E3B1F624A4CA}"/>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{FAF7F821-B2AC-479F-B6F5-9974350D93BB}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F0F-4BE8-A6EF-E3B1F624A4C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{0DA1E26E-856C-464D-B8F5-F462EBF29960}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F0F-4BE8-A6EF-E3B1F624A4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3F0F-4BE8-A6EF-E3B1F624A4C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{37936290-7C6E-4036-BD0A-A844A25FDCFA}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215-4428-A125-D57A8647EA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{3F928DF8-5829-44B4-BF4C-715E9CB3E070}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15-4428-A125-D57A8647EA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{92137479-9105-435C-86D7-A64849101140}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15-4428-A125-D57A8647EA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{E2A6F5B5-E87D-40AF-8007-D8515DF0F3E6}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15-4428-A125-D57A8647EA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{4EC86B52-C9D1-4AC9-89C8-A5A865A0304C}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15-4428-A125-D57A8647EAF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{B3500C0F-88A6-4B24-809B-603FABF358FA}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215-4428-A125-D57A8647EAF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{97B07B8F-5A3C-46A0-B41B-D3165DB617AC}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215-4428-A125-D57A8647EAF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{A9F35AAD-5A52-4B61-AE3F-00D23912F1CF}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215-4428-A125-D57A8647EAF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{7584359D-8508-46DC-BE31-A71DD0276B18}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215-4428-A125-D57A8647EA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3.9</c:v>
                </c:pt>
                <c:pt idx="16">
                  <c:v>2.9</c:v>
                </c:pt>
                <c:pt idx="24">
                  <c:v>1.9</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15-4428-A125-D57A8647EA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{4F482EB4-9A67-4209-A538-40FC65679A75}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215-4428-A125-D57A8647EA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{785C559F-8CEE-468F-899C-3C89B5C352EA}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15-4428-A125-D57A8647EA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{2273DD79-DA13-48E2-BBD9-3196CE0CC640}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15-4428-A125-D57A8647EA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{AA863C8C-31BE-4E01-BB09-F67ACF1ABA31}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15-4428-A125-D57A8647EA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{402BD2DF-D3A9-4398-A570-6420561A4AB6}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15-4428-A125-D57A8647EAF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{4447DA20-1B96-4FCD-9C57-2BC84D71D2C4}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215-4428-A125-D57A8647EAF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{53C80F9E-170D-4E89-9B6F-58A9EFAA894D}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215-4428-A125-D57A8647EAF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{C3D08CB5-27A8-4C0B-83B7-8550583ECE20}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215-4428-A125-D57A8647EAF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{FDE54AED-97E5-4D58-A939-560546662F25}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215-4428-A125-D57A8647EA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215-4428-A125-D57A8647EAF0}"/>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）については、発行額が償還額を上回らない方針のもとで市債の発行を行っている。令和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年度は、学校給食センターや臨時財政対策債などの償還開始により、元利償還金の額が</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）については、交付税算入率が高い地方債の活用に努めていることなどにより、高い水準で推移しており、</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一般会計等に係る地方債の現在高については、市債発行額が償還額を下回っているため、前年度より減少した。</a:t>
          </a:r>
        </a:p>
        <a:p>
          <a:r>
            <a:rPr kumimoji="1" lang="ja-JP" altLang="en-US" sz="1400">
              <a:latin typeface="ＭＳ ゴシック" pitchFamily="49" charset="-128"/>
              <a:ea typeface="ＭＳ ゴシック" pitchFamily="49" charset="-128"/>
            </a:rPr>
            <a:t>公営企業債等繰入見込額及び組合等負担等見込額については、起債の新規発行を抑制していることにより減少している。</a:t>
          </a:r>
        </a:p>
        <a:p>
          <a:r>
            <a:rPr kumimoji="1" lang="ja-JP" altLang="en-US" sz="1400">
              <a:latin typeface="ＭＳ ゴシック" pitchFamily="49" charset="-128"/>
              <a:ea typeface="ＭＳ ゴシック" pitchFamily="49" charset="-128"/>
            </a:rPr>
            <a:t>充当可能基金については、財政調整基金の増により増加している。</a:t>
          </a:r>
        </a:p>
        <a:p>
          <a:r>
            <a:rPr kumimoji="1" lang="ja-JP" altLang="en-US" sz="1400">
              <a:latin typeface="ＭＳ ゴシック" pitchFamily="49" charset="-128"/>
              <a:ea typeface="ＭＳ ゴシック" pitchFamily="49" charset="-128"/>
            </a:rPr>
            <a:t>将来負担額を充当可能財源等が上回っているため、将来負担比率の分子は、減少しており、その額は年々大きくなっている。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・主な要因は、決算剰余金の一部を財政調整基金に積立てていることなどにより増加したことである。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・自然災害や感染症対策等不測の事態に備えるため、また、公共施設の老朽化対策など、今後の財政需要の増大に適切に対応していけるように、財政調整基金を中心に積み立て、残高を確保していく。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・公共施設等整備基金：公共施設等の建設、改修、維持修繕等その他の整備を行う。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・地域福祉基金：地域における住宅福祉の向上や健康づくり等の民間活動の活性化を図るとともに、高齢者福祉施設等を積極的に推進を図る。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・公共施設等整備基金：施設整備のための費用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千円の積立てに対し、地域振興のために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・その他特定目的基金全体：公共施設再配置計画や各施設の長寿命化計画に基づく、公共施設の整備・更新等、多額の費用負担が見込まれる特定の財政支出に備えるため、残高を確保していく。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・主な要因は、不用額による決算剰余金等の積立額が取崩し額を上回ったため、積立を行うことができたことである。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・感染症対策のための経費や、大規模災害の発生に備えるため、これまで同様、財政調整基金を積み立てて、残高を確保していく。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・主な要因は、基金利息のみの積立のため、毎年度行っている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・現時点では公債費が減少する見込みのため、償還のための繰り入れのみを行い、今後も減少を見込んでいる。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年度以降、類似団体平均を上回る状況が続いていたが、市道の改良・長寿命化や学校等の公共施設の改修など設備投資を計画的に進めていることや、令和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年度に固定資産台帳整備開始以降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年度分の部分除却処理を一括して行ったことにより、令和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年度も類似団体平均を下回っている。令和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月には、「公共施設等総合管理計画」の改定を行い、今後も公共施設等の維持管理・更新・長寿命化などを計画的に行うこととしている。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128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038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153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500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124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3598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175462"/>
          <a:ext cx="61976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13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30</xdr:row>
      <xdr:rowOff>160655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917825" y="5175462"/>
          <a:ext cx="6705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51318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30</xdr:row>
      <xdr:rowOff>160655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182658"/>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510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30</xdr:row>
      <xdr:rowOff>153458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576705" y="5157470"/>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490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48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482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490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51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市債の発行抑制に加え、基金の積立てを行っているため、債務償還比率はここ</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年低下し続けており、前年度に引き続き類似団体平均を下回っている。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営企業及び一部事務組合分を含む地方債現在高が減少したこと等により将来負担額が減少し、また、基金積立等による充当可能財源が大幅に増加したことや経常一般財源等である普通交付税の増額等により、債務償還比率は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5063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97373</xdr:rowOff>
    </xdr:from>
    <xdr:to>
      <xdr:col>76</xdr:col>
      <xdr:colOff>73025</xdr:colOff>
      <xdr:row>27</xdr:row>
      <xdr:rowOff>27523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001625" y="4456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12300</xdr:rowOff>
    </xdr:from>
    <xdr:ext cx="405111"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080365" y="437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54075</xdr:rowOff>
    </xdr:from>
    <xdr:to>
      <xdr:col>72</xdr:col>
      <xdr:colOff>123825</xdr:colOff>
      <xdr:row>27</xdr:row>
      <xdr:rowOff>155675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45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148173</xdr:rowOff>
    </xdr:from>
    <xdr:to>
      <xdr:col>76</xdr:col>
      <xdr:colOff>22225</xdr:colOff>
      <xdr:row>27</xdr:row>
      <xdr:rowOff>104875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409805" y="4506813"/>
          <a:ext cx="619760" cy="1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89081</xdr:rowOff>
    </xdr:from>
    <xdr:to>
      <xdr:col>68</xdr:col>
      <xdr:colOff>123825</xdr:colOff>
      <xdr:row>28</xdr:row>
      <xdr:rowOff>19231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688445" y="4615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104875</xdr:rowOff>
    </xdr:from>
    <xdr:to>
      <xdr:col>72</xdr:col>
      <xdr:colOff>73025</xdr:colOff>
      <xdr:row>27</xdr:row>
      <xdr:rowOff>139881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39245" y="4631155"/>
          <a:ext cx="670560" cy="3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115452</xdr:rowOff>
    </xdr:from>
    <xdr:to>
      <xdr:col>64</xdr:col>
      <xdr:colOff>123825</xdr:colOff>
      <xdr:row>28</xdr:row>
      <xdr:rowOff>45602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017885" y="464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139881</xdr:rowOff>
    </xdr:from>
    <xdr:to>
      <xdr:col>68</xdr:col>
      <xdr:colOff>73025</xdr:colOff>
      <xdr:row>27</xdr:row>
      <xdr:rowOff>166252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068685" y="4666161"/>
          <a:ext cx="67056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9543</xdr:rowOff>
    </xdr:from>
    <xdr:to>
      <xdr:col>60</xdr:col>
      <xdr:colOff>123825</xdr:colOff>
      <xdr:row>28</xdr:row>
      <xdr:rowOff>111143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0347325" y="47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166252</xdr:rowOff>
    </xdr:from>
    <xdr:to>
      <xdr:col>64</xdr:col>
      <xdr:colOff>73025</xdr:colOff>
      <xdr:row>28</xdr:row>
      <xdr:rowOff>60343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0398125" y="4692532"/>
          <a:ext cx="67056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752</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2185092" y="4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35758</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1527232" y="439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62129</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0856672" y="44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0186112" y="448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150495</xdr:rowOff>
    </xdr:from>
    <xdr:to>
      <xdr:col>24</xdr:col>
      <xdr:colOff>62865</xdr:colOff>
      <xdr:row>40</xdr:row>
      <xdr:rowOff>85725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850255"/>
          <a:ext cx="0"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89552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85725</xdr:rowOff>
    </xdr:from>
    <xdr:to>
      <xdr:col>24</xdr:col>
      <xdr:colOff>152400</xdr:colOff>
      <xdr:row>40</xdr:row>
      <xdr:rowOff>85725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6791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97172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150495</xdr:rowOff>
    </xdr:from>
    <xdr:to>
      <xdr:col>24</xdr:col>
      <xdr:colOff>152400</xdr:colOff>
      <xdr:row>34</xdr:row>
      <xdr:rowOff>150495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850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19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19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132080</xdr:rowOff>
    </xdr:from>
    <xdr:to>
      <xdr:col>24</xdr:col>
      <xdr:colOff>114300</xdr:colOff>
      <xdr:row>40</xdr:row>
      <xdr:rowOff>62230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47007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58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742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xdr:rowOff>
    </xdr:from>
    <xdr:to>
      <xdr:col>24</xdr:col>
      <xdr:colOff>63500</xdr:colOff>
      <xdr:row>40</xdr:row>
      <xdr:rowOff>87630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355340" y="671703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120650</xdr:rowOff>
    </xdr:from>
    <xdr:to>
      <xdr:col>15</xdr:col>
      <xdr:colOff>101600</xdr:colOff>
      <xdr:row>41</xdr:row>
      <xdr:rowOff>50800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82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41</xdr:row>
      <xdr:rowOff>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565400" y="679323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145415</xdr:rowOff>
    </xdr:from>
    <xdr:to>
      <xdr:col>10</xdr:col>
      <xdr:colOff>165100</xdr:colOff>
      <xdr:row>41</xdr:row>
      <xdr:rowOff>75565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85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0</xdr:rowOff>
    </xdr:from>
    <xdr:to>
      <xdr:col>15</xdr:col>
      <xdr:colOff>50800</xdr:colOff>
      <xdr:row>41</xdr:row>
      <xdr:rowOff>24765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790700" y="687324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31115</xdr:rowOff>
    </xdr:from>
    <xdr:to>
      <xdr:col>6</xdr:col>
      <xdr:colOff>38100</xdr:colOff>
      <xdr:row>41</xdr:row>
      <xdr:rowOff>132715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9043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24765</xdr:rowOff>
    </xdr:from>
    <xdr:to>
      <xdr:col>10</xdr:col>
      <xdr:colOff>114300</xdr:colOff>
      <xdr:row>41</xdr:row>
      <xdr:rowOff>81915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008380" y="6898005"/>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41927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66692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9258300" y="6827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96168</xdr:rowOff>
    </xdr:from>
    <xdr:to>
      <xdr:col>55</xdr:col>
      <xdr:colOff>50800</xdr:colOff>
      <xdr:row>41</xdr:row>
      <xdr:rowOff>26318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192260" y="6801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119045</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9258300" y="66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99433</xdr:rowOff>
    </xdr:from>
    <xdr:to>
      <xdr:col>50</xdr:col>
      <xdr:colOff>165100</xdr:colOff>
      <xdr:row>41</xdr:row>
      <xdr:rowOff>29583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445500" y="6805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146968</xdr:rowOff>
    </xdr:from>
    <xdr:to>
      <xdr:col>55</xdr:col>
      <xdr:colOff>0</xdr:colOff>
      <xdr:row>40</xdr:row>
      <xdr:rowOff>150233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496300" y="6852568"/>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102243</xdr:rowOff>
    </xdr:from>
    <xdr:to>
      <xdr:col>46</xdr:col>
      <xdr:colOff>38100</xdr:colOff>
      <xdr:row>41</xdr:row>
      <xdr:rowOff>32393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670800" y="6807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150233</xdr:rowOff>
    </xdr:from>
    <xdr:to>
      <xdr:col>50</xdr:col>
      <xdr:colOff>114300</xdr:colOff>
      <xdr:row>40</xdr:row>
      <xdr:rowOff>153043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713980" y="6855833"/>
          <a:ext cx="78232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104757</xdr:rowOff>
    </xdr:from>
    <xdr:to>
      <xdr:col>41</xdr:col>
      <xdr:colOff>101600</xdr:colOff>
      <xdr:row>41</xdr:row>
      <xdr:rowOff>34907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873240" y="68103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153043</xdr:rowOff>
    </xdr:from>
    <xdr:to>
      <xdr:col>45</xdr:col>
      <xdr:colOff>177800</xdr:colOff>
      <xdr:row>40</xdr:row>
      <xdr:rowOff>155557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24040" y="6858643"/>
          <a:ext cx="78994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106455</xdr:rowOff>
    </xdr:from>
    <xdr:to>
      <xdr:col>36</xdr:col>
      <xdr:colOff>165100</xdr:colOff>
      <xdr:row>41</xdr:row>
      <xdr:rowOff>36605</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098540" y="681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155557</xdr:rowOff>
    </xdr:from>
    <xdr:to>
      <xdr:col>41</xdr:col>
      <xdr:colOff>50800</xdr:colOff>
      <xdr:row>40</xdr:row>
      <xdr:rowOff>157255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149340" y="6861157"/>
          <a:ext cx="7747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8239271" y="69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7477271" y="69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6702571" y="69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5905011" y="69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46110</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8239271" y="658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48920</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7477271" y="65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51434</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6702571" y="65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53132</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5905011" y="65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14515</xdr:rowOff>
    </xdr:from>
    <xdr:to>
      <xdr:col>24</xdr:col>
      <xdr:colOff>114300</xdr:colOff>
      <xdr:row>60</xdr:row>
      <xdr:rowOff>116115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03606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37392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124960" y="992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312160" y="10058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65315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355340" y="10105753"/>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51460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47353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565400" y="10095956"/>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739900" y="10024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37556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790700" y="10071463"/>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965200" y="100048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13063</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08380" y="10055679"/>
          <a:ext cx="78232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170564"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38570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80390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611004"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83630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9258300" y="1046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71754</xdr:rowOff>
    </xdr:from>
    <xdr:to>
      <xdr:col>55</xdr:col>
      <xdr:colOff>50800</xdr:colOff>
      <xdr:row>62</xdr:row>
      <xdr:rowOff>1904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192260" y="10297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94631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9258300" y="101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79196</xdr:rowOff>
    </xdr:from>
    <xdr:to>
      <xdr:col>50</xdr:col>
      <xdr:colOff>165100</xdr:colOff>
      <xdr:row>62</xdr:row>
      <xdr:rowOff>9346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445500" y="1030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122554</xdr:rowOff>
    </xdr:from>
    <xdr:to>
      <xdr:col>55</xdr:col>
      <xdr:colOff>0</xdr:colOff>
      <xdr:row>61</xdr:row>
      <xdr:rowOff>129996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496300" y="10348594"/>
          <a:ext cx="7239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87145</xdr:rowOff>
    </xdr:from>
    <xdr:to>
      <xdr:col>46</xdr:col>
      <xdr:colOff>38100</xdr:colOff>
      <xdr:row>62</xdr:row>
      <xdr:rowOff>17295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670800" y="10313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129996</xdr:rowOff>
    </xdr:from>
    <xdr:to>
      <xdr:col>50</xdr:col>
      <xdr:colOff>114300</xdr:colOff>
      <xdr:row>61</xdr:row>
      <xdr:rowOff>137945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713980" y="10356036"/>
          <a:ext cx="78232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91380</xdr:rowOff>
    </xdr:from>
    <xdr:to>
      <xdr:col>41</xdr:col>
      <xdr:colOff>101600</xdr:colOff>
      <xdr:row>62</xdr:row>
      <xdr:rowOff>21530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873240" y="10317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137945</xdr:rowOff>
    </xdr:from>
    <xdr:to>
      <xdr:col>45</xdr:col>
      <xdr:colOff>177800</xdr:colOff>
      <xdr:row>61</xdr:row>
      <xdr:rowOff>142180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24040" y="10363985"/>
          <a:ext cx="78994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97211</xdr:rowOff>
    </xdr:from>
    <xdr:to>
      <xdr:col>36</xdr:col>
      <xdr:colOff>165100</xdr:colOff>
      <xdr:row>62</xdr:row>
      <xdr:rowOff>27361</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098540" y="1032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142180</xdr:rowOff>
    </xdr:from>
    <xdr:to>
      <xdr:col>41</xdr:col>
      <xdr:colOff>50800</xdr:colOff>
      <xdr:row>61</xdr:row>
      <xdr:rowOff>148011</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149340" y="10368220"/>
          <a:ext cx="7747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1059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105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105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1060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25873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214575" y="1008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33822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444955" y="1009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38057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0255" y="1009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43888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5872695" y="1010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63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38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43451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37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3779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115824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355340" y="13830300"/>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163322</xdr:rowOff>
    </xdr:from>
    <xdr:to>
      <xdr:col>15</xdr:col>
      <xdr:colOff>101600</xdr:colOff>
      <xdr:row>82</xdr:row>
      <xdr:rowOff>93472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3742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42672</xdr:rowOff>
    </xdr:from>
    <xdr:to>
      <xdr:col>19</xdr:col>
      <xdr:colOff>177800</xdr:colOff>
      <xdr:row>82</xdr:row>
      <xdr:rowOff>83820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565400" y="13789152"/>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42672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790700" y="13750291"/>
          <a:ext cx="7747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87885</xdr:rowOff>
    </xdr:from>
    <xdr:to>
      <xdr:col>6</xdr:col>
      <xdr:colOff>38100</xdr:colOff>
      <xdr:row>82</xdr:row>
      <xdr:rowOff>18035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3666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138685</xdr:rowOff>
    </xdr:from>
    <xdr:to>
      <xdr:col>10</xdr:col>
      <xdr:colOff>114300</xdr:colOff>
      <xdr:row>82</xdr:row>
      <xdr:rowOff>3811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08380" y="13717525"/>
          <a:ext cx="7823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84599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3831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45738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9162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375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22352</xdr:rowOff>
    </xdr:from>
    <xdr:to>
      <xdr:col>55</xdr:col>
      <xdr:colOff>50800</xdr:colOff>
      <xdr:row>84</xdr:row>
      <xdr:rowOff>123952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192260" y="14104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9258300" y="140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26924</xdr:rowOff>
    </xdr:from>
    <xdr:to>
      <xdr:col>50</xdr:col>
      <xdr:colOff>165100</xdr:colOff>
      <xdr:row>84</xdr:row>
      <xdr:rowOff>128524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445500" y="141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73152</xdr:rowOff>
    </xdr:from>
    <xdr:to>
      <xdr:col>55</xdr:col>
      <xdr:colOff>0</xdr:colOff>
      <xdr:row>84</xdr:row>
      <xdr:rowOff>77724</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496300" y="1415491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67080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77724</xdr:rowOff>
    </xdr:from>
    <xdr:to>
      <xdr:col>50</xdr:col>
      <xdr:colOff>114300</xdr:colOff>
      <xdr:row>84</xdr:row>
      <xdr:rowOff>83820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713980" y="14159484"/>
          <a:ext cx="78232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36068</xdr:rowOff>
    </xdr:from>
    <xdr:to>
      <xdr:col>41</xdr:col>
      <xdr:colOff>101600</xdr:colOff>
      <xdr:row>84</xdr:row>
      <xdr:rowOff>137668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873240" y="141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86868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24040" y="14165580"/>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35306</xdr:rowOff>
    </xdr:from>
    <xdr:to>
      <xdr:col>36</xdr:col>
      <xdr:colOff>165100</xdr:colOff>
      <xdr:row>84</xdr:row>
      <xdr:rowOff>136906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098540" y="141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86106</xdr:rowOff>
    </xdr:from>
    <xdr:to>
      <xdr:col>41</xdr:col>
      <xdr:colOff>50800</xdr:colOff>
      <xdr:row>84</xdr:row>
      <xdr:rowOff>86868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149340" y="14167866"/>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8271587" y="138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593732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119651</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8271587" y="142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7509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128795</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6712027" y="1421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128033</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5937327" y="1420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325600" y="64585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66692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44145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57884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139065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629640" y="646366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80414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93345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54940" y="642937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029440" y="63709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59055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072620" y="642175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126365</xdr:rowOff>
    </xdr:from>
    <xdr:to>
      <xdr:col>67</xdr:col>
      <xdr:colOff>101600</xdr:colOff>
      <xdr:row>38</xdr:row>
      <xdr:rowOff>56515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1231880" y="632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xdr:rowOff>
    </xdr:from>
    <xdr:to>
      <xdr:col>71</xdr:col>
      <xdr:colOff>177800</xdr:colOff>
      <xdr:row>38</xdr:row>
      <xdr:rowOff>51435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1282680" y="637603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437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75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4372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752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9005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47642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10298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1954784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116840</xdr:rowOff>
    </xdr:from>
    <xdr:to>
      <xdr:col>116</xdr:col>
      <xdr:colOff>114300</xdr:colOff>
      <xdr:row>40</xdr:row>
      <xdr:rowOff>46990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9458940"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95267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1954784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124460</xdr:rowOff>
    </xdr:from>
    <xdr:to>
      <xdr:col>112</xdr:col>
      <xdr:colOff>38100</xdr:colOff>
      <xdr:row>40</xdr:row>
      <xdr:rowOff>54610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8735040" y="666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167640</xdr:rowOff>
    </xdr:from>
    <xdr:to>
      <xdr:col>116</xdr:col>
      <xdr:colOff>63500</xdr:colOff>
      <xdr:row>40</xdr:row>
      <xdr:rowOff>3810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8778220" y="670560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793748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xdr:rowOff>
    </xdr:from>
    <xdr:to>
      <xdr:col>111</xdr:col>
      <xdr:colOff>177800</xdr:colOff>
      <xdr:row>40</xdr:row>
      <xdr:rowOff>7620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7988280" y="67094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716278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40</xdr:row>
      <xdr:rowOff>7620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7213580" y="668655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101600</xdr:rowOff>
    </xdr:from>
    <xdr:to>
      <xdr:col>98</xdr:col>
      <xdr:colOff>38100</xdr:colOff>
      <xdr:row>40</xdr:row>
      <xdr:rowOff>31750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6388080" y="6639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148590</xdr:rowOff>
    </xdr:from>
    <xdr:to>
      <xdr:col>102</xdr:col>
      <xdr:colOff>114300</xdr:colOff>
      <xdr:row>39</xdr:row>
      <xdr:rowOff>152400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6431260" y="66865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5611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777626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700156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62268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45737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5611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77626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700156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22877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622686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4414500" y="987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104648</xdr:rowOff>
    </xdr:from>
    <xdr:to>
      <xdr:col>85</xdr:col>
      <xdr:colOff>177800</xdr:colOff>
      <xdr:row>61</xdr:row>
      <xdr:rowOff>34798</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325600" y="101630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83075</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44145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57884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155448</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3629640" y="10172700"/>
          <a:ext cx="7467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80414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114300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54940" y="101727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xdr:rowOff>
    </xdr:from>
    <xdr:to>
      <xdr:col>72</xdr:col>
      <xdr:colOff>38100</xdr:colOff>
      <xdr:row>60</xdr:row>
      <xdr:rowOff>110236</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029440" y="10067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59436</xdr:rowOff>
    </xdr:from>
    <xdr:to>
      <xdr:col>76</xdr:col>
      <xdr:colOff>114300</xdr:colOff>
      <xdr:row>60</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072620" y="10117836"/>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116078</xdr:rowOff>
    </xdr:from>
    <xdr:to>
      <xdr:col>67</xdr:col>
      <xdr:colOff>101600</xdr:colOff>
      <xdr:row>60</xdr:row>
      <xdr:rowOff>46228</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1231880" y="1000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166878</xdr:rowOff>
    </xdr:from>
    <xdr:to>
      <xdr:col>71</xdr:col>
      <xdr:colOff>177800</xdr:colOff>
      <xdr:row>60</xdr:row>
      <xdr:rowOff>59436</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1282680" y="10057638"/>
          <a:ext cx="78994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343724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75244"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1900544"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110298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4372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752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101363</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19005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37355</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110298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19547840" y="1021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39878</xdr:rowOff>
    </xdr:from>
    <xdr:to>
      <xdr:col>116</xdr:col>
      <xdr:colOff>114300</xdr:colOff>
      <xdr:row>60</xdr:row>
      <xdr:rowOff>141478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5894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62755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19547840" y="99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32258</xdr:rowOff>
    </xdr:from>
    <xdr:to>
      <xdr:col>112</xdr:col>
      <xdr:colOff>38100</xdr:colOff>
      <xdr:row>60</xdr:row>
      <xdr:rowOff>133858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735040" y="100906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83058</xdr:rowOff>
    </xdr:from>
    <xdr:to>
      <xdr:col>116</xdr:col>
      <xdr:colOff>63500</xdr:colOff>
      <xdr:row>60</xdr:row>
      <xdr:rowOff>90678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778220" y="10141458"/>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49022</xdr:rowOff>
    </xdr:from>
    <xdr:to>
      <xdr:col>107</xdr:col>
      <xdr:colOff>101600</xdr:colOff>
      <xdr:row>60</xdr:row>
      <xdr:rowOff>150622</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937480" y="101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83058</xdr:rowOff>
    </xdr:from>
    <xdr:to>
      <xdr:col>111</xdr:col>
      <xdr:colOff>177800</xdr:colOff>
      <xdr:row>60</xdr:row>
      <xdr:rowOff>99822</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988280" y="10141458"/>
          <a:ext cx="78994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xdr:rowOff>
    </xdr:from>
    <xdr:to>
      <xdr:col>102</xdr:col>
      <xdr:colOff>165100</xdr:colOff>
      <xdr:row>60</xdr:row>
      <xdr:rowOff>115570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716278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64770</xdr:rowOff>
    </xdr:from>
    <xdr:to>
      <xdr:col>107</xdr:col>
      <xdr:colOff>50800</xdr:colOff>
      <xdr:row>60</xdr:row>
      <xdr:rowOff>99822</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7213580" y="10123170"/>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20828</xdr:rowOff>
    </xdr:from>
    <xdr:to>
      <xdr:col>98</xdr:col>
      <xdr:colOff>38100</xdr:colOff>
      <xdr:row>60</xdr:row>
      <xdr:rowOff>122428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6388080" y="10079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64770</xdr:rowOff>
    </xdr:from>
    <xdr:to>
      <xdr:col>102</xdr:col>
      <xdr:colOff>114300</xdr:colOff>
      <xdr:row>60</xdr:row>
      <xdr:rowOff>71628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6431260" y="10123170"/>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18561127" y="103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17776267" y="103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700156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6226867" y="104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150385</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18561127" y="987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167149</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17776267"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132097</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700156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138955</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6226867" y="986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44145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4325600" y="135947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38752</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44145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3578840" y="13548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17145</xdr:rowOff>
    </xdr:from>
    <xdr:to>
      <xdr:col>85</xdr:col>
      <xdr:colOff>127000</xdr:colOff>
      <xdr:row>81</xdr:row>
      <xdr:rowOff>66675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3629640" y="13595985"/>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88264</xdr:rowOff>
    </xdr:from>
    <xdr:to>
      <xdr:col>76</xdr:col>
      <xdr:colOff>165100</xdr:colOff>
      <xdr:row>81</xdr:row>
      <xdr:rowOff>18414</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804140" y="13499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81</xdr:row>
      <xdr:rowOff>17145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854940" y="13550264"/>
          <a:ext cx="7747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40639</xdr:rowOff>
    </xdr:from>
    <xdr:to>
      <xdr:col>72</xdr:col>
      <xdr:colOff>38100</xdr:colOff>
      <xdr:row>80</xdr:row>
      <xdr:rowOff>142239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029440" y="13451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91439</xdr:rowOff>
    </xdr:from>
    <xdr:to>
      <xdr:col>76</xdr:col>
      <xdr:colOff>114300</xdr:colOff>
      <xdr:row>80</xdr:row>
      <xdr:rowOff>139064</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072620" y="13502639"/>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1231880" y="13406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41911</xdr:rowOff>
    </xdr:from>
    <xdr:to>
      <xdr:col>71</xdr:col>
      <xdr:colOff>177800</xdr:colOff>
      <xdr:row>80</xdr:row>
      <xdr:rowOff>91439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1282680" y="13453111"/>
          <a:ext cx="78994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3437244" y="139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2675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19005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1102984" y="1387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34372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34941</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2675244" y="132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158766</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1900544" y="1323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1102984"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9458940" y="1424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19547840"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873504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778220" y="14287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7988280" y="14287500"/>
          <a:ext cx="78994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71627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721358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638808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6431260" y="143827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185611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70015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62268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44145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357884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02944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123188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325600" y="173641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120122</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4414500" y="172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62956</xdr:rowOff>
    </xdr:from>
    <xdr:to>
      <xdr:col>81</xdr:col>
      <xdr:colOff>101600</xdr:colOff>
      <xdr:row>103</xdr:row>
      <xdr:rowOff>164556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578840" y="173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113756</xdr:rowOff>
    </xdr:from>
    <xdr:to>
      <xdr:col>85</xdr:col>
      <xdr:colOff>127000</xdr:colOff>
      <xdr:row>103</xdr:row>
      <xdr:rowOff>148045</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629640" y="17380676"/>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804140" y="172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82731</xdr:rowOff>
    </xdr:from>
    <xdr:to>
      <xdr:col>81</xdr:col>
      <xdr:colOff>50800</xdr:colOff>
      <xdr:row>103</xdr:row>
      <xdr:rowOff>113756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54940" y="17349651"/>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029440" y="17216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82731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072620" y="17266919"/>
          <a:ext cx="78232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123188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19050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11282680" y="17266919"/>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34372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19005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110298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9633</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34372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2675244" y="1708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19005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110298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19547840" y="1763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87350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945894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19547840" y="179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873504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87630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18778220" y="18022824"/>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7937480" y="179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89915</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7988280" y="18025110"/>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7162780" y="17902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89915</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7213580" y="17949672"/>
          <a:ext cx="7747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6388080" y="1792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xdr:rowOff>
    </xdr:from>
    <xdr:to>
      <xdr:col>102</xdr:col>
      <xdr:colOff>114300</xdr:colOff>
      <xdr:row>107</xdr:row>
      <xdr:rowOff>30480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6431260" y="17949672"/>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700156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622686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185611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17776267" y="180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7001567" y="179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622686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道路は、市道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か年集中整備計画（令和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年度目として過去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年度平均事業費（平成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年度の決算平均）の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倍の当初予算を計上して新設改良や舗装工事を進めていることや、固定資産台帳の部分除却処理などにより、有形固定資産減価償却率が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学校施設は、類似団体と比較して一人当たり面積が上回っているが、令和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年度末をもって武儀東小学校が閉校し、令和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年度から武儀西小学校と統合して武儀小学校になったこともあり、若干縮小した。令和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年度以降も学校再編の検討が続くことから、統廃合の進捗状況によっては数値が低下していくことも見込まれる。関市では公共施設全体のうち約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が学校施設となっており、令和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年度に策定した関市学校施設長寿命化計画に基づき、今後も適正に整備していく。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は、わかくさ・プラザ学習情報館のうち中央公民館部分（図書館及びまなびセンターの専用部分を除く範囲）のみ計上しており、比較的新しい施設であるため、類似団体を大きく下回っている。一方で、比較的新しい施設ではある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年度末時点で建築後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年度にかけて空調設備等の大規模改修を行っている。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3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64770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23479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15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32113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205946"/>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6357076"/>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38</xdr:row>
      <xdr:rowOff>33746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1790700" y="6205946"/>
          <a:ext cx="7747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6312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33746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6363789"/>
          <a:ext cx="7823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99440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75673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1100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36304" y="640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569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62051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713980" y="6633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19050</xdr:rowOff>
    </xdr:from>
    <xdr:to>
      <xdr:col>41</xdr:col>
      <xdr:colOff>101600</xdr:colOff>
      <xdr:row>33</xdr:row>
      <xdr:rowOff>120650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69850</xdr:rowOff>
    </xdr:from>
    <xdr:to>
      <xdr:col>45</xdr:col>
      <xdr:colOff>177800</xdr:colOff>
      <xdr:row>39</xdr:row>
      <xdr:rowOff>95250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24040" y="5601970"/>
          <a:ext cx="789940" cy="10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19050</xdr:rowOff>
    </xdr:from>
    <xdr:to>
      <xdr:col>36</xdr:col>
      <xdr:colOff>165100</xdr:colOff>
      <xdr:row>33</xdr:row>
      <xdr:rowOff>120650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69850</xdr:rowOff>
    </xdr:from>
    <xdr:to>
      <xdr:col>41</xdr:col>
      <xdr:colOff>50800</xdr:colOff>
      <xdr:row>33</xdr:row>
      <xdr:rowOff>69850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149340" y="56019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137177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137177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0359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58783</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355340" y="10082893"/>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008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24493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058944"/>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10302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168184</xdr:rowOff>
    </xdr:from>
    <xdr:to>
      <xdr:col>15</xdr:col>
      <xdr:colOff>50800</xdr:colOff>
      <xdr:row>61</xdr:row>
      <xdr:rowOff>127363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790700" y="10058944"/>
          <a:ext cx="774700" cy="29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71665</xdr:rowOff>
    </xdr:from>
    <xdr:to>
      <xdr:col>6</xdr:col>
      <xdr:colOff>38100</xdr:colOff>
      <xdr:row>62</xdr:row>
      <xdr:rowOff>1815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297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127363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08380" y="10348505"/>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1039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9258300" y="10353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1922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40657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9258300"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xdr:rowOff>
    </xdr:from>
    <xdr:to>
      <xdr:col>50</xdr:col>
      <xdr:colOff>165100</xdr:colOff>
      <xdr:row>61</xdr:row>
      <xdr:rowOff>115570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445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64770</xdr:rowOff>
    </xdr:from>
    <xdr:to>
      <xdr:col>55</xdr:col>
      <xdr:colOff>0</xdr:colOff>
      <xdr:row>61</xdr:row>
      <xdr:rowOff>68580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496300" y="1029081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31115</xdr:rowOff>
    </xdr:from>
    <xdr:to>
      <xdr:col>46</xdr:col>
      <xdr:colOff>38100</xdr:colOff>
      <xdr:row>61</xdr:row>
      <xdr:rowOff>132715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670800" y="102571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64770</xdr:rowOff>
    </xdr:from>
    <xdr:to>
      <xdr:col>50</xdr:col>
      <xdr:colOff>114300</xdr:colOff>
      <xdr:row>61</xdr:row>
      <xdr:rowOff>81915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713980" y="1029081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8732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81915</xdr:rowOff>
    </xdr:from>
    <xdr:to>
      <xdr:col>45</xdr:col>
      <xdr:colOff>177800</xdr:colOff>
      <xdr:row>63</xdr:row>
      <xdr:rowOff>11430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6924040" y="10307955"/>
          <a:ext cx="78994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133985</xdr:rowOff>
    </xdr:from>
    <xdr:to>
      <xdr:col>36</xdr:col>
      <xdr:colOff>165100</xdr:colOff>
      <xdr:row>63</xdr:row>
      <xdr:rowOff>64135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098540" y="10527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13335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149340" y="1057275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8271587" y="105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7509587" y="104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132097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8271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149242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750958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67120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55262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5937327" y="1061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12496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036060" y="1370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149241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12496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312160" y="13665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5714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355340" y="13716001"/>
          <a:ext cx="73152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5146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83820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2565400" y="13716001"/>
          <a:ext cx="78994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739900" y="1374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83820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790700" y="1379410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65200" y="137242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47625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08380" y="13771244"/>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17056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3857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61100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8363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66691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9258300" y="1402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87885</xdr:rowOff>
    </xdr:from>
    <xdr:to>
      <xdr:col>55</xdr:col>
      <xdr:colOff>50800</xdr:colOff>
      <xdr:row>83</xdr:row>
      <xdr:rowOff>18035</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192260" y="13834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110762</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9258300" y="136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97028</xdr:rowOff>
    </xdr:from>
    <xdr:to>
      <xdr:col>50</xdr:col>
      <xdr:colOff>165100</xdr:colOff>
      <xdr:row>83</xdr:row>
      <xdr:rowOff>27178</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8445500" y="1384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138685</xdr:rowOff>
    </xdr:from>
    <xdr:to>
      <xdr:col>55</xdr:col>
      <xdr:colOff>0</xdr:colOff>
      <xdr:row>82</xdr:row>
      <xdr:rowOff>147828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8496300" y="13885165"/>
          <a:ext cx="7239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106172</xdr:rowOff>
    </xdr:from>
    <xdr:to>
      <xdr:col>46</xdr:col>
      <xdr:colOff>38100</xdr:colOff>
      <xdr:row>83</xdr:row>
      <xdr:rowOff>36322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7670800" y="13852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147828</xdr:rowOff>
    </xdr:from>
    <xdr:to>
      <xdr:col>50</xdr:col>
      <xdr:colOff>114300</xdr:colOff>
      <xdr:row>82</xdr:row>
      <xdr:rowOff>156972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7713980" y="1389430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115315</xdr:rowOff>
    </xdr:from>
    <xdr:to>
      <xdr:col>41</xdr:col>
      <xdr:colOff>101600</xdr:colOff>
      <xdr:row>83</xdr:row>
      <xdr:rowOff>45465</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6873240" y="13861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156972</xdr:rowOff>
    </xdr:from>
    <xdr:to>
      <xdr:col>45</xdr:col>
      <xdr:colOff>177800</xdr:colOff>
      <xdr:row>82</xdr:row>
      <xdr:rowOff>166115</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6924040" y="13903452"/>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098540" y="13861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166115</xdr:rowOff>
    </xdr:from>
    <xdr:to>
      <xdr:col>41</xdr:col>
      <xdr:colOff>50800</xdr:colOff>
      <xdr:row>82</xdr:row>
      <xdr:rowOff>166115</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149340" y="139125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7509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67120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593732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43705</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8271587" y="136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52849</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7509587" y="136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61992</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6712027" y="136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5937327" y="136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086225" y="16655415"/>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12496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665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124960" y="17216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036060" y="1736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31216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5146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73990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96520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036060" y="1758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125747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124960"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312160" y="17686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26670</xdr:rowOff>
    </xdr:from>
    <xdr:to>
      <xdr:col>24</xdr:col>
      <xdr:colOff>63500</xdr:colOff>
      <xdr:row>105</xdr:row>
      <xdr:rowOff>135255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3355340" y="17628870"/>
          <a:ext cx="73152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40639</xdr:rowOff>
    </xdr:from>
    <xdr:to>
      <xdr:col>15</xdr:col>
      <xdr:colOff>101600</xdr:colOff>
      <xdr:row>106</xdr:row>
      <xdr:rowOff>142239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514600" y="17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135255</xdr:rowOff>
    </xdr:from>
    <xdr:to>
      <xdr:col>19</xdr:col>
      <xdr:colOff>177800</xdr:colOff>
      <xdr:row>106</xdr:row>
      <xdr:rowOff>91439</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565400" y="17737455"/>
          <a:ext cx="789940" cy="1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17056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385704" y="1708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6110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83630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5732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17056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133366</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385704" y="1790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200-0000C4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9219565" y="167754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200-0000C6010000}"/>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200-0000C8010000}"/>
            </a:ext>
          </a:extLst>
        </xdr:cNvPr>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200-0000CA010000}"/>
            </a:ext>
          </a:extLst>
        </xdr:cNvPr>
        <xdr:cNvSpPr txBox="1"/>
      </xdr:nvSpPr>
      <xdr:spPr>
        <a:xfrm>
          <a:off x="9258300" y="1752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9192260" y="1766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844550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76708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68732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19226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200-0000D6010000}"/>
            </a:ext>
          </a:extLst>
        </xdr:cNvPr>
        <xdr:cNvSpPr txBox="1"/>
      </xdr:nvSpPr>
      <xdr:spPr>
        <a:xfrm>
          <a:off x="9258300"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445500" y="17860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8496300" y="1790700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670800" y="17863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144780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7713980" y="179108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75" name="n_1aveValue【市民会館】&#10;一人当たり面積">
          <a:extLst>
            <a:ext uri="{FF2B5EF4-FFF2-40B4-BE49-F238E27FC236}">
              <a16:creationId xmlns:a16="http://schemas.microsoft.com/office/drawing/2014/main" id="{00000000-0008-0000-0200-0000DB010000}"/>
            </a:ext>
          </a:extLst>
        </xdr:cNvPr>
        <xdr:cNvSpPr txBox="1"/>
      </xdr:nvSpPr>
      <xdr:spPr>
        <a:xfrm>
          <a:off x="827158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76" name="n_2aveValue【市民会館】&#10;一人当たり面積">
          <a:extLst>
            <a:ext uri="{FF2B5EF4-FFF2-40B4-BE49-F238E27FC236}">
              <a16:creationId xmlns:a16="http://schemas.microsoft.com/office/drawing/2014/main" id="{00000000-0008-0000-0200-0000DC010000}"/>
            </a:ext>
          </a:extLst>
        </xdr:cNvPr>
        <xdr:cNvSpPr txBox="1"/>
      </xdr:nvSpPr>
      <xdr:spPr>
        <a:xfrm>
          <a:off x="7509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77" name="n_3aveValue【市民会館】&#10;一人当たり面積">
          <a:extLst>
            <a:ext uri="{FF2B5EF4-FFF2-40B4-BE49-F238E27FC236}">
              <a16:creationId xmlns:a16="http://schemas.microsoft.com/office/drawing/2014/main" id="{00000000-0008-0000-0200-0000DD010000}"/>
            </a:ext>
          </a:extLst>
        </xdr:cNvPr>
        <xdr:cNvSpPr txBox="1"/>
      </xdr:nvSpPr>
      <xdr:spPr>
        <a:xfrm>
          <a:off x="67120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8" name="n_4aveValue【市民会館】&#10;一人当たり面積">
          <a:extLst>
            <a:ext uri="{FF2B5EF4-FFF2-40B4-BE49-F238E27FC236}">
              <a16:creationId xmlns:a16="http://schemas.microsoft.com/office/drawing/2014/main" id="{00000000-0008-0000-0200-0000DE010000}"/>
            </a:ext>
          </a:extLst>
        </xdr:cNvPr>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79" name="n_1mainValue【市民会館】&#10;一人当たり面積">
          <a:extLst>
            <a:ext uri="{FF2B5EF4-FFF2-40B4-BE49-F238E27FC236}">
              <a16:creationId xmlns:a16="http://schemas.microsoft.com/office/drawing/2014/main" id="{00000000-0008-0000-0200-0000DF010000}"/>
            </a:ext>
          </a:extLst>
        </xdr:cNvPr>
        <xdr:cNvSpPr txBox="1"/>
      </xdr:nvSpPr>
      <xdr:spPr>
        <a:xfrm>
          <a:off x="827158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80" name="n_2mainValue【市民会館】&#10;一人当たり面積">
          <a:extLst>
            <a:ext uri="{FF2B5EF4-FFF2-40B4-BE49-F238E27FC236}">
              <a16:creationId xmlns:a16="http://schemas.microsoft.com/office/drawing/2014/main" id="{00000000-0008-0000-0200-0000E0010000}"/>
            </a:ext>
          </a:extLst>
        </xdr:cNvPr>
        <xdr:cNvSpPr txBox="1"/>
      </xdr:nvSpPr>
      <xdr:spPr>
        <a:xfrm>
          <a:off x="750958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a:extLst>
            <a:ext uri="{FF2B5EF4-FFF2-40B4-BE49-F238E27FC236}">
              <a16:creationId xmlns:a16="http://schemas.microsoft.com/office/drawing/2014/main" id="{00000000-0008-0000-0200-0000F9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07" name="【一般廃棄物処理施設】&#10;有形固定資産減価償却率最小値テキスト">
          <a:extLst>
            <a:ext uri="{FF2B5EF4-FFF2-40B4-BE49-F238E27FC236}">
              <a16:creationId xmlns:a16="http://schemas.microsoft.com/office/drawing/2014/main" id="{00000000-0008-0000-0200-0000FB010000}"/>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09" name="【一般廃棄物処理施設】&#10;有形固定資産減価償却率最大値テキスト">
          <a:extLst>
            <a:ext uri="{FF2B5EF4-FFF2-40B4-BE49-F238E27FC236}">
              <a16:creationId xmlns:a16="http://schemas.microsoft.com/office/drawing/2014/main" id="{00000000-0008-0000-0200-0000FD010000}"/>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1" name="【一般廃棄物処理施設】&#10;有形固定資産減価償却率平均値テキスト">
          <a:extLst>
            <a:ext uri="{FF2B5EF4-FFF2-40B4-BE49-F238E27FC236}">
              <a16:creationId xmlns:a16="http://schemas.microsoft.com/office/drawing/2014/main" id="{00000000-0008-0000-0200-0000FF010000}"/>
            </a:ext>
          </a:extLst>
        </xdr:cNvPr>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4325600" y="69198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133004</xdr:rowOff>
    </xdr:from>
    <xdr:ext cx="405111" cy="259045"/>
    <xdr:sp macro="" textlink="">
      <xdr:nvSpPr>
        <xdr:cNvPr id="523" name="【一般廃棄物処理施設】&#10;有形固定資産減価償却率該当値テキスト">
          <a:extLst>
            <a:ext uri="{FF2B5EF4-FFF2-40B4-BE49-F238E27FC236}">
              <a16:creationId xmlns:a16="http://schemas.microsoft.com/office/drawing/2014/main" id="{00000000-0008-0000-0200-00000B020000}"/>
            </a:ext>
          </a:extLst>
        </xdr:cNvPr>
        <xdr:cNvSpPr txBox="1"/>
      </xdr:nvSpPr>
      <xdr:spPr>
        <a:xfrm>
          <a:off x="14414500" y="683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28666</xdr:rowOff>
    </xdr:from>
    <xdr:to>
      <xdr:col>81</xdr:col>
      <xdr:colOff>101600</xdr:colOff>
      <xdr:row>41</xdr:row>
      <xdr:rowOff>130266</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357884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79466</xdr:rowOff>
    </xdr:from>
    <xdr:to>
      <xdr:col>85</xdr:col>
      <xdr:colOff>127000</xdr:colOff>
      <xdr:row>41</xdr:row>
      <xdr:rowOff>97427</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3629640" y="6952706"/>
          <a:ext cx="7467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9072</xdr:rowOff>
    </xdr:from>
    <xdr:to>
      <xdr:col>76</xdr:col>
      <xdr:colOff>165100</xdr:colOff>
      <xdr:row>41</xdr:row>
      <xdr:rowOff>110672</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280414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59872</xdr:rowOff>
    </xdr:from>
    <xdr:to>
      <xdr:col>81</xdr:col>
      <xdr:colOff>50800</xdr:colOff>
      <xdr:row>41</xdr:row>
      <xdr:rowOff>79466</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854940" y="6933112"/>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2029440" y="6859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59872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072620" y="6906986"/>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131535</xdr:rowOff>
    </xdr:from>
    <xdr:to>
      <xdr:col>67</xdr:col>
      <xdr:colOff>101600</xdr:colOff>
      <xdr:row>41</xdr:row>
      <xdr:rowOff>61685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123188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10885</xdr:rowOff>
    </xdr:from>
    <xdr:to>
      <xdr:col>71</xdr:col>
      <xdr:colOff>177800</xdr:colOff>
      <xdr:row>41</xdr:row>
      <xdr:rowOff>33746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1282680" y="6884125"/>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2" name="n_1aveValue【一般廃棄物処理施設】&#10;有形固定資産減価償却率">
          <a:extLst>
            <a:ext uri="{FF2B5EF4-FFF2-40B4-BE49-F238E27FC236}">
              <a16:creationId xmlns:a16="http://schemas.microsoft.com/office/drawing/2014/main" id="{00000000-0008-0000-0200-000014020000}"/>
            </a:ext>
          </a:extLst>
        </xdr:cNvPr>
        <xdr:cNvSpPr txBox="1"/>
      </xdr:nvSpPr>
      <xdr:spPr>
        <a:xfrm>
          <a:off x="134372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2675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190054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110298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121393</xdr:rowOff>
    </xdr:from>
    <xdr:ext cx="405111" cy="259045"/>
    <xdr:sp macro="" textlink="">
      <xdr:nvSpPr>
        <xdr:cNvPr id="536" name="n_1main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3437244" y="699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101799</xdr:rowOff>
    </xdr:from>
    <xdr:ext cx="405111" cy="259045"/>
    <xdr:sp macro="" textlink="">
      <xdr:nvSpPr>
        <xdr:cNvPr id="537" name="n_2main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75244" y="697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538" name="n_3main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1900544" y="694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52812</xdr:rowOff>
    </xdr:from>
    <xdr:ext cx="405111" cy="259045"/>
    <xdr:sp macro="" textlink="">
      <xdr:nvSpPr>
        <xdr:cNvPr id="539" name="n_4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110298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a:extLst>
            <a:ext uri="{FF2B5EF4-FFF2-40B4-BE49-F238E27FC236}">
              <a16:creationId xmlns:a16="http://schemas.microsoft.com/office/drawing/2014/main" id="{00000000-0008-0000-0200-000030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62" name="【一般廃棄物処理施設】&#10;一人当たり有形固定資産（償却資産）額最小値テキスト">
          <a:extLst>
            <a:ext uri="{FF2B5EF4-FFF2-40B4-BE49-F238E27FC236}">
              <a16:creationId xmlns:a16="http://schemas.microsoft.com/office/drawing/2014/main" id="{00000000-0008-0000-0200-000032020000}"/>
            </a:ext>
          </a:extLst>
        </xdr:cNvPr>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64" name="【一般廃棄物処理施設】&#10;一人当たり有形固定資産（償却資産）額最大値テキスト">
          <a:extLst>
            <a:ext uri="{FF2B5EF4-FFF2-40B4-BE49-F238E27FC236}">
              <a16:creationId xmlns:a16="http://schemas.microsoft.com/office/drawing/2014/main" id="{00000000-0008-0000-0200-000034020000}"/>
            </a:ext>
          </a:extLst>
        </xdr:cNvPr>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66" name="【一般廃棄物処理施設】&#10;一人当たり有形固定資産（償却資産）額平均値テキスト">
          <a:extLst>
            <a:ext uri="{FF2B5EF4-FFF2-40B4-BE49-F238E27FC236}">
              <a16:creationId xmlns:a16="http://schemas.microsoft.com/office/drawing/2014/main" id="{00000000-0008-0000-0200-000036020000}"/>
            </a:ext>
          </a:extLst>
        </xdr:cNvPr>
        <xdr:cNvSpPr txBox="1"/>
      </xdr:nvSpPr>
      <xdr:spPr>
        <a:xfrm>
          <a:off x="1954784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115670</xdr:rowOff>
    </xdr:from>
    <xdr:to>
      <xdr:col>116</xdr:col>
      <xdr:colOff>114300</xdr:colOff>
      <xdr:row>39</xdr:row>
      <xdr:rowOff>45820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458940" y="6485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138547</xdr:rowOff>
    </xdr:from>
    <xdr:ext cx="599010" cy="259045"/>
    <xdr:sp macro="" textlink="">
      <xdr:nvSpPr>
        <xdr:cNvPr id="578" name="【一般廃棄物処理施設】&#10;一人当たり有形固定資産（償却資産）額該当値テキスト">
          <a:extLst>
            <a:ext uri="{FF2B5EF4-FFF2-40B4-BE49-F238E27FC236}">
              <a16:creationId xmlns:a16="http://schemas.microsoft.com/office/drawing/2014/main" id="{00000000-0008-0000-0200-000042020000}"/>
            </a:ext>
          </a:extLst>
        </xdr:cNvPr>
        <xdr:cNvSpPr txBox="1"/>
      </xdr:nvSpPr>
      <xdr:spPr>
        <a:xfrm>
          <a:off x="19547840" y="634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121211</xdr:rowOff>
    </xdr:from>
    <xdr:to>
      <xdr:col>112</xdr:col>
      <xdr:colOff>38100</xdr:colOff>
      <xdr:row>39</xdr:row>
      <xdr:rowOff>51361</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8735040" y="6491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166470</xdr:rowOff>
    </xdr:from>
    <xdr:to>
      <xdr:col>116</xdr:col>
      <xdr:colOff>63500</xdr:colOff>
      <xdr:row>39</xdr:row>
      <xdr:rowOff>561</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8778220" y="6536790"/>
          <a:ext cx="73152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128032</xdr:rowOff>
    </xdr:from>
    <xdr:to>
      <xdr:col>107</xdr:col>
      <xdr:colOff>101600</xdr:colOff>
      <xdr:row>39</xdr:row>
      <xdr:rowOff>58182</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7937480" y="649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561</xdr:rowOff>
    </xdr:from>
    <xdr:to>
      <xdr:col>111</xdr:col>
      <xdr:colOff>177800</xdr:colOff>
      <xdr:row>39</xdr:row>
      <xdr:rowOff>7382</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7988280" y="6538521"/>
          <a:ext cx="78994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129066</xdr:rowOff>
    </xdr:from>
    <xdr:to>
      <xdr:col>102</xdr:col>
      <xdr:colOff>165100</xdr:colOff>
      <xdr:row>39</xdr:row>
      <xdr:rowOff>59216</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7162780" y="6499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7382</xdr:rowOff>
    </xdr:from>
    <xdr:to>
      <xdr:col>107</xdr:col>
      <xdr:colOff>50800</xdr:colOff>
      <xdr:row>39</xdr:row>
      <xdr:rowOff>8416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7213580" y="6545342"/>
          <a:ext cx="7747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128361</xdr:rowOff>
    </xdr:from>
    <xdr:to>
      <xdr:col>98</xdr:col>
      <xdr:colOff>38100</xdr:colOff>
      <xdr:row>39</xdr:row>
      <xdr:rowOff>58511</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388080" y="6498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7711</xdr:rowOff>
    </xdr:from>
    <xdr:to>
      <xdr:col>102</xdr:col>
      <xdr:colOff>114300</xdr:colOff>
      <xdr:row>39</xdr:row>
      <xdr:rowOff>8416</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431260" y="6545671"/>
          <a:ext cx="78232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87" name="n_1ave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8528811" y="66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588" name="n_2ave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17766811" y="66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589" name="n_3ave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16969251" y="66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16194551" y="66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67888</xdr:rowOff>
    </xdr:from>
    <xdr:ext cx="599010" cy="259045"/>
    <xdr:sp macro="" textlink="">
      <xdr:nvSpPr>
        <xdr:cNvPr id="591" name="n_1main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18496495" y="627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74709</xdr:rowOff>
    </xdr:from>
    <xdr:ext cx="599010" cy="259045"/>
    <xdr:sp macro="" textlink="">
      <xdr:nvSpPr>
        <xdr:cNvPr id="592" name="n_2main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7734495" y="627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75742</xdr:rowOff>
    </xdr:from>
    <xdr:ext cx="599010" cy="259045"/>
    <xdr:sp macro="" textlink="">
      <xdr:nvSpPr>
        <xdr:cNvPr id="593" name="n_3main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16936935" y="62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75039</xdr:rowOff>
    </xdr:from>
    <xdr:ext cx="599010" cy="259045"/>
    <xdr:sp macro="" textlink="">
      <xdr:nvSpPr>
        <xdr:cNvPr id="594" name="n_4main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6162235" y="627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保健センター・保健所】&#10;有形固定資産減価償却率グラフ枠">
          <a:extLst>
            <a:ext uri="{FF2B5EF4-FFF2-40B4-BE49-F238E27FC236}">
              <a16:creationId xmlns:a16="http://schemas.microsoft.com/office/drawing/2014/main" id="{00000000-0008-0000-0200-00006B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1" name="【保健センター・保健所】&#10;有形固定資産減価償却率最小値テキスト">
          <a:extLst>
            <a:ext uri="{FF2B5EF4-FFF2-40B4-BE49-F238E27FC236}">
              <a16:creationId xmlns:a16="http://schemas.microsoft.com/office/drawing/2014/main" id="{00000000-0008-0000-0200-00006D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23" name="【保健センター・保健所】&#10;有形固定資産減価償却率最大値テキスト">
          <a:extLst>
            <a:ext uri="{FF2B5EF4-FFF2-40B4-BE49-F238E27FC236}">
              <a16:creationId xmlns:a16="http://schemas.microsoft.com/office/drawing/2014/main" id="{00000000-0008-0000-0200-00006F020000}"/>
            </a:ext>
          </a:extLst>
        </xdr:cNvPr>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25" name="【保健センター・保健所】&#10;有形固定資産減価償却率平均値テキスト">
          <a:extLst>
            <a:ext uri="{FF2B5EF4-FFF2-40B4-BE49-F238E27FC236}">
              <a16:creationId xmlns:a16="http://schemas.microsoft.com/office/drawing/2014/main" id="{00000000-0008-0000-0200-000071020000}"/>
            </a:ext>
          </a:extLst>
        </xdr:cNvPr>
        <xdr:cNvSpPr txBox="1"/>
      </xdr:nvSpPr>
      <xdr:spPr>
        <a:xfrm>
          <a:off x="14414500" y="9926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4325600" y="10076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37" name="【保健センター・保健所】&#10;有形固定資産減価償却率該当値テキスト">
          <a:extLst>
            <a:ext uri="{FF2B5EF4-FFF2-40B4-BE49-F238E27FC236}">
              <a16:creationId xmlns:a16="http://schemas.microsoft.com/office/drawing/2014/main" id="{00000000-0008-0000-0200-00007D020000}"/>
            </a:ext>
          </a:extLst>
        </xdr:cNvPr>
        <xdr:cNvSpPr txBox="1"/>
      </xdr:nvSpPr>
      <xdr:spPr>
        <a:xfrm>
          <a:off x="1441450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3578840" y="10027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xdr:rowOff>
    </xdr:from>
    <xdr:to>
      <xdr:col>85</xdr:col>
      <xdr:colOff>127000</xdr:colOff>
      <xdr:row>60</xdr:row>
      <xdr:rowOff>68580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3629640" y="10074728"/>
          <a:ext cx="74676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2804140" y="9975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60</xdr:row>
      <xdr:rowOff>16328</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854940" y="10026287"/>
          <a:ext cx="7747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2029440" y="99232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135527</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072620" y="9974036"/>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153307</xdr:rowOff>
    </xdr:from>
    <xdr:to>
      <xdr:col>67</xdr:col>
      <xdr:colOff>101600</xdr:colOff>
      <xdr:row>59</xdr:row>
      <xdr:rowOff>83457</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1231880" y="9876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32657</xdr:rowOff>
    </xdr:from>
    <xdr:to>
      <xdr:col>71</xdr:col>
      <xdr:colOff>177800</xdr:colOff>
      <xdr:row>59</xdr:row>
      <xdr:rowOff>83276</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1282680" y="9923417"/>
          <a:ext cx="78994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46" name="n_1ave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47" name="n_2ave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48" name="n_3aveValue【保健センター・保健所】&#10;有形固定資産減価償却率">
          <a:extLst>
            <a:ext uri="{FF2B5EF4-FFF2-40B4-BE49-F238E27FC236}">
              <a16:creationId xmlns:a16="http://schemas.microsoft.com/office/drawing/2014/main" id="{00000000-0008-0000-0200-000088020000}"/>
            </a:ext>
          </a:extLst>
        </xdr:cNvPr>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49" name="n_4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110298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83655</xdr:rowOff>
    </xdr:from>
    <xdr:ext cx="405111" cy="259045"/>
    <xdr:sp macro="" textlink="">
      <xdr:nvSpPr>
        <xdr:cNvPr id="650" name="n_1main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343724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1" name="n_2main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2675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2" name="n_3main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19005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99984</xdr:rowOff>
    </xdr:from>
    <xdr:ext cx="405111" cy="259045"/>
    <xdr:sp macro="" textlink="">
      <xdr:nvSpPr>
        <xdr:cNvPr id="653" name="n_4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110298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1954784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71627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638808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94589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19547840"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8735040" y="10424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778220" y="1047532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41728</xdr:rowOff>
    </xdr:from>
    <xdr:to>
      <xdr:col>107</xdr:col>
      <xdr:colOff>101600</xdr:colOff>
      <xdr:row>62</xdr:row>
      <xdr:rowOff>143328</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7937480" y="104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92528</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17988280" y="10475323"/>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41728</xdr:rowOff>
    </xdr:from>
    <xdr:to>
      <xdr:col>102</xdr:col>
      <xdr:colOff>165100</xdr:colOff>
      <xdr:row>62</xdr:row>
      <xdr:rowOff>143328</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7162780" y="104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92528</xdr:rowOff>
    </xdr:from>
    <xdr:to>
      <xdr:col>107</xdr:col>
      <xdr:colOff>50800</xdr:colOff>
      <xdr:row>62</xdr:row>
      <xdr:rowOff>92528</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7213580" y="104862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41728</xdr:rowOff>
    </xdr:from>
    <xdr:to>
      <xdr:col>98</xdr:col>
      <xdr:colOff>38100</xdr:colOff>
      <xdr:row>62</xdr:row>
      <xdr:rowOff>143328</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6388080" y="104354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92528</xdr:rowOff>
    </xdr:from>
    <xdr:to>
      <xdr:col>102</xdr:col>
      <xdr:colOff>114300</xdr:colOff>
      <xdr:row>62</xdr:row>
      <xdr:rowOff>92528</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6431260" y="104862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70015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622686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185611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134455</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777626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134455</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700156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134455</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6226867" y="10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200-0000E1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39" name="【消防施設】&#10;有形固定資産減価償却率最小値テキスト">
          <a:extLst>
            <a:ext uri="{FF2B5EF4-FFF2-40B4-BE49-F238E27FC236}">
              <a16:creationId xmlns:a16="http://schemas.microsoft.com/office/drawing/2014/main" id="{00000000-0008-0000-0200-0000E3020000}"/>
            </a:ext>
          </a:extLst>
        </xdr:cNvPr>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00000000-0008-0000-0200-0000E5020000}"/>
            </a:ext>
          </a:extLst>
        </xdr:cNvPr>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00000000-0008-0000-0200-0000E7020000}"/>
            </a:ext>
          </a:extLst>
        </xdr:cNvPr>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4325600" y="136935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137540</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0000000-0008-0000-0200-0000F3020000}"/>
            </a:ext>
          </a:extLst>
        </xdr:cNvPr>
        <xdr:cNvSpPr txBox="1"/>
      </xdr:nvSpPr>
      <xdr:spPr>
        <a:xfrm>
          <a:off x="14414500"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3578840" y="13685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81</xdr:row>
      <xdr:rowOff>165463</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3629640" y="13736139"/>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72208</xdr:rowOff>
    </xdr:from>
    <xdr:to>
      <xdr:col>76</xdr:col>
      <xdr:colOff>165100</xdr:colOff>
      <xdr:row>82</xdr:row>
      <xdr:rowOff>2358</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2804140" y="13651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123008</xdr:rowOff>
    </xdr:from>
    <xdr:to>
      <xdr:col>81</xdr:col>
      <xdr:colOff>50800</xdr:colOff>
      <xdr:row>81</xdr:row>
      <xdr:rowOff>157299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854940" y="13701848"/>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47716</xdr:rowOff>
    </xdr:from>
    <xdr:to>
      <xdr:col>72</xdr:col>
      <xdr:colOff>38100</xdr:colOff>
      <xdr:row>81</xdr:row>
      <xdr:rowOff>149316</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029440" y="13626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98516</xdr:rowOff>
    </xdr:from>
    <xdr:to>
      <xdr:col>76</xdr:col>
      <xdr:colOff>114300</xdr:colOff>
      <xdr:row>81</xdr:row>
      <xdr:rowOff>123008</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072620" y="13677356"/>
          <a:ext cx="7823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123188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81</xdr:row>
      <xdr:rowOff>98516</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1282680" y="1364143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64" name="n_1aveValue【消防施設】&#10;有形固定資産減価償却率">
          <a:extLst>
            <a:ext uri="{FF2B5EF4-FFF2-40B4-BE49-F238E27FC236}">
              <a16:creationId xmlns:a16="http://schemas.microsoft.com/office/drawing/2014/main" id="{00000000-0008-0000-0200-0000FC020000}"/>
            </a:ext>
          </a:extLst>
        </xdr:cNvPr>
        <xdr:cNvSpPr txBox="1"/>
      </xdr:nvSpPr>
      <xdr:spPr>
        <a:xfrm>
          <a:off x="13437244"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65" name="n_2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66" name="n_3aveValue【消防施設】&#10;有形固定資産減価償却率">
          <a:extLst>
            <a:ext uri="{FF2B5EF4-FFF2-40B4-BE49-F238E27FC236}">
              <a16:creationId xmlns:a16="http://schemas.microsoft.com/office/drawing/2014/main" id="{00000000-0008-0000-0200-0000FE020000}"/>
            </a:ext>
          </a:extLst>
        </xdr:cNvPr>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67" name="n_4aveValue【消防施設】&#10;有形固定資産減価償却率">
          <a:extLst>
            <a:ext uri="{FF2B5EF4-FFF2-40B4-BE49-F238E27FC236}">
              <a16:creationId xmlns:a16="http://schemas.microsoft.com/office/drawing/2014/main" id="{00000000-0008-0000-0200-0000FF020000}"/>
            </a:ext>
          </a:extLst>
        </xdr:cNvPr>
        <xdr:cNvSpPr txBox="1"/>
      </xdr:nvSpPr>
      <xdr:spPr>
        <a:xfrm>
          <a:off x="1110298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53176</xdr:rowOff>
    </xdr:from>
    <xdr:ext cx="405111" cy="259045"/>
    <xdr:sp macro="" textlink="">
      <xdr:nvSpPr>
        <xdr:cNvPr id="768" name="n_1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437244" y="1346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18885</xdr:rowOff>
    </xdr:from>
    <xdr:ext cx="405111" cy="259045"/>
    <xdr:sp macro="" textlink="">
      <xdr:nvSpPr>
        <xdr:cNvPr id="769" name="n_2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75244" y="1343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165843</xdr:rowOff>
    </xdr:from>
    <xdr:ext cx="405111" cy="259045"/>
    <xdr:sp macro="" textlink="">
      <xdr:nvSpPr>
        <xdr:cNvPr id="770" name="n_3mainValue【消防施設】&#10;有形固定資産減価償却率">
          <a:extLst>
            <a:ext uri="{FF2B5EF4-FFF2-40B4-BE49-F238E27FC236}">
              <a16:creationId xmlns:a16="http://schemas.microsoft.com/office/drawing/2014/main" id="{00000000-0008-0000-0200-000002030000}"/>
            </a:ext>
          </a:extLst>
        </xdr:cNvPr>
        <xdr:cNvSpPr txBox="1"/>
      </xdr:nvSpPr>
      <xdr:spPr>
        <a:xfrm>
          <a:off x="11900544"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200-000003030000}"/>
            </a:ext>
          </a:extLst>
        </xdr:cNvPr>
        <xdr:cNvSpPr txBox="1"/>
      </xdr:nvSpPr>
      <xdr:spPr>
        <a:xfrm>
          <a:off x="11102984" y="1337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19547840" y="1397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19458940" y="13880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19547840" y="1373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8735040" y="13884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17526</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18778220" y="1392707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793748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26670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7988280" y="1393164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716278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26670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7213580" y="13917931"/>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119887</xdr:rowOff>
    </xdr:from>
    <xdr:to>
      <xdr:col>98</xdr:col>
      <xdr:colOff>38100</xdr:colOff>
      <xdr:row>83</xdr:row>
      <xdr:rowOff>50037</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6388080" y="13866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170687</xdr:rowOff>
    </xdr:from>
    <xdr:to>
      <xdr:col>102</xdr:col>
      <xdr:colOff>114300</xdr:colOff>
      <xdr:row>83</xdr:row>
      <xdr:rowOff>3811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431260" y="13917167"/>
          <a:ext cx="78232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185611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700156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18561127" y="136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177762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70015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66564</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6226867" y="136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4414500" y="17320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4325600" y="17525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69141</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4414500" y="17503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3578840" y="175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141514</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3629640" y="17553215"/>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2804140" y="174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118655</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2854940" y="17541784"/>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2029440" y="174550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71301</xdr:rowOff>
    </xdr:from>
    <xdr:to>
      <xdr:col>76</xdr:col>
      <xdr:colOff>114300</xdr:colOff>
      <xdr:row>104</xdr:row>
      <xdr:rowOff>107224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2072620" y="17505861"/>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123188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71301</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1282680" y="17476471"/>
          <a:ext cx="78994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343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1900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1102984"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160582</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343724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267524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19005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110298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19547840" y="1764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19458940" y="17534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122572</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19547840" y="1738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108268</xdr:rowOff>
    </xdr:from>
    <xdr:to>
      <xdr:col>112</xdr:col>
      <xdr:colOff>38100</xdr:colOff>
      <xdr:row>105</xdr:row>
      <xdr:rowOff>38418</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18735040" y="17542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150495</xdr:rowOff>
    </xdr:from>
    <xdr:to>
      <xdr:col>116</xdr:col>
      <xdr:colOff>63500</xdr:colOff>
      <xdr:row>104</xdr:row>
      <xdr:rowOff>159068</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18778220" y="17585055"/>
          <a:ext cx="73152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1793748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159068</xdr:rowOff>
    </xdr:from>
    <xdr:to>
      <xdr:col>111</xdr:col>
      <xdr:colOff>177800</xdr:colOff>
      <xdr:row>104</xdr:row>
      <xdr:rowOff>167639</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17988280" y="17593628"/>
          <a:ext cx="78994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156845</xdr:rowOff>
    </xdr:from>
    <xdr:to>
      <xdr:col>102</xdr:col>
      <xdr:colOff>165100</xdr:colOff>
      <xdr:row>104</xdr:row>
      <xdr:rowOff>86995</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7162780" y="1742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36195</xdr:rowOff>
    </xdr:from>
    <xdr:to>
      <xdr:col>107</xdr:col>
      <xdr:colOff>50800</xdr:colOff>
      <xdr:row>104</xdr:row>
      <xdr:rowOff>167639</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a:off x="17213580" y="17470755"/>
          <a:ext cx="7747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162561</xdr:rowOff>
    </xdr:from>
    <xdr:to>
      <xdr:col>98</xdr:col>
      <xdr:colOff>38100</xdr:colOff>
      <xdr:row>104</xdr:row>
      <xdr:rowOff>92711</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6388080" y="17429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36195</xdr:rowOff>
    </xdr:from>
    <xdr:to>
      <xdr:col>102</xdr:col>
      <xdr:colOff>114300</xdr:colOff>
      <xdr:row>104</xdr:row>
      <xdr:rowOff>41911</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6431260" y="1747075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185611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17776267" y="1776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7001567" y="177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6226867" y="17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54945</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18561127" y="17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1777626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103522</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700156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109238</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6226867" y="1720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福祉施設は、合併前に整備した施設を引き継いでいることやデイ・サービスセンターを設置していることなどから、類似団体平均と比較して一人当たり面積が多くなっている。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市民会館には、文化会館を計上している。文化会館は一部が建築後約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年経過しており、関市が所有する公共施設の中で最も古い施設の一つである。ここ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年間で毎年度平均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億円以上の大規模な改修を行っており、令和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ポイント低下したが、引き続き類似団体平均を大きく上回っている状況である。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一般廃棄物処理施設では、し尿処理施設の老朽化が進んでいることなどにより、有形固定資産減価償却率が類似団体平均を大きく上回っており、今後も緩やかに上昇していくことが見込まれる。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年度から有形固定資産減価償却率が類似団体平均を上回ったところであるが、この区分で最も大きな施設である平成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年築の本庁舎は、建築後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年を経過したころから毎年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億円前後の改修を行っており、令和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年度には空調設備及び高圧受変電設備で約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億円の改修を行った。令和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年度にも同程度の事業費の改修を見込んでいる。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月の市町村合併により、合併前の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まで落ち込んだが、徐々に改善し、ここ数年は同程度で推移している。令和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法人税割や個人所得割額などの収入額の減等により、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類似団体平均と比較すると依然として下回っていることから、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税収増加等による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した。分子となる経常経費充当一般財源は、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退職者の減に伴う退職金の減少や、ふるさと納税充当による会計年度任用職員報酬が減少したものの、市債償還元金や扶助費等の増加により、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増加となった。分母となる経常一般財源総額等は、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固定資産税や市民税が減少したものの、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全体としては大幅な増加となった。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年度以降下回っており、今後も財源確保を継続するとともに、事務事業の見直しなどを推進し、経常経費の縮減に努める。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11176</xdr:rowOff>
    </xdr:from>
    <xdr:to>
      <xdr:col>23</xdr:col>
      <xdr:colOff>133350</xdr:colOff>
      <xdr:row>61</xdr:row>
      <xdr:rowOff>162814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55276"/>
          <a:ext cx="8382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61</xdr:row>
      <xdr:rowOff>162814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7031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62</xdr:row>
      <xdr:rowOff>136144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7031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64</xdr:row>
      <xdr:rowOff>102108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6604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131826</xdr:rowOff>
    </xdr:from>
    <xdr:to>
      <xdr:col>23</xdr:col>
      <xdr:colOff>184150</xdr:colOff>
      <xdr:row>58</xdr:row>
      <xdr:rowOff>61976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53103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人当たり人件費・物件費等は、対前年度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167,283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人件費は、会計年度任用職員報酬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等が若干減少したが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新型コロナワクチン接種委託や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類似団体平均に比べ高くなっているのは、主に物件費を要因としており、ふるさと納税受入額が他団体と比べて大きく、その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返礼品に費用がかかっているためである。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24696</xdr:rowOff>
    </xdr:from>
    <xdr:to>
      <xdr:col>23</xdr:col>
      <xdr:colOff>133350</xdr:colOff>
      <xdr:row>84</xdr:row>
      <xdr:rowOff>128716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26496"/>
          <a:ext cx="838200" cy="10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137193</xdr:rowOff>
    </xdr:from>
    <xdr:to>
      <xdr:col>19</xdr:col>
      <xdr:colOff>133350</xdr:colOff>
      <xdr:row>84</xdr:row>
      <xdr:rowOff>24696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6093"/>
          <a:ext cx="889000" cy="2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137193</xdr:rowOff>
    </xdr:from>
    <xdr:to>
      <xdr:col>15</xdr:col>
      <xdr:colOff>82550</xdr:colOff>
      <xdr:row>83</xdr:row>
      <xdr:rowOff>8317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96093"/>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23000</xdr:rowOff>
    </xdr:from>
    <xdr:to>
      <xdr:col>11</xdr:col>
      <xdr:colOff>31750</xdr:colOff>
      <xdr:row>83</xdr:row>
      <xdr:rowOff>8317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1900"/>
          <a:ext cx="889000" cy="1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77916</xdr:rowOff>
    </xdr:from>
    <xdr:to>
      <xdr:col>23</xdr:col>
      <xdr:colOff>184150</xdr:colOff>
      <xdr:row>85</xdr:row>
      <xdr:rowOff>8066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49993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5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145346</xdr:rowOff>
    </xdr:from>
    <xdr:to>
      <xdr:col>19</xdr:col>
      <xdr:colOff>184150</xdr:colOff>
      <xdr:row>84</xdr:row>
      <xdr:rowOff>75496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60273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6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86393</xdr:rowOff>
    </xdr:from>
    <xdr:to>
      <xdr:col>15</xdr:col>
      <xdr:colOff>133350</xdr:colOff>
      <xdr:row>83</xdr:row>
      <xdr:rowOff>16543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3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128967</xdr:rowOff>
    </xdr:from>
    <xdr:to>
      <xdr:col>11</xdr:col>
      <xdr:colOff>82550</xdr:colOff>
      <xdr:row>83</xdr:row>
      <xdr:rowOff>59117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43894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143650</xdr:rowOff>
    </xdr:from>
    <xdr:to>
      <xdr:col>7</xdr:col>
      <xdr:colOff>31750</xdr:colOff>
      <xdr:row>82</xdr:row>
      <xdr:rowOff>73800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83977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と同等であり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、類似団体と同程度となっている。今後も定員適正化計画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に基づき退職者数と新規採用職員数を調整し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122766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定員管理の状況においては、定員適正化計画に基づき、退職者補充に係る新規採用職員の抑制や、指定管理者制度の導入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、定員適正化のための取組を積極的に進めたことにより、類似団体の中では、平均より下回る水準にある。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今後も社会情勢の変化や行政需要の動向を考慮した上で、継続的な市民サービスの質の向上をめざし、適正な職員数、年齢構成の管理に努める。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10266</xdr:rowOff>
    </xdr:from>
    <xdr:to>
      <xdr:col>81</xdr:col>
      <xdr:colOff>44450</xdr:colOff>
      <xdr:row>62</xdr:row>
      <xdr:rowOff>26353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4016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161607</xdr:rowOff>
    </xdr:from>
    <xdr:to>
      <xdr:col>77</xdr:col>
      <xdr:colOff>44450</xdr:colOff>
      <xdr:row>62</xdr:row>
      <xdr:rowOff>10266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200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161607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7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119380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717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163530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130916</xdr:rowOff>
    </xdr:from>
    <xdr:to>
      <xdr:col>77</xdr:col>
      <xdr:colOff>95250</xdr:colOff>
      <xdr:row>62</xdr:row>
      <xdr:rowOff>61066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71243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5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110807</xdr:rowOff>
    </xdr:from>
    <xdr:to>
      <xdr:col>73</xdr:col>
      <xdr:colOff>44450</xdr:colOff>
      <xdr:row>62</xdr:row>
      <xdr:rowOff>40957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51134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年度以降低下し続けており、令和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となった。類似団体平均と比べても継続して下回る結果となっている。今後も、必要最小限の起債発行額とすることで、実質公債費比率の上昇を抑える。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100838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4058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38</xdr:row>
      <xdr:rowOff>25908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4444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122428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5410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18542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3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16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年度以降継続して「－（マイナス）」となっており、令和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引き続き、地方債の発行抑制を行うとともに、償還期間などを適切に設定するなどし、地方債残高を圧縮し、将来世代の負担減少に努める。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人件費に係るものは、ふるさと納税充当による会計年度任用職員報酬の減により、前年度より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類似団体平均と比べて継続して低い水準となっており、令和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今後も定員適正化計画に基づき、職員の計画的な採用を進め、人件費の適正管理に努める。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258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2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物件費に係るものは、新型コロナワクチン接種委託やふるさと納税事務費など全体の物件費は増加したが、好調なふるさと納税による財源を活用できたことから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類似団体平均と比べて継続して低い水準となっており、令和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今後も事務事業の見直しや施設の統合等により、物件費の抑制に努める。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扶助費に係るものは、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年々増加傾向にあるものの、令和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好調なふるさと納税による財源を活用できたことから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低い水準となって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今後も障害者自立支援給付費や福祉医療費など増加が見込まれることから、既存事業の見直しを行うなど、社会保障関係費の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に対応していく。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40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893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その他経費に係るものには、繰出金・維持補修費・投資及び出資金等が含まれる。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令和元年度までは、類似団体平均を上回っていたが、令和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年度からは、下水道事業の法適化により繰出金が大きく減少したため下回った。令和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年度は、前年度よりも事業費は増加しているが、分母の経常一般財源総額等が増加したため、前年度より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60</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958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23585</xdr:rowOff>
    </xdr:from>
    <xdr:to>
      <xdr:col>73</xdr:col>
      <xdr:colOff>180975</xdr:colOff>
      <xdr:row>60</xdr:row>
      <xdr:rowOff>45357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10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90005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144235</xdr:rowOff>
    </xdr:from>
    <xdr:to>
      <xdr:col>74</xdr:col>
      <xdr:colOff>31750</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補助費等に係るものは、好調なふるさと納税による財源を活用できたことから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ポイント低下したが、他団体と比べて補助費等が大きくなっているため、類似団体平均は、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等への経常的な補助金等については、コロナ禍で事業・イベントの中止等により減少するものがあったが、感染状況や社会情勢を注視するとともに、補助内容を精査し交付の見直しや廃止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1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48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5842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公債費に係るものは、平成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月に市町村合併を行った当市は、合併特例事業債を活用して事業を実施していることなどから、他団体と比べて公債費が大きくなっており、類似団体平均と比較して、上回っている状況である。令和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年度は、公債費が増えたものの、借入額が償還元金を下回り、分母の経常一般財源総額等が大きく増加したため、比率としては前年度より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今後も借入額が償還額を上回らない方針のもと、公債費の負担軽減に努める。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152146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12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90424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公債費以外に係る経常収支比率は、分母の経常一般財源総額等が大きく増加したため、前年度と比べて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類似団体平均と比較して、継続的に下回っており、令和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今後も、公営企業会計の健全化に一層努め、各事業の見直しなど経常経費の削減を進めていく。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30988</xdr:rowOff>
    </xdr:from>
    <xdr:to>
      <xdr:col>82</xdr:col>
      <xdr:colOff>107950</xdr:colOff>
      <xdr:row>75</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718288"/>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874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063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151638</xdr:rowOff>
    </xdr:from>
    <xdr:to>
      <xdr:col>82</xdr:col>
      <xdr:colOff>158750</xdr:colOff>
      <xdr:row>74</xdr:row>
      <xdr:rowOff>81788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60215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154718</xdr:rowOff>
    </xdr:from>
    <xdr:to>
      <xdr:col>29</xdr:col>
      <xdr:colOff>127000</xdr:colOff>
      <xdr:row>16</xdr:row>
      <xdr:rowOff>5061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74093"/>
          <a:ext cx="6477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139495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5061</xdr:rowOff>
    </xdr:from>
    <xdr:to>
      <xdr:col>26</xdr:col>
      <xdr:colOff>50800</xdr:colOff>
      <xdr:row>16</xdr:row>
      <xdr:rowOff>51752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5886"/>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51752</xdr:rowOff>
    </xdr:from>
    <xdr:to>
      <xdr:col>22</xdr:col>
      <xdr:colOff>114300</xdr:colOff>
      <xdr:row>16</xdr:row>
      <xdr:rowOff>107398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2577"/>
          <a:ext cx="698500" cy="5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107398</xdr:rowOff>
    </xdr:from>
    <xdr:to>
      <xdr:col>18</xdr:col>
      <xdr:colOff>177800</xdr:colOff>
      <xdr:row>16</xdr:row>
      <xdr:rowOff>110636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822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103918</xdr:rowOff>
    </xdr:from>
    <xdr:to>
      <xdr:col>29</xdr:col>
      <xdr:colOff>177800</xdr:colOff>
      <xdr:row>16</xdr:row>
      <xdr:rowOff>34068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120445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125711</xdr:rowOff>
    </xdr:from>
    <xdr:to>
      <xdr:col>26</xdr:col>
      <xdr:colOff>101600</xdr:colOff>
      <xdr:row>16</xdr:row>
      <xdr:rowOff>55861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66038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952</xdr:rowOff>
    </xdr:from>
    <xdr:to>
      <xdr:col>22</xdr:col>
      <xdr:colOff>165100</xdr:colOff>
      <xdr:row>16</xdr:row>
      <xdr:rowOff>102552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112729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56598</xdr:rowOff>
    </xdr:from>
    <xdr:to>
      <xdr:col>19</xdr:col>
      <xdr:colOff>38100</xdr:colOff>
      <xdr:row>16</xdr:row>
      <xdr:rowOff>158198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142975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59836</xdr:rowOff>
    </xdr:from>
    <xdr:to>
      <xdr:col>15</xdr:col>
      <xdr:colOff>101600</xdr:colOff>
      <xdr:row>16</xdr:row>
      <xdr:rowOff>161436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279133</xdr:rowOff>
    </xdr:from>
    <xdr:to>
      <xdr:col>29</xdr:col>
      <xdr:colOff>127000</xdr:colOff>
      <xdr:row>37</xdr:row>
      <xdr:rowOff>292354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03833"/>
          <a:ext cx="6477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279133</xdr:rowOff>
    </xdr:from>
    <xdr:to>
      <xdr:col>26</xdr:col>
      <xdr:colOff>50800</xdr:colOff>
      <xdr:row>37</xdr:row>
      <xdr:rowOff>328511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03833"/>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211315</xdr:rowOff>
    </xdr:from>
    <xdr:to>
      <xdr:col>22</xdr:col>
      <xdr:colOff>114300</xdr:colOff>
      <xdr:row>37</xdr:row>
      <xdr:rowOff>328511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36015"/>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49543</xdr:rowOff>
    </xdr:from>
    <xdr:to>
      <xdr:col>18</xdr:col>
      <xdr:colOff>177800</xdr:colOff>
      <xdr:row>37</xdr:row>
      <xdr:rowOff>211315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74243"/>
          <a:ext cx="698500" cy="16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241554</xdr:rowOff>
    </xdr:from>
    <xdr:to>
      <xdr:col>29</xdr:col>
      <xdr:colOff>177800</xdr:colOff>
      <xdr:row>38</xdr:row>
      <xdr:rowOff>254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213631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3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228333</xdr:rowOff>
    </xdr:from>
    <xdr:to>
      <xdr:col>26</xdr:col>
      <xdr:colOff>101600</xdr:colOff>
      <xdr:row>37</xdr:row>
      <xdr:rowOff>329933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314710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3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277711</xdr:rowOff>
    </xdr:from>
    <xdr:to>
      <xdr:col>22</xdr:col>
      <xdr:colOff>165100</xdr:colOff>
      <xdr:row>38</xdr:row>
      <xdr:rowOff>36411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21188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160515</xdr:rowOff>
    </xdr:from>
    <xdr:to>
      <xdr:col>19</xdr:col>
      <xdr:colOff>38100</xdr:colOff>
      <xdr:row>37</xdr:row>
      <xdr:rowOff>262115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246892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170193</xdr:rowOff>
    </xdr:from>
    <xdr:to>
      <xdr:col>15</xdr:col>
      <xdr:colOff>101600</xdr:colOff>
      <xdr:row>37</xdr:row>
      <xdr:rowOff>100343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85120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14694</xdr:rowOff>
    </xdr:from>
    <xdr:to>
      <xdr:col>24</xdr:col>
      <xdr:colOff>63500</xdr:colOff>
      <xdr:row>36</xdr:row>
      <xdr:rowOff>20790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689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20790</xdr:rowOff>
    </xdr:from>
    <xdr:to>
      <xdr:col>19</xdr:col>
      <xdr:colOff>177800</xdr:colOff>
      <xdr:row>37</xdr:row>
      <xdr:rowOff>77197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2990"/>
          <a:ext cx="889000" cy="2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47517</xdr:rowOff>
    </xdr:from>
    <xdr:to>
      <xdr:col>15</xdr:col>
      <xdr:colOff>50800</xdr:colOff>
      <xdr:row>37</xdr:row>
      <xdr:rowOff>77197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116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157474</xdr:rowOff>
    </xdr:from>
    <xdr:to>
      <xdr:col>10</xdr:col>
      <xdr:colOff>114300</xdr:colOff>
      <xdr:row>37</xdr:row>
      <xdr:rowOff>47517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967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135344</xdr:rowOff>
    </xdr:from>
    <xdr:to>
      <xdr:col>24</xdr:col>
      <xdr:colOff>114300</xdr:colOff>
      <xdr:row>36</xdr:row>
      <xdr:rowOff>65494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113771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141440</xdr:rowOff>
    </xdr:from>
    <xdr:to>
      <xdr:col>20</xdr:col>
      <xdr:colOff>38100</xdr:colOff>
      <xdr:row>36</xdr:row>
      <xdr:rowOff>71590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62717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26397</xdr:rowOff>
    </xdr:from>
    <xdr:to>
      <xdr:col>15</xdr:col>
      <xdr:colOff>101600</xdr:colOff>
      <xdr:row>37</xdr:row>
      <xdr:rowOff>127997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119124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168167</xdr:rowOff>
    </xdr:from>
    <xdr:to>
      <xdr:col>10</xdr:col>
      <xdr:colOff>165100</xdr:colOff>
      <xdr:row>37</xdr:row>
      <xdr:rowOff>98317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89444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106674</xdr:rowOff>
    </xdr:from>
    <xdr:to>
      <xdr:col>6</xdr:col>
      <xdr:colOff>38100</xdr:colOff>
      <xdr:row>37</xdr:row>
      <xdr:rowOff>36824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27951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76683</xdr:rowOff>
    </xdr:from>
    <xdr:to>
      <xdr:col>24</xdr:col>
      <xdr:colOff>63500</xdr:colOff>
      <xdr:row>55</xdr:row>
      <xdr:rowOff>3835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4983"/>
          <a:ext cx="8382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3835</xdr:rowOff>
    </xdr:from>
    <xdr:to>
      <xdr:col>19</xdr:col>
      <xdr:colOff>177800</xdr:colOff>
      <xdr:row>55</xdr:row>
      <xdr:rowOff>152362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33585"/>
          <a:ext cx="889000" cy="1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101067</xdr:rowOff>
    </xdr:from>
    <xdr:to>
      <xdr:col>15</xdr:col>
      <xdr:colOff>50800</xdr:colOff>
      <xdr:row>55</xdr:row>
      <xdr:rowOff>152362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30817"/>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101067</xdr:rowOff>
    </xdr:from>
    <xdr:to>
      <xdr:col>10</xdr:col>
      <xdr:colOff>114300</xdr:colOff>
      <xdr:row>56</xdr:row>
      <xdr:rowOff>139700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0817"/>
          <a:ext cx="889000" cy="2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25883</xdr:rowOff>
    </xdr:from>
    <xdr:to>
      <xdr:col>24</xdr:col>
      <xdr:colOff>114300</xdr:colOff>
      <xdr:row>54</xdr:row>
      <xdr:rowOff>127483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48760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124485</xdr:rowOff>
    </xdr:from>
    <xdr:to>
      <xdr:col>20</xdr:col>
      <xdr:colOff>38100</xdr:colOff>
      <xdr:row>55</xdr:row>
      <xdr:rowOff>54635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71162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101562</xdr:rowOff>
    </xdr:from>
    <xdr:to>
      <xdr:col>15</xdr:col>
      <xdr:colOff>101600</xdr:colOff>
      <xdr:row>56</xdr:row>
      <xdr:rowOff>31712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48239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50267</xdr:rowOff>
    </xdr:from>
    <xdr:to>
      <xdr:col>10</xdr:col>
      <xdr:colOff>165100</xdr:colOff>
      <xdr:row>55</xdr:row>
      <xdr:rowOff>151867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168394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88900</xdr:rowOff>
    </xdr:from>
    <xdr:to>
      <xdr:col>6</xdr:col>
      <xdr:colOff>38100</xdr:colOff>
      <xdr:row>57</xdr:row>
      <xdr:rowOff>19050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35577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162294</xdr:rowOff>
    </xdr:from>
    <xdr:to>
      <xdr:col>24</xdr:col>
      <xdr:colOff>63500</xdr:colOff>
      <xdr:row>78</xdr:row>
      <xdr:rowOff>60452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3944"/>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60452</xdr:rowOff>
    </xdr:from>
    <xdr:to>
      <xdr:col>19</xdr:col>
      <xdr:colOff>177800</xdr:colOff>
      <xdr:row>78</xdr:row>
      <xdr:rowOff>103085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3552"/>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97904</xdr:rowOff>
    </xdr:from>
    <xdr:to>
      <xdr:col>15</xdr:col>
      <xdr:colOff>50800</xdr:colOff>
      <xdr:row>78</xdr:row>
      <xdr:rowOff>103085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7100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91008</xdr:rowOff>
    </xdr:from>
    <xdr:to>
      <xdr:col>10</xdr:col>
      <xdr:colOff>114300</xdr:colOff>
      <xdr:row>78</xdr:row>
      <xdr:rowOff>97904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6410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111494</xdr:rowOff>
    </xdr:from>
    <xdr:to>
      <xdr:col>24</xdr:col>
      <xdr:colOff>114300</xdr:colOff>
      <xdr:row>78</xdr:row>
      <xdr:rowOff>41644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134371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6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9652</xdr:rowOff>
    </xdr:from>
    <xdr:to>
      <xdr:col>20</xdr:col>
      <xdr:colOff>38100</xdr:colOff>
      <xdr:row>78</xdr:row>
      <xdr:rowOff>111252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52285</xdr:rowOff>
    </xdr:from>
    <xdr:to>
      <xdr:col>15</xdr:col>
      <xdr:colOff>101600</xdr:colOff>
      <xdr:row>78</xdr:row>
      <xdr:rowOff>153885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145012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1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47104</xdr:rowOff>
    </xdr:from>
    <xdr:to>
      <xdr:col>10</xdr:col>
      <xdr:colOff>165100</xdr:colOff>
      <xdr:row>78</xdr:row>
      <xdr:rowOff>148704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139831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40208</xdr:rowOff>
    </xdr:from>
    <xdr:to>
      <xdr:col>6</xdr:col>
      <xdr:colOff>38100</xdr:colOff>
      <xdr:row>78</xdr:row>
      <xdr:rowOff>141808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132935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27000</xdr:rowOff>
    </xdr:from>
    <xdr:to>
      <xdr:col>24</xdr:col>
      <xdr:colOff>63500</xdr:colOff>
      <xdr:row>98</xdr:row>
      <xdr:rowOff>68290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6200"/>
          <a:ext cx="838200" cy="3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68290</xdr:rowOff>
    </xdr:from>
    <xdr:to>
      <xdr:col>19</xdr:col>
      <xdr:colOff>177800</xdr:colOff>
      <xdr:row>98</xdr:row>
      <xdr:rowOff>114640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0390"/>
          <a:ext cx="889000" cy="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114640</xdr:rowOff>
    </xdr:from>
    <xdr:to>
      <xdr:col>15</xdr:col>
      <xdr:colOff>50800</xdr:colOff>
      <xdr:row>98</xdr:row>
      <xdr:rowOff>157759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6740"/>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153601</xdr:rowOff>
    </xdr:from>
    <xdr:to>
      <xdr:col>10</xdr:col>
      <xdr:colOff>114300</xdr:colOff>
      <xdr:row>98</xdr:row>
      <xdr:rowOff>157759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55701"/>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147650</xdr:rowOff>
    </xdr:from>
    <xdr:to>
      <xdr:col>24</xdr:col>
      <xdr:colOff>114300</xdr:colOff>
      <xdr:row>96</xdr:row>
      <xdr:rowOff>77800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126077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17490</xdr:rowOff>
    </xdr:from>
    <xdr:to>
      <xdr:col>20</xdr:col>
      <xdr:colOff>38100</xdr:colOff>
      <xdr:row>98</xdr:row>
      <xdr:rowOff>119090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110217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63840</xdr:rowOff>
    </xdr:from>
    <xdr:to>
      <xdr:col>15</xdr:col>
      <xdr:colOff>101600</xdr:colOff>
      <xdr:row>98</xdr:row>
      <xdr:rowOff>165440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106959</xdr:rowOff>
    </xdr:from>
    <xdr:to>
      <xdr:col>10</xdr:col>
      <xdr:colOff>165100</xdr:colOff>
      <xdr:row>99</xdr:row>
      <xdr:rowOff>37109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102801</xdr:rowOff>
    </xdr:from>
    <xdr:to>
      <xdr:col>6</xdr:col>
      <xdr:colOff>38100</xdr:colOff>
      <xdr:row>99</xdr:row>
      <xdr:rowOff>32951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24078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45860</xdr:rowOff>
    </xdr:from>
    <xdr:to>
      <xdr:col>55</xdr:col>
      <xdr:colOff>0</xdr:colOff>
      <xdr:row>35</xdr:row>
      <xdr:rowOff>164495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60810"/>
          <a:ext cx="838200" cy="8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45860</xdr:rowOff>
    </xdr:from>
    <xdr:to>
      <xdr:col>50</xdr:col>
      <xdr:colOff>114300</xdr:colOff>
      <xdr:row>36</xdr:row>
      <xdr:rowOff>161760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60810"/>
          <a:ext cx="889000" cy="9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159024</xdr:rowOff>
    </xdr:from>
    <xdr:to>
      <xdr:col>45</xdr:col>
      <xdr:colOff>177800</xdr:colOff>
      <xdr:row>36</xdr:row>
      <xdr:rowOff>161760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31224"/>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159024</xdr:rowOff>
    </xdr:from>
    <xdr:to>
      <xdr:col>41</xdr:col>
      <xdr:colOff>50800</xdr:colOff>
      <xdr:row>37</xdr:row>
      <xdr:rowOff>4521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1224"/>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113695</xdr:rowOff>
    </xdr:from>
    <xdr:to>
      <xdr:col>55</xdr:col>
      <xdr:colOff>50800</xdr:colOff>
      <xdr:row>36</xdr:row>
      <xdr:rowOff>43845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136572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166510</xdr:rowOff>
    </xdr:from>
    <xdr:to>
      <xdr:col>50</xdr:col>
      <xdr:colOff>165100</xdr:colOff>
      <xdr:row>31</xdr:row>
      <xdr:rowOff>96660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113187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8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110960</xdr:rowOff>
    </xdr:from>
    <xdr:to>
      <xdr:col>46</xdr:col>
      <xdr:colOff>38100</xdr:colOff>
      <xdr:row>37</xdr:row>
      <xdr:rowOff>41110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57637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108224</xdr:rowOff>
    </xdr:from>
    <xdr:to>
      <xdr:col>41</xdr:col>
      <xdr:colOff>101600</xdr:colOff>
      <xdr:row>37</xdr:row>
      <xdr:rowOff>38374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54901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125171</xdr:rowOff>
    </xdr:from>
    <xdr:to>
      <xdr:col>36</xdr:col>
      <xdr:colOff>165100</xdr:colOff>
      <xdr:row>37</xdr:row>
      <xdr:rowOff>55321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71848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40396</xdr:rowOff>
    </xdr:from>
    <xdr:to>
      <xdr:col>55</xdr:col>
      <xdr:colOff>0</xdr:colOff>
      <xdr:row>56</xdr:row>
      <xdr:rowOff>66863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41596"/>
          <a:ext cx="8382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11026</xdr:rowOff>
    </xdr:from>
    <xdr:to>
      <xdr:col>50</xdr:col>
      <xdr:colOff>114300</xdr:colOff>
      <xdr:row>56</xdr:row>
      <xdr:rowOff>40396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12226"/>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11026</xdr:rowOff>
    </xdr:from>
    <xdr:to>
      <xdr:col>45</xdr:col>
      <xdr:colOff>177800</xdr:colOff>
      <xdr:row>56</xdr:row>
      <xdr:rowOff>103495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12226"/>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103495</xdr:rowOff>
    </xdr:from>
    <xdr:to>
      <xdr:col>41</xdr:col>
      <xdr:colOff>50800</xdr:colOff>
      <xdr:row>56</xdr:row>
      <xdr:rowOff>118732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04695"/>
          <a:ext cx="889000" cy="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16063</xdr:rowOff>
    </xdr:from>
    <xdr:to>
      <xdr:col>55</xdr:col>
      <xdr:colOff>50800</xdr:colOff>
      <xdr:row>56</xdr:row>
      <xdr:rowOff>117663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165940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161046</xdr:rowOff>
    </xdr:from>
    <xdr:to>
      <xdr:col>50</xdr:col>
      <xdr:colOff>165100</xdr:colOff>
      <xdr:row>56</xdr:row>
      <xdr:rowOff>91196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82323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8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131676</xdr:rowOff>
    </xdr:from>
    <xdr:to>
      <xdr:col>46</xdr:col>
      <xdr:colOff>38100</xdr:colOff>
      <xdr:row>56</xdr:row>
      <xdr:rowOff>61826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78353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52695</xdr:rowOff>
    </xdr:from>
    <xdr:to>
      <xdr:col>41</xdr:col>
      <xdr:colOff>101600</xdr:colOff>
      <xdr:row>56</xdr:row>
      <xdr:rowOff>154295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145422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67932</xdr:rowOff>
    </xdr:from>
    <xdr:to>
      <xdr:col>36</xdr:col>
      <xdr:colOff>165100</xdr:colOff>
      <xdr:row>56</xdr:row>
      <xdr:rowOff>169532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160659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129108</xdr:rowOff>
    </xdr:from>
    <xdr:to>
      <xdr:col>55</xdr:col>
      <xdr:colOff>0</xdr:colOff>
      <xdr:row>78</xdr:row>
      <xdr:rowOff>136486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30758"/>
          <a:ext cx="838200" cy="1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156781</xdr:rowOff>
    </xdr:from>
    <xdr:to>
      <xdr:col>50</xdr:col>
      <xdr:colOff>114300</xdr:colOff>
      <xdr:row>77</xdr:row>
      <xdr:rowOff>129108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86981"/>
          <a:ext cx="889000" cy="1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156781</xdr:rowOff>
    </xdr:from>
    <xdr:to>
      <xdr:col>45</xdr:col>
      <xdr:colOff>177800</xdr:colOff>
      <xdr:row>78</xdr:row>
      <xdr:rowOff>6147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86981"/>
          <a:ext cx="889000" cy="19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6147</xdr:rowOff>
    </xdr:from>
    <xdr:to>
      <xdr:col>41</xdr:col>
      <xdr:colOff>50800</xdr:colOff>
      <xdr:row>78</xdr:row>
      <xdr:rowOff>59640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7924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85686</xdr:rowOff>
    </xdr:from>
    <xdr:to>
      <xdr:col>55</xdr:col>
      <xdr:colOff>50800</xdr:colOff>
      <xdr:row>79</xdr:row>
      <xdr:rowOff>15836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78308</xdr:rowOff>
    </xdr:from>
    <xdr:to>
      <xdr:col>50</xdr:col>
      <xdr:colOff>165100</xdr:colOff>
      <xdr:row>78</xdr:row>
      <xdr:rowOff>8458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24985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105981</xdr:rowOff>
    </xdr:from>
    <xdr:to>
      <xdr:col>46</xdr:col>
      <xdr:colOff>38100</xdr:colOff>
      <xdr:row>77</xdr:row>
      <xdr:rowOff>36131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52658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126797</xdr:rowOff>
    </xdr:from>
    <xdr:to>
      <xdr:col>41</xdr:col>
      <xdr:colOff>101600</xdr:colOff>
      <xdr:row>78</xdr:row>
      <xdr:rowOff>56947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73474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1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8840</xdr:rowOff>
    </xdr:from>
    <xdr:to>
      <xdr:col>36</xdr:col>
      <xdr:colOff>165100</xdr:colOff>
      <xdr:row>78</xdr:row>
      <xdr:rowOff>110440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101567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5207</xdr:rowOff>
    </xdr:from>
    <xdr:to>
      <xdr:col>55</xdr:col>
      <xdr:colOff>0</xdr:colOff>
      <xdr:row>96</xdr:row>
      <xdr:rowOff>123037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64407"/>
          <a:ext cx="838200" cy="1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123037</xdr:rowOff>
    </xdr:from>
    <xdr:to>
      <xdr:col>50</xdr:col>
      <xdr:colOff>114300</xdr:colOff>
      <xdr:row>97</xdr:row>
      <xdr:rowOff>42926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82237"/>
          <a:ext cx="889000" cy="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41517</xdr:rowOff>
    </xdr:from>
    <xdr:to>
      <xdr:col>45</xdr:col>
      <xdr:colOff>177800</xdr:colOff>
      <xdr:row>97</xdr:row>
      <xdr:rowOff>42926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7216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35737</xdr:rowOff>
    </xdr:from>
    <xdr:to>
      <xdr:col>41</xdr:col>
      <xdr:colOff>50800</xdr:colOff>
      <xdr:row>97</xdr:row>
      <xdr:rowOff>41517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6638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125857</xdr:rowOff>
    </xdr:from>
    <xdr:to>
      <xdr:col>55</xdr:col>
      <xdr:colOff>50800</xdr:colOff>
      <xdr:row>96</xdr:row>
      <xdr:rowOff>56007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148734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72237</xdr:rowOff>
    </xdr:from>
    <xdr:to>
      <xdr:col>50</xdr:col>
      <xdr:colOff>165100</xdr:colOff>
      <xdr:row>97</xdr:row>
      <xdr:rowOff>2387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164964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163576</xdr:rowOff>
    </xdr:from>
    <xdr:to>
      <xdr:col>46</xdr:col>
      <xdr:colOff>38100</xdr:colOff>
      <xdr:row>97</xdr:row>
      <xdr:rowOff>93726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84853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162167</xdr:rowOff>
    </xdr:from>
    <xdr:to>
      <xdr:col>41</xdr:col>
      <xdr:colOff>101600</xdr:colOff>
      <xdr:row>97</xdr:row>
      <xdr:rowOff>92317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83444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156387</xdr:rowOff>
    </xdr:from>
    <xdr:to>
      <xdr:col>36</xdr:col>
      <xdr:colOff>165100</xdr:colOff>
      <xdr:row>97</xdr:row>
      <xdr:rowOff>86537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103064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92532</xdr:rowOff>
    </xdr:from>
    <xdr:to>
      <xdr:col>85</xdr:col>
      <xdr:colOff>127000</xdr:colOff>
      <xdr:row>39</xdr:row>
      <xdr:rowOff>3911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07632"/>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162484</xdr:rowOff>
    </xdr:from>
    <xdr:to>
      <xdr:col>81</xdr:col>
      <xdr:colOff>50800</xdr:colOff>
      <xdr:row>38</xdr:row>
      <xdr:rowOff>92532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06134"/>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97485</xdr:rowOff>
    </xdr:from>
    <xdr:to>
      <xdr:col>76</xdr:col>
      <xdr:colOff>114300</xdr:colOff>
      <xdr:row>37</xdr:row>
      <xdr:rowOff>162484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69685"/>
          <a:ext cx="889000" cy="2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97485</xdr:rowOff>
    </xdr:from>
    <xdr:to>
      <xdr:col>71</xdr:col>
      <xdr:colOff>177800</xdr:colOff>
      <xdr:row>38</xdr:row>
      <xdr:rowOff>169914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69685"/>
          <a:ext cx="889000" cy="4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124561</xdr:rowOff>
    </xdr:from>
    <xdr:to>
      <xdr:col>85</xdr:col>
      <xdr:colOff>177800</xdr:colOff>
      <xdr:row>39</xdr:row>
      <xdr:rowOff>54711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41732</xdr:rowOff>
    </xdr:from>
    <xdr:to>
      <xdr:col>81</xdr:col>
      <xdr:colOff>101600</xdr:colOff>
      <xdr:row>38</xdr:row>
      <xdr:rowOff>143332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134459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4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111684</xdr:rowOff>
    </xdr:from>
    <xdr:to>
      <xdr:col>76</xdr:col>
      <xdr:colOff>165100</xdr:colOff>
      <xdr:row>38</xdr:row>
      <xdr:rowOff>41834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58361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2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46685</xdr:rowOff>
    </xdr:from>
    <xdr:to>
      <xdr:col>72</xdr:col>
      <xdr:colOff>38100</xdr:colOff>
      <xdr:row>36</xdr:row>
      <xdr:rowOff>148285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164812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9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119114</xdr:rowOff>
    </xdr:from>
    <xdr:to>
      <xdr:col>67</xdr:col>
      <xdr:colOff>101600</xdr:colOff>
      <xdr:row>39</xdr:row>
      <xdr:rowOff>49264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40391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22477</xdr:rowOff>
    </xdr:from>
    <xdr:to>
      <xdr:col>85</xdr:col>
      <xdr:colOff>127000</xdr:colOff>
      <xdr:row>75</xdr:row>
      <xdr:rowOff>53714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81227"/>
          <a:ext cx="8382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53714</xdr:rowOff>
    </xdr:from>
    <xdr:to>
      <xdr:col>81</xdr:col>
      <xdr:colOff>50800</xdr:colOff>
      <xdr:row>75</xdr:row>
      <xdr:rowOff>61960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1246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7602</xdr:rowOff>
    </xdr:from>
    <xdr:to>
      <xdr:col>76</xdr:col>
      <xdr:colOff>114300</xdr:colOff>
      <xdr:row>75</xdr:row>
      <xdr:rowOff>61960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66352"/>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132956</xdr:rowOff>
    </xdr:from>
    <xdr:to>
      <xdr:col>71</xdr:col>
      <xdr:colOff>177800</xdr:colOff>
      <xdr:row>75</xdr:row>
      <xdr:rowOff>7602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20256"/>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143127</xdr:rowOff>
    </xdr:from>
    <xdr:to>
      <xdr:col>85</xdr:col>
      <xdr:colOff>177800</xdr:colOff>
      <xdr:row>75</xdr:row>
      <xdr:rowOff>73277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166004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2914</xdr:rowOff>
    </xdr:from>
    <xdr:to>
      <xdr:col>81</xdr:col>
      <xdr:colOff>101600</xdr:colOff>
      <xdr:row>75</xdr:row>
      <xdr:rowOff>104514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121041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11160</xdr:rowOff>
    </xdr:from>
    <xdr:to>
      <xdr:col>76</xdr:col>
      <xdr:colOff>165100</xdr:colOff>
      <xdr:row>75</xdr:row>
      <xdr:rowOff>112760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129287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128252</xdr:rowOff>
    </xdr:from>
    <xdr:to>
      <xdr:col>72</xdr:col>
      <xdr:colOff>38100</xdr:colOff>
      <xdr:row>75</xdr:row>
      <xdr:rowOff>58402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74929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82156</xdr:rowOff>
    </xdr:from>
    <xdr:to>
      <xdr:col>67</xdr:col>
      <xdr:colOff>101600</xdr:colOff>
      <xdr:row>75</xdr:row>
      <xdr:rowOff>12306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28833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95428</xdr:rowOff>
    </xdr:from>
    <xdr:to>
      <xdr:col>85</xdr:col>
      <xdr:colOff>127000</xdr:colOff>
      <xdr:row>96</xdr:row>
      <xdr:rowOff>158617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83178"/>
          <a:ext cx="838200" cy="23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158617</xdr:rowOff>
    </xdr:from>
    <xdr:to>
      <xdr:col>81</xdr:col>
      <xdr:colOff>50800</xdr:colOff>
      <xdr:row>98</xdr:row>
      <xdr:rowOff>73310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17817"/>
          <a:ext cx="889000" cy="25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166046</xdr:rowOff>
    </xdr:from>
    <xdr:to>
      <xdr:col>76</xdr:col>
      <xdr:colOff>114300</xdr:colOff>
      <xdr:row>98</xdr:row>
      <xdr:rowOff>73310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25246"/>
          <a:ext cx="8890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113334</xdr:rowOff>
    </xdr:from>
    <xdr:to>
      <xdr:col>71</xdr:col>
      <xdr:colOff>177800</xdr:colOff>
      <xdr:row>96</xdr:row>
      <xdr:rowOff>166046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72534"/>
          <a:ext cx="889000" cy="5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44628</xdr:rowOff>
    </xdr:from>
    <xdr:to>
      <xdr:col>85</xdr:col>
      <xdr:colOff>177800</xdr:colOff>
      <xdr:row>95</xdr:row>
      <xdr:rowOff>146228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67505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107817</xdr:rowOff>
    </xdr:from>
    <xdr:to>
      <xdr:col>81</xdr:col>
      <xdr:colOff>101600</xdr:colOff>
      <xdr:row>97</xdr:row>
      <xdr:rowOff>37967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54494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22510</xdr:rowOff>
    </xdr:from>
    <xdr:to>
      <xdr:col>76</xdr:col>
      <xdr:colOff>165100</xdr:colOff>
      <xdr:row>98</xdr:row>
      <xdr:rowOff>124110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115237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1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115246</xdr:rowOff>
    </xdr:from>
    <xdr:to>
      <xdr:col>72</xdr:col>
      <xdr:colOff>38100</xdr:colOff>
      <xdr:row>97</xdr:row>
      <xdr:rowOff>45396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61923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62534</xdr:rowOff>
    </xdr:from>
    <xdr:to>
      <xdr:col>67</xdr:col>
      <xdr:colOff>101600</xdr:colOff>
      <xdr:row>96</xdr:row>
      <xdr:rowOff>164134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9211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108496</xdr:rowOff>
    </xdr:from>
    <xdr:to>
      <xdr:col>116</xdr:col>
      <xdr:colOff>63500</xdr:colOff>
      <xdr:row>35</xdr:row>
      <xdr:rowOff>159017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109246"/>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159017</xdr:rowOff>
    </xdr:from>
    <xdr:to>
      <xdr:col>111</xdr:col>
      <xdr:colOff>177800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159767"/>
          <a:ext cx="889000" cy="3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57696</xdr:rowOff>
    </xdr:from>
    <xdr:to>
      <xdr:col>116</xdr:col>
      <xdr:colOff>114300</xdr:colOff>
      <xdr:row>35</xdr:row>
      <xdr:rowOff>159296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0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80573</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9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108217</xdr:rowOff>
    </xdr:from>
    <xdr:to>
      <xdr:col>112</xdr:col>
      <xdr:colOff>38100</xdr:colOff>
      <xdr:row>36</xdr:row>
      <xdr:rowOff>38367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54894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88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21895</xdr:rowOff>
    </xdr:from>
    <xdr:to>
      <xdr:col>116</xdr:col>
      <xdr:colOff>63500</xdr:colOff>
      <xdr:row>59</xdr:row>
      <xdr:rowOff>24676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37445"/>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21819</xdr:rowOff>
    </xdr:from>
    <xdr:to>
      <xdr:col>111</xdr:col>
      <xdr:colOff>177800</xdr:colOff>
      <xdr:row>59</xdr:row>
      <xdr:rowOff>21895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373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18961</xdr:rowOff>
    </xdr:from>
    <xdr:to>
      <xdr:col>107</xdr:col>
      <xdr:colOff>50800</xdr:colOff>
      <xdr:row>59</xdr:row>
      <xdr:rowOff>21819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3451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18961</xdr:rowOff>
    </xdr:from>
    <xdr:to>
      <xdr:col>102</xdr:col>
      <xdr:colOff>114300</xdr:colOff>
      <xdr:row>59</xdr:row>
      <xdr:rowOff>18999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3451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145326</xdr:rowOff>
    </xdr:from>
    <xdr:to>
      <xdr:col>116</xdr:col>
      <xdr:colOff>114300</xdr:colOff>
      <xdr:row>59</xdr:row>
      <xdr:rowOff>75476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60253</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142545</xdr:rowOff>
    </xdr:from>
    <xdr:to>
      <xdr:col>112</xdr:col>
      <xdr:colOff>38100</xdr:colOff>
      <xdr:row>59</xdr:row>
      <xdr:rowOff>72695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63822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7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142469</xdr:rowOff>
    </xdr:from>
    <xdr:to>
      <xdr:col>107</xdr:col>
      <xdr:colOff>101600</xdr:colOff>
      <xdr:row>59</xdr:row>
      <xdr:rowOff>72619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63746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139611</xdr:rowOff>
    </xdr:from>
    <xdr:to>
      <xdr:col>102</xdr:col>
      <xdr:colOff>165100</xdr:colOff>
      <xdr:row>59</xdr:row>
      <xdr:rowOff>69761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60888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139649</xdr:rowOff>
    </xdr:from>
    <xdr:to>
      <xdr:col>98</xdr:col>
      <xdr:colOff>38100</xdr:colOff>
      <xdr:row>59</xdr:row>
      <xdr:rowOff>69799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60926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130328</xdr:rowOff>
    </xdr:from>
    <xdr:to>
      <xdr:col>116</xdr:col>
      <xdr:colOff>63500</xdr:colOff>
      <xdr:row>75</xdr:row>
      <xdr:rowOff>171247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9078"/>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142443</xdr:rowOff>
    </xdr:from>
    <xdr:to>
      <xdr:col>111</xdr:col>
      <xdr:colOff>177800</xdr:colOff>
      <xdr:row>75</xdr:row>
      <xdr:rowOff>171247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86843"/>
          <a:ext cx="889000" cy="5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142443</xdr:rowOff>
    </xdr:from>
    <xdr:to>
      <xdr:col>107</xdr:col>
      <xdr:colOff>50800</xdr:colOff>
      <xdr:row>73</xdr:row>
      <xdr:rowOff>14170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86843"/>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14170</xdr:rowOff>
    </xdr:from>
    <xdr:to>
      <xdr:col>102</xdr:col>
      <xdr:colOff>114300</xdr:colOff>
      <xdr:row>73</xdr:row>
      <xdr:rowOff>42259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530020"/>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79528</xdr:rowOff>
    </xdr:from>
    <xdr:to>
      <xdr:col>116</xdr:col>
      <xdr:colOff>114300</xdr:colOff>
      <xdr:row>76</xdr:row>
      <xdr:rowOff>9677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8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57955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120447</xdr:rowOff>
    </xdr:from>
    <xdr:to>
      <xdr:col>112</xdr:col>
      <xdr:colOff>38100</xdr:colOff>
      <xdr:row>76</xdr:row>
      <xdr:rowOff>50597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41724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91643</xdr:rowOff>
    </xdr:from>
    <xdr:to>
      <xdr:col>107</xdr:col>
      <xdr:colOff>101600</xdr:colOff>
      <xdr:row>73</xdr:row>
      <xdr:rowOff>21793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38320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134820</xdr:rowOff>
    </xdr:from>
    <xdr:to>
      <xdr:col>102</xdr:col>
      <xdr:colOff>165100</xdr:colOff>
      <xdr:row>73</xdr:row>
      <xdr:rowOff>64970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81497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5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162909</xdr:rowOff>
    </xdr:from>
    <xdr:to>
      <xdr:col>98</xdr:col>
      <xdr:colOff>38100</xdr:colOff>
      <xdr:row>73</xdr:row>
      <xdr:rowOff>93059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5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109586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523,769</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59,099</a:t>
          </a:r>
          <a:r>
            <a:rPr kumimoji="1" lang="ja-JP" altLang="en-US" sz="1300">
              <a:latin typeface="ＭＳ Ｐゴシック" panose="020B0600070205080204" pitchFamily="50" charset="-128"/>
              <a:ea typeface="ＭＳ Ｐゴシック" panose="020B0600070205080204" pitchFamily="50" charset="-128"/>
            </a:rPr>
            <a:t>円減少した。主な構成項目である人件費は、住民一人当たり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68,562</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年度に会計年度任用職員制度開始の影響により大幅に増加したため、令和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年度においても同等程度となっている。</a:t>
          </a: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年度に実施した特別定額給付金事業などのコロナ禍における給付金事業が減少したため、住民一人当たり</a:t>
          </a:r>
          <a:r>
            <a:rPr kumimoji="1" lang="en-US" altLang="ja-JP" sz="1300">
              <a:latin typeface="ＭＳ Ｐゴシック" panose="020B0600070205080204" pitchFamily="50" charset="-128"/>
              <a:ea typeface="ＭＳ Ｐゴシック" panose="020B0600070205080204" pitchFamily="50" charset="-128"/>
            </a:rPr>
            <a:t>105,569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74,246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普通建設事業費の新規整備は、令和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年度に実施した学校施設整備事業や刃物ミュージアム回廊整備事業などの減少により、令和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年度では類似団体平均を下回って、住民一人当たり</a:t>
          </a:r>
          <a:r>
            <a:rPr kumimoji="1" lang="en-US" altLang="ja-JP" sz="1300">
              <a:latin typeface="ＭＳ Ｐゴシック" panose="020B0600070205080204" pitchFamily="50" charset="-128"/>
              <a:ea typeface="ＭＳ Ｐゴシック" panose="020B0600070205080204" pitchFamily="50" charset="-128"/>
            </a:rPr>
            <a:t>14,081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6,253</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普通建設事業費の更新整備は、学習情報館改修事業や市民球場改修事業などの増加により、住民一人当たり</a:t>
          </a:r>
          <a:r>
            <a:rPr kumimoji="1" lang="en-US" altLang="ja-JP" sz="1300">
              <a:latin typeface="ＭＳ Ｐゴシック" panose="020B0600070205080204" pitchFamily="50" charset="-128"/>
              <a:ea typeface="ＭＳ Ｐゴシック" panose="020B0600070205080204" pitchFamily="50" charset="-128"/>
            </a:rPr>
            <a:t>9,278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43,590</a:t>
          </a:r>
          <a:r>
            <a:rPr kumimoji="1" lang="ja-JP" altLang="en-US" sz="1300">
              <a:latin typeface="ＭＳ Ｐゴシック" panose="020B0600070205080204" pitchFamily="50" charset="-128"/>
              <a:ea typeface="ＭＳ Ｐゴシック" panose="020B0600070205080204" pitchFamily="50" charset="-128"/>
            </a:rPr>
            <a:t>円となり、類似団体と比較して</a:t>
          </a:r>
          <a:r>
            <a:rPr kumimoji="1" lang="en-US" altLang="ja-JP" sz="1300">
              <a:latin typeface="ＭＳ Ｐゴシック" panose="020B0600070205080204" pitchFamily="50" charset="-128"/>
              <a:ea typeface="ＭＳ Ｐゴシック" panose="020B0600070205080204" pitchFamily="50" charset="-128"/>
            </a:rPr>
            <a:t>11,279</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扶助費は、子育て世帯への臨時特別給付金給付事業や住民税非課税世帯等に対する臨時特別給付金給付事業などのコロナ禍における給付金事業が増加したため、住民一人当たり</a:t>
          </a:r>
          <a:r>
            <a:rPr kumimoji="1" lang="en-US" altLang="ja-JP" sz="1300">
              <a:latin typeface="ＭＳ Ｐゴシック" panose="020B0600070205080204" pitchFamily="50" charset="-128"/>
              <a:ea typeface="ＭＳ Ｐゴシック" panose="020B0600070205080204" pitchFamily="50" charset="-128"/>
            </a:rPr>
            <a:t>26,890</a:t>
          </a:r>
          <a:r>
            <a:rPr kumimoji="1" lang="ja-JP" altLang="en-US" sz="1300">
              <a:latin typeface="ＭＳ Ｐゴシック" panose="020B0600070205080204" pitchFamily="50" charset="-128"/>
              <a:ea typeface="ＭＳ Ｐゴシック" panose="020B0600070205080204" pitchFamily="50" charset="-128"/>
            </a:rPr>
            <a:t>円増加し、類似団体においても同様に増加したと考えられる。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86,273
84,130
472.33
49,978,750
45,187,160
4,413,670
24,521,336
28,921,461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36</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38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62433</xdr:rowOff>
    </xdr:from>
    <xdr:to>
      <xdr:col>19</xdr:col>
      <xdr:colOff>177800</xdr:colOff>
      <xdr:row>36</xdr:row>
      <xdr:rowOff>66548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463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62433</xdr:rowOff>
    </xdr:from>
    <xdr:to>
      <xdr:col>15</xdr:col>
      <xdr:colOff>50800</xdr:colOff>
      <xdr:row>36</xdr:row>
      <xdr:rowOff>91237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3463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25857</xdr:rowOff>
    </xdr:from>
    <xdr:to>
      <xdr:col>10</xdr:col>
      <xdr:colOff>114300</xdr:colOff>
      <xdr:row>36</xdr:row>
      <xdr:rowOff>91237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805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xdr:rowOff>
    </xdr:from>
    <xdr:to>
      <xdr:col>20</xdr:col>
      <xdr:colOff>38100</xdr:colOff>
      <xdr:row>36</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108475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xdr:rowOff>
    </xdr:from>
    <xdr:to>
      <xdr:col>15</xdr:col>
      <xdr:colOff>101600</xdr:colOff>
      <xdr:row>36</xdr:row>
      <xdr:rowOff>113233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104360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40437</xdr:rowOff>
    </xdr:from>
    <xdr:to>
      <xdr:col>10</xdr:col>
      <xdr:colOff>165100</xdr:colOff>
      <xdr:row>36</xdr:row>
      <xdr:rowOff>142037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133164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146507</xdr:rowOff>
    </xdr:from>
    <xdr:to>
      <xdr:col>6</xdr:col>
      <xdr:colOff>38100</xdr:colOff>
      <xdr:row>36</xdr:row>
      <xdr:rowOff>76657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67784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92022</xdr:rowOff>
    </xdr:from>
    <xdr:to>
      <xdr:col>24</xdr:col>
      <xdr:colOff>63500</xdr:colOff>
      <xdr:row>54</xdr:row>
      <xdr:rowOff>54204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664522"/>
          <a:ext cx="838200" cy="6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92022</xdr:rowOff>
    </xdr:from>
    <xdr:to>
      <xdr:col>19</xdr:col>
      <xdr:colOff>177800</xdr:colOff>
      <xdr:row>56</xdr:row>
      <xdr:rowOff>93149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664522"/>
          <a:ext cx="889000" cy="10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158278</xdr:rowOff>
    </xdr:from>
    <xdr:to>
      <xdr:col>15</xdr:col>
      <xdr:colOff>50800</xdr:colOff>
      <xdr:row>56</xdr:row>
      <xdr:rowOff>93149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88028"/>
          <a:ext cx="889000" cy="10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158278</xdr:rowOff>
    </xdr:from>
    <xdr:to>
      <xdr:col>10</xdr:col>
      <xdr:colOff>114300</xdr:colOff>
      <xdr:row>56</xdr:row>
      <xdr:rowOff>27191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88028"/>
          <a:ext cx="8890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3404</xdr:rowOff>
    </xdr:from>
    <xdr:to>
      <xdr:col>24</xdr:col>
      <xdr:colOff>114300</xdr:colOff>
      <xdr:row>54</xdr:row>
      <xdr:rowOff>105004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26281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41222</xdr:rowOff>
    </xdr:from>
    <xdr:to>
      <xdr:col>20</xdr:col>
      <xdr:colOff>38100</xdr:colOff>
      <xdr:row>50</xdr:row>
      <xdr:rowOff>142822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159349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3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42349</xdr:rowOff>
    </xdr:from>
    <xdr:to>
      <xdr:col>15</xdr:col>
      <xdr:colOff>101600</xdr:colOff>
      <xdr:row>56</xdr:row>
      <xdr:rowOff>143949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135076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107478</xdr:rowOff>
    </xdr:from>
    <xdr:to>
      <xdr:col>10</xdr:col>
      <xdr:colOff>165100</xdr:colOff>
      <xdr:row>56</xdr:row>
      <xdr:rowOff>37628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54155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147841</xdr:rowOff>
    </xdr:from>
    <xdr:to>
      <xdr:col>6</xdr:col>
      <xdr:colOff>38100</xdr:colOff>
      <xdr:row>56</xdr:row>
      <xdr:rowOff>77991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94518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66548</xdr:rowOff>
    </xdr:from>
    <xdr:to>
      <xdr:col>24</xdr:col>
      <xdr:colOff>63500</xdr:colOff>
      <xdr:row>78</xdr:row>
      <xdr:rowOff>68605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6748"/>
          <a:ext cx="8382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68605</xdr:rowOff>
    </xdr:from>
    <xdr:to>
      <xdr:col>19</xdr:col>
      <xdr:colOff>177800</xdr:colOff>
      <xdr:row>78</xdr:row>
      <xdr:rowOff>145338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4170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145338</xdr:rowOff>
    </xdr:from>
    <xdr:to>
      <xdr:col>15</xdr:col>
      <xdr:colOff>50800</xdr:colOff>
      <xdr:row>79</xdr:row>
      <xdr:rowOff>16790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18438"/>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158535</xdr:rowOff>
    </xdr:from>
    <xdr:to>
      <xdr:col>10</xdr:col>
      <xdr:colOff>114300</xdr:colOff>
      <xdr:row>79</xdr:row>
      <xdr:rowOff>16790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31635"/>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15748</xdr:rowOff>
    </xdr:from>
    <xdr:to>
      <xdr:col>24</xdr:col>
      <xdr:colOff>114300</xdr:colOff>
      <xdr:row>76</xdr:row>
      <xdr:rowOff>117348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165625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17805</xdr:rowOff>
    </xdr:from>
    <xdr:to>
      <xdr:col>20</xdr:col>
      <xdr:colOff>38100</xdr:colOff>
      <xdr:row>78</xdr:row>
      <xdr:rowOff>119405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110532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94538</xdr:rowOff>
    </xdr:from>
    <xdr:to>
      <xdr:col>15</xdr:col>
      <xdr:colOff>101600</xdr:colOff>
      <xdr:row>79</xdr:row>
      <xdr:rowOff>24688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15815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6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137440</xdr:rowOff>
    </xdr:from>
    <xdr:to>
      <xdr:col>10</xdr:col>
      <xdr:colOff>165100</xdr:colOff>
      <xdr:row>79</xdr:row>
      <xdr:rowOff>67590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58717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0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107735</xdr:rowOff>
    </xdr:from>
    <xdr:to>
      <xdr:col>6</xdr:col>
      <xdr:colOff>38100</xdr:colOff>
      <xdr:row>79</xdr:row>
      <xdr:rowOff>37885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29012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7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107548</xdr:rowOff>
    </xdr:from>
    <xdr:to>
      <xdr:col>24</xdr:col>
      <xdr:colOff>63500</xdr:colOff>
      <xdr:row>98</xdr:row>
      <xdr:rowOff>70647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38198"/>
          <a:ext cx="838200" cy="1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70647</xdr:rowOff>
    </xdr:from>
    <xdr:to>
      <xdr:col>19</xdr:col>
      <xdr:colOff>177800</xdr:colOff>
      <xdr:row>98</xdr:row>
      <xdr:rowOff>84330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274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43476</xdr:rowOff>
    </xdr:from>
    <xdr:to>
      <xdr:col>15</xdr:col>
      <xdr:colOff>50800</xdr:colOff>
      <xdr:row>98</xdr:row>
      <xdr:rowOff>84330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45576"/>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43476</xdr:rowOff>
    </xdr:from>
    <xdr:to>
      <xdr:col>10</xdr:col>
      <xdr:colOff>114300</xdr:colOff>
      <xdr:row>98</xdr:row>
      <xdr:rowOff>82435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45576"/>
          <a:ext cx="889000" cy="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56748</xdr:rowOff>
    </xdr:from>
    <xdr:to>
      <xdr:col>24</xdr:col>
      <xdr:colOff>114300</xdr:colOff>
      <xdr:row>97</xdr:row>
      <xdr:rowOff>158348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35175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19847</xdr:rowOff>
    </xdr:from>
    <xdr:to>
      <xdr:col>20</xdr:col>
      <xdr:colOff>38100</xdr:colOff>
      <xdr:row>98</xdr:row>
      <xdr:rowOff>121447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112574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33530</xdr:rowOff>
    </xdr:from>
    <xdr:to>
      <xdr:col>15</xdr:col>
      <xdr:colOff>101600</xdr:colOff>
      <xdr:row>98</xdr:row>
      <xdr:rowOff>135130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126257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164126</xdr:rowOff>
    </xdr:from>
    <xdr:to>
      <xdr:col>10</xdr:col>
      <xdr:colOff>165100</xdr:colOff>
      <xdr:row>98</xdr:row>
      <xdr:rowOff>94276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85403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31635</xdr:rowOff>
    </xdr:from>
    <xdr:to>
      <xdr:col>6</xdr:col>
      <xdr:colOff>38100</xdr:colOff>
      <xdr:row>98</xdr:row>
      <xdr:rowOff>133235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124362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123469</xdr:rowOff>
    </xdr:from>
    <xdr:to>
      <xdr:col>55</xdr:col>
      <xdr:colOff>0</xdr:colOff>
      <xdr:row>38</xdr:row>
      <xdr:rowOff>140233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3856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108686</xdr:rowOff>
    </xdr:from>
    <xdr:to>
      <xdr:col>50</xdr:col>
      <xdr:colOff>114300</xdr:colOff>
      <xdr:row>38</xdr:row>
      <xdr:rowOff>140233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378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89484</xdr:rowOff>
    </xdr:from>
    <xdr:to>
      <xdr:col>45</xdr:col>
      <xdr:colOff>177800</xdr:colOff>
      <xdr:row>38</xdr:row>
      <xdr:rowOff>108686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045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89484</xdr:rowOff>
    </xdr:from>
    <xdr:to>
      <xdr:col>41</xdr:col>
      <xdr:colOff>50800</xdr:colOff>
      <xdr:row>38</xdr:row>
      <xdr:rowOff>106858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458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72669</xdr:rowOff>
    </xdr:from>
    <xdr:to>
      <xdr:col>55</xdr:col>
      <xdr:colOff>50800</xdr:colOff>
      <xdr:row>39</xdr:row>
      <xdr:rowOff>2819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89433</xdr:rowOff>
    </xdr:from>
    <xdr:to>
      <xdr:col>50</xdr:col>
      <xdr:colOff>165100</xdr:colOff>
      <xdr:row>39</xdr:row>
      <xdr:rowOff>19583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9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57886</xdr:rowOff>
    </xdr:from>
    <xdr:to>
      <xdr:col>46</xdr:col>
      <xdr:colOff>38100</xdr:colOff>
      <xdr:row>38</xdr:row>
      <xdr:rowOff>159486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4564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38684</xdr:rowOff>
    </xdr:from>
    <xdr:to>
      <xdr:col>41</xdr:col>
      <xdr:colOff>101600</xdr:colOff>
      <xdr:row>38</xdr:row>
      <xdr:rowOff>140284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156811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56058</xdr:rowOff>
    </xdr:from>
    <xdr:to>
      <xdr:col>36</xdr:col>
      <xdr:colOff>165100</xdr:colOff>
      <xdr:row>38</xdr:row>
      <xdr:rowOff>157658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148785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6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164050</xdr:rowOff>
    </xdr:from>
    <xdr:to>
      <xdr:col>55</xdr:col>
      <xdr:colOff>0</xdr:colOff>
      <xdr:row>57</xdr:row>
      <xdr:rowOff>164388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700"/>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129303</xdr:rowOff>
    </xdr:from>
    <xdr:to>
      <xdr:col>50</xdr:col>
      <xdr:colOff>114300</xdr:colOff>
      <xdr:row>57</xdr:row>
      <xdr:rowOff>164388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1953"/>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129303</xdr:rowOff>
    </xdr:from>
    <xdr:to>
      <xdr:col>45</xdr:col>
      <xdr:colOff>177800</xdr:colOff>
      <xdr:row>57</xdr:row>
      <xdr:rowOff>136892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195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136892</xdr:rowOff>
    </xdr:from>
    <xdr:to>
      <xdr:col>41</xdr:col>
      <xdr:colOff>50800</xdr:colOff>
      <xdr:row>57</xdr:row>
      <xdr:rowOff>158463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9542"/>
          <a:ext cx="8890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113250</xdr:rowOff>
    </xdr:from>
    <xdr:to>
      <xdr:col>55</xdr:col>
      <xdr:colOff>50800</xdr:colOff>
      <xdr:row>58</xdr:row>
      <xdr:rowOff>43400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136127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113588</xdr:rowOff>
    </xdr:from>
    <xdr:to>
      <xdr:col>50</xdr:col>
      <xdr:colOff>165100</xdr:colOff>
      <xdr:row>58</xdr:row>
      <xdr:rowOff>43738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60265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78503</xdr:rowOff>
    </xdr:from>
    <xdr:to>
      <xdr:col>46</xdr:col>
      <xdr:colOff>38100</xdr:colOff>
      <xdr:row>58</xdr:row>
      <xdr:rowOff>8653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25180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86092</xdr:rowOff>
    </xdr:from>
    <xdr:to>
      <xdr:col>41</xdr:col>
      <xdr:colOff>101600</xdr:colOff>
      <xdr:row>58</xdr:row>
      <xdr:rowOff>16242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32769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107663</xdr:rowOff>
    </xdr:from>
    <xdr:to>
      <xdr:col>36</xdr:col>
      <xdr:colOff>165100</xdr:colOff>
      <xdr:row>58</xdr:row>
      <xdr:rowOff>37813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54340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78938</xdr:rowOff>
    </xdr:from>
    <xdr:to>
      <xdr:col>55</xdr:col>
      <xdr:colOff>0</xdr:colOff>
      <xdr:row>77</xdr:row>
      <xdr:rowOff>17467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09138"/>
          <a:ext cx="838200" cy="10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78938</xdr:rowOff>
    </xdr:from>
    <xdr:to>
      <xdr:col>50</xdr:col>
      <xdr:colOff>114300</xdr:colOff>
      <xdr:row>77</xdr:row>
      <xdr:rowOff>64193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109138"/>
          <a:ext cx="8890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64193</xdr:rowOff>
    </xdr:from>
    <xdr:to>
      <xdr:col>45</xdr:col>
      <xdr:colOff>177800</xdr:colOff>
      <xdr:row>77</xdr:row>
      <xdr:rowOff>104107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65843"/>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42774</xdr:rowOff>
    </xdr:from>
    <xdr:to>
      <xdr:col>41</xdr:col>
      <xdr:colOff>50800</xdr:colOff>
      <xdr:row>77</xdr:row>
      <xdr:rowOff>104107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4442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138117</xdr:rowOff>
    </xdr:from>
    <xdr:to>
      <xdr:col>55</xdr:col>
      <xdr:colOff>50800</xdr:colOff>
      <xdr:row>77</xdr:row>
      <xdr:rowOff>68267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116544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28138</xdr:rowOff>
    </xdr:from>
    <xdr:to>
      <xdr:col>50</xdr:col>
      <xdr:colOff>165100</xdr:colOff>
      <xdr:row>76</xdr:row>
      <xdr:rowOff>129738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120865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13393</xdr:rowOff>
    </xdr:from>
    <xdr:to>
      <xdr:col>46</xdr:col>
      <xdr:colOff>38100</xdr:colOff>
      <xdr:row>77</xdr:row>
      <xdr:rowOff>114993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106120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53307</xdr:rowOff>
    </xdr:from>
    <xdr:to>
      <xdr:col>41</xdr:col>
      <xdr:colOff>101600</xdr:colOff>
      <xdr:row>77</xdr:row>
      <xdr:rowOff>154907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146034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163424</xdr:rowOff>
    </xdr:from>
    <xdr:to>
      <xdr:col>36</xdr:col>
      <xdr:colOff>165100</xdr:colOff>
      <xdr:row>77</xdr:row>
      <xdr:rowOff>93574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84701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88664</xdr:rowOff>
    </xdr:from>
    <xdr:to>
      <xdr:col>55</xdr:col>
      <xdr:colOff>0</xdr:colOff>
      <xdr:row>96</xdr:row>
      <xdr:rowOff>104287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47864"/>
          <a:ext cx="8382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104287</xdr:rowOff>
    </xdr:from>
    <xdr:to>
      <xdr:col>50</xdr:col>
      <xdr:colOff>114300</xdr:colOff>
      <xdr:row>97</xdr:row>
      <xdr:rowOff>112192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63487"/>
          <a:ext cx="889000" cy="17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42374</xdr:rowOff>
    </xdr:from>
    <xdr:to>
      <xdr:col>45</xdr:col>
      <xdr:colOff>177800</xdr:colOff>
      <xdr:row>97</xdr:row>
      <xdr:rowOff>112192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73024"/>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42374</xdr:rowOff>
    </xdr:from>
    <xdr:to>
      <xdr:col>41</xdr:col>
      <xdr:colOff>50800</xdr:colOff>
      <xdr:row>97</xdr:row>
      <xdr:rowOff>145738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73024"/>
          <a:ext cx="889000" cy="10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37864</xdr:rowOff>
    </xdr:from>
    <xdr:to>
      <xdr:col>55</xdr:col>
      <xdr:colOff>50800</xdr:colOff>
      <xdr:row>96</xdr:row>
      <xdr:rowOff>139464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53487</xdr:rowOff>
    </xdr:from>
    <xdr:to>
      <xdr:col>50</xdr:col>
      <xdr:colOff>165100</xdr:colOff>
      <xdr:row>96</xdr:row>
      <xdr:rowOff>155087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146214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61392</xdr:rowOff>
    </xdr:from>
    <xdr:to>
      <xdr:col>46</xdr:col>
      <xdr:colOff>38100</xdr:colOff>
      <xdr:row>97</xdr:row>
      <xdr:rowOff>162992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154119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163024</xdr:rowOff>
    </xdr:from>
    <xdr:to>
      <xdr:col>41</xdr:col>
      <xdr:colOff>101600</xdr:colOff>
      <xdr:row>97</xdr:row>
      <xdr:rowOff>93174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84301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94938</xdr:rowOff>
    </xdr:from>
    <xdr:to>
      <xdr:col>36</xdr:col>
      <xdr:colOff>165100</xdr:colOff>
      <xdr:row>98</xdr:row>
      <xdr:rowOff>25088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157119</xdr:rowOff>
    </xdr:from>
    <xdr:to>
      <xdr:col>85</xdr:col>
      <xdr:colOff>127000</xdr:colOff>
      <xdr:row>36</xdr:row>
      <xdr:rowOff>98049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157869"/>
          <a:ext cx="838200" cy="1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98049</xdr:rowOff>
    </xdr:from>
    <xdr:to>
      <xdr:col>81</xdr:col>
      <xdr:colOff>50800</xdr:colOff>
      <xdr:row>36</xdr:row>
      <xdr:rowOff>98415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7024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98415</xdr:rowOff>
    </xdr:from>
    <xdr:to>
      <xdr:col>76</xdr:col>
      <xdr:colOff>114300</xdr:colOff>
      <xdr:row>36</xdr:row>
      <xdr:rowOff>124887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0615"/>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77155</xdr:rowOff>
    </xdr:from>
    <xdr:to>
      <xdr:col>71</xdr:col>
      <xdr:colOff>177800</xdr:colOff>
      <xdr:row>36</xdr:row>
      <xdr:rowOff>124887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4935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106319</xdr:rowOff>
    </xdr:from>
    <xdr:to>
      <xdr:col>85</xdr:col>
      <xdr:colOff>177800</xdr:colOff>
      <xdr:row>36</xdr:row>
      <xdr:rowOff>36469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129196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5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47249</xdr:rowOff>
    </xdr:from>
    <xdr:to>
      <xdr:col>81</xdr:col>
      <xdr:colOff>101600</xdr:colOff>
      <xdr:row>36</xdr:row>
      <xdr:rowOff>148849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165376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47615</xdr:rowOff>
    </xdr:from>
    <xdr:to>
      <xdr:col>76</xdr:col>
      <xdr:colOff>165100</xdr:colOff>
      <xdr:row>36</xdr:row>
      <xdr:rowOff>149215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165742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74087</xdr:rowOff>
    </xdr:from>
    <xdr:to>
      <xdr:col>72</xdr:col>
      <xdr:colOff>38100</xdr:colOff>
      <xdr:row>37</xdr:row>
      <xdr:rowOff>4237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20764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26355</xdr:rowOff>
    </xdr:from>
    <xdr:to>
      <xdr:col>67</xdr:col>
      <xdr:colOff>101600</xdr:colOff>
      <xdr:row>36</xdr:row>
      <xdr:rowOff>127955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27305</xdr:rowOff>
    </xdr:from>
    <xdr:to>
      <xdr:col>85</xdr:col>
      <xdr:colOff>127000</xdr:colOff>
      <xdr:row>54</xdr:row>
      <xdr:rowOff>6103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114155"/>
          <a:ext cx="8382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155245</xdr:rowOff>
    </xdr:from>
    <xdr:to>
      <xdr:col>81</xdr:col>
      <xdr:colOff>50800</xdr:colOff>
      <xdr:row>53</xdr:row>
      <xdr:rowOff>27305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070645"/>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155245</xdr:rowOff>
    </xdr:from>
    <xdr:to>
      <xdr:col>76</xdr:col>
      <xdr:colOff>114300</xdr:colOff>
      <xdr:row>54</xdr:row>
      <xdr:rowOff>101619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070645"/>
          <a:ext cx="889000" cy="2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101619</xdr:rowOff>
    </xdr:from>
    <xdr:to>
      <xdr:col>71</xdr:col>
      <xdr:colOff>177800</xdr:colOff>
      <xdr:row>55</xdr:row>
      <xdr:rowOff>53366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59919"/>
          <a:ext cx="889000" cy="1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126753</xdr:rowOff>
    </xdr:from>
    <xdr:to>
      <xdr:col>85</xdr:col>
      <xdr:colOff>177800</xdr:colOff>
      <xdr:row>54</xdr:row>
      <xdr:rowOff>56903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149630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147955</xdr:rowOff>
    </xdr:from>
    <xdr:to>
      <xdr:col>81</xdr:col>
      <xdr:colOff>101600</xdr:colOff>
      <xdr:row>53</xdr:row>
      <xdr:rowOff>78105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0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94632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8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104445</xdr:rowOff>
    </xdr:from>
    <xdr:to>
      <xdr:col>76</xdr:col>
      <xdr:colOff>165100</xdr:colOff>
      <xdr:row>53</xdr:row>
      <xdr:rowOff>34595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51122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7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50819</xdr:rowOff>
    </xdr:from>
    <xdr:to>
      <xdr:col>72</xdr:col>
      <xdr:colOff>38100</xdr:colOff>
      <xdr:row>54</xdr:row>
      <xdr:rowOff>152419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168946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8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2566</xdr:rowOff>
    </xdr:from>
    <xdr:to>
      <xdr:col>67</xdr:col>
      <xdr:colOff>101600</xdr:colOff>
      <xdr:row>55</xdr:row>
      <xdr:rowOff>104166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120693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0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92532</xdr:rowOff>
    </xdr:from>
    <xdr:to>
      <xdr:col>85</xdr:col>
      <xdr:colOff>127000</xdr:colOff>
      <xdr:row>79</xdr:row>
      <xdr:rowOff>3911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65632"/>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162483</xdr:rowOff>
    </xdr:from>
    <xdr:to>
      <xdr:col>81</xdr:col>
      <xdr:colOff>50800</xdr:colOff>
      <xdr:row>78</xdr:row>
      <xdr:rowOff>92532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64133"/>
          <a:ext cx="889000" cy="1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97486</xdr:rowOff>
    </xdr:from>
    <xdr:to>
      <xdr:col>76</xdr:col>
      <xdr:colOff>114300</xdr:colOff>
      <xdr:row>77</xdr:row>
      <xdr:rowOff>162483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127686"/>
          <a:ext cx="889000" cy="2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97486</xdr:rowOff>
    </xdr:from>
    <xdr:to>
      <xdr:col>71</xdr:col>
      <xdr:colOff>177800</xdr:colOff>
      <xdr:row>78</xdr:row>
      <xdr:rowOff>169914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127686"/>
          <a:ext cx="889000" cy="4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124561</xdr:rowOff>
    </xdr:from>
    <xdr:to>
      <xdr:col>85</xdr:col>
      <xdr:colOff>177800</xdr:colOff>
      <xdr:row>79</xdr:row>
      <xdr:rowOff>54711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52239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41732</xdr:rowOff>
    </xdr:from>
    <xdr:to>
      <xdr:col>81</xdr:col>
      <xdr:colOff>101600</xdr:colOff>
      <xdr:row>78</xdr:row>
      <xdr:rowOff>143332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134459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111683</xdr:rowOff>
    </xdr:from>
    <xdr:to>
      <xdr:col>76</xdr:col>
      <xdr:colOff>165100</xdr:colOff>
      <xdr:row>78</xdr:row>
      <xdr:rowOff>41833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58360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0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46686</xdr:rowOff>
    </xdr:from>
    <xdr:to>
      <xdr:col>72</xdr:col>
      <xdr:colOff>38100</xdr:colOff>
      <xdr:row>76</xdr:row>
      <xdr:rowOff>148286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164813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119114</xdr:rowOff>
    </xdr:from>
    <xdr:to>
      <xdr:col>67</xdr:col>
      <xdr:colOff>101600</xdr:colOff>
      <xdr:row>79</xdr:row>
      <xdr:rowOff>49264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40391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22478</xdr:rowOff>
    </xdr:from>
    <xdr:to>
      <xdr:col>85</xdr:col>
      <xdr:colOff>127000</xdr:colOff>
      <xdr:row>95</xdr:row>
      <xdr:rowOff>53713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10228"/>
          <a:ext cx="8382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53713</xdr:rowOff>
    </xdr:from>
    <xdr:to>
      <xdr:col>81</xdr:col>
      <xdr:colOff>50800</xdr:colOff>
      <xdr:row>95</xdr:row>
      <xdr:rowOff>61959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4146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7601</xdr:rowOff>
    </xdr:from>
    <xdr:to>
      <xdr:col>76</xdr:col>
      <xdr:colOff>114300</xdr:colOff>
      <xdr:row>95</xdr:row>
      <xdr:rowOff>61959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95351"/>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132956</xdr:rowOff>
    </xdr:from>
    <xdr:to>
      <xdr:col>71</xdr:col>
      <xdr:colOff>177800</xdr:colOff>
      <xdr:row>95</xdr:row>
      <xdr:rowOff>7601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49256"/>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143128</xdr:rowOff>
    </xdr:from>
    <xdr:to>
      <xdr:col>85</xdr:col>
      <xdr:colOff>177800</xdr:colOff>
      <xdr:row>95</xdr:row>
      <xdr:rowOff>73278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166005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2913</xdr:rowOff>
    </xdr:from>
    <xdr:to>
      <xdr:col>81</xdr:col>
      <xdr:colOff>101600</xdr:colOff>
      <xdr:row>95</xdr:row>
      <xdr:rowOff>104513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121040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11159</xdr:rowOff>
    </xdr:from>
    <xdr:to>
      <xdr:col>76</xdr:col>
      <xdr:colOff>165100</xdr:colOff>
      <xdr:row>95</xdr:row>
      <xdr:rowOff>112759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129286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128251</xdr:rowOff>
    </xdr:from>
    <xdr:to>
      <xdr:col>72</xdr:col>
      <xdr:colOff>38100</xdr:colOff>
      <xdr:row>95</xdr:row>
      <xdr:rowOff>58401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74928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82156</xdr:rowOff>
    </xdr:from>
    <xdr:to>
      <xdr:col>67</xdr:col>
      <xdr:colOff>101600</xdr:colOff>
      <xdr:row>95</xdr:row>
      <xdr:rowOff>12306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28833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総務費は、ふるさと納税返礼品費用などが増加しているが、令和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年度に実施した新型コロナウイルス感染症対策事業である、一人当たり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万円の特別定額給付金の減少により、全体としては住民一人当たり</a:t>
          </a:r>
          <a:r>
            <a:rPr kumimoji="1" lang="en-US" altLang="ja-JP" sz="1300">
              <a:latin typeface="ＭＳ Ｐゴシック" panose="020B0600070205080204" pitchFamily="50" charset="-128"/>
              <a:ea typeface="ＭＳ Ｐゴシック" panose="020B0600070205080204" pitchFamily="50" charset="-128"/>
            </a:rPr>
            <a:t>85,037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111,220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民生費は、子育て世帯への臨時特別給付金給付事業や住民税非課税世帯等に対する臨時特別給付金給付事業などのコロナ禍における給付金事業が増加したため、住民一人当たり</a:t>
          </a:r>
          <a:r>
            <a:rPr kumimoji="1" lang="en-US" altLang="ja-JP" sz="1300">
              <a:latin typeface="ＭＳ Ｐゴシック" panose="020B0600070205080204" pitchFamily="50" charset="-128"/>
              <a:ea typeface="ＭＳ Ｐゴシック" panose="020B0600070205080204" pitchFamily="50" charset="-128"/>
            </a:rPr>
            <a:t>158,760</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円となった。類似団体平均と比較すると、継続して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万円程度下回っており、中でも児童福祉費が大きく下回っている。</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衛生費は、新型コロナウイルスワクチン接種事業などの増加により、住民一人当たり</a:t>
          </a:r>
          <a:r>
            <a:rPr kumimoji="1" lang="en-US" altLang="ja-JP" sz="1300">
              <a:latin typeface="ＭＳ Ｐゴシック" panose="020B0600070205080204" pitchFamily="50" charset="-128"/>
              <a:ea typeface="ＭＳ Ｐゴシック" panose="020B0600070205080204" pitchFamily="50" charset="-128"/>
            </a:rPr>
            <a:t>4,811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円となった。類似団体平均と比較すると、継続して低くなっており、令和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8,178</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商工費は、刃物ミュージアム回廊整備事業などの減少により、住民一人当たり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4,811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円となった。類似団体平均と比較すると、昨年度よりも差が大きくなり、</a:t>
          </a:r>
          <a:r>
            <a:rPr kumimoji="1" lang="en-US" altLang="ja-JP" sz="1300">
              <a:latin typeface="ＭＳ Ｐゴシック" panose="020B0600070205080204" pitchFamily="50" charset="-128"/>
              <a:ea typeface="ＭＳ Ｐゴシック" panose="020B0600070205080204" pitchFamily="50" charset="-128"/>
            </a:rPr>
            <a:t>3,807</a:t>
          </a:r>
          <a:r>
            <a:rPr kumimoji="1" lang="ja-JP" altLang="en-US" sz="1300">
              <a:latin typeface="ＭＳ Ｐゴシック" panose="020B0600070205080204" pitchFamily="50" charset="-128"/>
              <a:ea typeface="ＭＳ Ｐゴシック" panose="020B0600070205080204" pitchFamily="50" charset="-128"/>
            </a:rPr>
            <a:t>円低くなっている。</a:t>
          </a:r>
        </a:p>
        <a:p>
          <a:r>
            <a:rPr kumimoji="1" lang="ja-JP" altLang="en-US" sz="1300">
              <a:latin typeface="ＭＳ Ｐゴシック" panose="020B0600070205080204" pitchFamily="50" charset="-128"/>
              <a:ea typeface="ＭＳ Ｐゴシック" panose="020B0600070205080204" pitchFamily="50" charset="-128"/>
            </a:rPr>
            <a:t>教育費は、学校施設整備事業などの減少により、住民一人当たり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7,887</a:t>
          </a:r>
          <a:r>
            <a:rPr kumimoji="1" lang="ja-JP" altLang="en-US" sz="1300">
              <a:latin typeface="ＭＳ Ｐゴシック" panose="020B0600070205080204" pitchFamily="50" charset="-128"/>
              <a:ea typeface="ＭＳ Ｐゴシック" panose="020B0600070205080204" pitchFamily="50" charset="-128"/>
            </a:rPr>
            <a:t>円減少した。当市は他市に比べて小中学校数が多くなっており、改修や維持補修に費用がかかることや、高等学校を設置していることなどにより、類似団体平均と比較すると、住民一人当たり費用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実質収支額は、継続的に黒字となっており、令和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年度は、市税収入額が減少したことにより、</a:t>
          </a:r>
          <a:r>
            <a:rPr kumimoji="1" lang="en-US" altLang="ja-JP" sz="1300">
              <a:latin typeface="ＭＳ ゴシック" pitchFamily="49" charset="-128"/>
              <a:ea typeface="ＭＳ ゴシック" pitchFamily="49" charset="-128"/>
            </a:rPr>
            <a:t>0.91</a:t>
          </a:r>
          <a:r>
            <a:rPr kumimoji="1" lang="ja-JP" altLang="en-US" sz="1300">
              <a:latin typeface="ＭＳ ゴシック" pitchFamily="49" charset="-128"/>
              <a:ea typeface="ＭＳ ゴシック" pitchFamily="49" charset="-128"/>
            </a:rPr>
            <a:t>ポイント減少しているが、予算額に対し不用額が多く発生したことなどにより比率は高くなっている。財政調整基金については、中期的な見通しのもと、決算剰余金を積み立てるとともに必要限度の取崩しに努めており、前年度決算剰余金の積立等に伴い増加し、標準財政規模比は</a:t>
          </a:r>
          <a:r>
            <a:rPr kumimoji="1" lang="en-US" altLang="ja-JP" sz="1300">
              <a:latin typeface="ＭＳ ゴシック" pitchFamily="49" charset="-128"/>
              <a:ea typeface="ＭＳ ゴシック" pitchFamily="49" charset="-128"/>
            </a:rPr>
            <a:t>64.59</a:t>
          </a:r>
          <a:r>
            <a:rPr kumimoji="1" lang="ja-JP" altLang="en-US" sz="1300">
              <a:latin typeface="ＭＳ ゴシック" pitchFamily="49" charset="-128"/>
              <a:ea typeface="ＭＳ ゴシック" pitchFamily="49" charset="-128"/>
            </a:rPr>
            <a:t>％となっている。今後も事務事業の見直しなど、健全な財政運営に努めていく。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一般会計は、市税収入額が減少したことなどにより、前年度から</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ポイントの減少となっており、黒字額は減少している。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年度から減少に転じ、令和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下水道事業は、令和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年度に地方公営企業法適用企業となったが、令和</a:t>
          </a:r>
          <a:r>
            <a:rPr kumimoji="1" lang="en-US" altLang="ja-JP" sz="1400">
              <a:latin typeface="ＭＳ ゴシック" pitchFamily="49" charset="-128"/>
              <a:ea typeface="ＭＳ ゴシック" pitchFamily="49" charset="-128"/>
            </a:rPr>
            <a:t>2</a:t>
          </a:r>
        </a:p>
        <a:p>
          <a:r>
            <a:rPr kumimoji="1" lang="ja-JP" altLang="en-US" sz="1400">
              <a:latin typeface="ＭＳ ゴシック" pitchFamily="49" charset="-128"/>
              <a:ea typeface="ＭＳ ゴシック" pitchFamily="49" charset="-128"/>
            </a:rPr>
            <a:t>年度は黒字となっている。今後、施設の老朽化に伴う更新費用が増大するため、既存の施設を統合するなど計画的に事業を行っていく。</a:t>
          </a:r>
        </a:p>
        <a:p>
          <a:r>
            <a:rPr kumimoji="1" lang="ja-JP" altLang="en-US" sz="1400">
              <a:latin typeface="ＭＳ ゴシック" pitchFamily="49" charset="-128"/>
              <a:ea typeface="ＭＳ ゴシック" pitchFamily="49" charset="-128"/>
            </a:rPr>
            <a:t>各会計は、黒字を維持しているが、歳入面では料金収入や負担金を、歳出面では経済的経費を含めた必要経費の見直しを進め、今後も健全な財政運営に努めていく。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49978750</v>
      </c>
      <c r="BO4" s="375"/>
      <c r="BP4" s="375"/>
      <c r="BQ4" s="375"/>
      <c r="BR4" s="375"/>
      <c r="BS4" s="375"/>
      <c r="BT4" s="375"/>
      <c r="BU4" s="376"/>
      <c r="BV4" s="374">
        <v>55811030</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18</v>
      </c>
      <c r="CU4" s="381"/>
      <c r="CV4" s="381"/>
      <c r="CW4" s="381"/>
      <c r="CX4" s="381"/>
      <c r="CY4" s="381"/>
      <c r="CZ4" s="381"/>
      <c r="DA4" s="382"/>
      <c r="DB4" s="380">
        <v>18.899999999999999</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45187160</v>
      </c>
      <c r="BO5" s="412"/>
      <c r="BP5" s="412"/>
      <c r="BQ5" s="412"/>
      <c r="BR5" s="412"/>
      <c r="BS5" s="412"/>
      <c r="BT5" s="412"/>
      <c r="BU5" s="413"/>
      <c r="BV5" s="411">
        <v>50852353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78.8</v>
      </c>
      <c r="CU5" s="409"/>
      <c r="CV5" s="409"/>
      <c r="CW5" s="409"/>
      <c r="CX5" s="409"/>
      <c r="CY5" s="409"/>
      <c r="CZ5" s="409"/>
      <c r="DA5" s="410"/>
      <c r="DB5" s="408">
        <v>85.7</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4791590</v>
      </c>
      <c r="BO6" s="412"/>
      <c r="BP6" s="412"/>
      <c r="BQ6" s="412"/>
      <c r="BR6" s="412"/>
      <c r="BS6" s="412"/>
      <c r="BT6" s="412"/>
      <c r="BU6" s="413"/>
      <c r="BV6" s="411">
        <v>4958677</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82.9</v>
      </c>
      <c r="CU6" s="449"/>
      <c r="CV6" s="449"/>
      <c r="CW6" s="449"/>
      <c r="CX6" s="449"/>
      <c r="CY6" s="449"/>
      <c r="CZ6" s="449"/>
      <c r="DA6" s="450"/>
      <c r="DB6" s="448">
        <v>89.6</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377920</v>
      </c>
      <c r="BO7" s="412"/>
      <c r="BP7" s="412"/>
      <c r="BQ7" s="412"/>
      <c r="BR7" s="412"/>
      <c r="BS7" s="412"/>
      <c r="BT7" s="412"/>
      <c r="BU7" s="413"/>
      <c r="BV7" s="411">
        <v>468777</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24521336</v>
      </c>
      <c r="CU7" s="412"/>
      <c r="CV7" s="412"/>
      <c r="CW7" s="412"/>
      <c r="CX7" s="412"/>
      <c r="CY7" s="412"/>
      <c r="CZ7" s="412"/>
      <c r="DA7" s="413"/>
      <c r="DB7" s="411">
        <v>23746864</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4413670</v>
      </c>
      <c r="BO8" s="412"/>
      <c r="BP8" s="412"/>
      <c r="BQ8" s="412"/>
      <c r="BR8" s="412"/>
      <c r="BS8" s="412"/>
      <c r="BT8" s="412"/>
      <c r="BU8" s="413"/>
      <c r="BV8" s="411">
        <v>4489900</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0.61</v>
      </c>
      <c r="CU8" s="452"/>
      <c r="CV8" s="452"/>
      <c r="CW8" s="452"/>
      <c r="CX8" s="452"/>
      <c r="CY8" s="452"/>
      <c r="CZ8" s="452"/>
      <c r="DA8" s="453"/>
      <c r="DB8" s="451">
        <v>0.63</v>
      </c>
      <c r="DC8" s="452"/>
      <c r="DD8" s="452"/>
      <c r="DE8" s="452"/>
      <c r="DF8" s="452"/>
      <c r="DG8" s="452"/>
      <c r="DH8" s="452"/>
      <c r="DI8" s="453"/>
    </row>
    <row r="9" spans="1:119" ht="18.75" customHeight="1" thickBot="1" x14ac:dyDescent="0.25">
      <c r="A9" s="178"/>
      <c r="B9" s="405" t="s">
        <v>111</v>
      </c>
      <c r="C9" s="406"/>
      <c r="D9" s="406"/>
      <c r="E9" s="406"/>
      <c r="F9" s="406"/>
      <c r="G9" s="406"/>
      <c r="H9" s="406"/>
      <c r="I9" s="406"/>
      <c r="J9" s="406"/>
      <c r="K9" s="454"/>
      <c r="L9" s="455" t="s">
        <v>112</v>
      </c>
      <c r="M9" s="456"/>
      <c r="N9" s="456"/>
      <c r="O9" s="456"/>
      <c r="P9" s="456"/>
      <c r="Q9" s="457"/>
      <c r="R9" s="458">
        <v>85283</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-76230</v>
      </c>
      <c r="BO9" s="412"/>
      <c r="BP9" s="412"/>
      <c r="BQ9" s="412"/>
      <c r="BR9" s="412"/>
      <c r="BS9" s="412"/>
      <c r="BT9" s="412"/>
      <c r="BU9" s="413"/>
      <c r="BV9" s="411">
        <v>1185858</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12.7</v>
      </c>
      <c r="CU9" s="409"/>
      <c r="CV9" s="409"/>
      <c r="CW9" s="409"/>
      <c r="CX9" s="409"/>
      <c r="CY9" s="409"/>
      <c r="CZ9" s="409"/>
      <c r="DA9" s="410"/>
      <c r="DB9" s="408">
        <v>12.4</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118</v>
      </c>
      <c r="M10" s="441"/>
      <c r="N10" s="441"/>
      <c r="O10" s="441"/>
      <c r="P10" s="441"/>
      <c r="Q10" s="442"/>
      <c r="R10" s="462">
        <v>89153</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2466970</v>
      </c>
      <c r="BO10" s="412"/>
      <c r="BP10" s="412"/>
      <c r="BQ10" s="412"/>
      <c r="BR10" s="412"/>
      <c r="BS10" s="412"/>
      <c r="BT10" s="412"/>
      <c r="BU10" s="413"/>
      <c r="BV10" s="411">
        <v>1376052</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86273</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139</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140</v>
      </c>
      <c r="N13" s="503"/>
      <c r="O13" s="503"/>
      <c r="P13" s="503"/>
      <c r="Q13" s="504"/>
      <c r="R13" s="495">
        <v>84130</v>
      </c>
      <c r="S13" s="496"/>
      <c r="T13" s="496"/>
      <c r="U13" s="496"/>
      <c r="V13" s="497"/>
      <c r="W13" s="427" t="s">
        <v>141</v>
      </c>
      <c r="X13" s="428"/>
      <c r="Y13" s="428"/>
      <c r="Z13" s="428"/>
      <c r="AA13" s="428"/>
      <c r="AB13" s="418"/>
      <c r="AC13" s="462">
        <v>839</v>
      </c>
      <c r="AD13" s="463"/>
      <c r="AE13" s="463"/>
      <c r="AF13" s="463"/>
      <c r="AG13" s="505"/>
      <c r="AH13" s="462">
        <v>902</v>
      </c>
      <c r="AI13" s="463"/>
      <c r="AJ13" s="463"/>
      <c r="AK13" s="463"/>
      <c r="AL13" s="464"/>
      <c r="AM13" s="440" t="s">
        <v>142</v>
      </c>
      <c r="AN13" s="441"/>
      <c r="AO13" s="441"/>
      <c r="AP13" s="441"/>
      <c r="AQ13" s="441"/>
      <c r="AR13" s="441"/>
      <c r="AS13" s="441"/>
      <c r="AT13" s="442"/>
      <c r="AU13" s="443" t="s">
        <v>143</v>
      </c>
      <c r="AV13" s="444"/>
      <c r="AW13" s="444"/>
      <c r="AX13" s="444"/>
      <c r="AY13" s="445" t="s">
        <v>144</v>
      </c>
      <c r="AZ13" s="446"/>
      <c r="BA13" s="446"/>
      <c r="BB13" s="446"/>
      <c r="BC13" s="446"/>
      <c r="BD13" s="446"/>
      <c r="BE13" s="446"/>
      <c r="BF13" s="446"/>
      <c r="BG13" s="446"/>
      <c r="BH13" s="446"/>
      <c r="BI13" s="446"/>
      <c r="BJ13" s="446"/>
      <c r="BK13" s="446"/>
      <c r="BL13" s="446"/>
      <c r="BM13" s="447"/>
      <c r="BN13" s="411">
        <v>2390740</v>
      </c>
      <c r="BO13" s="412"/>
      <c r="BP13" s="412"/>
      <c r="BQ13" s="412"/>
      <c r="BR13" s="412"/>
      <c r="BS13" s="412"/>
      <c r="BT13" s="412"/>
      <c r="BU13" s="413"/>
      <c r="BV13" s="411">
        <v>2561910</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1.5</v>
      </c>
      <c r="CU13" s="409"/>
      <c r="CV13" s="409"/>
      <c r="CW13" s="409"/>
      <c r="CX13" s="409"/>
      <c r="CY13" s="409"/>
      <c r="CZ13" s="409"/>
      <c r="DA13" s="410"/>
      <c r="DB13" s="408">
        <v>1.9</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146</v>
      </c>
      <c r="M14" s="493"/>
      <c r="N14" s="493"/>
      <c r="O14" s="493"/>
      <c r="P14" s="493"/>
      <c r="Q14" s="494"/>
      <c r="R14" s="495">
        <v>87245</v>
      </c>
      <c r="S14" s="496"/>
      <c r="T14" s="496"/>
      <c r="U14" s="496"/>
      <c r="V14" s="497"/>
      <c r="W14" s="401"/>
      <c r="X14" s="402"/>
      <c r="Y14" s="402"/>
      <c r="Z14" s="402"/>
      <c r="AA14" s="402"/>
      <c r="AB14" s="391"/>
      <c r="AC14" s="498">
        <v>2</v>
      </c>
      <c r="AD14" s="499"/>
      <c r="AE14" s="499"/>
      <c r="AF14" s="499"/>
      <c r="AG14" s="500"/>
      <c r="AH14" s="498">
        <v>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t="s">
        <v>129</v>
      </c>
      <c r="CU14" s="510"/>
      <c r="CV14" s="510"/>
      <c r="CW14" s="510"/>
      <c r="CX14" s="510"/>
      <c r="CY14" s="510"/>
      <c r="CZ14" s="510"/>
      <c r="DA14" s="511"/>
      <c r="DB14" s="509" t="s">
        <v>138</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148</v>
      </c>
      <c r="N15" s="503"/>
      <c r="O15" s="503"/>
      <c r="P15" s="503"/>
      <c r="Q15" s="504"/>
      <c r="R15" s="495">
        <v>84917</v>
      </c>
      <c r="S15" s="496"/>
      <c r="T15" s="496"/>
      <c r="U15" s="496"/>
      <c r="V15" s="497"/>
      <c r="W15" s="427" t="s">
        <v>149</v>
      </c>
      <c r="X15" s="428"/>
      <c r="Y15" s="428"/>
      <c r="Z15" s="428"/>
      <c r="AA15" s="428"/>
      <c r="AB15" s="418"/>
      <c r="AC15" s="462">
        <v>18427</v>
      </c>
      <c r="AD15" s="463"/>
      <c r="AE15" s="463"/>
      <c r="AF15" s="463"/>
      <c r="AG15" s="505"/>
      <c r="AH15" s="462">
        <v>19379</v>
      </c>
      <c r="AI15" s="463"/>
      <c r="AJ15" s="463"/>
      <c r="AK15" s="463"/>
      <c r="AL15" s="464"/>
      <c r="AM15" s="440"/>
      <c r="AN15" s="441"/>
      <c r="AO15" s="441"/>
      <c r="AP15" s="441"/>
      <c r="AQ15" s="441"/>
      <c r="AR15" s="441"/>
      <c r="AS15" s="441"/>
      <c r="AT15" s="442"/>
      <c r="AU15" s="443"/>
      <c r="AV15" s="444"/>
      <c r="AW15" s="444"/>
      <c r="AX15" s="444"/>
      <c r="AY15" s="371" t="s">
        <v>150</v>
      </c>
      <c r="AZ15" s="372"/>
      <c r="BA15" s="372"/>
      <c r="BB15" s="372"/>
      <c r="BC15" s="372"/>
      <c r="BD15" s="372"/>
      <c r="BE15" s="372"/>
      <c r="BF15" s="372"/>
      <c r="BG15" s="372"/>
      <c r="BH15" s="372"/>
      <c r="BI15" s="372"/>
      <c r="BJ15" s="372"/>
      <c r="BK15" s="372"/>
      <c r="BL15" s="372"/>
      <c r="BM15" s="373"/>
      <c r="BN15" s="374">
        <v>11458233</v>
      </c>
      <c r="BO15" s="375"/>
      <c r="BP15" s="375"/>
      <c r="BQ15" s="375"/>
      <c r="BR15" s="375"/>
      <c r="BS15" s="375"/>
      <c r="BT15" s="375"/>
      <c r="BU15" s="376"/>
      <c r="BV15" s="374">
        <v>12482007</v>
      </c>
      <c r="BW15" s="375"/>
      <c r="BX15" s="375"/>
      <c r="BY15" s="375"/>
      <c r="BZ15" s="375"/>
      <c r="CA15" s="375"/>
      <c r="CB15" s="375"/>
      <c r="CC15" s="376"/>
      <c r="CD15" s="512" t="s">
        <v>151</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152</v>
      </c>
      <c r="M16" s="515"/>
      <c r="N16" s="515"/>
      <c r="O16" s="515"/>
      <c r="P16" s="515"/>
      <c r="Q16" s="516"/>
      <c r="R16" s="517" t="s">
        <v>153</v>
      </c>
      <c r="S16" s="518"/>
      <c r="T16" s="518"/>
      <c r="U16" s="518"/>
      <c r="V16" s="519"/>
      <c r="W16" s="401"/>
      <c r="X16" s="402"/>
      <c r="Y16" s="402"/>
      <c r="Z16" s="402"/>
      <c r="AA16" s="402"/>
      <c r="AB16" s="391"/>
      <c r="AC16" s="498">
        <v>42.9</v>
      </c>
      <c r="AD16" s="499"/>
      <c r="AE16" s="499"/>
      <c r="AF16" s="499"/>
      <c r="AG16" s="500"/>
      <c r="AH16" s="498">
        <v>42.7</v>
      </c>
      <c r="AI16" s="499"/>
      <c r="AJ16" s="499"/>
      <c r="AK16" s="499"/>
      <c r="AL16" s="501"/>
      <c r="AM16" s="440"/>
      <c r="AN16" s="441"/>
      <c r="AO16" s="441"/>
      <c r="AP16" s="441"/>
      <c r="AQ16" s="441"/>
      <c r="AR16" s="441"/>
      <c r="AS16" s="441"/>
      <c r="AT16" s="442"/>
      <c r="AU16" s="443"/>
      <c r="AV16" s="444"/>
      <c r="AW16" s="444"/>
      <c r="AX16" s="444"/>
      <c r="AY16" s="445" t="s">
        <v>154</v>
      </c>
      <c r="AZ16" s="446"/>
      <c r="BA16" s="446"/>
      <c r="BB16" s="446"/>
      <c r="BC16" s="446"/>
      <c r="BD16" s="446"/>
      <c r="BE16" s="446"/>
      <c r="BF16" s="446"/>
      <c r="BG16" s="446"/>
      <c r="BH16" s="446"/>
      <c r="BI16" s="446"/>
      <c r="BJ16" s="446"/>
      <c r="BK16" s="446"/>
      <c r="BL16" s="446"/>
      <c r="BM16" s="447"/>
      <c r="BN16" s="411">
        <v>19788035</v>
      </c>
      <c r="BO16" s="412"/>
      <c r="BP16" s="412"/>
      <c r="BQ16" s="412"/>
      <c r="BR16" s="412"/>
      <c r="BS16" s="412"/>
      <c r="BT16" s="412"/>
      <c r="BU16" s="413"/>
      <c r="BV16" s="411">
        <v>19204274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155</v>
      </c>
      <c r="N17" s="523"/>
      <c r="O17" s="523"/>
      <c r="P17" s="523"/>
      <c r="Q17" s="524"/>
      <c r="R17" s="517" t="s">
        <v>156</v>
      </c>
      <c r="S17" s="518"/>
      <c r="T17" s="518"/>
      <c r="U17" s="518"/>
      <c r="V17" s="519"/>
      <c r="W17" s="427" t="s">
        <v>157</v>
      </c>
      <c r="X17" s="428"/>
      <c r="Y17" s="428"/>
      <c r="Z17" s="428"/>
      <c r="AA17" s="428"/>
      <c r="AB17" s="418"/>
      <c r="AC17" s="462">
        <v>23721</v>
      </c>
      <c r="AD17" s="463"/>
      <c r="AE17" s="463"/>
      <c r="AF17" s="463"/>
      <c r="AG17" s="505"/>
      <c r="AH17" s="462">
        <v>25063</v>
      </c>
      <c r="AI17" s="463"/>
      <c r="AJ17" s="463"/>
      <c r="AK17" s="463"/>
      <c r="AL17" s="464"/>
      <c r="AM17" s="440"/>
      <c r="AN17" s="441"/>
      <c r="AO17" s="441"/>
      <c r="AP17" s="441"/>
      <c r="AQ17" s="441"/>
      <c r="AR17" s="441"/>
      <c r="AS17" s="441"/>
      <c r="AT17" s="442"/>
      <c r="AU17" s="443"/>
      <c r="AV17" s="444"/>
      <c r="AW17" s="444"/>
      <c r="AX17" s="444"/>
      <c r="AY17" s="445" t="s">
        <v>158</v>
      </c>
      <c r="AZ17" s="446"/>
      <c r="BA17" s="446"/>
      <c r="BB17" s="446"/>
      <c r="BC17" s="446"/>
      <c r="BD17" s="446"/>
      <c r="BE17" s="446"/>
      <c r="BF17" s="446"/>
      <c r="BG17" s="446"/>
      <c r="BH17" s="446"/>
      <c r="BI17" s="446"/>
      <c r="BJ17" s="446"/>
      <c r="BK17" s="446"/>
      <c r="BL17" s="446"/>
      <c r="BM17" s="447"/>
      <c r="BN17" s="411">
        <v>14492285</v>
      </c>
      <c r="BO17" s="412"/>
      <c r="BP17" s="412"/>
      <c r="BQ17" s="412"/>
      <c r="BR17" s="412"/>
      <c r="BS17" s="412"/>
      <c r="BT17" s="412"/>
      <c r="BU17" s="413"/>
      <c r="BV17" s="411">
        <v>15869108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159</v>
      </c>
      <c r="C18" s="454"/>
      <c r="D18" s="454"/>
      <c r="E18" s="534"/>
      <c r="F18" s="534"/>
      <c r="G18" s="534"/>
      <c r="H18" s="534"/>
      <c r="I18" s="534"/>
      <c r="J18" s="534"/>
      <c r="K18" s="534"/>
      <c r="L18" s="535">
        <v>472.33</v>
      </c>
      <c r="M18" s="535"/>
      <c r="N18" s="535"/>
      <c r="O18" s="535"/>
      <c r="P18" s="535"/>
      <c r="Q18" s="535"/>
      <c r="R18" s="536"/>
      <c r="S18" s="536"/>
      <c r="T18" s="536"/>
      <c r="U18" s="536"/>
      <c r="V18" s="537"/>
      <c r="W18" s="429"/>
      <c r="X18" s="430"/>
      <c r="Y18" s="430"/>
      <c r="Z18" s="430"/>
      <c r="AA18" s="430"/>
      <c r="AB18" s="421"/>
      <c r="AC18" s="538">
        <v>55.2</v>
      </c>
      <c r="AD18" s="539"/>
      <c r="AE18" s="539"/>
      <c r="AF18" s="539"/>
      <c r="AG18" s="540"/>
      <c r="AH18" s="538">
        <v>55.3</v>
      </c>
      <c r="AI18" s="539"/>
      <c r="AJ18" s="539"/>
      <c r="AK18" s="539"/>
      <c r="AL18" s="541"/>
      <c r="AM18" s="440"/>
      <c r="AN18" s="441"/>
      <c r="AO18" s="441"/>
      <c r="AP18" s="441"/>
      <c r="AQ18" s="441"/>
      <c r="AR18" s="441"/>
      <c r="AS18" s="441"/>
      <c r="AT18" s="442"/>
      <c r="AU18" s="443"/>
      <c r="AV18" s="444"/>
      <c r="AW18" s="444"/>
      <c r="AX18" s="444"/>
      <c r="AY18" s="445" t="s">
        <v>160</v>
      </c>
      <c r="AZ18" s="446"/>
      <c r="BA18" s="446"/>
      <c r="BB18" s="446"/>
      <c r="BC18" s="446"/>
      <c r="BD18" s="446"/>
      <c r="BE18" s="446"/>
      <c r="BF18" s="446"/>
      <c r="BG18" s="446"/>
      <c r="BH18" s="446"/>
      <c r="BI18" s="446"/>
      <c r="BJ18" s="446"/>
      <c r="BK18" s="446"/>
      <c r="BL18" s="446"/>
      <c r="BM18" s="447"/>
      <c r="BN18" s="411">
        <v>19810819</v>
      </c>
      <c r="BO18" s="412"/>
      <c r="BP18" s="412"/>
      <c r="BQ18" s="412"/>
      <c r="BR18" s="412"/>
      <c r="BS18" s="412"/>
      <c r="BT18" s="412"/>
      <c r="BU18" s="413"/>
      <c r="BV18" s="411">
        <v>19752596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161</v>
      </c>
      <c r="C19" s="454"/>
      <c r="D19" s="454"/>
      <c r="E19" s="534"/>
      <c r="F19" s="534"/>
      <c r="G19" s="534"/>
      <c r="H19" s="534"/>
      <c r="I19" s="534"/>
      <c r="J19" s="534"/>
      <c r="K19" s="534"/>
      <c r="L19" s="542">
        <v>181</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162</v>
      </c>
      <c r="AZ19" s="446"/>
      <c r="BA19" s="446"/>
      <c r="BB19" s="446"/>
      <c r="BC19" s="446"/>
      <c r="BD19" s="446"/>
      <c r="BE19" s="446"/>
      <c r="BF19" s="446"/>
      <c r="BG19" s="446"/>
      <c r="BH19" s="446"/>
      <c r="BI19" s="446"/>
      <c r="BJ19" s="446"/>
      <c r="BK19" s="446"/>
      <c r="BL19" s="446"/>
      <c r="BM19" s="447"/>
      <c r="BN19" s="411">
        <v>31575640</v>
      </c>
      <c r="BO19" s="412"/>
      <c r="BP19" s="412"/>
      <c r="BQ19" s="412"/>
      <c r="BR19" s="412"/>
      <c r="BS19" s="412"/>
      <c r="BT19" s="412"/>
      <c r="BU19" s="413"/>
      <c r="BV19" s="411">
        <v>31191841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163</v>
      </c>
      <c r="C20" s="454"/>
      <c r="D20" s="454"/>
      <c r="E20" s="534"/>
      <c r="F20" s="534"/>
      <c r="G20" s="534"/>
      <c r="H20" s="534"/>
      <c r="I20" s="534"/>
      <c r="J20" s="534"/>
      <c r="K20" s="534"/>
      <c r="L20" s="542">
        <v>33438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606</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28921461</v>
      </c>
      <c r="BO22" s="375"/>
      <c r="BP22" s="375"/>
      <c r="BQ22" s="375"/>
      <c r="BR22" s="375"/>
      <c r="BS22" s="375"/>
      <c r="BT22" s="375"/>
      <c r="BU22" s="376"/>
      <c r="BV22" s="374">
        <v>29185508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13737247</v>
      </c>
      <c r="BO23" s="412"/>
      <c r="BP23" s="412"/>
      <c r="BQ23" s="412"/>
      <c r="BR23" s="412"/>
      <c r="BS23" s="412"/>
      <c r="BT23" s="412"/>
      <c r="BU23" s="413"/>
      <c r="BV23" s="411">
        <v>13645606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172</v>
      </c>
      <c r="F24" s="441"/>
      <c r="G24" s="441"/>
      <c r="H24" s="441"/>
      <c r="I24" s="441"/>
      <c r="J24" s="441"/>
      <c r="K24" s="442"/>
      <c r="L24" s="462">
        <v>1</v>
      </c>
      <c r="M24" s="463"/>
      <c r="N24" s="463"/>
      <c r="O24" s="463"/>
      <c r="P24" s="505"/>
      <c r="Q24" s="462">
        <v>9470</v>
      </c>
      <c r="R24" s="463"/>
      <c r="S24" s="463"/>
      <c r="T24" s="463"/>
      <c r="U24" s="463"/>
      <c r="V24" s="505"/>
      <c r="W24" s="557"/>
      <c r="X24" s="558"/>
      <c r="Y24" s="559"/>
      <c r="Z24" s="461" t="s">
        <v>173</v>
      </c>
      <c r="AA24" s="441"/>
      <c r="AB24" s="441"/>
      <c r="AC24" s="441"/>
      <c r="AD24" s="441"/>
      <c r="AE24" s="441"/>
      <c r="AF24" s="441"/>
      <c r="AG24" s="442"/>
      <c r="AH24" s="462">
        <v>547</v>
      </c>
      <c r="AI24" s="463"/>
      <c r="AJ24" s="463"/>
      <c r="AK24" s="463"/>
      <c r="AL24" s="505"/>
      <c r="AM24" s="462">
        <v>1642641</v>
      </c>
      <c r="AN24" s="463"/>
      <c r="AO24" s="463"/>
      <c r="AP24" s="463"/>
      <c r="AQ24" s="463"/>
      <c r="AR24" s="505"/>
      <c r="AS24" s="462">
        <v>3003</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19375701</v>
      </c>
      <c r="BO24" s="412"/>
      <c r="BP24" s="412"/>
      <c r="BQ24" s="412"/>
      <c r="BR24" s="412"/>
      <c r="BS24" s="412"/>
      <c r="BT24" s="412"/>
      <c r="BU24" s="413"/>
      <c r="BV24" s="411">
        <v>19711545</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175</v>
      </c>
      <c r="F25" s="441"/>
      <c r="G25" s="441"/>
      <c r="H25" s="441"/>
      <c r="I25" s="441"/>
      <c r="J25" s="441"/>
      <c r="K25" s="442"/>
      <c r="L25" s="462">
        <v>1</v>
      </c>
      <c r="M25" s="463"/>
      <c r="N25" s="463"/>
      <c r="O25" s="463"/>
      <c r="P25" s="505"/>
      <c r="Q25" s="462">
        <v>7600</v>
      </c>
      <c r="R25" s="463"/>
      <c r="S25" s="463"/>
      <c r="T25" s="463"/>
      <c r="U25" s="463"/>
      <c r="V25" s="505"/>
      <c r="W25" s="557"/>
      <c r="X25" s="558"/>
      <c r="Y25" s="559"/>
      <c r="Z25" s="461" t="s">
        <v>176</v>
      </c>
      <c r="AA25" s="441"/>
      <c r="AB25" s="441"/>
      <c r="AC25" s="441"/>
      <c r="AD25" s="441"/>
      <c r="AE25" s="441"/>
      <c r="AF25" s="441"/>
      <c r="AG25" s="442"/>
      <c r="AH25" s="462" t="s">
        <v>138</v>
      </c>
      <c r="AI25" s="463"/>
      <c r="AJ25" s="463"/>
      <c r="AK25" s="463"/>
      <c r="AL25" s="505"/>
      <c r="AM25" s="462" t="s">
        <v>138</v>
      </c>
      <c r="AN25" s="463"/>
      <c r="AO25" s="463"/>
      <c r="AP25" s="463"/>
      <c r="AQ25" s="463"/>
      <c r="AR25" s="505"/>
      <c r="AS25" s="462" t="s">
        <v>138</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7126494</v>
      </c>
      <c r="BO25" s="375"/>
      <c r="BP25" s="375"/>
      <c r="BQ25" s="375"/>
      <c r="BR25" s="375"/>
      <c r="BS25" s="375"/>
      <c r="BT25" s="375"/>
      <c r="BU25" s="376"/>
      <c r="BV25" s="374">
        <v>8760321</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178</v>
      </c>
      <c r="F26" s="441"/>
      <c r="G26" s="441"/>
      <c r="H26" s="441"/>
      <c r="I26" s="441"/>
      <c r="J26" s="441"/>
      <c r="K26" s="442"/>
      <c r="L26" s="462">
        <v>1</v>
      </c>
      <c r="M26" s="463"/>
      <c r="N26" s="463"/>
      <c r="O26" s="463"/>
      <c r="P26" s="505"/>
      <c r="Q26" s="462">
        <v>6630</v>
      </c>
      <c r="R26" s="463"/>
      <c r="S26" s="463"/>
      <c r="T26" s="463"/>
      <c r="U26" s="463"/>
      <c r="V26" s="505"/>
      <c r="W26" s="557"/>
      <c r="X26" s="558"/>
      <c r="Y26" s="559"/>
      <c r="Z26" s="461" t="s">
        <v>179</v>
      </c>
      <c r="AA26" s="563"/>
      <c r="AB26" s="563"/>
      <c r="AC26" s="563"/>
      <c r="AD26" s="563"/>
      <c r="AE26" s="563"/>
      <c r="AF26" s="563"/>
      <c r="AG26" s="564"/>
      <c r="AH26" s="462">
        <v>23</v>
      </c>
      <c r="AI26" s="463"/>
      <c r="AJ26" s="463"/>
      <c r="AK26" s="463"/>
      <c r="AL26" s="505"/>
      <c r="AM26" s="462">
        <v>54234</v>
      </c>
      <c r="AN26" s="463"/>
      <c r="AO26" s="463"/>
      <c r="AP26" s="463"/>
      <c r="AQ26" s="463"/>
      <c r="AR26" s="505"/>
      <c r="AS26" s="462">
        <v>2358</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t="s">
        <v>129</v>
      </c>
      <c r="BO26" s="412"/>
      <c r="BP26" s="412"/>
      <c r="BQ26" s="412"/>
      <c r="BR26" s="412"/>
      <c r="BS26" s="412"/>
      <c r="BT26" s="412"/>
      <c r="BU26" s="413"/>
      <c r="BV26" s="411" t="s">
        <v>138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4800</v>
      </c>
      <c r="R27" s="463"/>
      <c r="S27" s="463"/>
      <c r="T27" s="463"/>
      <c r="U27" s="463"/>
      <c r="V27" s="505"/>
      <c r="W27" s="557"/>
      <c r="X27" s="558"/>
      <c r="Y27" s="559"/>
      <c r="Z27" s="461" t="s">
        <v>182</v>
      </c>
      <c r="AA27" s="441"/>
      <c r="AB27" s="441"/>
      <c r="AC27" s="441"/>
      <c r="AD27" s="441"/>
      <c r="AE27" s="441"/>
      <c r="AF27" s="441"/>
      <c r="AG27" s="442"/>
      <c r="AH27" s="462">
        <v>74</v>
      </c>
      <c r="AI27" s="463"/>
      <c r="AJ27" s="463"/>
      <c r="AK27" s="463"/>
      <c r="AL27" s="505"/>
      <c r="AM27" s="462">
        <v>283348</v>
      </c>
      <c r="AN27" s="463"/>
      <c r="AO27" s="463"/>
      <c r="AP27" s="463"/>
      <c r="AQ27" s="463"/>
      <c r="AR27" s="505"/>
      <c r="AS27" s="462">
        <v>3829</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1799791</v>
      </c>
      <c r="BO27" s="531"/>
      <c r="BP27" s="531"/>
      <c r="BQ27" s="531"/>
      <c r="BR27" s="531"/>
      <c r="BS27" s="531"/>
      <c r="BT27" s="531"/>
      <c r="BU27" s="532"/>
      <c r="BV27" s="530">
        <v>1799761</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4400</v>
      </c>
      <c r="R28" s="463"/>
      <c r="S28" s="463"/>
      <c r="T28" s="463"/>
      <c r="U28" s="463"/>
      <c r="V28" s="505"/>
      <c r="W28" s="557"/>
      <c r="X28" s="558"/>
      <c r="Y28" s="559"/>
      <c r="Z28" s="461" t="s">
        <v>185</v>
      </c>
      <c r="AA28" s="441"/>
      <c r="AB28" s="441"/>
      <c r="AC28" s="441"/>
      <c r="AD28" s="441"/>
      <c r="AE28" s="441"/>
      <c r="AF28" s="441"/>
      <c r="AG28" s="442"/>
      <c r="AH28" s="462">
        <v>10</v>
      </c>
      <c r="AI28" s="463"/>
      <c r="AJ28" s="463"/>
      <c r="AK28" s="463"/>
      <c r="AL28" s="505"/>
      <c r="AM28" s="462">
        <v>27350</v>
      </c>
      <c r="AN28" s="463"/>
      <c r="AO28" s="463"/>
      <c r="AP28" s="463"/>
      <c r="AQ28" s="463"/>
      <c r="AR28" s="505"/>
      <c r="AS28" s="462">
        <v>2735</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15838627</v>
      </c>
      <c r="BO28" s="375"/>
      <c r="BP28" s="375"/>
      <c r="BQ28" s="375"/>
      <c r="BR28" s="375"/>
      <c r="BS28" s="375"/>
      <c r="BT28" s="375"/>
      <c r="BU28" s="376"/>
      <c r="BV28" s="374">
        <v>12171657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21</v>
      </c>
      <c r="M29" s="463"/>
      <c r="N29" s="463"/>
      <c r="O29" s="463"/>
      <c r="P29" s="505"/>
      <c r="Q29" s="462">
        <v>4160</v>
      </c>
      <c r="R29" s="463"/>
      <c r="S29" s="463"/>
      <c r="T29" s="463"/>
      <c r="U29" s="463"/>
      <c r="V29" s="505"/>
      <c r="W29" s="560"/>
      <c r="X29" s="561"/>
      <c r="Y29" s="562"/>
      <c r="Z29" s="461" t="s">
        <v>188</v>
      </c>
      <c r="AA29" s="441"/>
      <c r="AB29" s="441"/>
      <c r="AC29" s="441"/>
      <c r="AD29" s="441"/>
      <c r="AE29" s="441"/>
      <c r="AF29" s="441"/>
      <c r="AG29" s="442"/>
      <c r="AH29" s="462">
        <v>631</v>
      </c>
      <c r="AI29" s="463"/>
      <c r="AJ29" s="463"/>
      <c r="AK29" s="463"/>
      <c r="AL29" s="505"/>
      <c r="AM29" s="462">
        <v>1953339</v>
      </c>
      <c r="AN29" s="463"/>
      <c r="AO29" s="463"/>
      <c r="AP29" s="463"/>
      <c r="AQ29" s="463"/>
      <c r="AR29" s="505"/>
      <c r="AS29" s="462">
        <v>3096</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2527122</v>
      </c>
      <c r="BO29" s="412"/>
      <c r="BP29" s="412"/>
      <c r="BQ29" s="412"/>
      <c r="BR29" s="412"/>
      <c r="BS29" s="412"/>
      <c r="BT29" s="412"/>
      <c r="BU29" s="413"/>
      <c r="BV29" s="411">
        <v>2718459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98.4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13820671</v>
      </c>
      <c r="BO30" s="531"/>
      <c r="BP30" s="531"/>
      <c r="BQ30" s="531"/>
      <c r="BR30" s="531"/>
      <c r="BS30" s="531"/>
      <c r="BT30" s="531"/>
      <c r="BU30" s="532"/>
      <c r="BV30" s="530">
        <v>12859920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199</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関市国民健康保険特別会計（事業勘定）</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関市水道事業会計</v>
      </c>
      <c r="AP34" s="602"/>
      <c r="AQ34" s="602"/>
      <c r="AR34" s="602"/>
      <c r="AS34" s="602"/>
      <c r="AT34" s="602"/>
      <c r="AU34" s="602"/>
      <c r="AV34" s="602"/>
      <c r="AW34" s="602"/>
      <c r="AX34" s="602"/>
      <c r="AY34" s="602"/>
      <c r="AZ34" s="602"/>
      <c r="BA34" s="602"/>
      <c r="BB34" s="602"/>
      <c r="BC34" s="602"/>
      <c r="BD34" s="178"/>
      <c r="BE34" s="601">
        <f>IF(BG34="","",MAX(C34:D43,U34:V43,AM34:AN43)+1)</f>
        <v>9</v>
      </c>
      <c r="BF34" s="601"/>
      <c r="BG34" s="602" t="str">
        <f>IF('各会計、関係団体の財政状況及び健全化判断比率'!B34="","",'各会計、関係団体の財政状況及び健全化判断比率'!B34)</f>
        <v>関市公設地方卸売市場事業特別会計</v>
      </c>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岐阜県市町村会館組合</v>
      </c>
      <c r="BZ34" s="602"/>
      <c r="CA34" s="602"/>
      <c r="CB34" s="602"/>
      <c r="CC34" s="602"/>
      <c r="CD34" s="602"/>
      <c r="CE34" s="602"/>
      <c r="CF34" s="602"/>
      <c r="CG34" s="602"/>
      <c r="CH34" s="602"/>
      <c r="CI34" s="602"/>
      <c r="CJ34" s="602"/>
      <c r="CK34" s="602"/>
      <c r="CL34" s="602"/>
      <c r="CM34" s="602"/>
      <c r="CN34" s="178"/>
      <c r="CO34" s="601">
        <f>IF(CQ34="","",MAX(C34:D43,U34:V43,AM34:AN43,BE34:BF43,BW34:BX43)+1)</f>
        <v>21</v>
      </c>
      <c r="CP34" s="601"/>
      <c r="CQ34" s="602" t="str">
        <f>IF('各会計、関係団体の財政状況及び健全化判断比率'!BS7="","",'各会計、関係団体の財政状況及び健全化判断比率'!BS7)</f>
        <v>関市土地開発公社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〇</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関市中小企業従業員退職金共済事業特別会計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関市国民健康保険特別会計（直診勘定）</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IF('各会計、関係団体の財政状況及び健全化判断比率'!B33="","",'各会計、関係団体の財政状況及び健全化判断比率'!B33)</f>
        <v>関市下水道事業会計</v>
      </c>
      <c r="AP35" s="602"/>
      <c r="AQ35" s="602"/>
      <c r="AR35" s="602"/>
      <c r="AS35" s="602"/>
      <c r="AT35" s="602"/>
      <c r="AU35" s="602"/>
      <c r="AV35" s="602"/>
      <c r="AW35" s="602"/>
      <c r="AX35" s="602"/>
      <c r="AY35" s="602"/>
      <c r="AZ35" s="602"/>
      <c r="BA35" s="602"/>
      <c r="BB35" s="602"/>
      <c r="BC35" s="602"/>
      <c r="BD35" s="178"/>
      <c r="BE35" s="601">
        <f t="shared" ref="BE35:BE43" si="1">IF(BG35="","",BE34+1)</f>
        <v>10</v>
      </c>
      <c r="BF35" s="601"/>
      <c r="BG35" s="602" t="str">
        <f>IF('各会計、関係団体の財政状況及び健全化判断比率'!B35="","",'各会計、関係団体の財政状況及び健全化判断比率'!B35)</f>
        <v>関市食肉センター事業特別会計</v>
      </c>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岐北衛生施設利用組合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関市介護保険事業特別会計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中濃地域広域行政事務組合（一般会計）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関市後期高齢者医療特別会計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中濃地域広域行政事務組合（介護保険事業特別会計）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中濃地域広域行政事務組合（障害者自立支援事業特別会計）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16</v>
      </c>
      <c r="BX39" s="601"/>
      <c r="BY39" s="602" t="str">
        <f>IF('各会計、関係団体の財政状況及び健全化判断比率'!B73="","",'各会計、関係団体の財政状況及び健全化判断比率'!B73)</f>
        <v>中濃地域広域行政事務組合（造林事業特別会計）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17</v>
      </c>
      <c r="BX40" s="601"/>
      <c r="BY40" s="602" t="str">
        <f>IF('各会計、関係団体の財政状況及び健全化判断比率'!B74="","",'各会計、関係団体の財政状況及び健全化判断比率'!B74)</f>
        <v>中濃消防組合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18</v>
      </c>
      <c r="BX41" s="601"/>
      <c r="BY41" s="602" t="str">
        <f>IF('各会計、関係団体の財政状況及び健全化判断比率'!B75="","",'各会計、関係団体の財政状況及び健全化判断比率'!B75)</f>
        <v>岐阜地域児童発達支援センター組合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19</v>
      </c>
      <c r="BX42" s="601"/>
      <c r="BY42" s="602" t="str">
        <f>IF('各会計、関係団体の財政状況及び健全化判断比率'!B76="","",'各会計、関係団体の財政状況及び健全化判断比率'!B76)</f>
        <v>岐阜県後期高齢者医療広域連合（一般会計）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20</v>
      </c>
      <c r="BX43" s="601"/>
      <c r="BY43" s="602" t="str">
        <f>IF('各会計、関係団体の財政状況及び健全化判断比率'!B77="","",'各会計、関係団体の財政状況及び健全化判断比率'!B77)</f>
        <v>岐阜県後期高齢者医療広域連合（特別会計）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607</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81" t="s">
        <v>567</v>
      </c>
      <c r="D34" s="1181"/>
      <c r="E34" s="1182"/>
      <c r="F34" s="32">
        <v>10.01</v>
      </c>
      <c r="G34" s="33">
        <v>10.83</v>
      </c>
      <c r="H34" s="33">
        <v>14.33</v>
      </c>
      <c r="I34" s="33">
        <v>18.899999999999999</v>
      </c>
      <c r="J34" s="34">
        <v>17.989999999999998</v>
      </c>
      <c r="K34" s="22"/>
      <c r="L34" s="22"/>
      <c r="M34" s="22"/>
      <c r="N34" s="22"/>
      <c r="O34" s="22"/>
      <c r="P34" s="22"/>
    </row>
    <row r="35" spans="1:16" ht="39" customHeight="1" x14ac:dyDescent="0.2">
      <c r="A35" s="22"/>
      <c r="B35" s="35"/>
      <c r="C35" s="1175" t="s">
        <v>568</v>
      </c>
      <c r="D35" s="1176"/>
      <c r="E35" s="1177"/>
      <c r="F35" s="36">
        <v>6.08</v>
      </c>
      <c r="G35" s="37">
        <v>7.17</v>
      </c>
      <c r="H35" s="37">
        <v>7.68</v>
      </c>
      <c r="I35" s="37">
        <v>7.5</v>
      </c>
      <c r="J35" s="38">
        <v>6.31</v>
      </c>
      <c r="K35" s="22"/>
      <c r="L35" s="22"/>
      <c r="M35" s="22"/>
      <c r="N35" s="22"/>
      <c r="O35" s="22"/>
      <c r="P35" s="22"/>
    </row>
    <row r="36" spans="1:16" ht="39" customHeight="1" x14ac:dyDescent="0.2">
      <c r="A36" s="22"/>
      <c r="B36" s="35"/>
      <c r="C36" s="1175" t="s">
        <v>569</v>
      </c>
      <c r="D36" s="1176"/>
      <c r="E36" s="1177"/>
      <c r="F36" s="36" t="s">
        <v>520</v>
      </c>
      <c r="G36" s="37" t="s">
        <v>520</v>
      </c>
      <c r="H36" s="37" t="s">
        <v>520</v>
      </c>
      <c r="I36" s="37">
        <v>1.17</v>
      </c>
      <c r="J36" s="38">
        <v>2.1</v>
      </c>
      <c r="K36" s="22"/>
      <c r="L36" s="22"/>
      <c r="M36" s="22"/>
      <c r="N36" s="22"/>
      <c r="O36" s="22"/>
      <c r="P36" s="22"/>
    </row>
    <row r="37" spans="1:16" ht="39" customHeight="1" x14ac:dyDescent="0.2">
      <c r="A37" s="22"/>
      <c r="B37" s="35"/>
      <c r="C37" s="1175" t="s">
        <v>570</v>
      </c>
      <c r="D37" s="1176"/>
      <c r="E37" s="1177"/>
      <c r="F37" s="36">
        <v>1.82</v>
      </c>
      <c r="G37" s="37">
        <v>1.59</v>
      </c>
      <c r="H37" s="37">
        <v>1.31</v>
      </c>
      <c r="I37" s="37">
        <v>1.06</v>
      </c>
      <c r="J37" s="38">
        <v>0.78</v>
      </c>
      <c r="K37" s="22"/>
      <c r="L37" s="22"/>
      <c r="M37" s="22"/>
      <c r="N37" s="22"/>
      <c r="O37" s="22"/>
      <c r="P37" s="22"/>
    </row>
    <row r="38" spans="1:16" ht="39" customHeight="1" x14ac:dyDescent="0.2">
      <c r="A38" s="22"/>
      <c r="B38" s="35"/>
      <c r="C38" s="1175" t="s">
        <v>571</v>
      </c>
      <c r="D38" s="1176"/>
      <c r="E38" s="1177"/>
      <c r="F38" s="36">
        <v>0.48</v>
      </c>
      <c r="G38" s="37">
        <v>0.09</v>
      </c>
      <c r="H38" s="37">
        <v>0.08</v>
      </c>
      <c r="I38" s="37">
        <v>0.09</v>
      </c>
      <c r="J38" s="38">
        <v>0.56999999999999995</v>
      </c>
      <c r="K38" s="22"/>
      <c r="L38" s="22"/>
      <c r="M38" s="22"/>
      <c r="N38" s="22"/>
      <c r="O38" s="22"/>
      <c r="P38" s="22"/>
    </row>
    <row r="39" spans="1:16" ht="39" customHeight="1" x14ac:dyDescent="0.2">
      <c r="A39" s="22"/>
      <c r="B39" s="35"/>
      <c r="C39" s="1175" t="s">
        <v>572</v>
      </c>
      <c r="D39" s="1176"/>
      <c r="E39" s="1177"/>
      <c r="F39" s="36">
        <v>3</v>
      </c>
      <c r="G39" s="37">
        <v>0.54</v>
      </c>
      <c r="H39" s="37">
        <v>0.33</v>
      </c>
      <c r="I39" s="37">
        <v>0.13</v>
      </c>
      <c r="J39" s="38">
        <v>0.48</v>
      </c>
      <c r="K39" s="22"/>
      <c r="L39" s="22"/>
      <c r="M39" s="22"/>
      <c r="N39" s="22"/>
      <c r="O39" s="22"/>
      <c r="P39" s="22"/>
    </row>
    <row r="40" spans="1:16" ht="39" customHeight="1" x14ac:dyDescent="0.2">
      <c r="A40" s="22"/>
      <c r="B40" s="35"/>
      <c r="C40" s="1175" t="s">
        <v>573</v>
      </c>
      <c r="D40" s="1176"/>
      <c r="E40" s="1177"/>
      <c r="F40" s="36">
        <v>0.1</v>
      </c>
      <c r="G40" s="37">
        <v>0.1</v>
      </c>
      <c r="H40" s="37">
        <v>0.11</v>
      </c>
      <c r="I40" s="37">
        <v>0.08</v>
      </c>
      <c r="J40" s="38">
        <v>0.09</v>
      </c>
      <c r="K40" s="22"/>
      <c r="L40" s="22"/>
      <c r="M40" s="22"/>
      <c r="N40" s="22"/>
      <c r="O40" s="22"/>
      <c r="P40" s="22"/>
    </row>
    <row r="41" spans="1:16" ht="39" customHeight="1" x14ac:dyDescent="0.2">
      <c r="A41" s="22"/>
      <c r="B41" s="35"/>
      <c r="C41" s="1175" t="s">
        <v>574</v>
      </c>
      <c r="D41" s="1176"/>
      <c r="E41" s="1177"/>
      <c r="F41" s="36">
        <v>0</v>
      </c>
      <c r="G41" s="37">
        <v>0</v>
      </c>
      <c r="H41" s="37">
        <v>0</v>
      </c>
      <c r="I41" s="37">
        <v>0</v>
      </c>
      <c r="J41" s="38">
        <v>0</v>
      </c>
      <c r="K41" s="22"/>
      <c r="L41" s="22"/>
      <c r="M41" s="22"/>
      <c r="N41" s="22"/>
      <c r="O41" s="22"/>
      <c r="P41" s="22"/>
    </row>
    <row r="42" spans="1:16" ht="39" customHeight="1" x14ac:dyDescent="0.2">
      <c r="A42" s="22"/>
      <c r="B42" s="39"/>
      <c r="C42" s="1175" t="s">
        <v>575</v>
      </c>
      <c r="D42" s="1176"/>
      <c r="E42" s="1177"/>
      <c r="F42" s="36" t="s">
        <v>520</v>
      </c>
      <c r="G42" s="37" t="s">
        <v>520</v>
      </c>
      <c r="H42" s="37" t="s">
        <v>520</v>
      </c>
      <c r="I42" s="37" t="s">
        <v>520</v>
      </c>
      <c r="J42" s="38" t="s">
        <v>520</v>
      </c>
      <c r="K42" s="22"/>
      <c r="L42" s="22"/>
      <c r="M42" s="22"/>
      <c r="N42" s="22"/>
      <c r="O42" s="22"/>
      <c r="P42" s="22"/>
    </row>
    <row r="43" spans="1:16" ht="39" customHeight="1" thickBot="1" x14ac:dyDescent="0.25">
      <c r="A43" s="22"/>
      <c r="B43" s="40"/>
      <c r="C43" s="1178" t="s">
        <v>576</v>
      </c>
      <c r="D43" s="1179"/>
      <c r="E43" s="1180"/>
      <c r="F43" s="41">
        <v>0.02</v>
      </c>
      <c r="G43" s="42">
        <v>0.03</v>
      </c>
      <c r="H43" s="42">
        <v>0.71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L78iwxgS+UFk6Q60y+N39djWr4fiVGLSw9EVoBDg8pvY4yqpZ7bRWeh23pHnWxfbeDfrefr5LKGDxsmAbpFLg==" saltValue="GT4fhnVBEO7jahe/jXn/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83" t="s">
        <v>11</v>
      </c>
      <c r="C45" s="1184"/>
      <c r="D45" s="58"/>
      <c r="E45" s="1189" t="s">
        <v>12</v>
      </c>
      <c r="F45" s="1189"/>
      <c r="G45" s="1189"/>
      <c r="H45" s="1189"/>
      <c r="I45" s="1189"/>
      <c r="J45" s="1190"/>
      <c r="K45" s="59">
        <v>4509</v>
      </c>
      <c r="L45" s="60">
        <v>4237</v>
      </c>
      <c r="M45" s="60">
        <v>3907</v>
      </c>
      <c r="N45" s="60">
        <v>3906</v>
      </c>
      <c r="O45" s="61">
        <v>4027</v>
      </c>
      <c r="P45" s="48"/>
      <c r="Q45" s="48"/>
      <c r="R45" s="48"/>
      <c r="S45" s="48"/>
      <c r="T45" s="48"/>
      <c r="U45" s="48"/>
    </row>
    <row r="46" spans="1:21" ht="30.75" customHeight="1" x14ac:dyDescent="0.2">
      <c r="A46" s="48"/>
      <c r="B46" s="1185"/>
      <c r="C46" s="1186"/>
      <c r="D46" s="62"/>
      <c r="E46" s="1191" t="s">
        <v>13</v>
      </c>
      <c r="F46" s="1191"/>
      <c r="G46" s="1191"/>
      <c r="H46" s="1191"/>
      <c r="I46" s="1191"/>
      <c r="J46" s="1192"/>
      <c r="K46" s="63" t="s">
        <v>520</v>
      </c>
      <c r="L46" s="64" t="s">
        <v>520</v>
      </c>
      <c r="M46" s="64" t="s">
        <v>520</v>
      </c>
      <c r="N46" s="64" t="s">
        <v>520</v>
      </c>
      <c r="O46" s="65" t="s">
        <v>520</v>
      </c>
      <c r="P46" s="48"/>
      <c r="Q46" s="48"/>
      <c r="R46" s="48"/>
      <c r="S46" s="48"/>
      <c r="T46" s="48"/>
      <c r="U46" s="48"/>
    </row>
    <row r="47" spans="1:21" ht="30.75" customHeight="1" x14ac:dyDescent="0.2">
      <c r="A47" s="48"/>
      <c r="B47" s="1185"/>
      <c r="C47" s="1186"/>
      <c r="D47" s="62"/>
      <c r="E47" s="1191" t="s">
        <v>14</v>
      </c>
      <c r="F47" s="1191"/>
      <c r="G47" s="1191"/>
      <c r="H47" s="1191"/>
      <c r="I47" s="1191"/>
      <c r="J47" s="1192"/>
      <c r="K47" s="63" t="s">
        <v>520</v>
      </c>
      <c r="L47" s="64" t="s">
        <v>520</v>
      </c>
      <c r="M47" s="64" t="s">
        <v>520</v>
      </c>
      <c r="N47" s="64" t="s">
        <v>520</v>
      </c>
      <c r="O47" s="65" t="s">
        <v>520</v>
      </c>
      <c r="P47" s="48"/>
      <c r="Q47" s="48"/>
      <c r="R47" s="48"/>
      <c r="S47" s="48"/>
      <c r="T47" s="48"/>
      <c r="U47" s="48"/>
    </row>
    <row r="48" spans="1:21" ht="30.75" customHeight="1" x14ac:dyDescent="0.2">
      <c r="A48" s="48"/>
      <c r="B48" s="1185"/>
      <c r="C48" s="1186"/>
      <c r="D48" s="62"/>
      <c r="E48" s="1191" t="s">
        <v>15</v>
      </c>
      <c r="F48" s="1191"/>
      <c r="G48" s="1191"/>
      <c r="H48" s="1191"/>
      <c r="I48" s="1191"/>
      <c r="J48" s="1192"/>
      <c r="K48" s="63">
        <v>1249</v>
      </c>
      <c r="L48" s="64">
        <v>1299</v>
      </c>
      <c r="M48" s="64">
        <v>1304</v>
      </c>
      <c r="N48" s="64">
        <v>1331</v>
      </c>
      <c r="O48" s="65">
        <v>1296</v>
      </c>
      <c r="P48" s="48"/>
      <c r="Q48" s="48"/>
      <c r="R48" s="48"/>
      <c r="S48" s="48"/>
      <c r="T48" s="48"/>
      <c r="U48" s="48"/>
    </row>
    <row r="49" spans="1:21" ht="30.75" customHeight="1" x14ac:dyDescent="0.2">
      <c r="A49" s="48"/>
      <c r="B49" s="1185"/>
      <c r="C49" s="1186"/>
      <c r="D49" s="62"/>
      <c r="E49" s="1191" t="s">
        <v>16</v>
      </c>
      <c r="F49" s="1191"/>
      <c r="G49" s="1191"/>
      <c r="H49" s="1191"/>
      <c r="I49" s="1191"/>
      <c r="J49" s="1192"/>
      <c r="K49" s="63">
        <v>454</v>
      </c>
      <c r="L49" s="64">
        <v>195</v>
      </c>
      <c r="M49" s="64">
        <v>191</v>
      </c>
      <c r="N49" s="64">
        <v>188</v>
      </c>
      <c r="O49" s="65">
        <v>175</v>
      </c>
      <c r="P49" s="48"/>
      <c r="Q49" s="48"/>
      <c r="R49" s="48"/>
      <c r="S49" s="48"/>
      <c r="T49" s="48"/>
      <c r="U49" s="48"/>
    </row>
    <row r="50" spans="1:21" ht="30.75" customHeight="1" x14ac:dyDescent="0.2">
      <c r="A50" s="48"/>
      <c r="B50" s="1185"/>
      <c r="C50" s="1186"/>
      <c r="D50" s="62"/>
      <c r="E50" s="1191" t="s">
        <v>17</v>
      </c>
      <c r="F50" s="1191"/>
      <c r="G50" s="1191"/>
      <c r="H50" s="1191"/>
      <c r="I50" s="1191"/>
      <c r="J50" s="1192"/>
      <c r="K50" s="63">
        <v>52</v>
      </c>
      <c r="L50" s="64">
        <v>48</v>
      </c>
      <c r="M50" s="64">
        <v>48</v>
      </c>
      <c r="N50" s="64">
        <v>48</v>
      </c>
      <c r="O50" s="65">
        <v>48</v>
      </c>
      <c r="P50" s="48"/>
      <c r="Q50" s="48"/>
      <c r="R50" s="48"/>
      <c r="S50" s="48"/>
      <c r="T50" s="48"/>
      <c r="U50" s="48"/>
    </row>
    <row r="51" spans="1:21" ht="30.75" customHeight="1" x14ac:dyDescent="0.2">
      <c r="A51" s="48"/>
      <c r="B51" s="1187"/>
      <c r="C51" s="1188"/>
      <c r="D51" s="66"/>
      <c r="E51" s="1191" t="s">
        <v>18</v>
      </c>
      <c r="F51" s="1191"/>
      <c r="G51" s="1191"/>
      <c r="H51" s="1191"/>
      <c r="I51" s="1191"/>
      <c r="J51" s="1192"/>
      <c r="K51" s="63" t="s">
        <v>520</v>
      </c>
      <c r="L51" s="64" t="s">
        <v>520</v>
      </c>
      <c r="M51" s="64" t="s">
        <v>520</v>
      </c>
      <c r="N51" s="64" t="s">
        <v>520</v>
      </c>
      <c r="O51" s="65" t="s">
        <v>520</v>
      </c>
      <c r="P51" s="48"/>
      <c r="Q51" s="48"/>
      <c r="R51" s="48"/>
      <c r="S51" s="48"/>
      <c r="T51" s="48"/>
      <c r="U51" s="48"/>
    </row>
    <row r="52" spans="1:21" ht="30.75" customHeight="1" x14ac:dyDescent="0.2">
      <c r="A52" s="48"/>
      <c r="B52" s="1193" t="s">
        <v>19</v>
      </c>
      <c r="C52" s="1194"/>
      <c r="D52" s="66"/>
      <c r="E52" s="1191" t="s">
        <v>20</v>
      </c>
      <c r="F52" s="1191"/>
      <c r="G52" s="1191"/>
      <c r="H52" s="1191"/>
      <c r="I52" s="1191"/>
      <c r="J52" s="1192"/>
      <c r="K52" s="63">
        <v>5367</v>
      </c>
      <c r="L52" s="64">
        <v>5263</v>
      </c>
      <c r="M52" s="64">
        <v>5211</v>
      </c>
      <c r="N52" s="64">
        <v>5122</v>
      </c>
      <c r="O52" s="65">
        <v>5231</v>
      </c>
      <c r="P52" s="48"/>
      <c r="Q52" s="48"/>
      <c r="R52" s="48"/>
      <c r="S52" s="48"/>
      <c r="T52" s="48"/>
      <c r="U52" s="48"/>
    </row>
    <row r="53" spans="1:21" ht="30.75" customHeight="1" thickBot="1" x14ac:dyDescent="0.25">
      <c r="A53" s="48"/>
      <c r="B53" s="1195" t="s">
        <v>21</v>
      </c>
      <c r="C53" s="1196"/>
      <c r="D53" s="67"/>
      <c r="E53" s="1197" t="s">
        <v>22</v>
      </c>
      <c r="F53" s="1197"/>
      <c r="G53" s="1197"/>
      <c r="H53" s="1197"/>
      <c r="I53" s="1197"/>
      <c r="J53" s="1198"/>
      <c r="K53" s="68">
        <v>897</v>
      </c>
      <c r="L53" s="69">
        <v>516</v>
      </c>
      <c r="M53" s="69">
        <v>239</v>
      </c>
      <c r="N53" s="69">
        <v>351</v>
      </c>
      <c r="O53" s="70">
        <v>315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9" t="s">
        <v>25</v>
      </c>
      <c r="C57" s="1200"/>
      <c r="D57" s="1203" t="s">
        <v>26</v>
      </c>
      <c r="E57" s="1204"/>
      <c r="F57" s="1204"/>
      <c r="G57" s="1204"/>
      <c r="H57" s="1204"/>
      <c r="I57" s="1204"/>
      <c r="J57" s="1205"/>
      <c r="K57" s="83" t="s">
        <v>600</v>
      </c>
      <c r="L57" s="84" t="s">
        <v>600</v>
      </c>
      <c r="M57" s="84" t="s">
        <v>600</v>
      </c>
      <c r="N57" s="84" t="s">
        <v>600</v>
      </c>
      <c r="O57" s="85" t="s">
        <v>600</v>
      </c>
    </row>
    <row r="58" spans="1:21" ht="31.5" customHeight="1" thickBot="1" x14ac:dyDescent="0.25">
      <c r="B58" s="1201"/>
      <c r="C58" s="1202"/>
      <c r="D58" s="1206" t="s">
        <v>27</v>
      </c>
      <c r="E58" s="1207"/>
      <c r="F58" s="1207"/>
      <c r="G58" s="1207"/>
      <c r="H58" s="1207"/>
      <c r="I58" s="1207"/>
      <c r="J58" s="1208"/>
      <c r="K58" s="86" t="s">
        <v>600</v>
      </c>
      <c r="L58" s="87" t="s">
        <v>600</v>
      </c>
      <c r="M58" s="87" t="s">
        <v>600</v>
      </c>
      <c r="N58" s="87" t="s">
        <v>600</v>
      </c>
      <c r="O58" s="88" t="s">
        <v>600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yn2S+MUX9Rt3+3MuFEIkwbvYcERaTS/ZjnRaUdTZETOoDsZW8YCWtnx1hewnDgQhY8vduTabnoSbjNpiFoNg==" saltValue="xZ31DsMuPly+MAY5W9QK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09" t="s">
        <v>30</v>
      </c>
      <c r="C41" s="1210"/>
      <c r="D41" s="102"/>
      <c r="E41" s="1215" t="s">
        <v>31</v>
      </c>
      <c r="F41" s="1215"/>
      <c r="G41" s="1215"/>
      <c r="H41" s="1216"/>
      <c r="I41" s="358">
        <v>30143</v>
      </c>
      <c r="J41" s="359">
        <v>28886</v>
      </c>
      <c r="K41" s="359">
        <v>29307</v>
      </c>
      <c r="L41" s="359">
        <v>29186</v>
      </c>
      <c r="M41" s="360">
        <v>28921</v>
      </c>
    </row>
    <row r="42" spans="2:13" ht="27.75" customHeight="1" x14ac:dyDescent="0.2">
      <c r="B42" s="1211"/>
      <c r="C42" s="1212"/>
      <c r="D42" s="103"/>
      <c r="E42" s="1217" t="s">
        <v>32</v>
      </c>
      <c r="F42" s="1217"/>
      <c r="G42" s="1217"/>
      <c r="H42" s="1218"/>
      <c r="I42" s="361">
        <v>1695</v>
      </c>
      <c r="J42" s="362">
        <v>1538</v>
      </c>
      <c r="K42" s="362">
        <v>1480</v>
      </c>
      <c r="L42" s="362">
        <v>1433</v>
      </c>
      <c r="M42" s="363">
        <v>1288</v>
      </c>
    </row>
    <row r="43" spans="2:13" ht="27.75" customHeight="1" x14ac:dyDescent="0.2">
      <c r="B43" s="1211"/>
      <c r="C43" s="1212"/>
      <c r="D43" s="103"/>
      <c r="E43" s="1217" t="s">
        <v>33</v>
      </c>
      <c r="F43" s="1217"/>
      <c r="G43" s="1217"/>
      <c r="H43" s="1218"/>
      <c r="I43" s="361">
        <v>10031</v>
      </c>
      <c r="J43" s="362">
        <v>10070</v>
      </c>
      <c r="K43" s="362">
        <v>9955</v>
      </c>
      <c r="L43" s="362">
        <v>9865</v>
      </c>
      <c r="M43" s="363">
        <v>9140</v>
      </c>
    </row>
    <row r="44" spans="2:13" ht="27.75" customHeight="1" x14ac:dyDescent="0.2">
      <c r="B44" s="1211"/>
      <c r="C44" s="1212"/>
      <c r="D44" s="103"/>
      <c r="E44" s="1217" t="s">
        <v>34</v>
      </c>
      <c r="F44" s="1217"/>
      <c r="G44" s="1217"/>
      <c r="H44" s="1218"/>
      <c r="I44" s="361">
        <v>1345</v>
      </c>
      <c r="J44" s="362">
        <v>1245</v>
      </c>
      <c r="K44" s="362">
        <v>1140</v>
      </c>
      <c r="L44" s="362">
        <v>1021</v>
      </c>
      <c r="M44" s="363">
        <v>881</v>
      </c>
    </row>
    <row r="45" spans="2:13" ht="27.75" customHeight="1" x14ac:dyDescent="0.2">
      <c r="B45" s="1211"/>
      <c r="C45" s="1212"/>
      <c r="D45" s="103"/>
      <c r="E45" s="1217" t="s">
        <v>35</v>
      </c>
      <c r="F45" s="1217"/>
      <c r="G45" s="1217"/>
      <c r="H45" s="1218"/>
      <c r="I45" s="361">
        <v>4263</v>
      </c>
      <c r="J45" s="362">
        <v>4238</v>
      </c>
      <c r="K45" s="362">
        <v>4298</v>
      </c>
      <c r="L45" s="362">
        <v>4269</v>
      </c>
      <c r="M45" s="363">
        <v>4321</v>
      </c>
    </row>
    <row r="46" spans="2:13" ht="27.75" customHeight="1" x14ac:dyDescent="0.2">
      <c r="B46" s="1211"/>
      <c r="C46" s="1212"/>
      <c r="D46" s="104"/>
      <c r="E46" s="1217" t="s">
        <v>36</v>
      </c>
      <c r="F46" s="1217"/>
      <c r="G46" s="1217"/>
      <c r="H46" s="1218"/>
      <c r="I46" s="361" t="s">
        <v>520</v>
      </c>
      <c r="J46" s="362" t="s">
        <v>520</v>
      </c>
      <c r="K46" s="362" t="s">
        <v>520</v>
      </c>
      <c r="L46" s="362" t="s">
        <v>520</v>
      </c>
      <c r="M46" s="363">
        <v>35</v>
      </c>
    </row>
    <row r="47" spans="2:13" ht="27.75" customHeight="1" x14ac:dyDescent="0.2">
      <c r="B47" s="1211"/>
      <c r="C47" s="1212"/>
      <c r="D47" s="105"/>
      <c r="E47" s="1219" t="s">
        <v>37</v>
      </c>
      <c r="F47" s="1220"/>
      <c r="G47" s="1220"/>
      <c r="H47" s="1221"/>
      <c r="I47" s="361" t="s">
        <v>520</v>
      </c>
      <c r="J47" s="362" t="s">
        <v>520</v>
      </c>
      <c r="K47" s="362" t="s">
        <v>520</v>
      </c>
      <c r="L47" s="362" t="s">
        <v>520</v>
      </c>
      <c r="M47" s="363" t="s">
        <v>520</v>
      </c>
    </row>
    <row r="48" spans="2:13" ht="27.75" customHeight="1" x14ac:dyDescent="0.2">
      <c r="B48" s="1211"/>
      <c r="C48" s="1212"/>
      <c r="D48" s="103"/>
      <c r="E48" s="1217" t="s">
        <v>38</v>
      </c>
      <c r="F48" s="1217"/>
      <c r="G48" s="1217"/>
      <c r="H48" s="1218"/>
      <c r="I48" s="361" t="s">
        <v>520</v>
      </c>
      <c r="J48" s="362" t="s">
        <v>520</v>
      </c>
      <c r="K48" s="362" t="s">
        <v>520</v>
      </c>
      <c r="L48" s="362" t="s">
        <v>520</v>
      </c>
      <c r="M48" s="363" t="s">
        <v>520</v>
      </c>
    </row>
    <row r="49" spans="2:13" ht="27.75" customHeight="1" x14ac:dyDescent="0.2">
      <c r="B49" s="1213"/>
      <c r="C49" s="1214"/>
      <c r="D49" s="103"/>
      <c r="E49" s="1217" t="s">
        <v>39</v>
      </c>
      <c r="F49" s="1217"/>
      <c r="G49" s="1217"/>
      <c r="H49" s="1218"/>
      <c r="I49" s="361" t="s">
        <v>520</v>
      </c>
      <c r="J49" s="362" t="s">
        <v>520</v>
      </c>
      <c r="K49" s="362" t="s">
        <v>520</v>
      </c>
      <c r="L49" s="362" t="s">
        <v>520</v>
      </c>
      <c r="M49" s="363" t="s">
        <v>520</v>
      </c>
    </row>
    <row r="50" spans="2:13" ht="27.75" customHeight="1" x14ac:dyDescent="0.2">
      <c r="B50" s="1222" t="s">
        <v>40</v>
      </c>
      <c r="C50" s="1223"/>
      <c r="D50" s="106"/>
      <c r="E50" s="1217" t="s">
        <v>41</v>
      </c>
      <c r="F50" s="1217"/>
      <c r="G50" s="1217"/>
      <c r="H50" s="1218"/>
      <c r="I50" s="361">
        <v>20172</v>
      </c>
      <c r="J50" s="362">
        <v>21667</v>
      </c>
      <c r="K50" s="362">
        <v>22526</v>
      </c>
      <c r="L50" s="362">
        <v>25544</v>
      </c>
      <c r="M50" s="363">
        <v>30163</v>
      </c>
    </row>
    <row r="51" spans="2:13" ht="27.75" customHeight="1" x14ac:dyDescent="0.2">
      <c r="B51" s="1211"/>
      <c r="C51" s="1212"/>
      <c r="D51" s="103"/>
      <c r="E51" s="1217" t="s">
        <v>42</v>
      </c>
      <c r="F51" s="1217"/>
      <c r="G51" s="1217"/>
      <c r="H51" s="1218"/>
      <c r="I51" s="361">
        <v>5064</v>
      </c>
      <c r="J51" s="362">
        <v>5799</v>
      </c>
      <c r="K51" s="362">
        <v>6061</v>
      </c>
      <c r="L51" s="362">
        <v>6279</v>
      </c>
      <c r="M51" s="363">
        <v>5978</v>
      </c>
    </row>
    <row r="52" spans="2:13" ht="27.75" customHeight="1" x14ac:dyDescent="0.2">
      <c r="B52" s="1213"/>
      <c r="C52" s="1214"/>
      <c r="D52" s="103"/>
      <c r="E52" s="1217" t="s">
        <v>43</v>
      </c>
      <c r="F52" s="1217"/>
      <c r="G52" s="1217"/>
      <c r="H52" s="1218"/>
      <c r="I52" s="361">
        <v>39102</v>
      </c>
      <c r="J52" s="362">
        <v>39306</v>
      </c>
      <c r="K52" s="362">
        <v>39154</v>
      </c>
      <c r="L52" s="362">
        <v>38115</v>
      </c>
      <c r="M52" s="363">
        <v>36863</v>
      </c>
    </row>
    <row r="53" spans="2:13" ht="27.75" customHeight="1" thickBot="1" x14ac:dyDescent="0.25">
      <c r="B53" s="1224" t="s">
        <v>44</v>
      </c>
      <c r="C53" s="1225"/>
      <c r="D53" s="107"/>
      <c r="E53" s="1226" t="s">
        <v>45</v>
      </c>
      <c r="F53" s="1226"/>
      <c r="G53" s="1226"/>
      <c r="H53" s="1227"/>
      <c r="I53" s="364">
        <v>-16861</v>
      </c>
      <c r="J53" s="365">
        <v>-20794</v>
      </c>
      <c r="K53" s="365">
        <v>-21563</v>
      </c>
      <c r="L53" s="365">
        <v>-24163</v>
      </c>
      <c r="M53" s="366">
        <v>-28416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BpJFiQyLKpXZU5c2kilcSJCEX7r+Q1PbTj6zNxbIs7avnxPHcMhTdgrCqJQxlmFmUJ/j4j+4nkBmSAoK7PDQeA==" saltValue="rlnysw9k6hRAcm+cI4wt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36" t="s">
        <v>48</v>
      </c>
      <c r="D55" s="1236"/>
      <c r="E55" s="1237"/>
      <c r="F55" s="119">
        <v>9096</v>
      </c>
      <c r="G55" s="119">
        <v>12172</v>
      </c>
      <c r="H55" s="120">
        <v>15839</v>
      </c>
    </row>
    <row r="56" spans="2:8" ht="52.5" customHeight="1" x14ac:dyDescent="0.2">
      <c r="B56" s="121"/>
      <c r="C56" s="1238" t="s">
        <v>49</v>
      </c>
      <c r="D56" s="1238"/>
      <c r="E56" s="1239"/>
      <c r="F56" s="122">
        <v>2900</v>
      </c>
      <c r="G56" s="122">
        <v>2718</v>
      </c>
      <c r="H56" s="123">
        <v>2527</v>
      </c>
    </row>
    <row r="57" spans="2:8" ht="53.25" customHeight="1" x14ac:dyDescent="0.2">
      <c r="B57" s="121"/>
      <c r="C57" s="1240" t="s">
        <v>50</v>
      </c>
      <c r="D57" s="1240"/>
      <c r="E57" s="1241"/>
      <c r="F57" s="124">
        <v>12836</v>
      </c>
      <c r="G57" s="124">
        <v>12860</v>
      </c>
      <c r="H57" s="125">
        <v>13821</v>
      </c>
    </row>
    <row r="58" spans="2:8" ht="45.75" customHeight="1" x14ac:dyDescent="0.2">
      <c r="B58" s="126"/>
      <c r="C58" s="1228" t="s">
        <v>601</v>
      </c>
      <c r="D58" s="1229"/>
      <c r="E58" s="1230"/>
      <c r="F58" s="127">
        <v>6535</v>
      </c>
      <c r="G58" s="127">
        <v>6538</v>
      </c>
      <c r="H58" s="128">
        <v>7423</v>
      </c>
    </row>
    <row r="59" spans="2:8" ht="45.75" customHeight="1" x14ac:dyDescent="0.2">
      <c r="B59" s="126"/>
      <c r="C59" s="1228" t="s">
        <v>602</v>
      </c>
      <c r="D59" s="1229"/>
      <c r="E59" s="1230"/>
      <c r="F59" s="127">
        <v>3850</v>
      </c>
      <c r="G59" s="127">
        <v>3860</v>
      </c>
      <c r="H59" s="128">
        <v>3858</v>
      </c>
    </row>
    <row r="60" spans="2:8" ht="45.75" customHeight="1" x14ac:dyDescent="0.2">
      <c r="B60" s="126"/>
      <c r="C60" s="1228" t="s">
        <v>603</v>
      </c>
      <c r="D60" s="1229"/>
      <c r="E60" s="1230"/>
      <c r="F60" s="127">
        <v>927</v>
      </c>
      <c r="G60" s="127">
        <v>927</v>
      </c>
      <c r="H60" s="128">
        <v>927</v>
      </c>
    </row>
    <row r="61" spans="2:8" ht="45.75" customHeight="1" x14ac:dyDescent="0.2">
      <c r="B61" s="126"/>
      <c r="C61" s="1228" t="s">
        <v>604</v>
      </c>
      <c r="D61" s="1229"/>
      <c r="E61" s="1230"/>
      <c r="F61" s="127">
        <v>641</v>
      </c>
      <c r="G61" s="127">
        <v>633</v>
      </c>
      <c r="H61" s="128">
        <v>731</v>
      </c>
    </row>
    <row r="62" spans="2:8" ht="45.75" customHeight="1" thickBot="1" x14ac:dyDescent="0.25">
      <c r="B62" s="129"/>
      <c r="C62" s="1231" t="s">
        <v>605</v>
      </c>
      <c r="D62" s="1232"/>
      <c r="E62" s="1233"/>
      <c r="F62" s="130">
        <v>595</v>
      </c>
      <c r="G62" s="130">
        <v>602</v>
      </c>
      <c r="H62" s="131">
        <v>581</v>
      </c>
    </row>
    <row r="63" spans="2:8" ht="52.5" customHeight="1" thickBot="1" x14ac:dyDescent="0.25">
      <c r="B63" s="132"/>
      <c r="C63" s="1234" t="s">
        <v>51</v>
      </c>
      <c r="D63" s="1234"/>
      <c r="E63" s="1235"/>
      <c r="F63" s="133">
        <v>24832</v>
      </c>
      <c r="G63" s="133">
        <v>27750</v>
      </c>
      <c r="H63" s="134">
        <v>32186</v>
      </c>
    </row>
    <row r="64" spans="2:8" ht="13.2" x14ac:dyDescent="0.2"/>
  </sheetData>
  <sheetProtection algorithmName="SHA-512" hashValue="eA+pQ5oslJHsh3HT/Il5KSd2SHEzV7gFap99hebCaUpFO/Kk+2GiYRmgKblh9VShn4oCzwnWKHjV8p+w25wJnA==" saltValue="Z9f12Uvsbd63o2GsvkC9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0" customHeight="1" zeroHeight="1" x14ac:dyDescent="0.2"/>
  <cols>
    <col min="1" max="1" width="6.33203125" style="1242" customWidth="1"/>
    <col min="2" max="107" width="2.44140625" style="1242" customWidth="1"/>
    <col min="108" max="108" width="6.109375" style="1244" customWidth="1"/>
    <col min="109" max="109" width="5.88671875" style="1243" customWidth="1"/>
    <col min="110" max="16384" width="8.6640625" style="1242" hidden="1"/>
  </cols>
  <sheetData>
    <row r="1" spans="1:109" ht="42.75" customHeight="1" x14ac:dyDescent="0.2">
      <c r="A1" s="1300"/>
      <c r="B1" s="1299"/>
      <c r="DD1" s="1242"/>
      <c r="DE1" s="1242"/>
    </row>
    <row r="2" spans="1:109" ht="25.5" customHeight="1" x14ac:dyDescent="0.2">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2"/>
      <c r="DE2" s="1242"/>
    </row>
    <row r="3" spans="1:109" ht="25.5" customHeight="1" x14ac:dyDescent="0.2">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2"/>
      <c r="DE3" s="1242"/>
    </row>
    <row r="4" spans="1:109" s="262" customFormat="1" ht="13.2" x14ac:dyDescent="0.2">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62" customFormat="1" ht="13.2" x14ac:dyDescent="0.2">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62" customFormat="1" ht="13.2" x14ac:dyDescent="0.2">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62" customFormat="1" ht="13.2" x14ac:dyDescent="0.2">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62" customFormat="1" ht="13.2" x14ac:dyDescent="0.2">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62" customFormat="1" ht="13.2" x14ac:dyDescent="0.2">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62" customFormat="1" ht="13.2" x14ac:dyDescent="0.2">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62" customFormat="1" ht="13.2" x14ac:dyDescent="0.2">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62" customFormat="1" ht="13.2" x14ac:dyDescent="0.2">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62" customFormat="1" ht="13.2" x14ac:dyDescent="0.2">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62" customFormat="1" ht="13.2" x14ac:dyDescent="0.2">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62" customFormat="1" ht="13.2" x14ac:dyDescent="0.2">
      <c r="A15" s="1242"/>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62" customFormat="1" ht="13.2" x14ac:dyDescent="0.2">
      <c r="A16" s="1242"/>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62" customFormat="1" ht="13.2" x14ac:dyDescent="0.2">
      <c r="A17" s="1242"/>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62" customFormat="1" ht="13.2" x14ac:dyDescent="0.2">
      <c r="A18" s="1242"/>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2" x14ac:dyDescent="0.2">
      <c r="DD19" s="1242"/>
      <c r="DE19" s="1242"/>
    </row>
    <row r="20" spans="1:109" ht="13.2" x14ac:dyDescent="0.2">
      <c r="DD20" s="1242"/>
      <c r="DE20" s="1242"/>
    </row>
    <row r="21" spans="1:109" ht="17.25" customHeight="1" x14ac:dyDescent="0.2">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2"/>
    </row>
    <row r="22" spans="1:109" ht="17.25" customHeight="1" x14ac:dyDescent="0.2">
      <c r="B22" s="1243"/>
    </row>
    <row r="23" spans="1:109" ht="13.2" x14ac:dyDescent="0.2">
      <c r="B23" s="1243"/>
    </row>
    <row r="24" spans="1:109" ht="13.2" x14ac:dyDescent="0.2">
      <c r="B24" s="1243"/>
    </row>
    <row r="25" spans="1:109" ht="13.2" x14ac:dyDescent="0.2">
      <c r="B25" s="1243"/>
    </row>
    <row r="26" spans="1:109" ht="13.2" x14ac:dyDescent="0.2">
      <c r="B26" s="1243"/>
    </row>
    <row r="27" spans="1:109" ht="13.2" x14ac:dyDescent="0.2">
      <c r="B27" s="1243"/>
    </row>
    <row r="28" spans="1:109" ht="13.2" x14ac:dyDescent="0.2">
      <c r="B28" s="1243"/>
    </row>
    <row r="29" spans="1:109" ht="13.2" x14ac:dyDescent="0.2">
      <c r="B29" s="1243"/>
    </row>
    <row r="30" spans="1:109" ht="13.2" x14ac:dyDescent="0.2">
      <c r="B30" s="1243"/>
    </row>
    <row r="31" spans="1:109" ht="13.2" x14ac:dyDescent="0.2">
      <c r="B31" s="1243"/>
    </row>
    <row r="32" spans="1:109" ht="13.2" x14ac:dyDescent="0.2">
      <c r="B32" s="1243"/>
    </row>
    <row r="33" spans="2:109" ht="13.2" x14ac:dyDescent="0.2">
      <c r="B33" s="1243"/>
    </row>
    <row r="34" spans="2:109" ht="13.2" x14ac:dyDescent="0.2">
      <c r="B34" s="1243"/>
    </row>
    <row r="35" spans="2:109" ht="13.2" x14ac:dyDescent="0.2">
      <c r="B35" s="1243"/>
    </row>
    <row r="36" spans="2:109" ht="13.2" x14ac:dyDescent="0.2">
      <c r="B36" s="1243"/>
    </row>
    <row r="37" spans="2:109" ht="13.2" x14ac:dyDescent="0.2">
      <c r="B37" s="1243"/>
    </row>
    <row r="38" spans="2:109" ht="13.2" x14ac:dyDescent="0.2">
      <c r="B38" s="1243"/>
    </row>
    <row r="39" spans="2:109" ht="13.2" x14ac:dyDescent="0.2">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2" x14ac:dyDescent="0.2">
      <c r="B40" s="1283"/>
      <c r="DD40" s="1283"/>
      <c r="DE40" s="1242"/>
    </row>
    <row r="41" spans="2:109" ht="16.2" x14ac:dyDescent="0.2">
      <c r="B41" s="1295" t="s">
        <v>618</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2" x14ac:dyDescent="0.2">
      <c r="B42" s="1243"/>
      <c r="G42" s="1279"/>
      <c r="I42" s="1278"/>
      <c r="J42" s="1278"/>
      <c r="K42" s="1278"/>
      <c r="AM42" s="1279"/>
      <c r="AN42" s="1279" t="s">
        <v>614</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x14ac:dyDescent="0.2">
      <c r="B43" s="1243"/>
      <c r="AN43" s="1292" t="s">
        <v>617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2" x14ac:dyDescent="0.2">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2" x14ac:dyDescent="0.2">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2" x14ac:dyDescent="0.2">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2" x14ac:dyDescent="0.2">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2" x14ac:dyDescent="0.2">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2" x14ac:dyDescent="0.2">
      <c r="B49" s="1243"/>
      <c r="AN49" s="1242" t="s">
        <v>612</v>
      </c>
    </row>
    <row r="50" spans="1:109" ht="13.2" x14ac:dyDescent="0.2">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561</v>
      </c>
      <c r="BQ50" s="1251"/>
      <c r="BR50" s="1251"/>
      <c r="BS50" s="1251"/>
      <c r="BT50" s="1251"/>
      <c r="BU50" s="1251"/>
      <c r="BV50" s="1251"/>
      <c r="BW50" s="1251"/>
      <c r="BX50" s="1251" t="s">
        <v>562</v>
      </c>
      <c r="BY50" s="1251"/>
      <c r="BZ50" s="1251"/>
      <c r="CA50" s="1251"/>
      <c r="CB50" s="1251"/>
      <c r="CC50" s="1251"/>
      <c r="CD50" s="1251"/>
      <c r="CE50" s="1251"/>
      <c r="CF50" s="1251" t="s">
        <v>563</v>
      </c>
      <c r="CG50" s="1251"/>
      <c r="CH50" s="1251"/>
      <c r="CI50" s="1251"/>
      <c r="CJ50" s="1251"/>
      <c r="CK50" s="1251"/>
      <c r="CL50" s="1251"/>
      <c r="CM50" s="1251"/>
      <c r="CN50" s="1251" t="s">
        <v>564</v>
      </c>
      <c r="CO50" s="1251"/>
      <c r="CP50" s="1251"/>
      <c r="CQ50" s="1251"/>
      <c r="CR50" s="1251"/>
      <c r="CS50" s="1251"/>
      <c r="CT50" s="1251"/>
      <c r="CU50" s="1251"/>
      <c r="CV50" s="1251" t="s">
        <v>565</v>
      </c>
      <c r="CW50" s="1251"/>
      <c r="CX50" s="1251"/>
      <c r="CY50" s="1251"/>
      <c r="CZ50" s="1251"/>
      <c r="DA50" s="1251"/>
      <c r="DB50" s="1251"/>
      <c r="DC50" s="1251"/>
    </row>
    <row r="51" spans="1:109" ht="13.5" customHeight="1" x14ac:dyDescent="0.2">
      <c r="B51" s="1243"/>
      <c r="G51" s="1258"/>
      <c r="H51" s="1258"/>
      <c r="I51" s="1291"/>
      <c r="J51" s="1291"/>
      <c r="K51" s="1257"/>
      <c r="L51" s="1257"/>
      <c r="M51" s="1257"/>
      <c r="N51" s="1257"/>
      <c r="AM51" s="1256"/>
      <c r="AN51" s="1250" t="s">
        <v>611</v>
      </c>
      <c r="AO51" s="1250"/>
      <c r="AP51" s="1250"/>
      <c r="AQ51" s="1250"/>
      <c r="AR51" s="1250"/>
      <c r="AS51" s="1250"/>
      <c r="AT51" s="1250"/>
      <c r="AU51" s="1250"/>
      <c r="AV51" s="1250"/>
      <c r="AW51" s="1250"/>
      <c r="AX51" s="1250"/>
      <c r="AY51" s="1250"/>
      <c r="AZ51" s="1250"/>
      <c r="BA51" s="1250"/>
      <c r="BB51" s="1250" t="s">
        <v>609</v>
      </c>
      <c r="BC51" s="1250"/>
      <c r="BD51" s="1250"/>
      <c r="BE51" s="1250"/>
      <c r="BF51" s="1250"/>
      <c r="BG51" s="1250"/>
      <c r="BH51" s="1250"/>
      <c r="BI51" s="1250"/>
      <c r="BJ51" s="1250"/>
      <c r="BK51" s="1250"/>
      <c r="BL51" s="1250"/>
      <c r="BM51" s="1250"/>
      <c r="BN51" s="1250"/>
      <c r="BO51" s="1250"/>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ht="13.2" x14ac:dyDescent="0.2">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2" x14ac:dyDescent="0.2">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616</v>
      </c>
      <c r="BC53" s="1250"/>
      <c r="BD53" s="1250"/>
      <c r="BE53" s="1250"/>
      <c r="BF53" s="1250"/>
      <c r="BG53" s="1250"/>
      <c r="BH53" s="1250"/>
      <c r="BI53" s="1250"/>
      <c r="BJ53" s="1250"/>
      <c r="BK53" s="1250"/>
      <c r="BL53" s="1250"/>
      <c r="BM53" s="1250"/>
      <c r="BN53" s="1250"/>
      <c r="BO53" s="1250"/>
      <c r="BP53" s="1249">
        <v>60.3</v>
      </c>
      <c r="BQ53" s="1249"/>
      <c r="BR53" s="1249"/>
      <c r="BS53" s="1249"/>
      <c r="BT53" s="1249"/>
      <c r="BU53" s="1249"/>
      <c r="BV53" s="1249"/>
      <c r="BW53" s="1249"/>
      <c r="BX53" s="1249">
        <v>61</v>
      </c>
      <c r="BY53" s="1249"/>
      <c r="BZ53" s="1249"/>
      <c r="CA53" s="1249"/>
      <c r="CB53" s="1249"/>
      <c r="CC53" s="1249"/>
      <c r="CD53" s="1249"/>
      <c r="CE53" s="1249"/>
      <c r="CF53" s="1249">
        <v>61.2</v>
      </c>
      <c r="CG53" s="1249"/>
      <c r="CH53" s="1249"/>
      <c r="CI53" s="1249"/>
      <c r="CJ53" s="1249"/>
      <c r="CK53" s="1249"/>
      <c r="CL53" s="1249"/>
      <c r="CM53" s="1249"/>
      <c r="CN53" s="1249">
        <v>60.8</v>
      </c>
      <c r="CO53" s="1249"/>
      <c r="CP53" s="1249"/>
      <c r="CQ53" s="1249"/>
      <c r="CR53" s="1249"/>
      <c r="CS53" s="1249"/>
      <c r="CT53" s="1249"/>
      <c r="CU53" s="1249"/>
      <c r="CV53" s="1249">
        <v>61.6</v>
      </c>
      <c r="CW53" s="1249"/>
      <c r="CX53" s="1249"/>
      <c r="CY53" s="1249"/>
      <c r="CZ53" s="1249"/>
      <c r="DA53" s="1249"/>
      <c r="DB53" s="1249"/>
      <c r="DC53" s="1249"/>
    </row>
    <row r="54" spans="1:109" ht="13.2" x14ac:dyDescent="0.2">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2" x14ac:dyDescent="0.2">
      <c r="A55" s="1278"/>
      <c r="B55" s="1243"/>
      <c r="G55" s="1254"/>
      <c r="H55" s="1254"/>
      <c r="I55" s="1254"/>
      <c r="J55" s="1254"/>
      <c r="K55" s="1257"/>
      <c r="L55" s="1257"/>
      <c r="M55" s="1257"/>
      <c r="N55" s="1257"/>
      <c r="AN55" s="1251" t="s">
        <v>610</v>
      </c>
      <c r="AO55" s="1251"/>
      <c r="AP55" s="1251"/>
      <c r="AQ55" s="1251"/>
      <c r="AR55" s="1251"/>
      <c r="AS55" s="1251"/>
      <c r="AT55" s="1251"/>
      <c r="AU55" s="1251"/>
      <c r="AV55" s="1251"/>
      <c r="AW55" s="1251"/>
      <c r="AX55" s="1251"/>
      <c r="AY55" s="1251"/>
      <c r="AZ55" s="1251"/>
      <c r="BA55" s="1251"/>
      <c r="BB55" s="1250" t="s">
        <v>609</v>
      </c>
      <c r="BC55" s="1250"/>
      <c r="BD55" s="1250"/>
      <c r="BE55" s="1250"/>
      <c r="BF55" s="1250"/>
      <c r="BG55" s="1250"/>
      <c r="BH55" s="1250"/>
      <c r="BI55" s="1250"/>
      <c r="BJ55" s="1250"/>
      <c r="BK55" s="1250"/>
      <c r="BL55" s="1250"/>
      <c r="BM55" s="1250"/>
      <c r="BN55" s="1250"/>
      <c r="BO55" s="1250"/>
      <c r="BP55" s="1249">
        <v>31.3</v>
      </c>
      <c r="BQ55" s="1249"/>
      <c r="BR55" s="1249"/>
      <c r="BS55" s="1249"/>
      <c r="BT55" s="1249"/>
      <c r="BU55" s="1249"/>
      <c r="BV55" s="1249"/>
      <c r="BW55" s="1249"/>
      <c r="BX55" s="1249">
        <v>25.3</v>
      </c>
      <c r="BY55" s="1249"/>
      <c r="BZ55" s="1249"/>
      <c r="CA55" s="1249"/>
      <c r="CB55" s="1249"/>
      <c r="CC55" s="1249"/>
      <c r="CD55" s="1249"/>
      <c r="CE55" s="1249"/>
      <c r="CF55" s="1249">
        <v>25.5</v>
      </c>
      <c r="CG55" s="1249"/>
      <c r="CH55" s="1249"/>
      <c r="CI55" s="1249"/>
      <c r="CJ55" s="1249"/>
      <c r="CK55" s="1249"/>
      <c r="CL55" s="1249"/>
      <c r="CM55" s="1249"/>
      <c r="CN55" s="1249">
        <v>25.1</v>
      </c>
      <c r="CO55" s="1249"/>
      <c r="CP55" s="1249"/>
      <c r="CQ55" s="1249"/>
      <c r="CR55" s="1249"/>
      <c r="CS55" s="1249"/>
      <c r="CT55" s="1249"/>
      <c r="CU55" s="1249"/>
      <c r="CV55" s="1249">
        <v>18</v>
      </c>
      <c r="CW55" s="1249"/>
      <c r="CX55" s="1249"/>
      <c r="CY55" s="1249"/>
      <c r="CZ55" s="1249"/>
      <c r="DA55" s="1249"/>
      <c r="DB55" s="1249"/>
      <c r="DC55" s="1249"/>
    </row>
    <row r="56" spans="1:109" ht="13.2" x14ac:dyDescent="0.2">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2" x14ac:dyDescent="0.2">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616</v>
      </c>
      <c r="BC57" s="1250"/>
      <c r="BD57" s="1250"/>
      <c r="BE57" s="1250"/>
      <c r="BF57" s="1250"/>
      <c r="BG57" s="1250"/>
      <c r="BH57" s="1250"/>
      <c r="BI57" s="1250"/>
      <c r="BJ57" s="1250"/>
      <c r="BK57" s="1250"/>
      <c r="BL57" s="1250"/>
      <c r="BM57" s="1250"/>
      <c r="BN57" s="1250"/>
      <c r="BO57" s="1250"/>
      <c r="BP57" s="1249">
        <v>58.4</v>
      </c>
      <c r="BQ57" s="1249"/>
      <c r="BR57" s="1249"/>
      <c r="BS57" s="1249"/>
      <c r="BT57" s="1249"/>
      <c r="BU57" s="1249"/>
      <c r="BV57" s="1249"/>
      <c r="BW57" s="1249"/>
      <c r="BX57" s="1249">
        <v>59.7</v>
      </c>
      <c r="BY57" s="1249"/>
      <c r="BZ57" s="1249"/>
      <c r="CA57" s="1249"/>
      <c r="CB57" s="1249"/>
      <c r="CC57" s="1249"/>
      <c r="CD57" s="1249"/>
      <c r="CE57" s="1249"/>
      <c r="CF57" s="1249">
        <v>60.9</v>
      </c>
      <c r="CG57" s="1249"/>
      <c r="CH57" s="1249"/>
      <c r="CI57" s="1249"/>
      <c r="CJ57" s="1249"/>
      <c r="CK57" s="1249"/>
      <c r="CL57" s="1249"/>
      <c r="CM57" s="1249"/>
      <c r="CN57" s="1249">
        <v>61</v>
      </c>
      <c r="CO57" s="1249"/>
      <c r="CP57" s="1249"/>
      <c r="CQ57" s="1249"/>
      <c r="CR57" s="1249"/>
      <c r="CS57" s="1249"/>
      <c r="CT57" s="1249"/>
      <c r="CU57" s="1249"/>
      <c r="CV57" s="1249">
        <v>62.4</v>
      </c>
      <c r="CW57" s="1249"/>
      <c r="CX57" s="1249"/>
      <c r="CY57" s="1249"/>
      <c r="CZ57" s="1249"/>
      <c r="DA57" s="1249"/>
      <c r="DB57" s="1249"/>
      <c r="DC57" s="1249"/>
      <c r="DD57" s="1289"/>
      <c r="DE57" s="1284"/>
    </row>
    <row r="58" spans="1:109" s="1278" customFormat="1" ht="13.2" x14ac:dyDescent="0.2">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2" x14ac:dyDescent="0.2">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2" x14ac:dyDescent="0.2">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2" x14ac:dyDescent="0.2">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2" x14ac:dyDescent="0.2">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6.2" x14ac:dyDescent="0.2">
      <c r="B63" s="1282" t="s">
        <v>615</v>
      </c>
    </row>
    <row r="64" spans="1:109" ht="13.2" x14ac:dyDescent="0.2">
      <c r="B64" s="1243"/>
      <c r="G64" s="1279"/>
      <c r="I64" s="1281"/>
      <c r="J64" s="1281"/>
      <c r="K64" s="1281"/>
      <c r="L64" s="1281"/>
      <c r="M64" s="1281"/>
      <c r="N64" s="1280"/>
      <c r="AM64" s="1279"/>
      <c r="AN64" s="1279" t="s">
        <v>614</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2" x14ac:dyDescent="0.2">
      <c r="B65" s="1243"/>
      <c r="AN65" s="1277" t="s">
        <v>613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2" x14ac:dyDescent="0.2">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2" x14ac:dyDescent="0.2">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2" x14ac:dyDescent="0.2">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2" x14ac:dyDescent="0.2">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2" x14ac:dyDescent="0.2">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2" x14ac:dyDescent="0.2">
      <c r="B71" s="1243"/>
      <c r="G71" s="1264"/>
      <c r="I71" s="1267"/>
      <c r="J71" s="1266"/>
      <c r="K71" s="1266"/>
      <c r="L71" s="1265"/>
      <c r="M71" s="1266"/>
      <c r="N71" s="1265"/>
      <c r="AM71" s="1264"/>
      <c r="AN71" s="1242" t="s">
        <v>612</v>
      </c>
    </row>
    <row r="72" spans="2:107" ht="13.2" x14ac:dyDescent="0.2">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561</v>
      </c>
      <c r="BQ72" s="1251"/>
      <c r="BR72" s="1251"/>
      <c r="BS72" s="1251"/>
      <c r="BT72" s="1251"/>
      <c r="BU72" s="1251"/>
      <c r="BV72" s="1251"/>
      <c r="BW72" s="1251"/>
      <c r="BX72" s="1251" t="s">
        <v>562</v>
      </c>
      <c r="BY72" s="1251"/>
      <c r="BZ72" s="1251"/>
      <c r="CA72" s="1251"/>
      <c r="CB72" s="1251"/>
      <c r="CC72" s="1251"/>
      <c r="CD72" s="1251"/>
      <c r="CE72" s="1251"/>
      <c r="CF72" s="1251" t="s">
        <v>563</v>
      </c>
      <c r="CG72" s="1251"/>
      <c r="CH72" s="1251"/>
      <c r="CI72" s="1251"/>
      <c r="CJ72" s="1251"/>
      <c r="CK72" s="1251"/>
      <c r="CL72" s="1251"/>
      <c r="CM72" s="1251"/>
      <c r="CN72" s="1251" t="s">
        <v>564</v>
      </c>
      <c r="CO72" s="1251"/>
      <c r="CP72" s="1251"/>
      <c r="CQ72" s="1251"/>
      <c r="CR72" s="1251"/>
      <c r="CS72" s="1251"/>
      <c r="CT72" s="1251"/>
      <c r="CU72" s="1251"/>
      <c r="CV72" s="1251" t="s">
        <v>565</v>
      </c>
      <c r="CW72" s="1251"/>
      <c r="CX72" s="1251"/>
      <c r="CY72" s="1251"/>
      <c r="CZ72" s="1251"/>
      <c r="DA72" s="1251"/>
      <c r="DB72" s="1251"/>
      <c r="DC72" s="1251"/>
    </row>
    <row r="73" spans="2:107" ht="13.2" x14ac:dyDescent="0.2">
      <c r="B73" s="1243"/>
      <c r="G73" s="1258"/>
      <c r="H73" s="1258"/>
      <c r="I73" s="1258"/>
      <c r="J73" s="1258"/>
      <c r="K73" s="1255"/>
      <c r="L73" s="1255"/>
      <c r="M73" s="1255"/>
      <c r="N73" s="1255"/>
      <c r="AM73" s="1256"/>
      <c r="AN73" s="1250" t="s">
        <v>611</v>
      </c>
      <c r="AO73" s="1250"/>
      <c r="AP73" s="1250"/>
      <c r="AQ73" s="1250"/>
      <c r="AR73" s="1250"/>
      <c r="AS73" s="1250"/>
      <c r="AT73" s="1250"/>
      <c r="AU73" s="1250"/>
      <c r="AV73" s="1250"/>
      <c r="AW73" s="1250"/>
      <c r="AX73" s="1250"/>
      <c r="AY73" s="1250"/>
      <c r="AZ73" s="1250"/>
      <c r="BA73" s="1250"/>
      <c r="BB73" s="1250" t="s">
        <v>609</v>
      </c>
      <c r="BC73" s="1250"/>
      <c r="BD73" s="1250"/>
      <c r="BE73" s="1250"/>
      <c r="BF73" s="1250"/>
      <c r="BG73" s="1250"/>
      <c r="BH73" s="1250"/>
      <c r="BI73" s="1250"/>
      <c r="BJ73" s="1250"/>
      <c r="BK73" s="1250"/>
      <c r="BL73" s="1250"/>
      <c r="BM73" s="1250"/>
      <c r="BN73" s="1250"/>
      <c r="BO73" s="1250"/>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ht="13.2" x14ac:dyDescent="0.2">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2" x14ac:dyDescent="0.2">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608</v>
      </c>
      <c r="BC75" s="1250"/>
      <c r="BD75" s="1250"/>
      <c r="BE75" s="1250"/>
      <c r="BF75" s="1250"/>
      <c r="BG75" s="1250"/>
      <c r="BH75" s="1250"/>
      <c r="BI75" s="1250"/>
      <c r="BJ75" s="1250"/>
      <c r="BK75" s="1250"/>
      <c r="BL75" s="1250"/>
      <c r="BM75" s="1250"/>
      <c r="BN75" s="1250"/>
      <c r="BO75" s="1250"/>
      <c r="BP75" s="1249">
        <v>4.5999999999999996</v>
      </c>
      <c r="BQ75" s="1249"/>
      <c r="BR75" s="1249"/>
      <c r="BS75" s="1249"/>
      <c r="BT75" s="1249"/>
      <c r="BU75" s="1249"/>
      <c r="BV75" s="1249"/>
      <c r="BW75" s="1249"/>
      <c r="BX75" s="1249">
        <v>3.9</v>
      </c>
      <c r="BY75" s="1249"/>
      <c r="BZ75" s="1249"/>
      <c r="CA75" s="1249"/>
      <c r="CB75" s="1249"/>
      <c r="CC75" s="1249"/>
      <c r="CD75" s="1249"/>
      <c r="CE75" s="1249"/>
      <c r="CF75" s="1249">
        <v>2.9</v>
      </c>
      <c r="CG75" s="1249"/>
      <c r="CH75" s="1249"/>
      <c r="CI75" s="1249"/>
      <c r="CJ75" s="1249"/>
      <c r="CK75" s="1249"/>
      <c r="CL75" s="1249"/>
      <c r="CM75" s="1249"/>
      <c r="CN75" s="1249">
        <v>1.9</v>
      </c>
      <c r="CO75" s="1249"/>
      <c r="CP75" s="1249"/>
      <c r="CQ75" s="1249"/>
      <c r="CR75" s="1249"/>
      <c r="CS75" s="1249"/>
      <c r="CT75" s="1249"/>
      <c r="CU75" s="1249"/>
      <c r="CV75" s="1249">
        <v>1.5</v>
      </c>
      <c r="CW75" s="1249"/>
      <c r="CX75" s="1249"/>
      <c r="CY75" s="1249"/>
      <c r="CZ75" s="1249"/>
      <c r="DA75" s="1249"/>
      <c r="DB75" s="1249"/>
      <c r="DC75" s="1249"/>
    </row>
    <row r="76" spans="2:107" ht="13.2" x14ac:dyDescent="0.2">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2" x14ac:dyDescent="0.2">
      <c r="B77" s="1243"/>
      <c r="G77" s="1254"/>
      <c r="H77" s="1254"/>
      <c r="I77" s="1254"/>
      <c r="J77" s="1254"/>
      <c r="K77" s="1255"/>
      <c r="L77" s="1255"/>
      <c r="M77" s="1255"/>
      <c r="N77" s="1255"/>
      <c r="AN77" s="1251" t="s">
        <v>610</v>
      </c>
      <c r="AO77" s="1251"/>
      <c r="AP77" s="1251"/>
      <c r="AQ77" s="1251"/>
      <c r="AR77" s="1251"/>
      <c r="AS77" s="1251"/>
      <c r="AT77" s="1251"/>
      <c r="AU77" s="1251"/>
      <c r="AV77" s="1251"/>
      <c r="AW77" s="1251"/>
      <c r="AX77" s="1251"/>
      <c r="AY77" s="1251"/>
      <c r="AZ77" s="1251"/>
      <c r="BA77" s="1251"/>
      <c r="BB77" s="1250" t="s">
        <v>609</v>
      </c>
      <c r="BC77" s="1250"/>
      <c r="BD77" s="1250"/>
      <c r="BE77" s="1250"/>
      <c r="BF77" s="1250"/>
      <c r="BG77" s="1250"/>
      <c r="BH77" s="1250"/>
      <c r="BI77" s="1250"/>
      <c r="BJ77" s="1250"/>
      <c r="BK77" s="1250"/>
      <c r="BL77" s="1250"/>
      <c r="BM77" s="1250"/>
      <c r="BN77" s="1250"/>
      <c r="BO77" s="1250"/>
      <c r="BP77" s="1249">
        <v>31.3</v>
      </c>
      <c r="BQ77" s="1249"/>
      <c r="BR77" s="1249"/>
      <c r="BS77" s="1249"/>
      <c r="BT77" s="1249"/>
      <c r="BU77" s="1249"/>
      <c r="BV77" s="1249"/>
      <c r="BW77" s="1249"/>
      <c r="BX77" s="1249">
        <v>25.3</v>
      </c>
      <c r="BY77" s="1249"/>
      <c r="BZ77" s="1249"/>
      <c r="CA77" s="1249"/>
      <c r="CB77" s="1249"/>
      <c r="CC77" s="1249"/>
      <c r="CD77" s="1249"/>
      <c r="CE77" s="1249"/>
      <c r="CF77" s="1249">
        <v>25.5</v>
      </c>
      <c r="CG77" s="1249"/>
      <c r="CH77" s="1249"/>
      <c r="CI77" s="1249"/>
      <c r="CJ77" s="1249"/>
      <c r="CK77" s="1249"/>
      <c r="CL77" s="1249"/>
      <c r="CM77" s="1249"/>
      <c r="CN77" s="1249">
        <v>25.1</v>
      </c>
      <c r="CO77" s="1249"/>
      <c r="CP77" s="1249"/>
      <c r="CQ77" s="1249"/>
      <c r="CR77" s="1249"/>
      <c r="CS77" s="1249"/>
      <c r="CT77" s="1249"/>
      <c r="CU77" s="1249"/>
      <c r="CV77" s="1249">
        <v>18</v>
      </c>
      <c r="CW77" s="1249"/>
      <c r="CX77" s="1249"/>
      <c r="CY77" s="1249"/>
      <c r="CZ77" s="1249"/>
      <c r="DA77" s="1249"/>
      <c r="DB77" s="1249"/>
      <c r="DC77" s="1249"/>
    </row>
    <row r="78" spans="2:107" ht="13.2" x14ac:dyDescent="0.2">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2" x14ac:dyDescent="0.2">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608</v>
      </c>
      <c r="BC79" s="1250"/>
      <c r="BD79" s="1250"/>
      <c r="BE79" s="1250"/>
      <c r="BF79" s="1250"/>
      <c r="BG79" s="1250"/>
      <c r="BH79" s="1250"/>
      <c r="BI79" s="1250"/>
      <c r="BJ79" s="1250"/>
      <c r="BK79" s="1250"/>
      <c r="BL79" s="1250"/>
      <c r="BM79" s="1250"/>
      <c r="BN79" s="1250"/>
      <c r="BO79" s="1250"/>
      <c r="BP79" s="1249">
        <v>7.2</v>
      </c>
      <c r="BQ79" s="1249"/>
      <c r="BR79" s="1249"/>
      <c r="BS79" s="1249"/>
      <c r="BT79" s="1249"/>
      <c r="BU79" s="1249"/>
      <c r="BV79" s="1249"/>
      <c r="BW79" s="1249"/>
      <c r="BX79" s="1249">
        <v>6.9</v>
      </c>
      <c r="BY79" s="1249"/>
      <c r="BZ79" s="1249"/>
      <c r="CA79" s="1249"/>
      <c r="CB79" s="1249"/>
      <c r="CC79" s="1249"/>
      <c r="CD79" s="1249"/>
      <c r="CE79" s="1249"/>
      <c r="CF79" s="1249">
        <v>6.6</v>
      </c>
      <c r="CG79" s="1249"/>
      <c r="CH79" s="1249"/>
      <c r="CI79" s="1249"/>
      <c r="CJ79" s="1249"/>
      <c r="CK79" s="1249"/>
      <c r="CL79" s="1249"/>
      <c r="CM79" s="1249"/>
      <c r="CN79" s="1249">
        <v>6.4</v>
      </c>
      <c r="CO79" s="1249"/>
      <c r="CP79" s="1249"/>
      <c r="CQ79" s="1249"/>
      <c r="CR79" s="1249"/>
      <c r="CS79" s="1249"/>
      <c r="CT79" s="1249"/>
      <c r="CU79" s="1249"/>
      <c r="CV79" s="1249">
        <v>6.6</v>
      </c>
      <c r="CW79" s="1249"/>
      <c r="CX79" s="1249"/>
      <c r="CY79" s="1249"/>
      <c r="CZ79" s="1249"/>
      <c r="DA79" s="1249"/>
      <c r="DB79" s="1249"/>
      <c r="DC79" s="1249"/>
    </row>
    <row r="80" spans="2:107" ht="13.2" x14ac:dyDescent="0.2">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2" x14ac:dyDescent="0.2">
      <c r="B81" s="1243"/>
    </row>
    <row r="82" spans="2:109" ht="16.2" x14ac:dyDescent="0.2">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2" x14ac:dyDescent="0.2">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2" x14ac:dyDescent="0.2">
      <c r="DD84" s="1242"/>
      <c r="DE84" s="1242"/>
    </row>
    <row r="85" spans="2:109" ht="13.2" x14ac:dyDescent="0.2">
      <c r="DD85" s="1242"/>
      <c r="DE85" s="1242"/>
    </row>
  </sheetData>
  <sheetProtection algorithmName="SHA-512" hashValue="vCUwqCsHFKrbUws9jVppDT57AYlVU8B5BTykmmW78wJgeQjTgyNOBSNbpdAqgxOEJzb4y9Rz8SBoE4D3LR7p6A==" saltValue="2BTxhPYdWo9dOcp0eyksK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s03qGisrlXz0W7zc1R6nNMhvrUddH3rnsMeDcTaOJexl81EJHpfszXiUPugUiA4mYtFhUcV8GSAE0T226+D41w==" saltValue="ZRL5ur7TKDlnFIybI3Wp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xB/W4Hxi/b3EjjrjuX3uN1Ir8de+Qi1cIkcngXDVvF39g7oq1BfSEeF+FOkJw5jWSo+6TzzJ+pd0l2JRgLWMBA==" saltValue="hYyCDR28zA5bySz5HoKe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43669</v>
      </c>
      <c r="E3" s="153"/>
      <c r="F3" s="154">
        <v>54110</v>
      </c>
      <c r="G3" s="155"/>
      <c r="H3" s="156"/>
    </row>
    <row r="4" spans="1:8" x14ac:dyDescent="0.2">
      <c r="A4" s="157"/>
      <c r="B4" s="158"/>
      <c r="C4" s="159"/>
      <c r="D4" s="160">
        <v>28867</v>
      </c>
      <c r="E4" s="161"/>
      <c r="F4" s="162">
        <v>30620</v>
      </c>
      <c r="G4" s="163"/>
      <c r="H4" s="164"/>
    </row>
    <row r="5" spans="1:8" x14ac:dyDescent="0.2">
      <c r="A5" s="145" t="s">
        <v>553</v>
      </c>
      <c r="B5" s="150"/>
      <c r="C5" s="151"/>
      <c r="D5" s="152">
        <v>46335</v>
      </c>
      <c r="E5" s="153"/>
      <c r="F5" s="154">
        <v>54684</v>
      </c>
      <c r="G5" s="155"/>
      <c r="H5" s="156"/>
    </row>
    <row r="6" spans="1:8" x14ac:dyDescent="0.2">
      <c r="A6" s="157"/>
      <c r="B6" s="158"/>
      <c r="C6" s="159"/>
      <c r="D6" s="160">
        <v>31006</v>
      </c>
      <c r="E6" s="161"/>
      <c r="F6" s="162">
        <v>32829</v>
      </c>
      <c r="G6" s="163"/>
      <c r="H6" s="164"/>
    </row>
    <row r="7" spans="1:8" x14ac:dyDescent="0.2">
      <c r="A7" s="145" t="s">
        <v>554</v>
      </c>
      <c r="B7" s="150"/>
      <c r="C7" s="151"/>
      <c r="D7" s="152">
        <v>62515</v>
      </c>
      <c r="E7" s="153"/>
      <c r="F7" s="154">
        <v>62383</v>
      </c>
      <c r="G7" s="155"/>
      <c r="H7" s="156"/>
    </row>
    <row r="8" spans="1:8" x14ac:dyDescent="0.2">
      <c r="A8" s="157"/>
      <c r="B8" s="158"/>
      <c r="C8" s="159"/>
      <c r="D8" s="160">
        <v>51727</v>
      </c>
      <c r="E8" s="161"/>
      <c r="F8" s="162">
        <v>35325</v>
      </c>
      <c r="G8" s="163"/>
      <c r="H8" s="164"/>
    </row>
    <row r="9" spans="1:8" x14ac:dyDescent="0.2">
      <c r="A9" s="145" t="s">
        <v>555</v>
      </c>
      <c r="B9" s="150"/>
      <c r="C9" s="151"/>
      <c r="D9" s="152">
        <v>57376</v>
      </c>
      <c r="E9" s="153"/>
      <c r="F9" s="154">
        <v>63812</v>
      </c>
      <c r="G9" s="155"/>
      <c r="H9" s="156"/>
    </row>
    <row r="10" spans="1:8" x14ac:dyDescent="0.2">
      <c r="A10" s="157"/>
      <c r="B10" s="158"/>
      <c r="C10" s="159"/>
      <c r="D10" s="160">
        <v>37261</v>
      </c>
      <c r="E10" s="161"/>
      <c r="F10" s="162">
        <v>33848</v>
      </c>
      <c r="G10" s="163"/>
      <c r="H10" s="164"/>
    </row>
    <row r="11" spans="1:8" x14ac:dyDescent="0.2">
      <c r="A11" s="145" t="s">
        <v>556</v>
      </c>
      <c r="B11" s="150"/>
      <c r="C11" s="151"/>
      <c r="D11" s="152">
        <v>52745</v>
      </c>
      <c r="E11" s="153"/>
      <c r="F11" s="154">
        <v>54225</v>
      </c>
      <c r="G11" s="155"/>
      <c r="H11" s="156"/>
    </row>
    <row r="12" spans="1:8" x14ac:dyDescent="0.2">
      <c r="A12" s="157"/>
      <c r="B12" s="158"/>
      <c r="C12" s="165"/>
      <c r="D12" s="160">
        <v>38107</v>
      </c>
      <c r="E12" s="161"/>
      <c r="F12" s="162">
        <v>27337</v>
      </c>
      <c r="G12" s="163"/>
      <c r="H12" s="164"/>
    </row>
    <row r="13" spans="1:8" x14ac:dyDescent="0.2">
      <c r="A13" s="145"/>
      <c r="B13" s="150"/>
      <c r="C13" s="166"/>
      <c r="D13" s="167">
        <v>52528</v>
      </c>
      <c r="E13" s="168"/>
      <c r="F13" s="169">
        <v>57843</v>
      </c>
      <c r="G13" s="170"/>
      <c r="H13" s="156"/>
    </row>
    <row r="14" spans="1:8" x14ac:dyDescent="0.2">
      <c r="A14" s="157"/>
      <c r="B14" s="158"/>
      <c r="C14" s="159"/>
      <c r="D14" s="160">
        <v>37394</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10.02</v>
      </c>
      <c r="C19" s="171">
        <f>ROUND(VALUE(SUBSTITUTE(実質収支比率等に係る経年分析!G$48,"▲","-")),2)</f>
        <v>10.84</v>
      </c>
      <c r="D19" s="171">
        <f>ROUND(VALUE(SUBSTITUTE(実質収支比率等に係る経年分析!H$48,"▲","-")),2)</f>
        <v>14.34</v>
      </c>
      <c r="E19" s="171">
        <f>ROUND(VALUE(SUBSTITUTE(実質収支比率等に係る経年分析!I$48,"▲","-")),2)</f>
        <v>18.91</v>
      </c>
      <c r="F19" s="171">
        <f>ROUND(VALUE(SUBSTITUTE(実質収支比率等に係る経年分析!J$48,"▲","-")),2)</f>
        <v>18</v>
      </c>
    </row>
    <row r="20" spans="1:11" x14ac:dyDescent="0.2">
      <c r="A20" s="171" t="s">
        <v>55</v>
      </c>
      <c r="B20" s="171">
        <f>ROUND(VALUE(SUBSTITUTE(実質収支比率等に係る経年分析!F$47,"▲","-")),2)</f>
        <v>42.41</v>
      </c>
      <c r="C20" s="171">
        <f>ROUND(VALUE(SUBSTITUTE(実質収支比率等に係る経年分析!G$47,"▲","-")),2)</f>
        <v>35.869999999999997</v>
      </c>
      <c r="D20" s="171">
        <f>ROUND(VALUE(SUBSTITUTE(実質収支比率等に係る経年分析!H$47,"▲","-")),2)</f>
        <v>39.47</v>
      </c>
      <c r="E20" s="171">
        <f>ROUND(VALUE(SUBSTITUTE(実質収支比率等に係る経年分析!I$47,"▲","-")),2)</f>
        <v>51.26</v>
      </c>
      <c r="F20" s="171">
        <f>ROUND(VALUE(SUBSTITUTE(実質収支比率等に係る経年分析!J$47,"▲","-")),2)</f>
        <v>64.59</v>
      </c>
    </row>
    <row r="21" spans="1:11" x14ac:dyDescent="0.2">
      <c r="A21" s="171" t="s">
        <v>56</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-4.92</v>
      </c>
      <c r="D21" s="171">
        <f>IF(ISNUMBER(VALUE(SUBSTITUTE(実質収支比率等に係る経年分析!H$49,"▲","-"))),ROUND(VALUE(SUBSTITUTE(実質収支比率等に係る経年分析!H$49,"▲","-")),2),NA())</f>
        <v>2.93</v>
      </c>
      <c r="E21" s="171">
        <f>IF(ISNUMBER(VALUE(SUBSTITUTE(実質収支比率等に係る経年分析!I$49,"▲","-"))),ROUND(VALUE(SUBSTITUTE(実質収支比率等に係る経年分析!I$49,"▲","-")),2),NA())</f>
        <v>10.79</v>
      </c>
      <c r="F21" s="171">
        <f>IF(ISNUMBER(VALUE(SUBSTITUTE(実質収支比率等に係る経年分析!J$49,"▲","-"))),ROUND(VALUE(SUBSTITUTE(実質収支比率等に係る経年分析!J$49,"▲","-")),2),NA())</f>
        <v>9.75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0.71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関市中小企業従業員退職金共済事業特別会計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関市国民健康保険特別会計（直診勘定）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関市国民健康保険特別会計（事業勘定）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0.48</v>
      </c>
    </row>
    <row r="32" spans="1:11" x14ac:dyDescent="0.2">
      <c r="A32" s="172" t="str">
        <f>IF(連結実質赤字比率に係る赤字・黒字の構成分析!C$38="",NA(),連結実質赤字比率に係る赤字・黒字の構成分析!C$38)</f>
        <v>関市後期高齢者医療特別会計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x14ac:dyDescent="0.2">
      <c r="A33" s="172" t="str">
        <f>IF(連結実質赤字比率に係る赤字・黒字の構成分析!C$37="",NA(),連結実質赤字比率に係る赤字・黒字の構成分析!C$37)</f>
        <v>関市介護保険事業特別会計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0.78</v>
      </c>
    </row>
    <row r="34" spans="1:16" x14ac:dyDescent="0.2">
      <c r="A34" s="172" t="str">
        <f>IF(連結実質赤字比率に係る赤字・黒字の構成分析!C$36="",NA(),連結実質赤字比率に係る赤字・黒字の構成分析!C$36)</f>
        <v>関市下水道事業会計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2">
      <c r="A35" s="172" t="str">
        <f>IF(連結実質赤字比率に係る赤字・黒字の構成分析!C$35="",NA(),連結実質赤字比率に係る赤字・黒字の構成分析!C$35)</f>
        <v>関市水道事業会計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18.899999999999999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17.989999999999998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5367</v>
      </c>
      <c r="E42" s="173"/>
      <c r="F42" s="173"/>
      <c r="G42" s="173">
        <f>'実質公債費比率（分子）の構造'!L$52</f>
        <v>5263</v>
      </c>
      <c r="H42" s="173"/>
      <c r="I42" s="173"/>
      <c r="J42" s="173">
        <f>'実質公債費比率（分子）の構造'!M$52</f>
        <v>5211</v>
      </c>
      <c r="K42" s="173"/>
      <c r="L42" s="173"/>
      <c r="M42" s="173">
        <f>'実質公債費比率（分子）の構造'!N$52</f>
        <v>5122</v>
      </c>
      <c r="N42" s="173"/>
      <c r="O42" s="173"/>
      <c r="P42" s="173">
        <f>'実質公債費比率（分子）の構造'!O$52</f>
        <v>5231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52</v>
      </c>
      <c r="C44" s="173"/>
      <c r="D44" s="173"/>
      <c r="E44" s="173">
        <f>'実質公債費比率（分子）の構造'!L$50</f>
        <v>48</v>
      </c>
      <c r="F44" s="173"/>
      <c r="G44" s="173"/>
      <c r="H44" s="173">
        <f>'実質公債費比率（分子）の構造'!M$50</f>
        <v>48</v>
      </c>
      <c r="I44" s="173"/>
      <c r="J44" s="173"/>
      <c r="K44" s="173">
        <f>'実質公債費比率（分子）の構造'!N$50</f>
        <v>48</v>
      </c>
      <c r="L44" s="173"/>
      <c r="M44" s="173"/>
      <c r="N44" s="173">
        <f>'実質公債費比率（分子）の構造'!O$50</f>
        <v>48</v>
      </c>
      <c r="O44" s="173"/>
      <c r="P44" s="173"/>
    </row>
    <row r="45" spans="1:16" x14ac:dyDescent="0.2">
      <c r="A45" s="173" t="s">
        <v>66</v>
      </c>
      <c r="B45" s="173">
        <f>'実質公債費比率（分子）の構造'!K$49</f>
        <v>454</v>
      </c>
      <c r="C45" s="173"/>
      <c r="D45" s="173"/>
      <c r="E45" s="173">
        <f>'実質公債費比率（分子）の構造'!L$49</f>
        <v>195</v>
      </c>
      <c r="F45" s="173"/>
      <c r="G45" s="173"/>
      <c r="H45" s="173">
        <f>'実質公債費比率（分子）の構造'!M$49</f>
        <v>191</v>
      </c>
      <c r="I45" s="173"/>
      <c r="J45" s="173"/>
      <c r="K45" s="173">
        <f>'実質公債費比率（分子）の構造'!N$49</f>
        <v>188</v>
      </c>
      <c r="L45" s="173"/>
      <c r="M45" s="173"/>
      <c r="N45" s="173">
        <f>'実質公債費比率（分子）の構造'!O$49</f>
        <v>175</v>
      </c>
      <c r="O45" s="173"/>
      <c r="P45" s="173"/>
    </row>
    <row r="46" spans="1:16" x14ac:dyDescent="0.2">
      <c r="A46" s="173" t="s">
        <v>67</v>
      </c>
      <c r="B46" s="173">
        <f>'実質公債費比率（分子）の構造'!K$48</f>
        <v>1249</v>
      </c>
      <c r="C46" s="173"/>
      <c r="D46" s="173"/>
      <c r="E46" s="173">
        <f>'実質公債費比率（分子）の構造'!L$48</f>
        <v>1299</v>
      </c>
      <c r="F46" s="173"/>
      <c r="G46" s="173"/>
      <c r="H46" s="173">
        <f>'実質公債費比率（分子）の構造'!M$48</f>
        <v>1304</v>
      </c>
      <c r="I46" s="173"/>
      <c r="J46" s="173"/>
      <c r="K46" s="173">
        <f>'実質公債費比率（分子）の構造'!N$48</f>
        <v>1331</v>
      </c>
      <c r="L46" s="173"/>
      <c r="M46" s="173"/>
      <c r="N46" s="173">
        <f>'実質公債費比率（分子）の構造'!O$48</f>
        <v>1296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4509</v>
      </c>
      <c r="C49" s="173"/>
      <c r="D49" s="173"/>
      <c r="E49" s="173">
        <f>'実質公債費比率（分子）の構造'!L$45</f>
        <v>4237</v>
      </c>
      <c r="F49" s="173"/>
      <c r="G49" s="173"/>
      <c r="H49" s="173">
        <f>'実質公債費比率（分子）の構造'!M$45</f>
        <v>3907</v>
      </c>
      <c r="I49" s="173"/>
      <c r="J49" s="173"/>
      <c r="K49" s="173">
        <f>'実質公債費比率（分子）の構造'!N$45</f>
        <v>3906</v>
      </c>
      <c r="L49" s="173"/>
      <c r="M49" s="173"/>
      <c r="N49" s="173">
        <f>'実質公債費比率（分子）の構造'!O$45</f>
        <v>4027</v>
      </c>
      <c r="O49" s="173"/>
      <c r="P49" s="173"/>
    </row>
    <row r="50" spans="1:16" x14ac:dyDescent="0.2">
      <c r="A50" s="173" t="s">
        <v>71</v>
      </c>
      <c r="B50" s="173" t="e">
        <f>NA()</f>
        <v>#N/A</v>
      </c>
      <c r="C50" s="173">
        <f>IF(ISNUMBER('実質公債費比率（分子）の構造'!K$53),'実質公債費比率（分子）の構造'!K$53,NA())</f>
        <v>897</v>
      </c>
      <c r="D50" s="173" t="e">
        <f>NA()</f>
        <v>#N/A</v>
      </c>
      <c r="E50" s="173" t="e">
        <f>NA()</f>
        <v>#N/A</v>
      </c>
      <c r="F50" s="173">
        <f>IF(ISNUMBER('実質公債費比率（分子）の構造'!L$53),'実質公債費比率（分子）の構造'!L$53,NA())</f>
        <v>516</v>
      </c>
      <c r="G50" s="173" t="e">
        <f>NA()</f>
        <v>#N/A</v>
      </c>
      <c r="H50" s="173" t="e">
        <f>NA()</f>
        <v>#N/A</v>
      </c>
      <c r="I50" s="173">
        <f>IF(ISNUMBER('実質公債費比率（分子）の構造'!M$53),'実質公債費比率（分子）の構造'!M$53,NA())</f>
        <v>239</v>
      </c>
      <c r="J50" s="173" t="e">
        <f>NA()</f>
        <v>#N/A</v>
      </c>
      <c r="K50" s="173" t="e">
        <f>NA()</f>
        <v>#N/A</v>
      </c>
      <c r="L50" s="173">
        <f>IF(ISNUMBER('実質公債費比率（分子）の構造'!N$53),'実質公債費比率（分子）の構造'!N$53,NA())</f>
        <v>351</v>
      </c>
      <c r="M50" s="173" t="e">
        <f>NA()</f>
        <v>#N/A</v>
      </c>
      <c r="N50" s="173" t="e">
        <f>NA()</f>
        <v>#N/A</v>
      </c>
      <c r="O50" s="173">
        <f>IF(ISNUMBER('実質公債費比率（分子）の構造'!O$53),'実質公債費比率（分子）の構造'!O$53,NA())</f>
        <v>315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39102</v>
      </c>
      <c r="E56" s="172"/>
      <c r="F56" s="172"/>
      <c r="G56" s="172">
        <f>'将来負担比率（分子）の構造'!J$52</f>
        <v>39306</v>
      </c>
      <c r="H56" s="172"/>
      <c r="I56" s="172"/>
      <c r="J56" s="172">
        <f>'将来負担比率（分子）の構造'!K$52</f>
        <v>39154</v>
      </c>
      <c r="K56" s="172"/>
      <c r="L56" s="172"/>
      <c r="M56" s="172">
        <f>'将来負担比率（分子）の構造'!L$52</f>
        <v>38115</v>
      </c>
      <c r="N56" s="172"/>
      <c r="O56" s="172"/>
      <c r="P56" s="172">
        <f>'将来負担比率（分子）の構造'!M$52</f>
        <v>36863</v>
      </c>
    </row>
    <row r="57" spans="1:16" x14ac:dyDescent="0.2">
      <c r="A57" s="172" t="s">
        <v>42</v>
      </c>
      <c r="B57" s="172"/>
      <c r="C57" s="172"/>
      <c r="D57" s="172">
        <f>'将来負担比率（分子）の構造'!I$51</f>
        <v>5064</v>
      </c>
      <c r="E57" s="172"/>
      <c r="F57" s="172"/>
      <c r="G57" s="172">
        <f>'将来負担比率（分子）の構造'!J$51</f>
        <v>5799</v>
      </c>
      <c r="H57" s="172"/>
      <c r="I57" s="172"/>
      <c r="J57" s="172">
        <f>'将来負担比率（分子）の構造'!K$51</f>
        <v>6061</v>
      </c>
      <c r="K57" s="172"/>
      <c r="L57" s="172"/>
      <c r="M57" s="172">
        <f>'将来負担比率（分子）の構造'!L$51</f>
        <v>6279</v>
      </c>
      <c r="N57" s="172"/>
      <c r="O57" s="172"/>
      <c r="P57" s="172">
        <f>'将来負担比率（分子）の構造'!M$51</f>
        <v>5978</v>
      </c>
    </row>
    <row r="58" spans="1:16" x14ac:dyDescent="0.2">
      <c r="A58" s="172" t="s">
        <v>41</v>
      </c>
      <c r="B58" s="172"/>
      <c r="C58" s="172"/>
      <c r="D58" s="172">
        <f>'将来負担比率（分子）の構造'!I$50</f>
        <v>20172</v>
      </c>
      <c r="E58" s="172"/>
      <c r="F58" s="172"/>
      <c r="G58" s="172">
        <f>'将来負担比率（分子）の構造'!J$50</f>
        <v>21667</v>
      </c>
      <c r="H58" s="172"/>
      <c r="I58" s="172"/>
      <c r="J58" s="172">
        <f>'将来負担比率（分子）の構造'!K$50</f>
        <v>22526</v>
      </c>
      <c r="K58" s="172"/>
      <c r="L58" s="172"/>
      <c r="M58" s="172">
        <f>'将来負担比率（分子）の構造'!L$50</f>
        <v>25544</v>
      </c>
      <c r="N58" s="172"/>
      <c r="O58" s="172"/>
      <c r="P58" s="172">
        <f>'将来負担比率（分子）の構造'!M$50</f>
        <v>30163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35</v>
      </c>
      <c r="O61" s="172"/>
      <c r="P61" s="172"/>
    </row>
    <row r="62" spans="1:16" x14ac:dyDescent="0.2">
      <c r="A62" s="172" t="s">
        <v>35</v>
      </c>
      <c r="B62" s="172">
        <f>'将来負担比率（分子）の構造'!I$45</f>
        <v>4263</v>
      </c>
      <c r="C62" s="172"/>
      <c r="D62" s="172"/>
      <c r="E62" s="172">
        <f>'将来負担比率（分子）の構造'!J$45</f>
        <v>4238</v>
      </c>
      <c r="F62" s="172"/>
      <c r="G62" s="172"/>
      <c r="H62" s="172">
        <f>'将来負担比率（分子）の構造'!K$45</f>
        <v>4298</v>
      </c>
      <c r="I62" s="172"/>
      <c r="J62" s="172"/>
      <c r="K62" s="172">
        <f>'将来負担比率（分子）の構造'!L$45</f>
        <v>4269</v>
      </c>
      <c r="L62" s="172"/>
      <c r="M62" s="172"/>
      <c r="N62" s="172">
        <f>'将来負担比率（分子）の構造'!M$45</f>
        <v>4321</v>
      </c>
      <c r="O62" s="172"/>
      <c r="P62" s="172"/>
    </row>
    <row r="63" spans="1:16" x14ac:dyDescent="0.2">
      <c r="A63" s="172" t="s">
        <v>34</v>
      </c>
      <c r="B63" s="172">
        <f>'将来負担比率（分子）の構造'!I$44</f>
        <v>1345</v>
      </c>
      <c r="C63" s="172"/>
      <c r="D63" s="172"/>
      <c r="E63" s="172">
        <f>'将来負担比率（分子）の構造'!J$44</f>
        <v>1245</v>
      </c>
      <c r="F63" s="172"/>
      <c r="G63" s="172"/>
      <c r="H63" s="172">
        <f>'将来負担比率（分子）の構造'!K$44</f>
        <v>1140</v>
      </c>
      <c r="I63" s="172"/>
      <c r="J63" s="172"/>
      <c r="K63" s="172">
        <f>'将来負担比率（分子）の構造'!L$44</f>
        <v>1021</v>
      </c>
      <c r="L63" s="172"/>
      <c r="M63" s="172"/>
      <c r="N63" s="172">
        <f>'将来負担比率（分子）の構造'!M$44</f>
        <v>881</v>
      </c>
      <c r="O63" s="172"/>
      <c r="P63" s="172"/>
    </row>
    <row r="64" spans="1:16" x14ac:dyDescent="0.2">
      <c r="A64" s="172" t="s">
        <v>33</v>
      </c>
      <c r="B64" s="172">
        <f>'将来負担比率（分子）の構造'!I$43</f>
        <v>10031</v>
      </c>
      <c r="C64" s="172"/>
      <c r="D64" s="172"/>
      <c r="E64" s="172">
        <f>'将来負担比率（分子）の構造'!J$43</f>
        <v>10070</v>
      </c>
      <c r="F64" s="172"/>
      <c r="G64" s="172"/>
      <c r="H64" s="172">
        <f>'将来負担比率（分子）の構造'!K$43</f>
        <v>9955</v>
      </c>
      <c r="I64" s="172"/>
      <c r="J64" s="172"/>
      <c r="K64" s="172">
        <f>'将来負担比率（分子）の構造'!L$43</f>
        <v>9865</v>
      </c>
      <c r="L64" s="172"/>
      <c r="M64" s="172"/>
      <c r="N64" s="172">
        <f>'将来負担比率（分子）の構造'!M$43</f>
        <v>9140</v>
      </c>
      <c r="O64" s="172"/>
      <c r="P64" s="172"/>
    </row>
    <row r="65" spans="1:16" x14ac:dyDescent="0.2">
      <c r="A65" s="172" t="s">
        <v>32</v>
      </c>
      <c r="B65" s="172">
        <f>'将来負担比率（分子）の構造'!I$42</f>
        <v>1695</v>
      </c>
      <c r="C65" s="172"/>
      <c r="D65" s="172"/>
      <c r="E65" s="172">
        <f>'将来負担比率（分子）の構造'!J$42</f>
        <v>1538</v>
      </c>
      <c r="F65" s="172"/>
      <c r="G65" s="172"/>
      <c r="H65" s="172">
        <f>'将来負担比率（分子）の構造'!K$42</f>
        <v>1480</v>
      </c>
      <c r="I65" s="172"/>
      <c r="J65" s="172"/>
      <c r="K65" s="172">
        <f>'将来負担比率（分子）の構造'!L$42</f>
        <v>1433</v>
      </c>
      <c r="L65" s="172"/>
      <c r="M65" s="172"/>
      <c r="N65" s="172">
        <f>'将来負担比率（分子）の構造'!M$42</f>
        <v>1288</v>
      </c>
      <c r="O65" s="172"/>
      <c r="P65" s="172"/>
    </row>
    <row r="66" spans="1:16" x14ac:dyDescent="0.2">
      <c r="A66" s="172" t="s">
        <v>31</v>
      </c>
      <c r="B66" s="172">
        <f>'将来負担比率（分子）の構造'!I$41</f>
        <v>30143</v>
      </c>
      <c r="C66" s="172"/>
      <c r="D66" s="172"/>
      <c r="E66" s="172">
        <f>'将来負担比率（分子）の構造'!J$41</f>
        <v>28886</v>
      </c>
      <c r="F66" s="172"/>
      <c r="G66" s="172"/>
      <c r="H66" s="172">
        <f>'将来負担比率（分子）の構造'!K$41</f>
        <v>29307</v>
      </c>
      <c r="I66" s="172"/>
      <c r="J66" s="172"/>
      <c r="K66" s="172">
        <f>'将来負担比率（分子）の構造'!L$41</f>
        <v>29186</v>
      </c>
      <c r="L66" s="172"/>
      <c r="M66" s="172"/>
      <c r="N66" s="172">
        <f>'将来負担比率（分子）の構造'!M$41</f>
        <v>28921</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9096</v>
      </c>
      <c r="C72" s="176">
        <f>基金残高に係る経年分析!G55</f>
        <v>12172</v>
      </c>
      <c r="D72" s="176">
        <f>基金残高に係る経年分析!H55</f>
        <v>15839</v>
      </c>
    </row>
    <row r="73" spans="1:16" x14ac:dyDescent="0.2">
      <c r="A73" s="175" t="s">
        <v>78</v>
      </c>
      <c r="B73" s="176">
        <f>基金残高に係る経年分析!F56</f>
        <v>2900</v>
      </c>
      <c r="C73" s="176">
        <f>基金残高に係る経年分析!G56</f>
        <v>2718</v>
      </c>
      <c r="D73" s="176">
        <f>基金残高に係る経年分析!H56</f>
        <v>2527</v>
      </c>
    </row>
    <row r="74" spans="1:16" x14ac:dyDescent="0.2">
      <c r="A74" s="175" t="s">
        <v>79</v>
      </c>
      <c r="B74" s="176">
        <f>基金残高に係る経年分析!F57</f>
        <v>12836</v>
      </c>
      <c r="C74" s="176">
        <f>基金残高に係る経年分析!G57</f>
        <v>12860</v>
      </c>
      <c r="D74" s="176">
        <f>基金残高に係る経年分析!H57</f>
        <v>13821</v>
      </c>
    </row>
  </sheetData>
  <sheetProtection algorithmName="SHA-512" hashValue="d/FugKU2J17DG/Y/ImvlRfhji+3hFYiXFmYHTP3dlpZQTBT8z+s4bYpVb7/Hd+qhQYetLlxBIJSPm9mvWBlP2g==" saltValue="PJKGTqc0udI6oPmKxEfy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12835759</v>
      </c>
      <c r="S5" s="620"/>
      <c r="T5" s="620"/>
      <c r="U5" s="620"/>
      <c r="V5" s="620"/>
      <c r="W5" s="620"/>
      <c r="X5" s="620"/>
      <c r="Y5" s="621"/>
      <c r="Z5" s="622">
        <v>25.7</v>
      </c>
      <c r="AA5" s="622"/>
      <c r="AB5" s="622"/>
      <c r="AC5" s="622"/>
      <c r="AD5" s="623">
        <v>11879014</v>
      </c>
      <c r="AE5" s="623"/>
      <c r="AF5" s="623"/>
      <c r="AG5" s="623"/>
      <c r="AH5" s="623"/>
      <c r="AI5" s="623"/>
      <c r="AJ5" s="623"/>
      <c r="AK5" s="623"/>
      <c r="AL5" s="624">
        <v>49.7</v>
      </c>
      <c r="AM5" s="625"/>
      <c r="AN5" s="625"/>
      <c r="AO5" s="626"/>
      <c r="AP5" s="616" t="s">
        <v>227</v>
      </c>
      <c r="AQ5" s="617"/>
      <c r="AR5" s="617"/>
      <c r="AS5" s="617"/>
      <c r="AT5" s="617"/>
      <c r="AU5" s="617"/>
      <c r="AV5" s="617"/>
      <c r="AW5" s="617"/>
      <c r="AX5" s="617"/>
      <c r="AY5" s="617"/>
      <c r="AZ5" s="617"/>
      <c r="BA5" s="617"/>
      <c r="BB5" s="617"/>
      <c r="BC5" s="617"/>
      <c r="BD5" s="617"/>
      <c r="BE5" s="617"/>
      <c r="BF5" s="618"/>
      <c r="BG5" s="630">
        <v>11864285</v>
      </c>
      <c r="BH5" s="631"/>
      <c r="BI5" s="631"/>
      <c r="BJ5" s="631"/>
      <c r="BK5" s="631"/>
      <c r="BL5" s="631"/>
      <c r="BM5" s="631"/>
      <c r="BN5" s="632"/>
      <c r="BO5" s="633">
        <v>92.4</v>
      </c>
      <c r="BP5" s="633"/>
      <c r="BQ5" s="633"/>
      <c r="BR5" s="633"/>
      <c r="BS5" s="634">
        <v>174074</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425613</v>
      </c>
      <c r="S6" s="631"/>
      <c r="T6" s="631"/>
      <c r="U6" s="631"/>
      <c r="V6" s="631"/>
      <c r="W6" s="631"/>
      <c r="X6" s="631"/>
      <c r="Y6" s="632"/>
      <c r="Z6" s="633">
        <v>0.9</v>
      </c>
      <c r="AA6" s="633"/>
      <c r="AB6" s="633"/>
      <c r="AC6" s="633"/>
      <c r="AD6" s="634">
        <v>425613</v>
      </c>
      <c r="AE6" s="634"/>
      <c r="AF6" s="634"/>
      <c r="AG6" s="634"/>
      <c r="AH6" s="634"/>
      <c r="AI6" s="634"/>
      <c r="AJ6" s="634"/>
      <c r="AK6" s="634"/>
      <c r="AL6" s="635">
        <v>1.8</v>
      </c>
      <c r="AM6" s="636"/>
      <c r="AN6" s="636"/>
      <c r="AO6" s="637"/>
      <c r="AP6" s="627" t="s">
        <v>232</v>
      </c>
      <c r="AQ6" s="628"/>
      <c r="AR6" s="628"/>
      <c r="AS6" s="628"/>
      <c r="AT6" s="628"/>
      <c r="AU6" s="628"/>
      <c r="AV6" s="628"/>
      <c r="AW6" s="628"/>
      <c r="AX6" s="628"/>
      <c r="AY6" s="628"/>
      <c r="AZ6" s="628"/>
      <c r="BA6" s="628"/>
      <c r="BB6" s="628"/>
      <c r="BC6" s="628"/>
      <c r="BD6" s="628"/>
      <c r="BE6" s="628"/>
      <c r="BF6" s="629"/>
      <c r="BG6" s="630">
        <v>11864285</v>
      </c>
      <c r="BH6" s="631"/>
      <c r="BI6" s="631"/>
      <c r="BJ6" s="631"/>
      <c r="BK6" s="631"/>
      <c r="BL6" s="631"/>
      <c r="BM6" s="631"/>
      <c r="BN6" s="632"/>
      <c r="BO6" s="633">
        <v>92.4</v>
      </c>
      <c r="BP6" s="633"/>
      <c r="BQ6" s="633"/>
      <c r="BR6" s="633"/>
      <c r="BS6" s="634">
        <v>174074</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247568</v>
      </c>
      <c r="CS6" s="631"/>
      <c r="CT6" s="631"/>
      <c r="CU6" s="631"/>
      <c r="CV6" s="631"/>
      <c r="CW6" s="631"/>
      <c r="CX6" s="631"/>
      <c r="CY6" s="632"/>
      <c r="CZ6" s="624">
        <v>0.5</v>
      </c>
      <c r="DA6" s="625"/>
      <c r="DB6" s="625"/>
      <c r="DC6" s="644"/>
      <c r="DD6" s="639" t="s">
        <v>129</v>
      </c>
      <c r="DE6" s="631"/>
      <c r="DF6" s="631"/>
      <c r="DG6" s="631"/>
      <c r="DH6" s="631"/>
      <c r="DI6" s="631"/>
      <c r="DJ6" s="631"/>
      <c r="DK6" s="631"/>
      <c r="DL6" s="631"/>
      <c r="DM6" s="631"/>
      <c r="DN6" s="631"/>
      <c r="DO6" s="631"/>
      <c r="DP6" s="632"/>
      <c r="DQ6" s="639">
        <v>247568</v>
      </c>
      <c r="DR6" s="631"/>
      <c r="DS6" s="631"/>
      <c r="DT6" s="631"/>
      <c r="DU6" s="631"/>
      <c r="DV6" s="631"/>
      <c r="DW6" s="631"/>
      <c r="DX6" s="631"/>
      <c r="DY6" s="631"/>
      <c r="DZ6" s="631"/>
      <c r="EA6" s="631"/>
      <c r="EB6" s="631"/>
      <c r="EC6" s="640"/>
    </row>
    <row r="7" spans="2:143" ht="11.25" customHeight="1" x14ac:dyDescent="0.2">
      <c r="B7" s="627" t="s">
        <v>234</v>
      </c>
      <c r="C7" s="628"/>
      <c r="D7" s="628"/>
      <c r="E7" s="628"/>
      <c r="F7" s="628"/>
      <c r="G7" s="628"/>
      <c r="H7" s="628"/>
      <c r="I7" s="628"/>
      <c r="J7" s="628"/>
      <c r="K7" s="628"/>
      <c r="L7" s="628"/>
      <c r="M7" s="628"/>
      <c r="N7" s="628"/>
      <c r="O7" s="628"/>
      <c r="P7" s="628"/>
      <c r="Q7" s="629"/>
      <c r="R7" s="630">
        <v>8355</v>
      </c>
      <c r="S7" s="631"/>
      <c r="T7" s="631"/>
      <c r="U7" s="631"/>
      <c r="V7" s="631"/>
      <c r="W7" s="631"/>
      <c r="X7" s="631"/>
      <c r="Y7" s="632"/>
      <c r="Z7" s="633">
        <v>0</v>
      </c>
      <c r="AA7" s="633"/>
      <c r="AB7" s="633"/>
      <c r="AC7" s="633"/>
      <c r="AD7" s="634">
        <v>8355</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5209401</v>
      </c>
      <c r="BH7" s="631"/>
      <c r="BI7" s="631"/>
      <c r="BJ7" s="631"/>
      <c r="BK7" s="631"/>
      <c r="BL7" s="631"/>
      <c r="BM7" s="631"/>
      <c r="BN7" s="632"/>
      <c r="BO7" s="633">
        <v>40.6</v>
      </c>
      <c r="BP7" s="633"/>
      <c r="BQ7" s="633"/>
      <c r="BR7" s="633"/>
      <c r="BS7" s="634">
        <v>174074</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9595323</v>
      </c>
      <c r="CS7" s="631"/>
      <c r="CT7" s="631"/>
      <c r="CU7" s="631"/>
      <c r="CV7" s="631"/>
      <c r="CW7" s="631"/>
      <c r="CX7" s="631"/>
      <c r="CY7" s="632"/>
      <c r="CZ7" s="633">
        <v>21.2</v>
      </c>
      <c r="DA7" s="633"/>
      <c r="DB7" s="633"/>
      <c r="DC7" s="633"/>
      <c r="DD7" s="639">
        <v>407614</v>
      </c>
      <c r="DE7" s="631"/>
      <c r="DF7" s="631"/>
      <c r="DG7" s="631"/>
      <c r="DH7" s="631"/>
      <c r="DI7" s="631"/>
      <c r="DJ7" s="631"/>
      <c r="DK7" s="631"/>
      <c r="DL7" s="631"/>
      <c r="DM7" s="631"/>
      <c r="DN7" s="631"/>
      <c r="DO7" s="631"/>
      <c r="DP7" s="632"/>
      <c r="DQ7" s="639">
        <v>5593442</v>
      </c>
      <c r="DR7" s="631"/>
      <c r="DS7" s="631"/>
      <c r="DT7" s="631"/>
      <c r="DU7" s="631"/>
      <c r="DV7" s="631"/>
      <c r="DW7" s="631"/>
      <c r="DX7" s="631"/>
      <c r="DY7" s="631"/>
      <c r="DZ7" s="631"/>
      <c r="EA7" s="631"/>
      <c r="EB7" s="631"/>
      <c r="EC7" s="640"/>
    </row>
    <row r="8" spans="2:143" ht="11.25" customHeight="1" x14ac:dyDescent="0.2">
      <c r="B8" s="627" t="s">
        <v>237</v>
      </c>
      <c r="C8" s="628"/>
      <c r="D8" s="628"/>
      <c r="E8" s="628"/>
      <c r="F8" s="628"/>
      <c r="G8" s="628"/>
      <c r="H8" s="628"/>
      <c r="I8" s="628"/>
      <c r="J8" s="628"/>
      <c r="K8" s="628"/>
      <c r="L8" s="628"/>
      <c r="M8" s="628"/>
      <c r="N8" s="628"/>
      <c r="O8" s="628"/>
      <c r="P8" s="628"/>
      <c r="Q8" s="629"/>
      <c r="R8" s="630">
        <v>70086</v>
      </c>
      <c r="S8" s="631"/>
      <c r="T8" s="631"/>
      <c r="U8" s="631"/>
      <c r="V8" s="631"/>
      <c r="W8" s="631"/>
      <c r="X8" s="631"/>
      <c r="Y8" s="632"/>
      <c r="Z8" s="633">
        <v>0.1</v>
      </c>
      <c r="AA8" s="633"/>
      <c r="AB8" s="633"/>
      <c r="AC8" s="633"/>
      <c r="AD8" s="634">
        <v>70086</v>
      </c>
      <c r="AE8" s="634"/>
      <c r="AF8" s="634"/>
      <c r="AG8" s="634"/>
      <c r="AH8" s="634"/>
      <c r="AI8" s="634"/>
      <c r="AJ8" s="634"/>
      <c r="AK8" s="634"/>
      <c r="AL8" s="635">
        <v>0.3</v>
      </c>
      <c r="AM8" s="636"/>
      <c r="AN8" s="636"/>
      <c r="AO8" s="637"/>
      <c r="AP8" s="627" t="s">
        <v>238</v>
      </c>
      <c r="AQ8" s="628"/>
      <c r="AR8" s="628"/>
      <c r="AS8" s="628"/>
      <c r="AT8" s="628"/>
      <c r="AU8" s="628"/>
      <c r="AV8" s="628"/>
      <c r="AW8" s="628"/>
      <c r="AX8" s="628"/>
      <c r="AY8" s="628"/>
      <c r="AZ8" s="628"/>
      <c r="BA8" s="628"/>
      <c r="BB8" s="628"/>
      <c r="BC8" s="628"/>
      <c r="BD8" s="628"/>
      <c r="BE8" s="628"/>
      <c r="BF8" s="629"/>
      <c r="BG8" s="630">
        <v>159821</v>
      </c>
      <c r="BH8" s="631"/>
      <c r="BI8" s="631"/>
      <c r="BJ8" s="631"/>
      <c r="BK8" s="631"/>
      <c r="BL8" s="631"/>
      <c r="BM8" s="631"/>
      <c r="BN8" s="632"/>
      <c r="BO8" s="633">
        <v>1.2</v>
      </c>
      <c r="BP8" s="633"/>
      <c r="BQ8" s="633"/>
      <c r="BR8" s="633"/>
      <c r="BS8" s="634" t="s">
        <v>138</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13696675</v>
      </c>
      <c r="CS8" s="631"/>
      <c r="CT8" s="631"/>
      <c r="CU8" s="631"/>
      <c r="CV8" s="631"/>
      <c r="CW8" s="631"/>
      <c r="CX8" s="631"/>
      <c r="CY8" s="632"/>
      <c r="CZ8" s="633">
        <v>30.3</v>
      </c>
      <c r="DA8" s="633"/>
      <c r="DB8" s="633"/>
      <c r="DC8" s="633"/>
      <c r="DD8" s="639">
        <v>33046</v>
      </c>
      <c r="DE8" s="631"/>
      <c r="DF8" s="631"/>
      <c r="DG8" s="631"/>
      <c r="DH8" s="631"/>
      <c r="DI8" s="631"/>
      <c r="DJ8" s="631"/>
      <c r="DK8" s="631"/>
      <c r="DL8" s="631"/>
      <c r="DM8" s="631"/>
      <c r="DN8" s="631"/>
      <c r="DO8" s="631"/>
      <c r="DP8" s="632"/>
      <c r="DQ8" s="639">
        <v>5465428</v>
      </c>
      <c r="DR8" s="631"/>
      <c r="DS8" s="631"/>
      <c r="DT8" s="631"/>
      <c r="DU8" s="631"/>
      <c r="DV8" s="631"/>
      <c r="DW8" s="631"/>
      <c r="DX8" s="631"/>
      <c r="DY8" s="631"/>
      <c r="DZ8" s="631"/>
      <c r="EA8" s="631"/>
      <c r="EB8" s="631"/>
      <c r="EC8" s="640"/>
    </row>
    <row r="9" spans="2:143" ht="11.25" customHeight="1" x14ac:dyDescent="0.2">
      <c r="B9" s="627" t="s">
        <v>240</v>
      </c>
      <c r="C9" s="628"/>
      <c r="D9" s="628"/>
      <c r="E9" s="628"/>
      <c r="F9" s="628"/>
      <c r="G9" s="628"/>
      <c r="H9" s="628"/>
      <c r="I9" s="628"/>
      <c r="J9" s="628"/>
      <c r="K9" s="628"/>
      <c r="L9" s="628"/>
      <c r="M9" s="628"/>
      <c r="N9" s="628"/>
      <c r="O9" s="628"/>
      <c r="P9" s="628"/>
      <c r="Q9" s="629"/>
      <c r="R9" s="630">
        <v>79420</v>
      </c>
      <c r="S9" s="631"/>
      <c r="T9" s="631"/>
      <c r="U9" s="631"/>
      <c r="V9" s="631"/>
      <c r="W9" s="631"/>
      <c r="X9" s="631"/>
      <c r="Y9" s="632"/>
      <c r="Z9" s="633">
        <v>0.2</v>
      </c>
      <c r="AA9" s="633"/>
      <c r="AB9" s="633"/>
      <c r="AC9" s="633"/>
      <c r="AD9" s="634">
        <v>79420</v>
      </c>
      <c r="AE9" s="634"/>
      <c r="AF9" s="634"/>
      <c r="AG9" s="634"/>
      <c r="AH9" s="634"/>
      <c r="AI9" s="634"/>
      <c r="AJ9" s="634"/>
      <c r="AK9" s="634"/>
      <c r="AL9" s="635">
        <v>0.3</v>
      </c>
      <c r="AM9" s="636"/>
      <c r="AN9" s="636"/>
      <c r="AO9" s="637"/>
      <c r="AP9" s="627" t="s">
        <v>241</v>
      </c>
      <c r="AQ9" s="628"/>
      <c r="AR9" s="628"/>
      <c r="AS9" s="628"/>
      <c r="AT9" s="628"/>
      <c r="AU9" s="628"/>
      <c r="AV9" s="628"/>
      <c r="AW9" s="628"/>
      <c r="AX9" s="628"/>
      <c r="AY9" s="628"/>
      <c r="AZ9" s="628"/>
      <c r="BA9" s="628"/>
      <c r="BB9" s="628"/>
      <c r="BC9" s="628"/>
      <c r="BD9" s="628"/>
      <c r="BE9" s="628"/>
      <c r="BF9" s="629"/>
      <c r="BG9" s="630">
        <v>4168539</v>
      </c>
      <c r="BH9" s="631"/>
      <c r="BI9" s="631"/>
      <c r="BJ9" s="631"/>
      <c r="BK9" s="631"/>
      <c r="BL9" s="631"/>
      <c r="BM9" s="631"/>
      <c r="BN9" s="632"/>
      <c r="BO9" s="633">
        <v>32.5</v>
      </c>
      <c r="BP9" s="633"/>
      <c r="BQ9" s="633"/>
      <c r="BR9" s="633"/>
      <c r="BS9" s="634" t="s">
        <v>129</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3491418</v>
      </c>
      <c r="CS9" s="631"/>
      <c r="CT9" s="631"/>
      <c r="CU9" s="631"/>
      <c r="CV9" s="631"/>
      <c r="CW9" s="631"/>
      <c r="CX9" s="631"/>
      <c r="CY9" s="632"/>
      <c r="CZ9" s="633">
        <v>7.7</v>
      </c>
      <c r="DA9" s="633"/>
      <c r="DB9" s="633"/>
      <c r="DC9" s="633"/>
      <c r="DD9" s="639">
        <v>85583</v>
      </c>
      <c r="DE9" s="631"/>
      <c r="DF9" s="631"/>
      <c r="DG9" s="631"/>
      <c r="DH9" s="631"/>
      <c r="DI9" s="631"/>
      <c r="DJ9" s="631"/>
      <c r="DK9" s="631"/>
      <c r="DL9" s="631"/>
      <c r="DM9" s="631"/>
      <c r="DN9" s="631"/>
      <c r="DO9" s="631"/>
      <c r="DP9" s="632"/>
      <c r="DQ9" s="639">
        <v>2569336</v>
      </c>
      <c r="DR9" s="631"/>
      <c r="DS9" s="631"/>
      <c r="DT9" s="631"/>
      <c r="DU9" s="631"/>
      <c r="DV9" s="631"/>
      <c r="DW9" s="631"/>
      <c r="DX9" s="631"/>
      <c r="DY9" s="631"/>
      <c r="DZ9" s="631"/>
      <c r="EA9" s="631"/>
      <c r="EB9" s="631"/>
      <c r="EC9" s="640"/>
    </row>
    <row r="10" spans="2:143" ht="11.25" customHeight="1" x14ac:dyDescent="0.2">
      <c r="B10" s="627" t="s">
        <v>243</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138</v>
      </c>
      <c r="AA10" s="633"/>
      <c r="AB10" s="633"/>
      <c r="AC10" s="633"/>
      <c r="AD10" s="634" t="s">
        <v>129</v>
      </c>
      <c r="AE10" s="634"/>
      <c r="AF10" s="634"/>
      <c r="AG10" s="634"/>
      <c r="AH10" s="634"/>
      <c r="AI10" s="634"/>
      <c r="AJ10" s="634"/>
      <c r="AK10" s="634"/>
      <c r="AL10" s="635" t="s">
        <v>244</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253810</v>
      </c>
      <c r="BH10" s="631"/>
      <c r="BI10" s="631"/>
      <c r="BJ10" s="631"/>
      <c r="BK10" s="631"/>
      <c r="BL10" s="631"/>
      <c r="BM10" s="631"/>
      <c r="BN10" s="632"/>
      <c r="BO10" s="633">
        <v>2</v>
      </c>
      <c r="BP10" s="633"/>
      <c r="BQ10" s="633"/>
      <c r="BR10" s="633"/>
      <c r="BS10" s="634" t="s">
        <v>138</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104640</v>
      </c>
      <c r="CS10" s="631"/>
      <c r="CT10" s="631"/>
      <c r="CU10" s="631"/>
      <c r="CV10" s="631"/>
      <c r="CW10" s="631"/>
      <c r="CX10" s="631"/>
      <c r="CY10" s="632"/>
      <c r="CZ10" s="633">
        <v>0.2</v>
      </c>
      <c r="DA10" s="633"/>
      <c r="DB10" s="633"/>
      <c r="DC10" s="633"/>
      <c r="DD10" s="639" t="s">
        <v>138</v>
      </c>
      <c r="DE10" s="631"/>
      <c r="DF10" s="631"/>
      <c r="DG10" s="631"/>
      <c r="DH10" s="631"/>
      <c r="DI10" s="631"/>
      <c r="DJ10" s="631"/>
      <c r="DK10" s="631"/>
      <c r="DL10" s="631"/>
      <c r="DM10" s="631"/>
      <c r="DN10" s="631"/>
      <c r="DO10" s="631"/>
      <c r="DP10" s="632"/>
      <c r="DQ10" s="639">
        <v>40332</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2191237</v>
      </c>
      <c r="S11" s="631"/>
      <c r="T11" s="631"/>
      <c r="U11" s="631"/>
      <c r="V11" s="631"/>
      <c r="W11" s="631"/>
      <c r="X11" s="631"/>
      <c r="Y11" s="632"/>
      <c r="Z11" s="635">
        <v>4.4000000000000004</v>
      </c>
      <c r="AA11" s="636"/>
      <c r="AB11" s="636"/>
      <c r="AC11" s="648"/>
      <c r="AD11" s="639">
        <v>2191237</v>
      </c>
      <c r="AE11" s="631"/>
      <c r="AF11" s="631"/>
      <c r="AG11" s="631"/>
      <c r="AH11" s="631"/>
      <c r="AI11" s="631"/>
      <c r="AJ11" s="631"/>
      <c r="AK11" s="632"/>
      <c r="AL11" s="635">
        <v>9.1999999999999993</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627231</v>
      </c>
      <c r="BH11" s="631"/>
      <c r="BI11" s="631"/>
      <c r="BJ11" s="631"/>
      <c r="BK11" s="631"/>
      <c r="BL11" s="631"/>
      <c r="BM11" s="631"/>
      <c r="BN11" s="632"/>
      <c r="BO11" s="633">
        <v>4.9000000000000004</v>
      </c>
      <c r="BP11" s="633"/>
      <c r="BQ11" s="633"/>
      <c r="BR11" s="633"/>
      <c r="BS11" s="634">
        <v>174074</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1387910</v>
      </c>
      <c r="CS11" s="631"/>
      <c r="CT11" s="631"/>
      <c r="CU11" s="631"/>
      <c r="CV11" s="631"/>
      <c r="CW11" s="631"/>
      <c r="CX11" s="631"/>
      <c r="CY11" s="632"/>
      <c r="CZ11" s="633">
        <v>3.1</v>
      </c>
      <c r="DA11" s="633"/>
      <c r="DB11" s="633"/>
      <c r="DC11" s="633"/>
      <c r="DD11" s="639">
        <v>166486</v>
      </c>
      <c r="DE11" s="631"/>
      <c r="DF11" s="631"/>
      <c r="DG11" s="631"/>
      <c r="DH11" s="631"/>
      <c r="DI11" s="631"/>
      <c r="DJ11" s="631"/>
      <c r="DK11" s="631"/>
      <c r="DL11" s="631"/>
      <c r="DM11" s="631"/>
      <c r="DN11" s="631"/>
      <c r="DO11" s="631"/>
      <c r="DP11" s="632"/>
      <c r="DQ11" s="639">
        <v>1160121</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v>99318</v>
      </c>
      <c r="S12" s="631"/>
      <c r="T12" s="631"/>
      <c r="U12" s="631"/>
      <c r="V12" s="631"/>
      <c r="W12" s="631"/>
      <c r="X12" s="631"/>
      <c r="Y12" s="632"/>
      <c r="Z12" s="633">
        <v>0.2</v>
      </c>
      <c r="AA12" s="633"/>
      <c r="AB12" s="633"/>
      <c r="AC12" s="633"/>
      <c r="AD12" s="634">
        <v>99318</v>
      </c>
      <c r="AE12" s="634"/>
      <c r="AF12" s="634"/>
      <c r="AG12" s="634"/>
      <c r="AH12" s="634"/>
      <c r="AI12" s="634"/>
      <c r="AJ12" s="634"/>
      <c r="AK12" s="634"/>
      <c r="AL12" s="635">
        <v>0.4</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5849222</v>
      </c>
      <c r="BH12" s="631"/>
      <c r="BI12" s="631"/>
      <c r="BJ12" s="631"/>
      <c r="BK12" s="631"/>
      <c r="BL12" s="631"/>
      <c r="BM12" s="631"/>
      <c r="BN12" s="632"/>
      <c r="BO12" s="633">
        <v>45.6</v>
      </c>
      <c r="BP12" s="633"/>
      <c r="BQ12" s="633"/>
      <c r="BR12" s="633"/>
      <c r="BS12" s="634" t="s">
        <v>138</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1108360</v>
      </c>
      <c r="CS12" s="631"/>
      <c r="CT12" s="631"/>
      <c r="CU12" s="631"/>
      <c r="CV12" s="631"/>
      <c r="CW12" s="631"/>
      <c r="CX12" s="631"/>
      <c r="CY12" s="632"/>
      <c r="CZ12" s="633">
        <v>2.5</v>
      </c>
      <c r="DA12" s="633"/>
      <c r="DB12" s="633"/>
      <c r="DC12" s="633"/>
      <c r="DD12" s="639">
        <v>293525</v>
      </c>
      <c r="DE12" s="631"/>
      <c r="DF12" s="631"/>
      <c r="DG12" s="631"/>
      <c r="DH12" s="631"/>
      <c r="DI12" s="631"/>
      <c r="DJ12" s="631"/>
      <c r="DK12" s="631"/>
      <c r="DL12" s="631"/>
      <c r="DM12" s="631"/>
      <c r="DN12" s="631"/>
      <c r="DO12" s="631"/>
      <c r="DP12" s="632"/>
      <c r="DQ12" s="639">
        <v>608138</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138</v>
      </c>
      <c r="AE13" s="634"/>
      <c r="AF13" s="634"/>
      <c r="AG13" s="634"/>
      <c r="AH13" s="634"/>
      <c r="AI13" s="634"/>
      <c r="AJ13" s="634"/>
      <c r="AK13" s="634"/>
      <c r="AL13" s="635" t="s">
        <v>138</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5847889</v>
      </c>
      <c r="BH13" s="631"/>
      <c r="BI13" s="631"/>
      <c r="BJ13" s="631"/>
      <c r="BK13" s="631"/>
      <c r="BL13" s="631"/>
      <c r="BM13" s="631"/>
      <c r="BN13" s="632"/>
      <c r="BO13" s="633">
        <v>45.6</v>
      </c>
      <c r="BP13" s="633"/>
      <c r="BQ13" s="633"/>
      <c r="BR13" s="633"/>
      <c r="BS13" s="634" t="s">
        <v>129</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3854570</v>
      </c>
      <c r="CS13" s="631"/>
      <c r="CT13" s="631"/>
      <c r="CU13" s="631"/>
      <c r="CV13" s="631"/>
      <c r="CW13" s="631"/>
      <c r="CX13" s="631"/>
      <c r="CY13" s="632"/>
      <c r="CZ13" s="633">
        <v>8.5</v>
      </c>
      <c r="DA13" s="633"/>
      <c r="DB13" s="633"/>
      <c r="DC13" s="633"/>
      <c r="DD13" s="639">
        <v>1766404</v>
      </c>
      <c r="DE13" s="631"/>
      <c r="DF13" s="631"/>
      <c r="DG13" s="631"/>
      <c r="DH13" s="631"/>
      <c r="DI13" s="631"/>
      <c r="DJ13" s="631"/>
      <c r="DK13" s="631"/>
      <c r="DL13" s="631"/>
      <c r="DM13" s="631"/>
      <c r="DN13" s="631"/>
      <c r="DO13" s="631"/>
      <c r="DP13" s="632"/>
      <c r="DQ13" s="639">
        <v>2091518</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138</v>
      </c>
      <c r="AE14" s="634"/>
      <c r="AF14" s="634"/>
      <c r="AG14" s="634"/>
      <c r="AH14" s="634"/>
      <c r="AI14" s="634"/>
      <c r="AJ14" s="634"/>
      <c r="AK14" s="634"/>
      <c r="AL14" s="635" t="s">
        <v>138</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298156</v>
      </c>
      <c r="BH14" s="631"/>
      <c r="BI14" s="631"/>
      <c r="BJ14" s="631"/>
      <c r="BK14" s="631"/>
      <c r="BL14" s="631"/>
      <c r="BM14" s="631"/>
      <c r="BN14" s="632"/>
      <c r="BO14" s="633">
        <v>2.2999999999999998</v>
      </c>
      <c r="BP14" s="633"/>
      <c r="BQ14" s="633"/>
      <c r="BR14" s="633"/>
      <c r="BS14" s="634" t="s">
        <v>138</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1800404</v>
      </c>
      <c r="CS14" s="631"/>
      <c r="CT14" s="631"/>
      <c r="CU14" s="631"/>
      <c r="CV14" s="631"/>
      <c r="CW14" s="631"/>
      <c r="CX14" s="631"/>
      <c r="CY14" s="632"/>
      <c r="CZ14" s="633">
        <v>4</v>
      </c>
      <c r="DA14" s="633"/>
      <c r="DB14" s="633"/>
      <c r="DC14" s="633"/>
      <c r="DD14" s="639">
        <v>296255</v>
      </c>
      <c r="DE14" s="631"/>
      <c r="DF14" s="631"/>
      <c r="DG14" s="631"/>
      <c r="DH14" s="631"/>
      <c r="DI14" s="631"/>
      <c r="DJ14" s="631"/>
      <c r="DK14" s="631"/>
      <c r="DL14" s="631"/>
      <c r="DM14" s="631"/>
      <c r="DN14" s="631"/>
      <c r="DO14" s="631"/>
      <c r="DP14" s="632"/>
      <c r="DQ14" s="639">
        <v>1497300</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138</v>
      </c>
      <c r="AA15" s="633"/>
      <c r="AB15" s="633"/>
      <c r="AC15" s="633"/>
      <c r="AD15" s="634" t="s">
        <v>138</v>
      </c>
      <c r="AE15" s="634"/>
      <c r="AF15" s="634"/>
      <c r="AG15" s="634"/>
      <c r="AH15" s="634"/>
      <c r="AI15" s="634"/>
      <c r="AJ15" s="634"/>
      <c r="AK15" s="634"/>
      <c r="AL15" s="635" t="s">
        <v>138</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507506</v>
      </c>
      <c r="BH15" s="631"/>
      <c r="BI15" s="631"/>
      <c r="BJ15" s="631"/>
      <c r="BK15" s="631"/>
      <c r="BL15" s="631"/>
      <c r="BM15" s="631"/>
      <c r="BN15" s="632"/>
      <c r="BO15" s="633">
        <v>4</v>
      </c>
      <c r="BP15" s="633"/>
      <c r="BQ15" s="633"/>
      <c r="BR15" s="633"/>
      <c r="BS15" s="634" t="s">
        <v>138</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5781389</v>
      </c>
      <c r="CS15" s="631"/>
      <c r="CT15" s="631"/>
      <c r="CU15" s="631"/>
      <c r="CV15" s="631"/>
      <c r="CW15" s="631"/>
      <c r="CX15" s="631"/>
      <c r="CY15" s="632"/>
      <c r="CZ15" s="633">
        <v>12.8</v>
      </c>
      <c r="DA15" s="633"/>
      <c r="DB15" s="633"/>
      <c r="DC15" s="633"/>
      <c r="DD15" s="639">
        <v>1501593</v>
      </c>
      <c r="DE15" s="631"/>
      <c r="DF15" s="631"/>
      <c r="DG15" s="631"/>
      <c r="DH15" s="631"/>
      <c r="DI15" s="631"/>
      <c r="DJ15" s="631"/>
      <c r="DK15" s="631"/>
      <c r="DL15" s="631"/>
      <c r="DM15" s="631"/>
      <c r="DN15" s="631"/>
      <c r="DO15" s="631"/>
      <c r="DP15" s="632"/>
      <c r="DQ15" s="639">
        <v>3533257</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38175</v>
      </c>
      <c r="S16" s="631"/>
      <c r="T16" s="631"/>
      <c r="U16" s="631"/>
      <c r="V16" s="631"/>
      <c r="W16" s="631"/>
      <c r="X16" s="631"/>
      <c r="Y16" s="632"/>
      <c r="Z16" s="633">
        <v>0.1</v>
      </c>
      <c r="AA16" s="633"/>
      <c r="AB16" s="633"/>
      <c r="AC16" s="633"/>
      <c r="AD16" s="634">
        <v>38175</v>
      </c>
      <c r="AE16" s="634"/>
      <c r="AF16" s="634"/>
      <c r="AG16" s="634"/>
      <c r="AH16" s="634"/>
      <c r="AI16" s="634"/>
      <c r="AJ16" s="634"/>
      <c r="AK16" s="634"/>
      <c r="AL16" s="635">
        <v>0.2</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138</v>
      </c>
      <c r="BH16" s="631"/>
      <c r="BI16" s="631"/>
      <c r="BJ16" s="631"/>
      <c r="BK16" s="631"/>
      <c r="BL16" s="631"/>
      <c r="BM16" s="631"/>
      <c r="BN16" s="632"/>
      <c r="BO16" s="633" t="s">
        <v>138</v>
      </c>
      <c r="BP16" s="633"/>
      <c r="BQ16" s="633"/>
      <c r="BR16" s="633"/>
      <c r="BS16" s="634" t="s">
        <v>138</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91789</v>
      </c>
      <c r="CS16" s="631"/>
      <c r="CT16" s="631"/>
      <c r="CU16" s="631"/>
      <c r="CV16" s="631"/>
      <c r="CW16" s="631"/>
      <c r="CX16" s="631"/>
      <c r="CY16" s="632"/>
      <c r="CZ16" s="633">
        <v>0.2</v>
      </c>
      <c r="DA16" s="633"/>
      <c r="DB16" s="633"/>
      <c r="DC16" s="633"/>
      <c r="DD16" s="639" t="s">
        <v>129</v>
      </c>
      <c r="DE16" s="631"/>
      <c r="DF16" s="631"/>
      <c r="DG16" s="631"/>
      <c r="DH16" s="631"/>
      <c r="DI16" s="631"/>
      <c r="DJ16" s="631"/>
      <c r="DK16" s="631"/>
      <c r="DL16" s="631"/>
      <c r="DM16" s="631"/>
      <c r="DN16" s="631"/>
      <c r="DO16" s="631"/>
      <c r="DP16" s="632"/>
      <c r="DQ16" s="639">
        <v>44848</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192279</v>
      </c>
      <c r="S17" s="631"/>
      <c r="T17" s="631"/>
      <c r="U17" s="631"/>
      <c r="V17" s="631"/>
      <c r="W17" s="631"/>
      <c r="X17" s="631"/>
      <c r="Y17" s="632"/>
      <c r="Z17" s="633">
        <v>0.4</v>
      </c>
      <c r="AA17" s="633"/>
      <c r="AB17" s="633"/>
      <c r="AC17" s="633"/>
      <c r="AD17" s="634">
        <v>192279</v>
      </c>
      <c r="AE17" s="634"/>
      <c r="AF17" s="634"/>
      <c r="AG17" s="634"/>
      <c r="AH17" s="634"/>
      <c r="AI17" s="634"/>
      <c r="AJ17" s="634"/>
      <c r="AK17" s="634"/>
      <c r="AL17" s="635">
        <v>0.8</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138</v>
      </c>
      <c r="BP17" s="633"/>
      <c r="BQ17" s="633"/>
      <c r="BR17" s="633"/>
      <c r="BS17" s="634" t="s">
        <v>138</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4027114</v>
      </c>
      <c r="CS17" s="631"/>
      <c r="CT17" s="631"/>
      <c r="CU17" s="631"/>
      <c r="CV17" s="631"/>
      <c r="CW17" s="631"/>
      <c r="CX17" s="631"/>
      <c r="CY17" s="632"/>
      <c r="CZ17" s="633">
        <v>8.9</v>
      </c>
      <c r="DA17" s="633"/>
      <c r="DB17" s="633"/>
      <c r="DC17" s="633"/>
      <c r="DD17" s="639" t="s">
        <v>138</v>
      </c>
      <c r="DE17" s="631"/>
      <c r="DF17" s="631"/>
      <c r="DG17" s="631"/>
      <c r="DH17" s="631"/>
      <c r="DI17" s="631"/>
      <c r="DJ17" s="631"/>
      <c r="DK17" s="631"/>
      <c r="DL17" s="631"/>
      <c r="DM17" s="631"/>
      <c r="DN17" s="631"/>
      <c r="DO17" s="631"/>
      <c r="DP17" s="632"/>
      <c r="DQ17" s="639">
        <v>3999942</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471386</v>
      </c>
      <c r="S18" s="631"/>
      <c r="T18" s="631"/>
      <c r="U18" s="631"/>
      <c r="V18" s="631"/>
      <c r="W18" s="631"/>
      <c r="X18" s="631"/>
      <c r="Y18" s="632"/>
      <c r="Z18" s="633">
        <v>0.9</v>
      </c>
      <c r="AA18" s="633"/>
      <c r="AB18" s="633"/>
      <c r="AC18" s="633"/>
      <c r="AD18" s="634">
        <v>432089</v>
      </c>
      <c r="AE18" s="634"/>
      <c r="AF18" s="634"/>
      <c r="AG18" s="634"/>
      <c r="AH18" s="634"/>
      <c r="AI18" s="634"/>
      <c r="AJ18" s="634"/>
      <c r="AK18" s="634"/>
      <c r="AL18" s="635">
        <v>1.8</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138</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244</v>
      </c>
      <c r="CS18" s="631"/>
      <c r="CT18" s="631"/>
      <c r="CU18" s="631"/>
      <c r="CV18" s="631"/>
      <c r="CW18" s="631"/>
      <c r="CX18" s="631"/>
      <c r="CY18" s="632"/>
      <c r="CZ18" s="633" t="s">
        <v>138</v>
      </c>
      <c r="DA18" s="633"/>
      <c r="DB18" s="633"/>
      <c r="DC18" s="633"/>
      <c r="DD18" s="639" t="s">
        <v>138</v>
      </c>
      <c r="DE18" s="631"/>
      <c r="DF18" s="631"/>
      <c r="DG18" s="631"/>
      <c r="DH18" s="631"/>
      <c r="DI18" s="631"/>
      <c r="DJ18" s="631"/>
      <c r="DK18" s="631"/>
      <c r="DL18" s="631"/>
      <c r="DM18" s="631"/>
      <c r="DN18" s="631"/>
      <c r="DO18" s="631"/>
      <c r="DP18" s="632"/>
      <c r="DQ18" s="639" t="s">
        <v>138</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80658</v>
      </c>
      <c r="S19" s="631"/>
      <c r="T19" s="631"/>
      <c r="U19" s="631"/>
      <c r="V19" s="631"/>
      <c r="W19" s="631"/>
      <c r="X19" s="631"/>
      <c r="Y19" s="632"/>
      <c r="Z19" s="633">
        <v>0.2</v>
      </c>
      <c r="AA19" s="633"/>
      <c r="AB19" s="633"/>
      <c r="AC19" s="633"/>
      <c r="AD19" s="634">
        <v>80658</v>
      </c>
      <c r="AE19" s="634"/>
      <c r="AF19" s="634"/>
      <c r="AG19" s="634"/>
      <c r="AH19" s="634"/>
      <c r="AI19" s="634"/>
      <c r="AJ19" s="634"/>
      <c r="AK19" s="634"/>
      <c r="AL19" s="635">
        <v>0.3</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v>971474</v>
      </c>
      <c r="BH19" s="631"/>
      <c r="BI19" s="631"/>
      <c r="BJ19" s="631"/>
      <c r="BK19" s="631"/>
      <c r="BL19" s="631"/>
      <c r="BM19" s="631"/>
      <c r="BN19" s="632"/>
      <c r="BO19" s="633">
        <v>7.6</v>
      </c>
      <c r="BP19" s="633"/>
      <c r="BQ19" s="633"/>
      <c r="BR19" s="633"/>
      <c r="BS19" s="634" t="s">
        <v>129</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138</v>
      </c>
      <c r="DA19" s="633"/>
      <c r="DB19" s="633"/>
      <c r="DC19" s="633"/>
      <c r="DD19" s="639" t="s">
        <v>138</v>
      </c>
      <c r="DE19" s="631"/>
      <c r="DF19" s="631"/>
      <c r="DG19" s="631"/>
      <c r="DH19" s="631"/>
      <c r="DI19" s="631"/>
      <c r="DJ19" s="631"/>
      <c r="DK19" s="631"/>
      <c r="DL19" s="631"/>
      <c r="DM19" s="631"/>
      <c r="DN19" s="631"/>
      <c r="DO19" s="631"/>
      <c r="DP19" s="632"/>
      <c r="DQ19" s="639" t="s">
        <v>138</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11938</v>
      </c>
      <c r="S20" s="631"/>
      <c r="T20" s="631"/>
      <c r="U20" s="631"/>
      <c r="V20" s="631"/>
      <c r="W20" s="631"/>
      <c r="X20" s="631"/>
      <c r="Y20" s="632"/>
      <c r="Z20" s="633">
        <v>0</v>
      </c>
      <c r="AA20" s="633"/>
      <c r="AB20" s="633"/>
      <c r="AC20" s="633"/>
      <c r="AD20" s="634">
        <v>11938</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v>971474</v>
      </c>
      <c r="BH20" s="631"/>
      <c r="BI20" s="631"/>
      <c r="BJ20" s="631"/>
      <c r="BK20" s="631"/>
      <c r="BL20" s="631"/>
      <c r="BM20" s="631"/>
      <c r="BN20" s="632"/>
      <c r="BO20" s="633">
        <v>7.6</v>
      </c>
      <c r="BP20" s="633"/>
      <c r="BQ20" s="633"/>
      <c r="BR20" s="633"/>
      <c r="BS20" s="634" t="s">
        <v>138</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45187160</v>
      </c>
      <c r="CS20" s="631"/>
      <c r="CT20" s="631"/>
      <c r="CU20" s="631"/>
      <c r="CV20" s="631"/>
      <c r="CW20" s="631"/>
      <c r="CX20" s="631"/>
      <c r="CY20" s="632"/>
      <c r="CZ20" s="633">
        <v>100</v>
      </c>
      <c r="DA20" s="633"/>
      <c r="DB20" s="633"/>
      <c r="DC20" s="633"/>
      <c r="DD20" s="639">
        <v>4550506</v>
      </c>
      <c r="DE20" s="631"/>
      <c r="DF20" s="631"/>
      <c r="DG20" s="631"/>
      <c r="DH20" s="631"/>
      <c r="DI20" s="631"/>
      <c r="DJ20" s="631"/>
      <c r="DK20" s="631"/>
      <c r="DL20" s="631"/>
      <c r="DM20" s="631"/>
      <c r="DN20" s="631"/>
      <c r="DO20" s="631"/>
      <c r="DP20" s="632"/>
      <c r="DQ20" s="639">
        <v>26851230</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6613</v>
      </c>
      <c r="S21" s="631"/>
      <c r="T21" s="631"/>
      <c r="U21" s="631"/>
      <c r="V21" s="631"/>
      <c r="W21" s="631"/>
      <c r="X21" s="631"/>
      <c r="Y21" s="632"/>
      <c r="Z21" s="633">
        <v>0</v>
      </c>
      <c r="AA21" s="633"/>
      <c r="AB21" s="633"/>
      <c r="AC21" s="633"/>
      <c r="AD21" s="634">
        <v>6613</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v>14729</v>
      </c>
      <c r="BH21" s="631"/>
      <c r="BI21" s="631"/>
      <c r="BJ21" s="631"/>
      <c r="BK21" s="631"/>
      <c r="BL21" s="631"/>
      <c r="BM21" s="631"/>
      <c r="BN21" s="632"/>
      <c r="BO21" s="633">
        <v>0.1</v>
      </c>
      <c r="BP21" s="633"/>
      <c r="BQ21" s="633"/>
      <c r="BR21" s="633"/>
      <c r="BS21" s="634" t="s">
        <v>244</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279</v>
      </c>
      <c r="C22" s="667"/>
      <c r="D22" s="667"/>
      <c r="E22" s="667"/>
      <c r="F22" s="667"/>
      <c r="G22" s="667"/>
      <c r="H22" s="667"/>
      <c r="I22" s="667"/>
      <c r="J22" s="667"/>
      <c r="K22" s="667"/>
      <c r="L22" s="667"/>
      <c r="M22" s="667"/>
      <c r="N22" s="667"/>
      <c r="O22" s="667"/>
      <c r="P22" s="667"/>
      <c r="Q22" s="668"/>
      <c r="R22" s="630">
        <v>372177</v>
      </c>
      <c r="S22" s="631"/>
      <c r="T22" s="631"/>
      <c r="U22" s="631"/>
      <c r="V22" s="631"/>
      <c r="W22" s="631"/>
      <c r="X22" s="631"/>
      <c r="Y22" s="632"/>
      <c r="Z22" s="633">
        <v>0.7</v>
      </c>
      <c r="AA22" s="633"/>
      <c r="AB22" s="633"/>
      <c r="AC22" s="633"/>
      <c r="AD22" s="634">
        <v>332880</v>
      </c>
      <c r="AE22" s="634"/>
      <c r="AF22" s="634"/>
      <c r="AG22" s="634"/>
      <c r="AH22" s="634"/>
      <c r="AI22" s="634"/>
      <c r="AJ22" s="634"/>
      <c r="AK22" s="634"/>
      <c r="AL22" s="635">
        <v>1.4</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9439138</v>
      </c>
      <c r="S23" s="631"/>
      <c r="T23" s="631"/>
      <c r="U23" s="631"/>
      <c r="V23" s="631"/>
      <c r="W23" s="631"/>
      <c r="X23" s="631"/>
      <c r="Y23" s="632"/>
      <c r="Z23" s="633">
        <v>18.899999999999999</v>
      </c>
      <c r="AA23" s="633"/>
      <c r="AB23" s="633"/>
      <c r="AC23" s="633"/>
      <c r="AD23" s="634">
        <v>8329802</v>
      </c>
      <c r="AE23" s="634"/>
      <c r="AF23" s="634"/>
      <c r="AG23" s="634"/>
      <c r="AH23" s="634"/>
      <c r="AI23" s="634"/>
      <c r="AJ23" s="634"/>
      <c r="AK23" s="634"/>
      <c r="AL23" s="635">
        <v>34.9</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v>956745</v>
      </c>
      <c r="BH23" s="631"/>
      <c r="BI23" s="631"/>
      <c r="BJ23" s="631"/>
      <c r="BK23" s="631"/>
      <c r="BL23" s="631"/>
      <c r="BM23" s="631"/>
      <c r="BN23" s="632"/>
      <c r="BO23" s="633">
        <v>7.5</v>
      </c>
      <c r="BP23" s="633"/>
      <c r="BQ23" s="633"/>
      <c r="BR23" s="633"/>
      <c r="BS23" s="634" t="s">
        <v>129</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8329802</v>
      </c>
      <c r="S24" s="631"/>
      <c r="T24" s="631"/>
      <c r="U24" s="631"/>
      <c r="V24" s="631"/>
      <c r="W24" s="631"/>
      <c r="X24" s="631"/>
      <c r="Y24" s="632"/>
      <c r="Z24" s="633">
        <v>16.7</v>
      </c>
      <c r="AA24" s="633"/>
      <c r="AB24" s="633"/>
      <c r="AC24" s="633"/>
      <c r="AD24" s="634">
        <v>8329802</v>
      </c>
      <c r="AE24" s="634"/>
      <c r="AF24" s="634"/>
      <c r="AG24" s="634"/>
      <c r="AH24" s="634"/>
      <c r="AI24" s="634"/>
      <c r="AJ24" s="634"/>
      <c r="AK24" s="634"/>
      <c r="AL24" s="635">
        <v>34.9</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138</v>
      </c>
      <c r="BH24" s="631"/>
      <c r="BI24" s="631"/>
      <c r="BJ24" s="631"/>
      <c r="BK24" s="631"/>
      <c r="BL24" s="631"/>
      <c r="BM24" s="631"/>
      <c r="BN24" s="632"/>
      <c r="BO24" s="633" t="s">
        <v>129</v>
      </c>
      <c r="BP24" s="633"/>
      <c r="BQ24" s="633"/>
      <c r="BR24" s="633"/>
      <c r="BS24" s="634" t="s">
        <v>138</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18904856</v>
      </c>
      <c r="CS24" s="620"/>
      <c r="CT24" s="620"/>
      <c r="CU24" s="620"/>
      <c r="CV24" s="620"/>
      <c r="CW24" s="620"/>
      <c r="CX24" s="620"/>
      <c r="CY24" s="621"/>
      <c r="CZ24" s="624">
        <v>41.8</v>
      </c>
      <c r="DA24" s="625"/>
      <c r="DB24" s="625"/>
      <c r="DC24" s="644"/>
      <c r="DD24" s="672">
        <v>10899732</v>
      </c>
      <c r="DE24" s="620"/>
      <c r="DF24" s="620"/>
      <c r="DG24" s="620"/>
      <c r="DH24" s="620"/>
      <c r="DI24" s="620"/>
      <c r="DJ24" s="620"/>
      <c r="DK24" s="621"/>
      <c r="DL24" s="672">
        <v>10625548</v>
      </c>
      <c r="DM24" s="620"/>
      <c r="DN24" s="620"/>
      <c r="DO24" s="620"/>
      <c r="DP24" s="620"/>
      <c r="DQ24" s="620"/>
      <c r="DR24" s="620"/>
      <c r="DS24" s="620"/>
      <c r="DT24" s="620"/>
      <c r="DU24" s="620"/>
      <c r="DV24" s="621"/>
      <c r="DW24" s="624">
        <v>42.3</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1109336</v>
      </c>
      <c r="S25" s="631"/>
      <c r="T25" s="631"/>
      <c r="U25" s="631"/>
      <c r="V25" s="631"/>
      <c r="W25" s="631"/>
      <c r="X25" s="631"/>
      <c r="Y25" s="632"/>
      <c r="Z25" s="633">
        <v>2.2000000000000002</v>
      </c>
      <c r="AA25" s="633"/>
      <c r="AB25" s="633"/>
      <c r="AC25" s="633"/>
      <c r="AD25" s="634" t="s">
        <v>129</v>
      </c>
      <c r="AE25" s="634"/>
      <c r="AF25" s="634"/>
      <c r="AG25" s="634"/>
      <c r="AH25" s="634"/>
      <c r="AI25" s="634"/>
      <c r="AJ25" s="634"/>
      <c r="AK25" s="634"/>
      <c r="AL25" s="635" t="s">
        <v>138</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138</v>
      </c>
      <c r="BH25" s="631"/>
      <c r="BI25" s="631"/>
      <c r="BJ25" s="631"/>
      <c r="BK25" s="631"/>
      <c r="BL25" s="631"/>
      <c r="BM25" s="631"/>
      <c r="BN25" s="632"/>
      <c r="BO25" s="633" t="s">
        <v>138</v>
      </c>
      <c r="BP25" s="633"/>
      <c r="BQ25" s="633"/>
      <c r="BR25" s="633"/>
      <c r="BS25" s="634" t="s">
        <v>138</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5915051</v>
      </c>
      <c r="CS25" s="669"/>
      <c r="CT25" s="669"/>
      <c r="CU25" s="669"/>
      <c r="CV25" s="669"/>
      <c r="CW25" s="669"/>
      <c r="CX25" s="669"/>
      <c r="CY25" s="670"/>
      <c r="CZ25" s="635">
        <v>13.1</v>
      </c>
      <c r="DA25" s="664"/>
      <c r="DB25" s="664"/>
      <c r="DC25" s="671"/>
      <c r="DD25" s="639">
        <v>5040059</v>
      </c>
      <c r="DE25" s="669"/>
      <c r="DF25" s="669"/>
      <c r="DG25" s="669"/>
      <c r="DH25" s="669"/>
      <c r="DI25" s="669"/>
      <c r="DJ25" s="669"/>
      <c r="DK25" s="670"/>
      <c r="DL25" s="639">
        <v>4935730</v>
      </c>
      <c r="DM25" s="669"/>
      <c r="DN25" s="669"/>
      <c r="DO25" s="669"/>
      <c r="DP25" s="669"/>
      <c r="DQ25" s="669"/>
      <c r="DR25" s="669"/>
      <c r="DS25" s="669"/>
      <c r="DT25" s="669"/>
      <c r="DU25" s="669"/>
      <c r="DV25" s="670"/>
      <c r="DW25" s="635">
        <v>19.600000000000001</v>
      </c>
      <c r="DX25" s="664"/>
      <c r="DY25" s="664"/>
      <c r="DZ25" s="664"/>
      <c r="EA25" s="664"/>
      <c r="EB25" s="664"/>
      <c r="EC25" s="665"/>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138</v>
      </c>
      <c r="S26" s="631"/>
      <c r="T26" s="631"/>
      <c r="U26" s="631"/>
      <c r="V26" s="631"/>
      <c r="W26" s="631"/>
      <c r="X26" s="631"/>
      <c r="Y26" s="632"/>
      <c r="Z26" s="633" t="s">
        <v>129</v>
      </c>
      <c r="AA26" s="633"/>
      <c r="AB26" s="633"/>
      <c r="AC26" s="633"/>
      <c r="AD26" s="634" t="s">
        <v>129</v>
      </c>
      <c r="AE26" s="634"/>
      <c r="AF26" s="634"/>
      <c r="AG26" s="634"/>
      <c r="AH26" s="634"/>
      <c r="AI26" s="634"/>
      <c r="AJ26" s="634"/>
      <c r="AK26" s="634"/>
      <c r="AL26" s="635" t="s">
        <v>138</v>
      </c>
      <c r="AM26" s="636"/>
      <c r="AN26" s="636"/>
      <c r="AO26" s="637"/>
      <c r="AP26" s="649" t="s">
        <v>296</v>
      </c>
      <c r="AQ26" s="679"/>
      <c r="AR26" s="679"/>
      <c r="AS26" s="679"/>
      <c r="AT26" s="679"/>
      <c r="AU26" s="679"/>
      <c r="AV26" s="679"/>
      <c r="AW26" s="679"/>
      <c r="AX26" s="679"/>
      <c r="AY26" s="679"/>
      <c r="AZ26" s="679"/>
      <c r="BA26" s="679"/>
      <c r="BB26" s="679"/>
      <c r="BC26" s="679"/>
      <c r="BD26" s="679"/>
      <c r="BE26" s="679"/>
      <c r="BF26" s="651"/>
      <c r="BG26" s="630" t="s">
        <v>138</v>
      </c>
      <c r="BH26" s="631"/>
      <c r="BI26" s="631"/>
      <c r="BJ26" s="631"/>
      <c r="BK26" s="631"/>
      <c r="BL26" s="631"/>
      <c r="BM26" s="631"/>
      <c r="BN26" s="632"/>
      <c r="BO26" s="633" t="s">
        <v>129</v>
      </c>
      <c r="BP26" s="633"/>
      <c r="BQ26" s="633"/>
      <c r="BR26" s="633"/>
      <c r="BS26" s="634" t="s">
        <v>138</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3505827</v>
      </c>
      <c r="CS26" s="631"/>
      <c r="CT26" s="631"/>
      <c r="CU26" s="631"/>
      <c r="CV26" s="631"/>
      <c r="CW26" s="631"/>
      <c r="CX26" s="631"/>
      <c r="CY26" s="632"/>
      <c r="CZ26" s="635">
        <v>7.8</v>
      </c>
      <c r="DA26" s="664"/>
      <c r="DB26" s="664"/>
      <c r="DC26" s="671"/>
      <c r="DD26" s="639">
        <v>3101689</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64"/>
      <c r="DY26" s="664"/>
      <c r="DZ26" s="664"/>
      <c r="EA26" s="664"/>
      <c r="EB26" s="664"/>
      <c r="EC26" s="665"/>
    </row>
    <row r="27" spans="2:133" ht="11.25" customHeight="1" x14ac:dyDescent="0.2">
      <c r="B27" s="627" t="s">
        <v>298</v>
      </c>
      <c r="C27" s="628"/>
      <c r="D27" s="628"/>
      <c r="E27" s="628"/>
      <c r="F27" s="628"/>
      <c r="G27" s="628"/>
      <c r="H27" s="628"/>
      <c r="I27" s="628"/>
      <c r="J27" s="628"/>
      <c r="K27" s="628"/>
      <c r="L27" s="628"/>
      <c r="M27" s="628"/>
      <c r="N27" s="628"/>
      <c r="O27" s="628"/>
      <c r="P27" s="628"/>
      <c r="Q27" s="629"/>
      <c r="R27" s="630">
        <v>25850766</v>
      </c>
      <c r="S27" s="631"/>
      <c r="T27" s="631"/>
      <c r="U27" s="631"/>
      <c r="V27" s="631"/>
      <c r="W27" s="631"/>
      <c r="X27" s="631"/>
      <c r="Y27" s="632"/>
      <c r="Z27" s="633">
        <v>51.7</v>
      </c>
      <c r="AA27" s="633"/>
      <c r="AB27" s="633"/>
      <c r="AC27" s="633"/>
      <c r="AD27" s="634">
        <v>23745388</v>
      </c>
      <c r="AE27" s="634"/>
      <c r="AF27" s="634"/>
      <c r="AG27" s="634"/>
      <c r="AH27" s="634"/>
      <c r="AI27" s="634"/>
      <c r="AJ27" s="634"/>
      <c r="AK27" s="634"/>
      <c r="AL27" s="635">
        <v>99.4</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12835759</v>
      </c>
      <c r="BH27" s="631"/>
      <c r="BI27" s="631"/>
      <c r="BJ27" s="631"/>
      <c r="BK27" s="631"/>
      <c r="BL27" s="631"/>
      <c r="BM27" s="631"/>
      <c r="BN27" s="632"/>
      <c r="BO27" s="633">
        <v>100</v>
      </c>
      <c r="BP27" s="633"/>
      <c r="BQ27" s="633"/>
      <c r="BR27" s="633"/>
      <c r="BS27" s="634">
        <v>174074</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8962691</v>
      </c>
      <c r="CS27" s="669"/>
      <c r="CT27" s="669"/>
      <c r="CU27" s="669"/>
      <c r="CV27" s="669"/>
      <c r="CW27" s="669"/>
      <c r="CX27" s="669"/>
      <c r="CY27" s="670"/>
      <c r="CZ27" s="635">
        <v>19.8</v>
      </c>
      <c r="DA27" s="664"/>
      <c r="DB27" s="664"/>
      <c r="DC27" s="671"/>
      <c r="DD27" s="639">
        <v>1859731</v>
      </c>
      <c r="DE27" s="669"/>
      <c r="DF27" s="669"/>
      <c r="DG27" s="669"/>
      <c r="DH27" s="669"/>
      <c r="DI27" s="669"/>
      <c r="DJ27" s="669"/>
      <c r="DK27" s="670"/>
      <c r="DL27" s="639">
        <v>1689876</v>
      </c>
      <c r="DM27" s="669"/>
      <c r="DN27" s="669"/>
      <c r="DO27" s="669"/>
      <c r="DP27" s="669"/>
      <c r="DQ27" s="669"/>
      <c r="DR27" s="669"/>
      <c r="DS27" s="669"/>
      <c r="DT27" s="669"/>
      <c r="DU27" s="669"/>
      <c r="DV27" s="670"/>
      <c r="DW27" s="635">
        <v>6.7</v>
      </c>
      <c r="DX27" s="664"/>
      <c r="DY27" s="664"/>
      <c r="DZ27" s="664"/>
      <c r="EA27" s="664"/>
      <c r="EB27" s="664"/>
      <c r="EC27" s="665"/>
    </row>
    <row r="28" spans="2:133" ht="11.25" customHeight="1" x14ac:dyDescent="0.2">
      <c r="B28" s="627" t="s">
        <v>301</v>
      </c>
      <c r="C28" s="628"/>
      <c r="D28" s="628"/>
      <c r="E28" s="628"/>
      <c r="F28" s="628"/>
      <c r="G28" s="628"/>
      <c r="H28" s="628"/>
      <c r="I28" s="628"/>
      <c r="J28" s="628"/>
      <c r="K28" s="628"/>
      <c r="L28" s="628"/>
      <c r="M28" s="628"/>
      <c r="N28" s="628"/>
      <c r="O28" s="628"/>
      <c r="P28" s="628"/>
      <c r="Q28" s="629"/>
      <c r="R28" s="630">
        <v>9929</v>
      </c>
      <c r="S28" s="631"/>
      <c r="T28" s="631"/>
      <c r="U28" s="631"/>
      <c r="V28" s="631"/>
      <c r="W28" s="631"/>
      <c r="X28" s="631"/>
      <c r="Y28" s="632"/>
      <c r="Z28" s="633">
        <v>0</v>
      </c>
      <c r="AA28" s="633"/>
      <c r="AB28" s="633"/>
      <c r="AC28" s="633"/>
      <c r="AD28" s="634">
        <v>9929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4027114</v>
      </c>
      <c r="CS28" s="631"/>
      <c r="CT28" s="631"/>
      <c r="CU28" s="631"/>
      <c r="CV28" s="631"/>
      <c r="CW28" s="631"/>
      <c r="CX28" s="631"/>
      <c r="CY28" s="632"/>
      <c r="CZ28" s="635">
        <v>8.9</v>
      </c>
      <c r="DA28" s="664"/>
      <c r="DB28" s="664"/>
      <c r="DC28" s="671"/>
      <c r="DD28" s="639">
        <v>3999942</v>
      </c>
      <c r="DE28" s="631"/>
      <c r="DF28" s="631"/>
      <c r="DG28" s="631"/>
      <c r="DH28" s="631"/>
      <c r="DI28" s="631"/>
      <c r="DJ28" s="631"/>
      <c r="DK28" s="632"/>
      <c r="DL28" s="639">
        <v>3999942</v>
      </c>
      <c r="DM28" s="631"/>
      <c r="DN28" s="631"/>
      <c r="DO28" s="631"/>
      <c r="DP28" s="631"/>
      <c r="DQ28" s="631"/>
      <c r="DR28" s="631"/>
      <c r="DS28" s="631"/>
      <c r="DT28" s="631"/>
      <c r="DU28" s="631"/>
      <c r="DV28" s="632"/>
      <c r="DW28" s="635">
        <v>15.9</v>
      </c>
      <c r="DX28" s="664"/>
      <c r="DY28" s="664"/>
      <c r="DZ28" s="664"/>
      <c r="EA28" s="664"/>
      <c r="EB28" s="664"/>
      <c r="EC28" s="665"/>
    </row>
    <row r="29" spans="2:133" ht="11.25" customHeight="1" x14ac:dyDescent="0.2">
      <c r="B29" s="627" t="s">
        <v>303</v>
      </c>
      <c r="C29" s="628"/>
      <c r="D29" s="628"/>
      <c r="E29" s="628"/>
      <c r="F29" s="628"/>
      <c r="G29" s="628"/>
      <c r="H29" s="628"/>
      <c r="I29" s="628"/>
      <c r="J29" s="628"/>
      <c r="K29" s="628"/>
      <c r="L29" s="628"/>
      <c r="M29" s="628"/>
      <c r="N29" s="628"/>
      <c r="O29" s="628"/>
      <c r="P29" s="628"/>
      <c r="Q29" s="629"/>
      <c r="R29" s="630">
        <v>156050</v>
      </c>
      <c r="S29" s="631"/>
      <c r="T29" s="631"/>
      <c r="U29" s="631"/>
      <c r="V29" s="631"/>
      <c r="W29" s="631"/>
      <c r="X29" s="631"/>
      <c r="Y29" s="632"/>
      <c r="Z29" s="633">
        <v>0.3</v>
      </c>
      <c r="AA29" s="633"/>
      <c r="AB29" s="633"/>
      <c r="AC29" s="633"/>
      <c r="AD29" s="634" t="s">
        <v>138</v>
      </c>
      <c r="AE29" s="634"/>
      <c r="AF29" s="634"/>
      <c r="AG29" s="634"/>
      <c r="AH29" s="634"/>
      <c r="AI29" s="634"/>
      <c r="AJ29" s="634"/>
      <c r="AK29" s="634"/>
      <c r="AL29" s="635" t="s">
        <v>129</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304</v>
      </c>
      <c r="CE29" s="674"/>
      <c r="CF29" s="645" t="s">
        <v>305</v>
      </c>
      <c r="CG29" s="646"/>
      <c r="CH29" s="646"/>
      <c r="CI29" s="646"/>
      <c r="CJ29" s="646"/>
      <c r="CK29" s="646"/>
      <c r="CL29" s="646"/>
      <c r="CM29" s="646"/>
      <c r="CN29" s="646"/>
      <c r="CO29" s="646"/>
      <c r="CP29" s="646"/>
      <c r="CQ29" s="647"/>
      <c r="CR29" s="630">
        <v>4027114</v>
      </c>
      <c r="CS29" s="669"/>
      <c r="CT29" s="669"/>
      <c r="CU29" s="669"/>
      <c r="CV29" s="669"/>
      <c r="CW29" s="669"/>
      <c r="CX29" s="669"/>
      <c r="CY29" s="670"/>
      <c r="CZ29" s="635">
        <v>8.9</v>
      </c>
      <c r="DA29" s="664"/>
      <c r="DB29" s="664"/>
      <c r="DC29" s="671"/>
      <c r="DD29" s="639">
        <v>3999942</v>
      </c>
      <c r="DE29" s="669"/>
      <c r="DF29" s="669"/>
      <c r="DG29" s="669"/>
      <c r="DH29" s="669"/>
      <c r="DI29" s="669"/>
      <c r="DJ29" s="669"/>
      <c r="DK29" s="670"/>
      <c r="DL29" s="639">
        <v>3999942</v>
      </c>
      <c r="DM29" s="669"/>
      <c r="DN29" s="669"/>
      <c r="DO29" s="669"/>
      <c r="DP29" s="669"/>
      <c r="DQ29" s="669"/>
      <c r="DR29" s="669"/>
      <c r="DS29" s="669"/>
      <c r="DT29" s="669"/>
      <c r="DU29" s="669"/>
      <c r="DV29" s="670"/>
      <c r="DW29" s="635">
        <v>15.9</v>
      </c>
      <c r="DX29" s="664"/>
      <c r="DY29" s="664"/>
      <c r="DZ29" s="664"/>
      <c r="EA29" s="664"/>
      <c r="EB29" s="664"/>
      <c r="EC29" s="665"/>
    </row>
    <row r="30" spans="2:133" ht="11.25" customHeight="1" x14ac:dyDescent="0.2">
      <c r="B30" s="627" t="s">
        <v>306</v>
      </c>
      <c r="C30" s="628"/>
      <c r="D30" s="628"/>
      <c r="E30" s="628"/>
      <c r="F30" s="628"/>
      <c r="G30" s="628"/>
      <c r="H30" s="628"/>
      <c r="I30" s="628"/>
      <c r="J30" s="628"/>
      <c r="K30" s="628"/>
      <c r="L30" s="628"/>
      <c r="M30" s="628"/>
      <c r="N30" s="628"/>
      <c r="O30" s="628"/>
      <c r="P30" s="628"/>
      <c r="Q30" s="629"/>
      <c r="R30" s="630">
        <v>352956</v>
      </c>
      <c r="S30" s="631"/>
      <c r="T30" s="631"/>
      <c r="U30" s="631"/>
      <c r="V30" s="631"/>
      <c r="W30" s="631"/>
      <c r="X30" s="631"/>
      <c r="Y30" s="632"/>
      <c r="Z30" s="633">
        <v>0.7</v>
      </c>
      <c r="AA30" s="633"/>
      <c r="AB30" s="633"/>
      <c r="AC30" s="633"/>
      <c r="AD30" s="634">
        <v>50495</v>
      </c>
      <c r="AE30" s="634"/>
      <c r="AF30" s="634"/>
      <c r="AG30" s="634"/>
      <c r="AH30" s="634"/>
      <c r="AI30" s="634"/>
      <c r="AJ30" s="634"/>
      <c r="AK30" s="634"/>
      <c r="AL30" s="635">
        <v>0.2</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307</v>
      </c>
      <c r="BH30" s="683"/>
      <c r="BI30" s="683"/>
      <c r="BJ30" s="683"/>
      <c r="BK30" s="683"/>
      <c r="BL30" s="683"/>
      <c r="BM30" s="683"/>
      <c r="BN30" s="683"/>
      <c r="BO30" s="683"/>
      <c r="BP30" s="683"/>
      <c r="BQ30" s="684"/>
      <c r="BR30" s="609" t="s">
        <v>308</v>
      </c>
      <c r="BS30" s="683"/>
      <c r="BT30" s="683"/>
      <c r="BU30" s="683"/>
      <c r="BV30" s="683"/>
      <c r="BW30" s="683"/>
      <c r="BX30" s="683"/>
      <c r="BY30" s="683"/>
      <c r="BZ30" s="683"/>
      <c r="CA30" s="683"/>
      <c r="CB30" s="684"/>
      <c r="CD30" s="675"/>
      <c r="CE30" s="676"/>
      <c r="CF30" s="645" t="s">
        <v>309</v>
      </c>
      <c r="CG30" s="646"/>
      <c r="CH30" s="646"/>
      <c r="CI30" s="646"/>
      <c r="CJ30" s="646"/>
      <c r="CK30" s="646"/>
      <c r="CL30" s="646"/>
      <c r="CM30" s="646"/>
      <c r="CN30" s="646"/>
      <c r="CO30" s="646"/>
      <c r="CP30" s="646"/>
      <c r="CQ30" s="647"/>
      <c r="CR30" s="630">
        <v>3958102</v>
      </c>
      <c r="CS30" s="631"/>
      <c r="CT30" s="631"/>
      <c r="CU30" s="631"/>
      <c r="CV30" s="631"/>
      <c r="CW30" s="631"/>
      <c r="CX30" s="631"/>
      <c r="CY30" s="632"/>
      <c r="CZ30" s="635">
        <v>8.8000000000000007</v>
      </c>
      <c r="DA30" s="664"/>
      <c r="DB30" s="664"/>
      <c r="DC30" s="671"/>
      <c r="DD30" s="639">
        <v>3932142</v>
      </c>
      <c r="DE30" s="631"/>
      <c r="DF30" s="631"/>
      <c r="DG30" s="631"/>
      <c r="DH30" s="631"/>
      <c r="DI30" s="631"/>
      <c r="DJ30" s="631"/>
      <c r="DK30" s="632"/>
      <c r="DL30" s="639">
        <v>3932142</v>
      </c>
      <c r="DM30" s="631"/>
      <c r="DN30" s="631"/>
      <c r="DO30" s="631"/>
      <c r="DP30" s="631"/>
      <c r="DQ30" s="631"/>
      <c r="DR30" s="631"/>
      <c r="DS30" s="631"/>
      <c r="DT30" s="631"/>
      <c r="DU30" s="631"/>
      <c r="DV30" s="632"/>
      <c r="DW30" s="635">
        <v>15.6</v>
      </c>
      <c r="DX30" s="664"/>
      <c r="DY30" s="664"/>
      <c r="DZ30" s="664"/>
      <c r="EA30" s="664"/>
      <c r="EB30" s="664"/>
      <c r="EC30" s="665"/>
    </row>
    <row r="31" spans="2:133" ht="11.25" customHeight="1" x14ac:dyDescent="0.2">
      <c r="B31" s="627" t="s">
        <v>310</v>
      </c>
      <c r="C31" s="628"/>
      <c r="D31" s="628"/>
      <c r="E31" s="628"/>
      <c r="F31" s="628"/>
      <c r="G31" s="628"/>
      <c r="H31" s="628"/>
      <c r="I31" s="628"/>
      <c r="J31" s="628"/>
      <c r="K31" s="628"/>
      <c r="L31" s="628"/>
      <c r="M31" s="628"/>
      <c r="N31" s="628"/>
      <c r="O31" s="628"/>
      <c r="P31" s="628"/>
      <c r="Q31" s="629"/>
      <c r="R31" s="630">
        <v>192104</v>
      </c>
      <c r="S31" s="631"/>
      <c r="T31" s="631"/>
      <c r="U31" s="631"/>
      <c r="V31" s="631"/>
      <c r="W31" s="631"/>
      <c r="X31" s="631"/>
      <c r="Y31" s="632"/>
      <c r="Z31" s="633">
        <v>0.4</v>
      </c>
      <c r="AA31" s="633"/>
      <c r="AB31" s="633"/>
      <c r="AC31" s="633"/>
      <c r="AD31" s="634" t="s">
        <v>129</v>
      </c>
      <c r="AE31" s="634"/>
      <c r="AF31" s="634"/>
      <c r="AG31" s="634"/>
      <c r="AH31" s="634"/>
      <c r="AI31" s="634"/>
      <c r="AJ31" s="634"/>
      <c r="AK31" s="634"/>
      <c r="AL31" s="635" t="s">
        <v>244</v>
      </c>
      <c r="AM31" s="636"/>
      <c r="AN31" s="636"/>
      <c r="AO31" s="637"/>
      <c r="AP31" s="687" t="s">
        <v>311</v>
      </c>
      <c r="AQ31" s="688"/>
      <c r="AR31" s="688"/>
      <c r="AS31" s="688"/>
      <c r="AT31" s="693" t="s">
        <v>312</v>
      </c>
      <c r="AU31" s="217"/>
      <c r="AV31" s="217"/>
      <c r="AW31" s="217"/>
      <c r="AX31" s="616" t="s">
        <v>188</v>
      </c>
      <c r="AY31" s="617"/>
      <c r="AZ31" s="617"/>
      <c r="BA31" s="617"/>
      <c r="BB31" s="617"/>
      <c r="BC31" s="617"/>
      <c r="BD31" s="617"/>
      <c r="BE31" s="617"/>
      <c r="BF31" s="618"/>
      <c r="BG31" s="698">
        <v>99.4</v>
      </c>
      <c r="BH31" s="685"/>
      <c r="BI31" s="685"/>
      <c r="BJ31" s="685"/>
      <c r="BK31" s="685"/>
      <c r="BL31" s="685"/>
      <c r="BM31" s="625">
        <v>97.3</v>
      </c>
      <c r="BN31" s="685"/>
      <c r="BO31" s="685"/>
      <c r="BP31" s="685"/>
      <c r="BQ31" s="686"/>
      <c r="BR31" s="698">
        <v>99.2</v>
      </c>
      <c r="BS31" s="685"/>
      <c r="BT31" s="685"/>
      <c r="BU31" s="685"/>
      <c r="BV31" s="685"/>
      <c r="BW31" s="685"/>
      <c r="BX31" s="625">
        <v>96.9</v>
      </c>
      <c r="BY31" s="685"/>
      <c r="BZ31" s="685"/>
      <c r="CA31" s="685"/>
      <c r="CB31" s="686"/>
      <c r="CD31" s="675"/>
      <c r="CE31" s="676"/>
      <c r="CF31" s="645" t="s">
        <v>313</v>
      </c>
      <c r="CG31" s="646"/>
      <c r="CH31" s="646"/>
      <c r="CI31" s="646"/>
      <c r="CJ31" s="646"/>
      <c r="CK31" s="646"/>
      <c r="CL31" s="646"/>
      <c r="CM31" s="646"/>
      <c r="CN31" s="646"/>
      <c r="CO31" s="646"/>
      <c r="CP31" s="646"/>
      <c r="CQ31" s="647"/>
      <c r="CR31" s="630">
        <v>69012</v>
      </c>
      <c r="CS31" s="669"/>
      <c r="CT31" s="669"/>
      <c r="CU31" s="669"/>
      <c r="CV31" s="669"/>
      <c r="CW31" s="669"/>
      <c r="CX31" s="669"/>
      <c r="CY31" s="670"/>
      <c r="CZ31" s="635">
        <v>0.2</v>
      </c>
      <c r="DA31" s="664"/>
      <c r="DB31" s="664"/>
      <c r="DC31" s="671"/>
      <c r="DD31" s="639">
        <v>67800</v>
      </c>
      <c r="DE31" s="669"/>
      <c r="DF31" s="669"/>
      <c r="DG31" s="669"/>
      <c r="DH31" s="669"/>
      <c r="DI31" s="669"/>
      <c r="DJ31" s="669"/>
      <c r="DK31" s="670"/>
      <c r="DL31" s="639">
        <v>67800</v>
      </c>
      <c r="DM31" s="669"/>
      <c r="DN31" s="669"/>
      <c r="DO31" s="669"/>
      <c r="DP31" s="669"/>
      <c r="DQ31" s="669"/>
      <c r="DR31" s="669"/>
      <c r="DS31" s="669"/>
      <c r="DT31" s="669"/>
      <c r="DU31" s="669"/>
      <c r="DV31" s="670"/>
      <c r="DW31" s="635">
        <v>0.3</v>
      </c>
      <c r="DX31" s="664"/>
      <c r="DY31" s="664"/>
      <c r="DZ31" s="664"/>
      <c r="EA31" s="664"/>
      <c r="EB31" s="664"/>
      <c r="EC31" s="665"/>
    </row>
    <row r="32" spans="2:133" ht="11.25" customHeight="1" x14ac:dyDescent="0.2">
      <c r="B32" s="627" t="s">
        <v>314</v>
      </c>
      <c r="C32" s="628"/>
      <c r="D32" s="628"/>
      <c r="E32" s="628"/>
      <c r="F32" s="628"/>
      <c r="G32" s="628"/>
      <c r="H32" s="628"/>
      <c r="I32" s="628"/>
      <c r="J32" s="628"/>
      <c r="K32" s="628"/>
      <c r="L32" s="628"/>
      <c r="M32" s="628"/>
      <c r="N32" s="628"/>
      <c r="O32" s="628"/>
      <c r="P32" s="628"/>
      <c r="Q32" s="629"/>
      <c r="R32" s="630">
        <v>7946997</v>
      </c>
      <c r="S32" s="631"/>
      <c r="T32" s="631"/>
      <c r="U32" s="631"/>
      <c r="V32" s="631"/>
      <c r="W32" s="631"/>
      <c r="X32" s="631"/>
      <c r="Y32" s="632"/>
      <c r="Z32" s="633">
        <v>15.9</v>
      </c>
      <c r="AA32" s="633"/>
      <c r="AB32" s="633"/>
      <c r="AC32" s="633"/>
      <c r="AD32" s="634" t="s">
        <v>129</v>
      </c>
      <c r="AE32" s="634"/>
      <c r="AF32" s="634"/>
      <c r="AG32" s="634"/>
      <c r="AH32" s="634"/>
      <c r="AI32" s="634"/>
      <c r="AJ32" s="634"/>
      <c r="AK32" s="634"/>
      <c r="AL32" s="635" t="s">
        <v>129</v>
      </c>
      <c r="AM32" s="636"/>
      <c r="AN32" s="636"/>
      <c r="AO32" s="637"/>
      <c r="AP32" s="689"/>
      <c r="AQ32" s="690"/>
      <c r="AR32" s="690"/>
      <c r="AS32" s="690"/>
      <c r="AT32" s="694"/>
      <c r="AU32" s="216" t="s">
        <v>315</v>
      </c>
      <c r="AV32" s="216"/>
      <c r="AW32" s="216"/>
      <c r="AX32" s="627" t="s">
        <v>316</v>
      </c>
      <c r="AY32" s="628"/>
      <c r="AZ32" s="628"/>
      <c r="BA32" s="628"/>
      <c r="BB32" s="628"/>
      <c r="BC32" s="628"/>
      <c r="BD32" s="628"/>
      <c r="BE32" s="628"/>
      <c r="BF32" s="629"/>
      <c r="BG32" s="699">
        <v>99.4</v>
      </c>
      <c r="BH32" s="669"/>
      <c r="BI32" s="669"/>
      <c r="BJ32" s="669"/>
      <c r="BK32" s="669"/>
      <c r="BL32" s="669"/>
      <c r="BM32" s="636">
        <v>97.4</v>
      </c>
      <c r="BN32" s="696"/>
      <c r="BO32" s="696"/>
      <c r="BP32" s="696"/>
      <c r="BQ32" s="697"/>
      <c r="BR32" s="699">
        <v>99.1</v>
      </c>
      <c r="BS32" s="669"/>
      <c r="BT32" s="669"/>
      <c r="BU32" s="669"/>
      <c r="BV32" s="669"/>
      <c r="BW32" s="669"/>
      <c r="BX32" s="636">
        <v>97.1</v>
      </c>
      <c r="BY32" s="696"/>
      <c r="BZ32" s="696"/>
      <c r="CA32" s="696"/>
      <c r="CB32" s="697"/>
      <c r="CD32" s="677"/>
      <c r="CE32" s="678"/>
      <c r="CF32" s="645" t="s">
        <v>317</v>
      </c>
      <c r="CG32" s="646"/>
      <c r="CH32" s="646"/>
      <c r="CI32" s="646"/>
      <c r="CJ32" s="646"/>
      <c r="CK32" s="646"/>
      <c r="CL32" s="646"/>
      <c r="CM32" s="646"/>
      <c r="CN32" s="646"/>
      <c r="CO32" s="646"/>
      <c r="CP32" s="646"/>
      <c r="CQ32" s="647"/>
      <c r="CR32" s="630" t="s">
        <v>138</v>
      </c>
      <c r="CS32" s="631"/>
      <c r="CT32" s="631"/>
      <c r="CU32" s="631"/>
      <c r="CV32" s="631"/>
      <c r="CW32" s="631"/>
      <c r="CX32" s="631"/>
      <c r="CY32" s="632"/>
      <c r="CZ32" s="635" t="s">
        <v>138</v>
      </c>
      <c r="DA32" s="664"/>
      <c r="DB32" s="664"/>
      <c r="DC32" s="671"/>
      <c r="DD32" s="639" t="s">
        <v>129</v>
      </c>
      <c r="DE32" s="631"/>
      <c r="DF32" s="631"/>
      <c r="DG32" s="631"/>
      <c r="DH32" s="631"/>
      <c r="DI32" s="631"/>
      <c r="DJ32" s="631"/>
      <c r="DK32" s="632"/>
      <c r="DL32" s="639" t="s">
        <v>129</v>
      </c>
      <c r="DM32" s="631"/>
      <c r="DN32" s="631"/>
      <c r="DO32" s="631"/>
      <c r="DP32" s="631"/>
      <c r="DQ32" s="631"/>
      <c r="DR32" s="631"/>
      <c r="DS32" s="631"/>
      <c r="DT32" s="631"/>
      <c r="DU32" s="631"/>
      <c r="DV32" s="632"/>
      <c r="DW32" s="635" t="s">
        <v>138</v>
      </c>
      <c r="DX32" s="664"/>
      <c r="DY32" s="664"/>
      <c r="DZ32" s="664"/>
      <c r="EA32" s="664"/>
      <c r="EB32" s="664"/>
      <c r="EC32" s="665"/>
    </row>
    <row r="33" spans="2:133" ht="11.25" customHeight="1" x14ac:dyDescent="0.2">
      <c r="B33" s="666" t="s">
        <v>318</v>
      </c>
      <c r="C33" s="667"/>
      <c r="D33" s="667"/>
      <c r="E33" s="667"/>
      <c r="F33" s="667"/>
      <c r="G33" s="667"/>
      <c r="H33" s="667"/>
      <c r="I33" s="667"/>
      <c r="J33" s="667"/>
      <c r="K33" s="667"/>
      <c r="L33" s="667"/>
      <c r="M33" s="667"/>
      <c r="N33" s="667"/>
      <c r="O33" s="667"/>
      <c r="P33" s="667"/>
      <c r="Q33" s="668"/>
      <c r="R33" s="630" t="s">
        <v>129</v>
      </c>
      <c r="S33" s="631"/>
      <c r="T33" s="631"/>
      <c r="U33" s="631"/>
      <c r="V33" s="631"/>
      <c r="W33" s="631"/>
      <c r="X33" s="631"/>
      <c r="Y33" s="632"/>
      <c r="Z33" s="633" t="s">
        <v>138</v>
      </c>
      <c r="AA33" s="633"/>
      <c r="AB33" s="633"/>
      <c r="AC33" s="633"/>
      <c r="AD33" s="634" t="s">
        <v>138</v>
      </c>
      <c r="AE33" s="634"/>
      <c r="AF33" s="634"/>
      <c r="AG33" s="634"/>
      <c r="AH33" s="634"/>
      <c r="AI33" s="634"/>
      <c r="AJ33" s="634"/>
      <c r="AK33" s="634"/>
      <c r="AL33" s="635" t="s">
        <v>244</v>
      </c>
      <c r="AM33" s="636"/>
      <c r="AN33" s="636"/>
      <c r="AO33" s="637"/>
      <c r="AP33" s="691"/>
      <c r="AQ33" s="692"/>
      <c r="AR33" s="692"/>
      <c r="AS33" s="692"/>
      <c r="AT33" s="695"/>
      <c r="AU33" s="218"/>
      <c r="AV33" s="218"/>
      <c r="AW33" s="218"/>
      <c r="AX33" s="680" t="s">
        <v>319</v>
      </c>
      <c r="AY33" s="681"/>
      <c r="AZ33" s="681"/>
      <c r="BA33" s="681"/>
      <c r="BB33" s="681"/>
      <c r="BC33" s="681"/>
      <c r="BD33" s="681"/>
      <c r="BE33" s="681"/>
      <c r="BF33" s="682"/>
      <c r="BG33" s="700">
        <v>99.5</v>
      </c>
      <c r="BH33" s="701"/>
      <c r="BI33" s="701"/>
      <c r="BJ33" s="701"/>
      <c r="BK33" s="701"/>
      <c r="BL33" s="701"/>
      <c r="BM33" s="702">
        <v>97.6</v>
      </c>
      <c r="BN33" s="701"/>
      <c r="BO33" s="701"/>
      <c r="BP33" s="701"/>
      <c r="BQ33" s="703"/>
      <c r="BR33" s="700">
        <v>99.2</v>
      </c>
      <c r="BS33" s="701"/>
      <c r="BT33" s="701"/>
      <c r="BU33" s="701"/>
      <c r="BV33" s="701"/>
      <c r="BW33" s="701"/>
      <c r="BX33" s="702">
        <v>96.9</v>
      </c>
      <c r="BY33" s="701"/>
      <c r="BZ33" s="701"/>
      <c r="CA33" s="701"/>
      <c r="CB33" s="703"/>
      <c r="CD33" s="645" t="s">
        <v>320</v>
      </c>
      <c r="CE33" s="646"/>
      <c r="CF33" s="646"/>
      <c r="CG33" s="646"/>
      <c r="CH33" s="646"/>
      <c r="CI33" s="646"/>
      <c r="CJ33" s="646"/>
      <c r="CK33" s="646"/>
      <c r="CL33" s="646"/>
      <c r="CM33" s="646"/>
      <c r="CN33" s="646"/>
      <c r="CO33" s="646"/>
      <c r="CP33" s="646"/>
      <c r="CQ33" s="647"/>
      <c r="CR33" s="630">
        <v>21640009</v>
      </c>
      <c r="CS33" s="669"/>
      <c r="CT33" s="669"/>
      <c r="CU33" s="669"/>
      <c r="CV33" s="669"/>
      <c r="CW33" s="669"/>
      <c r="CX33" s="669"/>
      <c r="CY33" s="670"/>
      <c r="CZ33" s="635">
        <v>47.9</v>
      </c>
      <c r="DA33" s="664"/>
      <c r="DB33" s="664"/>
      <c r="DC33" s="671"/>
      <c r="DD33" s="639">
        <v>14915131</v>
      </c>
      <c r="DE33" s="669"/>
      <c r="DF33" s="669"/>
      <c r="DG33" s="669"/>
      <c r="DH33" s="669"/>
      <c r="DI33" s="669"/>
      <c r="DJ33" s="669"/>
      <c r="DK33" s="670"/>
      <c r="DL33" s="639">
        <v>9185271</v>
      </c>
      <c r="DM33" s="669"/>
      <c r="DN33" s="669"/>
      <c r="DO33" s="669"/>
      <c r="DP33" s="669"/>
      <c r="DQ33" s="669"/>
      <c r="DR33" s="669"/>
      <c r="DS33" s="669"/>
      <c r="DT33" s="669"/>
      <c r="DU33" s="669"/>
      <c r="DV33" s="670"/>
      <c r="DW33" s="635">
        <v>36.6</v>
      </c>
      <c r="DX33" s="664"/>
      <c r="DY33" s="664"/>
      <c r="DZ33" s="664"/>
      <c r="EA33" s="664"/>
      <c r="EB33" s="664"/>
      <c r="EC33" s="665"/>
    </row>
    <row r="34" spans="2:133" ht="11.25" customHeight="1" x14ac:dyDescent="0.2">
      <c r="B34" s="627" t="s">
        <v>321</v>
      </c>
      <c r="C34" s="628"/>
      <c r="D34" s="628"/>
      <c r="E34" s="628"/>
      <c r="F34" s="628"/>
      <c r="G34" s="628"/>
      <c r="H34" s="628"/>
      <c r="I34" s="628"/>
      <c r="J34" s="628"/>
      <c r="K34" s="628"/>
      <c r="L34" s="628"/>
      <c r="M34" s="628"/>
      <c r="N34" s="628"/>
      <c r="O34" s="628"/>
      <c r="P34" s="628"/>
      <c r="Q34" s="629"/>
      <c r="R34" s="630">
        <v>2289566</v>
      </c>
      <c r="S34" s="631"/>
      <c r="T34" s="631"/>
      <c r="U34" s="631"/>
      <c r="V34" s="631"/>
      <c r="W34" s="631"/>
      <c r="X34" s="631"/>
      <c r="Y34" s="632"/>
      <c r="Z34" s="633">
        <v>4.5999999999999996</v>
      </c>
      <c r="AA34" s="633"/>
      <c r="AB34" s="633"/>
      <c r="AC34" s="633"/>
      <c r="AD34" s="634" t="s">
        <v>129</v>
      </c>
      <c r="AE34" s="634"/>
      <c r="AF34" s="634"/>
      <c r="AG34" s="634"/>
      <c r="AH34" s="634"/>
      <c r="AI34" s="634"/>
      <c r="AJ34" s="634"/>
      <c r="AK34" s="634"/>
      <c r="AL34" s="635" t="s">
        <v>129</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322</v>
      </c>
      <c r="CE34" s="646"/>
      <c r="CF34" s="646"/>
      <c r="CG34" s="646"/>
      <c r="CH34" s="646"/>
      <c r="CI34" s="646"/>
      <c r="CJ34" s="646"/>
      <c r="CK34" s="646"/>
      <c r="CL34" s="646"/>
      <c r="CM34" s="646"/>
      <c r="CN34" s="646"/>
      <c r="CO34" s="646"/>
      <c r="CP34" s="646"/>
      <c r="CQ34" s="647"/>
      <c r="CR34" s="630">
        <v>8192623</v>
      </c>
      <c r="CS34" s="631"/>
      <c r="CT34" s="631"/>
      <c r="CU34" s="631"/>
      <c r="CV34" s="631"/>
      <c r="CW34" s="631"/>
      <c r="CX34" s="631"/>
      <c r="CY34" s="632"/>
      <c r="CZ34" s="635">
        <v>18.100000000000001</v>
      </c>
      <c r="DA34" s="664"/>
      <c r="DB34" s="664"/>
      <c r="DC34" s="671"/>
      <c r="DD34" s="639">
        <v>3746998</v>
      </c>
      <c r="DE34" s="631"/>
      <c r="DF34" s="631"/>
      <c r="DG34" s="631"/>
      <c r="DH34" s="631"/>
      <c r="DI34" s="631"/>
      <c r="DJ34" s="631"/>
      <c r="DK34" s="632"/>
      <c r="DL34" s="639">
        <v>3104166</v>
      </c>
      <c r="DM34" s="631"/>
      <c r="DN34" s="631"/>
      <c r="DO34" s="631"/>
      <c r="DP34" s="631"/>
      <c r="DQ34" s="631"/>
      <c r="DR34" s="631"/>
      <c r="DS34" s="631"/>
      <c r="DT34" s="631"/>
      <c r="DU34" s="631"/>
      <c r="DV34" s="632"/>
      <c r="DW34" s="635">
        <v>12.4</v>
      </c>
      <c r="DX34" s="664"/>
      <c r="DY34" s="664"/>
      <c r="DZ34" s="664"/>
      <c r="EA34" s="664"/>
      <c r="EB34" s="664"/>
      <c r="EC34" s="665"/>
    </row>
    <row r="35" spans="2:133" ht="11.25" customHeight="1" x14ac:dyDescent="0.2">
      <c r="B35" s="627" t="s">
        <v>323</v>
      </c>
      <c r="C35" s="628"/>
      <c r="D35" s="628"/>
      <c r="E35" s="628"/>
      <c r="F35" s="628"/>
      <c r="G35" s="628"/>
      <c r="H35" s="628"/>
      <c r="I35" s="628"/>
      <c r="J35" s="628"/>
      <c r="K35" s="628"/>
      <c r="L35" s="628"/>
      <c r="M35" s="628"/>
      <c r="N35" s="628"/>
      <c r="O35" s="628"/>
      <c r="P35" s="628"/>
      <c r="Q35" s="629"/>
      <c r="R35" s="630">
        <v>406348</v>
      </c>
      <c r="S35" s="631"/>
      <c r="T35" s="631"/>
      <c r="U35" s="631"/>
      <c r="V35" s="631"/>
      <c r="W35" s="631"/>
      <c r="X35" s="631"/>
      <c r="Y35" s="632"/>
      <c r="Z35" s="633">
        <v>0.8</v>
      </c>
      <c r="AA35" s="633"/>
      <c r="AB35" s="633"/>
      <c r="AC35" s="633"/>
      <c r="AD35" s="634">
        <v>37869</v>
      </c>
      <c r="AE35" s="634"/>
      <c r="AF35" s="634"/>
      <c r="AG35" s="634"/>
      <c r="AH35" s="634"/>
      <c r="AI35" s="634"/>
      <c r="AJ35" s="634"/>
      <c r="AK35" s="634"/>
      <c r="AL35" s="635">
        <v>0.2</v>
      </c>
      <c r="AM35" s="636"/>
      <c r="AN35" s="636"/>
      <c r="AO35" s="637"/>
      <c r="AP35" s="221"/>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509586</v>
      </c>
      <c r="CS35" s="669"/>
      <c r="CT35" s="669"/>
      <c r="CU35" s="669"/>
      <c r="CV35" s="669"/>
      <c r="CW35" s="669"/>
      <c r="CX35" s="669"/>
      <c r="CY35" s="670"/>
      <c r="CZ35" s="635">
        <v>1.1000000000000001</v>
      </c>
      <c r="DA35" s="664"/>
      <c r="DB35" s="664"/>
      <c r="DC35" s="671"/>
      <c r="DD35" s="639">
        <v>385004</v>
      </c>
      <c r="DE35" s="669"/>
      <c r="DF35" s="669"/>
      <c r="DG35" s="669"/>
      <c r="DH35" s="669"/>
      <c r="DI35" s="669"/>
      <c r="DJ35" s="669"/>
      <c r="DK35" s="670"/>
      <c r="DL35" s="639">
        <v>367721</v>
      </c>
      <c r="DM35" s="669"/>
      <c r="DN35" s="669"/>
      <c r="DO35" s="669"/>
      <c r="DP35" s="669"/>
      <c r="DQ35" s="669"/>
      <c r="DR35" s="669"/>
      <c r="DS35" s="669"/>
      <c r="DT35" s="669"/>
      <c r="DU35" s="669"/>
      <c r="DV35" s="670"/>
      <c r="DW35" s="635">
        <v>1.5</v>
      </c>
      <c r="DX35" s="664"/>
      <c r="DY35" s="664"/>
      <c r="DZ35" s="664"/>
      <c r="EA35" s="664"/>
      <c r="EB35" s="664"/>
      <c r="EC35" s="665"/>
    </row>
    <row r="36" spans="2:133" ht="11.25" customHeight="1" x14ac:dyDescent="0.2">
      <c r="B36" s="627" t="s">
        <v>327</v>
      </c>
      <c r="C36" s="628"/>
      <c r="D36" s="628"/>
      <c r="E36" s="628"/>
      <c r="F36" s="628"/>
      <c r="G36" s="628"/>
      <c r="H36" s="628"/>
      <c r="I36" s="628"/>
      <c r="J36" s="628"/>
      <c r="K36" s="628"/>
      <c r="L36" s="628"/>
      <c r="M36" s="628"/>
      <c r="N36" s="628"/>
      <c r="O36" s="628"/>
      <c r="P36" s="628"/>
      <c r="Q36" s="629"/>
      <c r="R36" s="630">
        <v>4100477</v>
      </c>
      <c r="S36" s="631"/>
      <c r="T36" s="631"/>
      <c r="U36" s="631"/>
      <c r="V36" s="631"/>
      <c r="W36" s="631"/>
      <c r="X36" s="631"/>
      <c r="Y36" s="632"/>
      <c r="Z36" s="633">
        <v>8.1999999999999993</v>
      </c>
      <c r="AA36" s="633"/>
      <c r="AB36" s="633"/>
      <c r="AC36" s="633"/>
      <c r="AD36" s="634" t="s">
        <v>129</v>
      </c>
      <c r="AE36" s="634"/>
      <c r="AF36" s="634"/>
      <c r="AG36" s="634"/>
      <c r="AH36" s="634"/>
      <c r="AI36" s="634"/>
      <c r="AJ36" s="634"/>
      <c r="AK36" s="634"/>
      <c r="AL36" s="635" t="s">
        <v>138</v>
      </c>
      <c r="AM36" s="636"/>
      <c r="AN36" s="636"/>
      <c r="AO36" s="637"/>
      <c r="AP36" s="221"/>
      <c r="AQ36" s="704" t="s">
        <v>328</v>
      </c>
      <c r="AR36" s="705"/>
      <c r="AS36" s="705"/>
      <c r="AT36" s="705"/>
      <c r="AU36" s="705"/>
      <c r="AV36" s="705"/>
      <c r="AW36" s="705"/>
      <c r="AX36" s="705"/>
      <c r="AY36" s="706"/>
      <c r="AZ36" s="619">
        <v>4967781</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118477</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6405468</v>
      </c>
      <c r="CS36" s="631"/>
      <c r="CT36" s="631"/>
      <c r="CU36" s="631"/>
      <c r="CV36" s="631"/>
      <c r="CW36" s="631"/>
      <c r="CX36" s="631"/>
      <c r="CY36" s="632"/>
      <c r="CZ36" s="635">
        <v>14.2</v>
      </c>
      <c r="DA36" s="664"/>
      <c r="DB36" s="664"/>
      <c r="DC36" s="671"/>
      <c r="DD36" s="639">
        <v>4924201</v>
      </c>
      <c r="DE36" s="631"/>
      <c r="DF36" s="631"/>
      <c r="DG36" s="631"/>
      <c r="DH36" s="631"/>
      <c r="DI36" s="631"/>
      <c r="DJ36" s="631"/>
      <c r="DK36" s="632"/>
      <c r="DL36" s="639">
        <v>3308486</v>
      </c>
      <c r="DM36" s="631"/>
      <c r="DN36" s="631"/>
      <c r="DO36" s="631"/>
      <c r="DP36" s="631"/>
      <c r="DQ36" s="631"/>
      <c r="DR36" s="631"/>
      <c r="DS36" s="631"/>
      <c r="DT36" s="631"/>
      <c r="DU36" s="631"/>
      <c r="DV36" s="632"/>
      <c r="DW36" s="635">
        <v>13.2</v>
      </c>
      <c r="DX36" s="664"/>
      <c r="DY36" s="664"/>
      <c r="DZ36" s="664"/>
      <c r="EA36" s="664"/>
      <c r="EB36" s="664"/>
      <c r="EC36" s="665"/>
    </row>
    <row r="37" spans="2:133" ht="11.25" customHeight="1" x14ac:dyDescent="0.2">
      <c r="B37" s="627" t="s">
        <v>331</v>
      </c>
      <c r="C37" s="628"/>
      <c r="D37" s="628"/>
      <c r="E37" s="628"/>
      <c r="F37" s="628"/>
      <c r="G37" s="628"/>
      <c r="H37" s="628"/>
      <c r="I37" s="628"/>
      <c r="J37" s="628"/>
      <c r="K37" s="628"/>
      <c r="L37" s="628"/>
      <c r="M37" s="628"/>
      <c r="N37" s="628"/>
      <c r="O37" s="628"/>
      <c r="P37" s="628"/>
      <c r="Q37" s="629"/>
      <c r="R37" s="630">
        <v>902081</v>
      </c>
      <c r="S37" s="631"/>
      <c r="T37" s="631"/>
      <c r="U37" s="631"/>
      <c r="V37" s="631"/>
      <c r="W37" s="631"/>
      <c r="X37" s="631"/>
      <c r="Y37" s="632"/>
      <c r="Z37" s="633">
        <v>1.8</v>
      </c>
      <c r="AA37" s="633"/>
      <c r="AB37" s="633"/>
      <c r="AC37" s="633"/>
      <c r="AD37" s="634">
        <v>47838</v>
      </c>
      <c r="AE37" s="634"/>
      <c r="AF37" s="634"/>
      <c r="AG37" s="634"/>
      <c r="AH37" s="634"/>
      <c r="AI37" s="634"/>
      <c r="AJ37" s="634"/>
      <c r="AK37" s="634"/>
      <c r="AL37" s="635">
        <v>0.2</v>
      </c>
      <c r="AM37" s="636"/>
      <c r="AN37" s="636"/>
      <c r="AO37" s="637"/>
      <c r="AQ37" s="708" t="s">
        <v>332</v>
      </c>
      <c r="AR37" s="709"/>
      <c r="AS37" s="709"/>
      <c r="AT37" s="709"/>
      <c r="AU37" s="709"/>
      <c r="AV37" s="709"/>
      <c r="AW37" s="709"/>
      <c r="AX37" s="709"/>
      <c r="AY37" s="710"/>
      <c r="AZ37" s="630">
        <v>1662682</v>
      </c>
      <c r="BA37" s="631"/>
      <c r="BB37" s="631"/>
      <c r="BC37" s="631"/>
      <c r="BD37" s="669"/>
      <c r="BE37" s="669"/>
      <c r="BF37" s="697"/>
      <c r="BG37" s="645" t="s">
        <v>333</v>
      </c>
      <c r="BH37" s="646"/>
      <c r="BI37" s="646"/>
      <c r="BJ37" s="646"/>
      <c r="BK37" s="646"/>
      <c r="BL37" s="646"/>
      <c r="BM37" s="646"/>
      <c r="BN37" s="646"/>
      <c r="BO37" s="646"/>
      <c r="BP37" s="646"/>
      <c r="BQ37" s="646"/>
      <c r="BR37" s="646"/>
      <c r="BS37" s="646"/>
      <c r="BT37" s="646"/>
      <c r="BU37" s="647"/>
      <c r="BV37" s="630">
        <v>60720</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2133095</v>
      </c>
      <c r="CS37" s="669"/>
      <c r="CT37" s="669"/>
      <c r="CU37" s="669"/>
      <c r="CV37" s="669"/>
      <c r="CW37" s="669"/>
      <c r="CX37" s="669"/>
      <c r="CY37" s="670"/>
      <c r="CZ37" s="635">
        <v>4.7</v>
      </c>
      <c r="DA37" s="664"/>
      <c r="DB37" s="664"/>
      <c r="DC37" s="671"/>
      <c r="DD37" s="639">
        <v>2006086</v>
      </c>
      <c r="DE37" s="669"/>
      <c r="DF37" s="669"/>
      <c r="DG37" s="669"/>
      <c r="DH37" s="669"/>
      <c r="DI37" s="669"/>
      <c r="DJ37" s="669"/>
      <c r="DK37" s="670"/>
      <c r="DL37" s="639">
        <v>1730686</v>
      </c>
      <c r="DM37" s="669"/>
      <c r="DN37" s="669"/>
      <c r="DO37" s="669"/>
      <c r="DP37" s="669"/>
      <c r="DQ37" s="669"/>
      <c r="DR37" s="669"/>
      <c r="DS37" s="669"/>
      <c r="DT37" s="669"/>
      <c r="DU37" s="669"/>
      <c r="DV37" s="670"/>
      <c r="DW37" s="635">
        <v>6.9</v>
      </c>
      <c r="DX37" s="664"/>
      <c r="DY37" s="664"/>
      <c r="DZ37" s="664"/>
      <c r="EA37" s="664"/>
      <c r="EB37" s="664"/>
      <c r="EC37" s="665"/>
    </row>
    <row r="38" spans="2:133" ht="11.25" customHeight="1" x14ac:dyDescent="0.2">
      <c r="B38" s="627" t="s">
        <v>335</v>
      </c>
      <c r="C38" s="628"/>
      <c r="D38" s="628"/>
      <c r="E38" s="628"/>
      <c r="F38" s="628"/>
      <c r="G38" s="628"/>
      <c r="H38" s="628"/>
      <c r="I38" s="628"/>
      <c r="J38" s="628"/>
      <c r="K38" s="628"/>
      <c r="L38" s="628"/>
      <c r="M38" s="628"/>
      <c r="N38" s="628"/>
      <c r="O38" s="628"/>
      <c r="P38" s="628"/>
      <c r="Q38" s="629"/>
      <c r="R38" s="630">
        <v>2658677</v>
      </c>
      <c r="S38" s="631"/>
      <c r="T38" s="631"/>
      <c r="U38" s="631"/>
      <c r="V38" s="631"/>
      <c r="W38" s="631"/>
      <c r="X38" s="631"/>
      <c r="Y38" s="632"/>
      <c r="Z38" s="633">
        <v>5.3</v>
      </c>
      <c r="AA38" s="633"/>
      <c r="AB38" s="633"/>
      <c r="AC38" s="633"/>
      <c r="AD38" s="634" t="s">
        <v>138</v>
      </c>
      <c r="AE38" s="634"/>
      <c r="AF38" s="634"/>
      <c r="AG38" s="634"/>
      <c r="AH38" s="634"/>
      <c r="AI38" s="634"/>
      <c r="AJ38" s="634"/>
      <c r="AK38" s="634"/>
      <c r="AL38" s="635" t="s">
        <v>138</v>
      </c>
      <c r="AM38" s="636"/>
      <c r="AN38" s="636"/>
      <c r="AO38" s="637"/>
      <c r="AQ38" s="708" t="s">
        <v>336</v>
      </c>
      <c r="AR38" s="709"/>
      <c r="AS38" s="709"/>
      <c r="AT38" s="709"/>
      <c r="AU38" s="709"/>
      <c r="AV38" s="709"/>
      <c r="AW38" s="709"/>
      <c r="AX38" s="709"/>
      <c r="AY38" s="710"/>
      <c r="AZ38" s="630">
        <v>314277</v>
      </c>
      <c r="BA38" s="631"/>
      <c r="BB38" s="631"/>
      <c r="BC38" s="631"/>
      <c r="BD38" s="669"/>
      <c r="BE38" s="669"/>
      <c r="BF38" s="697"/>
      <c r="BG38" s="645" t="s">
        <v>337</v>
      </c>
      <c r="BH38" s="646"/>
      <c r="BI38" s="646"/>
      <c r="BJ38" s="646"/>
      <c r="BK38" s="646"/>
      <c r="BL38" s="646"/>
      <c r="BM38" s="646"/>
      <c r="BN38" s="646"/>
      <c r="BO38" s="646"/>
      <c r="BP38" s="646"/>
      <c r="BQ38" s="646"/>
      <c r="BR38" s="646"/>
      <c r="BS38" s="646"/>
      <c r="BT38" s="646"/>
      <c r="BU38" s="647"/>
      <c r="BV38" s="630">
        <v>11513</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2961597</v>
      </c>
      <c r="CS38" s="631"/>
      <c r="CT38" s="631"/>
      <c r="CU38" s="631"/>
      <c r="CV38" s="631"/>
      <c r="CW38" s="631"/>
      <c r="CX38" s="631"/>
      <c r="CY38" s="632"/>
      <c r="CZ38" s="635">
        <v>6.6</v>
      </c>
      <c r="DA38" s="664"/>
      <c r="DB38" s="664"/>
      <c r="DC38" s="671"/>
      <c r="DD38" s="639">
        <v>2420789</v>
      </c>
      <c r="DE38" s="631"/>
      <c r="DF38" s="631"/>
      <c r="DG38" s="631"/>
      <c r="DH38" s="631"/>
      <c r="DI38" s="631"/>
      <c r="DJ38" s="631"/>
      <c r="DK38" s="632"/>
      <c r="DL38" s="639">
        <v>2182932</v>
      </c>
      <c r="DM38" s="631"/>
      <c r="DN38" s="631"/>
      <c r="DO38" s="631"/>
      <c r="DP38" s="631"/>
      <c r="DQ38" s="631"/>
      <c r="DR38" s="631"/>
      <c r="DS38" s="631"/>
      <c r="DT38" s="631"/>
      <c r="DU38" s="631"/>
      <c r="DV38" s="632"/>
      <c r="DW38" s="635">
        <v>8.6999999999999993</v>
      </c>
      <c r="DX38" s="664"/>
      <c r="DY38" s="664"/>
      <c r="DZ38" s="664"/>
      <c r="EA38" s="664"/>
      <c r="EB38" s="664"/>
      <c r="EC38" s="665"/>
    </row>
    <row r="39" spans="2:133" ht="11.25" customHeight="1" x14ac:dyDescent="0.2">
      <c r="B39" s="627" t="s">
        <v>339</v>
      </c>
      <c r="C39" s="628"/>
      <c r="D39" s="628"/>
      <c r="E39" s="628"/>
      <c r="F39" s="628"/>
      <c r="G39" s="628"/>
      <c r="H39" s="628"/>
      <c r="I39" s="628"/>
      <c r="J39" s="628"/>
      <c r="K39" s="628"/>
      <c r="L39" s="628"/>
      <c r="M39" s="628"/>
      <c r="N39" s="628"/>
      <c r="O39" s="628"/>
      <c r="P39" s="628"/>
      <c r="Q39" s="629"/>
      <c r="R39" s="630">
        <v>1418744</v>
      </c>
      <c r="S39" s="631"/>
      <c r="T39" s="631"/>
      <c r="U39" s="631"/>
      <c r="V39" s="631"/>
      <c r="W39" s="631"/>
      <c r="X39" s="631"/>
      <c r="Y39" s="632"/>
      <c r="Z39" s="633">
        <v>2.8</v>
      </c>
      <c r="AA39" s="633"/>
      <c r="AB39" s="633"/>
      <c r="AC39" s="633"/>
      <c r="AD39" s="634">
        <v>4551</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v>45617</v>
      </c>
      <c r="BA39" s="631"/>
      <c r="BB39" s="631"/>
      <c r="BC39" s="631"/>
      <c r="BD39" s="669"/>
      <c r="BE39" s="669"/>
      <c r="BF39" s="697"/>
      <c r="BG39" s="645" t="s">
        <v>341</v>
      </c>
      <c r="BH39" s="646"/>
      <c r="BI39" s="646"/>
      <c r="BJ39" s="646"/>
      <c r="BK39" s="646"/>
      <c r="BL39" s="646"/>
      <c r="BM39" s="646"/>
      <c r="BN39" s="646"/>
      <c r="BO39" s="646"/>
      <c r="BP39" s="646"/>
      <c r="BQ39" s="646"/>
      <c r="BR39" s="646"/>
      <c r="BS39" s="646"/>
      <c r="BT39" s="646"/>
      <c r="BU39" s="647"/>
      <c r="BV39" s="630">
        <v>18581</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2874959</v>
      </c>
      <c r="CS39" s="669"/>
      <c r="CT39" s="669"/>
      <c r="CU39" s="669"/>
      <c r="CV39" s="669"/>
      <c r="CW39" s="669"/>
      <c r="CX39" s="669"/>
      <c r="CY39" s="670"/>
      <c r="CZ39" s="635">
        <v>6.4</v>
      </c>
      <c r="DA39" s="664"/>
      <c r="DB39" s="664"/>
      <c r="DC39" s="671"/>
      <c r="DD39" s="639">
        <v>2782163</v>
      </c>
      <c r="DE39" s="669"/>
      <c r="DF39" s="669"/>
      <c r="DG39" s="669"/>
      <c r="DH39" s="669"/>
      <c r="DI39" s="669"/>
      <c r="DJ39" s="669"/>
      <c r="DK39" s="670"/>
      <c r="DL39" s="639" t="s">
        <v>138</v>
      </c>
      <c r="DM39" s="669"/>
      <c r="DN39" s="669"/>
      <c r="DO39" s="669"/>
      <c r="DP39" s="669"/>
      <c r="DQ39" s="669"/>
      <c r="DR39" s="669"/>
      <c r="DS39" s="669"/>
      <c r="DT39" s="669"/>
      <c r="DU39" s="669"/>
      <c r="DV39" s="670"/>
      <c r="DW39" s="635" t="s">
        <v>138</v>
      </c>
      <c r="DX39" s="664"/>
      <c r="DY39" s="664"/>
      <c r="DZ39" s="664"/>
      <c r="EA39" s="664"/>
      <c r="EB39" s="664"/>
      <c r="EC39" s="665"/>
    </row>
    <row r="40" spans="2:133" ht="11.25" customHeight="1" x14ac:dyDescent="0.2">
      <c r="B40" s="627" t="s">
        <v>343</v>
      </c>
      <c r="C40" s="628"/>
      <c r="D40" s="628"/>
      <c r="E40" s="628"/>
      <c r="F40" s="628"/>
      <c r="G40" s="628"/>
      <c r="H40" s="628"/>
      <c r="I40" s="628"/>
      <c r="J40" s="628"/>
      <c r="K40" s="628"/>
      <c r="L40" s="628"/>
      <c r="M40" s="628"/>
      <c r="N40" s="628"/>
      <c r="O40" s="628"/>
      <c r="P40" s="628"/>
      <c r="Q40" s="629"/>
      <c r="R40" s="630">
        <v>3694055</v>
      </c>
      <c r="S40" s="631"/>
      <c r="T40" s="631"/>
      <c r="U40" s="631"/>
      <c r="V40" s="631"/>
      <c r="W40" s="631"/>
      <c r="X40" s="631"/>
      <c r="Y40" s="632"/>
      <c r="Z40" s="633">
        <v>7.4</v>
      </c>
      <c r="AA40" s="633"/>
      <c r="AB40" s="633"/>
      <c r="AC40" s="633"/>
      <c r="AD40" s="634" t="s">
        <v>138</v>
      </c>
      <c r="AE40" s="634"/>
      <c r="AF40" s="634"/>
      <c r="AG40" s="634"/>
      <c r="AH40" s="634"/>
      <c r="AI40" s="634"/>
      <c r="AJ40" s="634"/>
      <c r="AK40" s="634"/>
      <c r="AL40" s="635" t="s">
        <v>138</v>
      </c>
      <c r="AM40" s="636"/>
      <c r="AN40" s="636"/>
      <c r="AO40" s="637"/>
      <c r="AQ40" s="708" t="s">
        <v>344</v>
      </c>
      <c r="AR40" s="709"/>
      <c r="AS40" s="709"/>
      <c r="AT40" s="709"/>
      <c r="AU40" s="709"/>
      <c r="AV40" s="709"/>
      <c r="AW40" s="709"/>
      <c r="AX40" s="709"/>
      <c r="AY40" s="710"/>
      <c r="AZ40" s="630">
        <v>29225</v>
      </c>
      <c r="BA40" s="631"/>
      <c r="BB40" s="631"/>
      <c r="BC40" s="631"/>
      <c r="BD40" s="669"/>
      <c r="BE40" s="669"/>
      <c r="BF40" s="697"/>
      <c r="BG40" s="711" t="s">
        <v>345</v>
      </c>
      <c r="BH40" s="712"/>
      <c r="BI40" s="712"/>
      <c r="BJ40" s="712"/>
      <c r="BK40" s="712"/>
      <c r="BL40" s="222"/>
      <c r="BM40" s="646" t="s">
        <v>346</v>
      </c>
      <c r="BN40" s="646"/>
      <c r="BO40" s="646"/>
      <c r="BP40" s="646"/>
      <c r="BQ40" s="646"/>
      <c r="BR40" s="646"/>
      <c r="BS40" s="646"/>
      <c r="BT40" s="646"/>
      <c r="BU40" s="647"/>
      <c r="BV40" s="630">
        <v>100</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695776</v>
      </c>
      <c r="CS40" s="631"/>
      <c r="CT40" s="631"/>
      <c r="CU40" s="631"/>
      <c r="CV40" s="631"/>
      <c r="CW40" s="631"/>
      <c r="CX40" s="631"/>
      <c r="CY40" s="632"/>
      <c r="CZ40" s="635">
        <v>1.5</v>
      </c>
      <c r="DA40" s="664"/>
      <c r="DB40" s="664"/>
      <c r="DC40" s="671"/>
      <c r="DD40" s="639">
        <v>655976</v>
      </c>
      <c r="DE40" s="631"/>
      <c r="DF40" s="631"/>
      <c r="DG40" s="631"/>
      <c r="DH40" s="631"/>
      <c r="DI40" s="631"/>
      <c r="DJ40" s="631"/>
      <c r="DK40" s="632"/>
      <c r="DL40" s="639">
        <v>221966</v>
      </c>
      <c r="DM40" s="631"/>
      <c r="DN40" s="631"/>
      <c r="DO40" s="631"/>
      <c r="DP40" s="631"/>
      <c r="DQ40" s="631"/>
      <c r="DR40" s="631"/>
      <c r="DS40" s="631"/>
      <c r="DT40" s="631"/>
      <c r="DU40" s="631"/>
      <c r="DV40" s="632"/>
      <c r="DW40" s="635">
        <v>0.9</v>
      </c>
      <c r="DX40" s="664"/>
      <c r="DY40" s="664"/>
      <c r="DZ40" s="664"/>
      <c r="EA40" s="664"/>
      <c r="EB40" s="664"/>
      <c r="EC40" s="665"/>
    </row>
    <row r="41" spans="2:133" ht="11.25" customHeight="1" x14ac:dyDescent="0.2">
      <c r="B41" s="627" t="s">
        <v>348</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138</v>
      </c>
      <c r="AA41" s="633"/>
      <c r="AB41" s="633"/>
      <c r="AC41" s="633"/>
      <c r="AD41" s="634" t="s">
        <v>129</v>
      </c>
      <c r="AE41" s="634"/>
      <c r="AF41" s="634"/>
      <c r="AG41" s="634"/>
      <c r="AH41" s="634"/>
      <c r="AI41" s="634"/>
      <c r="AJ41" s="634"/>
      <c r="AK41" s="634"/>
      <c r="AL41" s="635" t="s">
        <v>129</v>
      </c>
      <c r="AM41" s="636"/>
      <c r="AN41" s="636"/>
      <c r="AO41" s="637"/>
      <c r="AQ41" s="708" t="s">
        <v>349</v>
      </c>
      <c r="AR41" s="709"/>
      <c r="AS41" s="709"/>
      <c r="AT41" s="709"/>
      <c r="AU41" s="709"/>
      <c r="AV41" s="709"/>
      <c r="AW41" s="709"/>
      <c r="AX41" s="709"/>
      <c r="AY41" s="710"/>
      <c r="AZ41" s="630">
        <v>728857</v>
      </c>
      <c r="BA41" s="631"/>
      <c r="BB41" s="631"/>
      <c r="BC41" s="631"/>
      <c r="BD41" s="669"/>
      <c r="BE41" s="669"/>
      <c r="BF41" s="697"/>
      <c r="BG41" s="711"/>
      <c r="BH41" s="712"/>
      <c r="BI41" s="712"/>
      <c r="BJ41" s="712"/>
      <c r="BK41" s="712"/>
      <c r="BL41" s="222"/>
      <c r="BM41" s="646" t="s">
        <v>350</v>
      </c>
      <c r="BN41" s="646"/>
      <c r="BO41" s="646"/>
      <c r="BP41" s="646"/>
      <c r="BQ41" s="646"/>
      <c r="BR41" s="646"/>
      <c r="BS41" s="646"/>
      <c r="BT41" s="646"/>
      <c r="BU41" s="647"/>
      <c r="BV41" s="630" t="s">
        <v>138</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138</v>
      </c>
      <c r="CS41" s="669"/>
      <c r="CT41" s="669"/>
      <c r="CU41" s="669"/>
      <c r="CV41" s="669"/>
      <c r="CW41" s="669"/>
      <c r="CX41" s="669"/>
      <c r="CY41" s="670"/>
      <c r="CZ41" s="635" t="s">
        <v>138</v>
      </c>
      <c r="DA41" s="664"/>
      <c r="DB41" s="664"/>
      <c r="DC41" s="671"/>
      <c r="DD41" s="639" t="s">
        <v>129</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352</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138</v>
      </c>
      <c r="AA42" s="633"/>
      <c r="AB42" s="633"/>
      <c r="AC42" s="633"/>
      <c r="AD42" s="634" t="s">
        <v>129</v>
      </c>
      <c r="AE42" s="634"/>
      <c r="AF42" s="634"/>
      <c r="AG42" s="634"/>
      <c r="AH42" s="634"/>
      <c r="AI42" s="634"/>
      <c r="AJ42" s="634"/>
      <c r="AK42" s="634"/>
      <c r="AL42" s="635" t="s">
        <v>138</v>
      </c>
      <c r="AM42" s="636"/>
      <c r="AN42" s="636"/>
      <c r="AO42" s="637"/>
      <c r="AQ42" s="715" t="s">
        <v>344</v>
      </c>
      <c r="AR42" s="716"/>
      <c r="AS42" s="716"/>
      <c r="AT42" s="716"/>
      <c r="AU42" s="716"/>
      <c r="AV42" s="716"/>
      <c r="AW42" s="716"/>
      <c r="AX42" s="716"/>
      <c r="AY42" s="717"/>
      <c r="AZ42" s="724">
        <v>2187123</v>
      </c>
      <c r="BA42" s="725"/>
      <c r="BB42" s="725"/>
      <c r="BC42" s="725"/>
      <c r="BD42" s="701"/>
      <c r="BE42" s="701"/>
      <c r="BF42" s="703"/>
      <c r="BG42" s="713"/>
      <c r="BH42" s="714"/>
      <c r="BI42" s="714"/>
      <c r="BJ42" s="714"/>
      <c r="BK42" s="714"/>
      <c r="BL42" s="223"/>
      <c r="BM42" s="656" t="s">
        <v>353</v>
      </c>
      <c r="BN42" s="656"/>
      <c r="BO42" s="656"/>
      <c r="BP42" s="656"/>
      <c r="BQ42" s="656"/>
      <c r="BR42" s="656"/>
      <c r="BS42" s="656"/>
      <c r="BT42" s="656"/>
      <c r="BU42" s="657"/>
      <c r="BV42" s="724">
        <v>343</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4642295</v>
      </c>
      <c r="CS42" s="669"/>
      <c r="CT42" s="669"/>
      <c r="CU42" s="669"/>
      <c r="CV42" s="669"/>
      <c r="CW42" s="669"/>
      <c r="CX42" s="669"/>
      <c r="CY42" s="670"/>
      <c r="CZ42" s="635">
        <v>10.3</v>
      </c>
      <c r="DA42" s="664"/>
      <c r="DB42" s="664"/>
      <c r="DC42" s="671"/>
      <c r="DD42" s="639">
        <v>1036367</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355</v>
      </c>
      <c r="C43" s="628"/>
      <c r="D43" s="628"/>
      <c r="E43" s="628"/>
      <c r="F43" s="628"/>
      <c r="G43" s="628"/>
      <c r="H43" s="628"/>
      <c r="I43" s="628"/>
      <c r="J43" s="628"/>
      <c r="K43" s="628"/>
      <c r="L43" s="628"/>
      <c r="M43" s="628"/>
      <c r="N43" s="628"/>
      <c r="O43" s="628"/>
      <c r="P43" s="628"/>
      <c r="Q43" s="629"/>
      <c r="R43" s="630">
        <v>1233655</v>
      </c>
      <c r="S43" s="631"/>
      <c r="T43" s="631"/>
      <c r="U43" s="631"/>
      <c r="V43" s="631"/>
      <c r="W43" s="631"/>
      <c r="X43" s="631"/>
      <c r="Y43" s="632"/>
      <c r="Z43" s="633">
        <v>2.5</v>
      </c>
      <c r="AA43" s="633"/>
      <c r="AB43" s="633"/>
      <c r="AC43" s="633"/>
      <c r="AD43" s="634" t="s">
        <v>138</v>
      </c>
      <c r="AE43" s="634"/>
      <c r="AF43" s="634"/>
      <c r="AG43" s="634"/>
      <c r="AH43" s="634"/>
      <c r="AI43" s="634"/>
      <c r="AJ43" s="634"/>
      <c r="AK43" s="634"/>
      <c r="AL43" s="635" t="s">
        <v>129</v>
      </c>
      <c r="AM43" s="636"/>
      <c r="AN43" s="636"/>
      <c r="AO43" s="637"/>
      <c r="BV43" s="224"/>
      <c r="BW43" s="224"/>
      <c r="BX43" s="224"/>
      <c r="BY43" s="224"/>
      <c r="BZ43" s="224"/>
      <c r="CA43" s="224"/>
      <c r="CB43" s="224"/>
      <c r="CD43" s="627" t="s">
        <v>356</v>
      </c>
      <c r="CE43" s="628"/>
      <c r="CF43" s="628"/>
      <c r="CG43" s="628"/>
      <c r="CH43" s="628"/>
      <c r="CI43" s="628"/>
      <c r="CJ43" s="628"/>
      <c r="CK43" s="628"/>
      <c r="CL43" s="628"/>
      <c r="CM43" s="628"/>
      <c r="CN43" s="628"/>
      <c r="CO43" s="628"/>
      <c r="CP43" s="628"/>
      <c r="CQ43" s="629"/>
      <c r="CR43" s="630">
        <v>75737</v>
      </c>
      <c r="CS43" s="669"/>
      <c r="CT43" s="669"/>
      <c r="CU43" s="669"/>
      <c r="CV43" s="669"/>
      <c r="CW43" s="669"/>
      <c r="CX43" s="669"/>
      <c r="CY43" s="670"/>
      <c r="CZ43" s="635">
        <v>0.2</v>
      </c>
      <c r="DA43" s="664"/>
      <c r="DB43" s="664"/>
      <c r="DC43" s="671"/>
      <c r="DD43" s="639">
        <v>74892</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357</v>
      </c>
      <c r="C44" s="681"/>
      <c r="D44" s="681"/>
      <c r="E44" s="681"/>
      <c r="F44" s="681"/>
      <c r="G44" s="681"/>
      <c r="H44" s="681"/>
      <c r="I44" s="681"/>
      <c r="J44" s="681"/>
      <c r="K44" s="681"/>
      <c r="L44" s="681"/>
      <c r="M44" s="681"/>
      <c r="N44" s="681"/>
      <c r="O44" s="681"/>
      <c r="P44" s="681"/>
      <c r="Q44" s="682"/>
      <c r="R44" s="724">
        <v>49978750</v>
      </c>
      <c r="S44" s="725"/>
      <c r="T44" s="725"/>
      <c r="U44" s="725"/>
      <c r="V44" s="725"/>
      <c r="W44" s="725"/>
      <c r="X44" s="725"/>
      <c r="Y44" s="726"/>
      <c r="Z44" s="727">
        <v>100</v>
      </c>
      <c r="AA44" s="727"/>
      <c r="AB44" s="727"/>
      <c r="AC44" s="727"/>
      <c r="AD44" s="728">
        <v>23896070</v>
      </c>
      <c r="AE44" s="728"/>
      <c r="AF44" s="728"/>
      <c r="AG44" s="728"/>
      <c r="AH44" s="728"/>
      <c r="AI44" s="728"/>
      <c r="AJ44" s="728"/>
      <c r="AK44" s="728"/>
      <c r="AL44" s="729">
        <v>100</v>
      </c>
      <c r="AM44" s="702"/>
      <c r="AN44" s="702"/>
      <c r="AO44" s="730"/>
      <c r="CD44" s="731" t="s">
        <v>304</v>
      </c>
      <c r="CE44" s="732"/>
      <c r="CF44" s="627" t="s">
        <v>358</v>
      </c>
      <c r="CG44" s="628"/>
      <c r="CH44" s="628"/>
      <c r="CI44" s="628"/>
      <c r="CJ44" s="628"/>
      <c r="CK44" s="628"/>
      <c r="CL44" s="628"/>
      <c r="CM44" s="628"/>
      <c r="CN44" s="628"/>
      <c r="CO44" s="628"/>
      <c r="CP44" s="628"/>
      <c r="CQ44" s="629"/>
      <c r="CR44" s="630">
        <v>4550506</v>
      </c>
      <c r="CS44" s="631"/>
      <c r="CT44" s="631"/>
      <c r="CU44" s="631"/>
      <c r="CV44" s="631"/>
      <c r="CW44" s="631"/>
      <c r="CX44" s="631"/>
      <c r="CY44" s="632"/>
      <c r="CZ44" s="635">
        <v>10.1</v>
      </c>
      <c r="DA44" s="636"/>
      <c r="DB44" s="636"/>
      <c r="DC44" s="648"/>
      <c r="DD44" s="639">
        <v>991519</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359</v>
      </c>
      <c r="CG45" s="628"/>
      <c r="CH45" s="628"/>
      <c r="CI45" s="628"/>
      <c r="CJ45" s="628"/>
      <c r="CK45" s="628"/>
      <c r="CL45" s="628"/>
      <c r="CM45" s="628"/>
      <c r="CN45" s="628"/>
      <c r="CO45" s="628"/>
      <c r="CP45" s="628"/>
      <c r="CQ45" s="629"/>
      <c r="CR45" s="630">
        <v>1223589</v>
      </c>
      <c r="CS45" s="669"/>
      <c r="CT45" s="669"/>
      <c r="CU45" s="669"/>
      <c r="CV45" s="669"/>
      <c r="CW45" s="669"/>
      <c r="CX45" s="669"/>
      <c r="CY45" s="670"/>
      <c r="CZ45" s="635">
        <v>2.7</v>
      </c>
      <c r="DA45" s="664"/>
      <c r="DB45" s="664"/>
      <c r="DC45" s="671"/>
      <c r="DD45" s="639">
        <v>38829</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361</v>
      </c>
      <c r="CG46" s="628"/>
      <c r="CH46" s="628"/>
      <c r="CI46" s="628"/>
      <c r="CJ46" s="628"/>
      <c r="CK46" s="628"/>
      <c r="CL46" s="628"/>
      <c r="CM46" s="628"/>
      <c r="CN46" s="628"/>
      <c r="CO46" s="628"/>
      <c r="CP46" s="628"/>
      <c r="CQ46" s="629"/>
      <c r="CR46" s="630">
        <v>3287580</v>
      </c>
      <c r="CS46" s="631"/>
      <c r="CT46" s="631"/>
      <c r="CU46" s="631"/>
      <c r="CV46" s="631"/>
      <c r="CW46" s="631"/>
      <c r="CX46" s="631"/>
      <c r="CY46" s="632"/>
      <c r="CZ46" s="635">
        <v>7.3</v>
      </c>
      <c r="DA46" s="636"/>
      <c r="DB46" s="636"/>
      <c r="DC46" s="648"/>
      <c r="DD46" s="639">
        <v>915469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91789</v>
      </c>
      <c r="CS47" s="669"/>
      <c r="CT47" s="669"/>
      <c r="CU47" s="669"/>
      <c r="CV47" s="669"/>
      <c r="CW47" s="669"/>
      <c r="CX47" s="669"/>
      <c r="CY47" s="670"/>
      <c r="CZ47" s="635">
        <v>0.2</v>
      </c>
      <c r="DA47" s="664"/>
      <c r="DB47" s="664"/>
      <c r="DC47" s="671"/>
      <c r="DD47" s="639">
        <v>44848</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138</v>
      </c>
      <c r="CS48" s="631"/>
      <c r="CT48" s="631"/>
      <c r="CU48" s="631"/>
      <c r="CV48" s="631"/>
      <c r="CW48" s="631"/>
      <c r="CX48" s="631"/>
      <c r="CY48" s="632"/>
      <c r="CZ48" s="635" t="s">
        <v>138</v>
      </c>
      <c r="DA48" s="636"/>
      <c r="DB48" s="636"/>
      <c r="DC48" s="648"/>
      <c r="DD48" s="639" t="s">
        <v>138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366</v>
      </c>
      <c r="CE49" s="681"/>
      <c r="CF49" s="681"/>
      <c r="CG49" s="681"/>
      <c r="CH49" s="681"/>
      <c r="CI49" s="681"/>
      <c r="CJ49" s="681"/>
      <c r="CK49" s="681"/>
      <c r="CL49" s="681"/>
      <c r="CM49" s="681"/>
      <c r="CN49" s="681"/>
      <c r="CO49" s="681"/>
      <c r="CP49" s="681"/>
      <c r="CQ49" s="682"/>
      <c r="CR49" s="724">
        <v>45187160</v>
      </c>
      <c r="CS49" s="701"/>
      <c r="CT49" s="701"/>
      <c r="CU49" s="701"/>
      <c r="CV49" s="701"/>
      <c r="CW49" s="701"/>
      <c r="CX49" s="701"/>
      <c r="CY49" s="738"/>
      <c r="CZ49" s="729">
        <v>100</v>
      </c>
      <c r="DA49" s="739"/>
      <c r="DB49" s="739"/>
      <c r="DC49" s="740"/>
      <c r="DD49" s="741">
        <v>26851230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368</v>
      </c>
      <c r="DK2" s="752"/>
      <c r="DL2" s="752"/>
      <c r="DM2" s="752"/>
      <c r="DN2" s="752"/>
      <c r="DO2" s="753"/>
      <c r="DP2" s="231"/>
      <c r="DQ2" s="751" t="s">
        <v>369</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35"/>
      <c r="BA5" s="235"/>
      <c r="BB5" s="235"/>
      <c r="BC5" s="235"/>
      <c r="BD5" s="235"/>
      <c r="BE5" s="236"/>
      <c r="BF5" s="236"/>
      <c r="BG5" s="236"/>
      <c r="BH5" s="236"/>
      <c r="BI5" s="236"/>
      <c r="BJ5" s="236"/>
      <c r="BK5" s="236"/>
      <c r="BL5" s="236"/>
      <c r="BM5" s="236"/>
      <c r="BN5" s="236"/>
      <c r="BO5" s="236"/>
      <c r="BP5" s="236"/>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389</v>
      </c>
      <c r="C7" s="779"/>
      <c r="D7" s="779"/>
      <c r="E7" s="779"/>
      <c r="F7" s="779"/>
      <c r="G7" s="779"/>
      <c r="H7" s="779"/>
      <c r="I7" s="779"/>
      <c r="J7" s="779"/>
      <c r="K7" s="779"/>
      <c r="L7" s="779"/>
      <c r="M7" s="779"/>
      <c r="N7" s="779"/>
      <c r="O7" s="779"/>
      <c r="P7" s="780"/>
      <c r="Q7" s="781">
        <v>49925</v>
      </c>
      <c r="R7" s="782"/>
      <c r="S7" s="782"/>
      <c r="T7" s="782"/>
      <c r="U7" s="782"/>
      <c r="V7" s="782">
        <v>45133</v>
      </c>
      <c r="W7" s="782"/>
      <c r="X7" s="782"/>
      <c r="Y7" s="782"/>
      <c r="Z7" s="782"/>
      <c r="AA7" s="782">
        <v>4792</v>
      </c>
      <c r="AB7" s="782"/>
      <c r="AC7" s="782"/>
      <c r="AD7" s="782"/>
      <c r="AE7" s="783"/>
      <c r="AF7" s="784">
        <v>4414</v>
      </c>
      <c r="AG7" s="785"/>
      <c r="AH7" s="785"/>
      <c r="AI7" s="785"/>
      <c r="AJ7" s="786"/>
      <c r="AK7" s="787">
        <v>858</v>
      </c>
      <c r="AL7" s="788"/>
      <c r="AM7" s="788"/>
      <c r="AN7" s="788"/>
      <c r="AO7" s="788"/>
      <c r="AP7" s="788">
        <v>28921</v>
      </c>
      <c r="AQ7" s="788"/>
      <c r="AR7" s="788"/>
      <c r="AS7" s="788"/>
      <c r="AT7" s="788"/>
      <c r="AU7" s="789" t="s">
        <v>584</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599</v>
      </c>
      <c r="BS7" s="775" t="s">
        <v>596</v>
      </c>
      <c r="BT7" s="776"/>
      <c r="BU7" s="776"/>
      <c r="BV7" s="776"/>
      <c r="BW7" s="776"/>
      <c r="BX7" s="776"/>
      <c r="BY7" s="776"/>
      <c r="BZ7" s="776"/>
      <c r="CA7" s="776"/>
      <c r="CB7" s="776"/>
      <c r="CC7" s="776"/>
      <c r="CD7" s="776"/>
      <c r="CE7" s="776"/>
      <c r="CF7" s="776"/>
      <c r="CG7" s="791"/>
      <c r="CH7" s="772">
        <v>-62</v>
      </c>
      <c r="CI7" s="773"/>
      <c r="CJ7" s="773"/>
      <c r="CK7" s="773"/>
      <c r="CL7" s="774"/>
      <c r="CM7" s="772">
        <v>-35</v>
      </c>
      <c r="CN7" s="773"/>
      <c r="CO7" s="773"/>
      <c r="CP7" s="773"/>
      <c r="CQ7" s="774"/>
      <c r="CR7" s="772">
        <v>5</v>
      </c>
      <c r="CS7" s="773"/>
      <c r="CT7" s="773"/>
      <c r="CU7" s="773"/>
      <c r="CV7" s="774"/>
      <c r="CW7" s="772" t="s">
        <v>583</v>
      </c>
      <c r="CX7" s="773"/>
      <c r="CY7" s="773"/>
      <c r="CZ7" s="773"/>
      <c r="DA7" s="774"/>
      <c r="DB7" s="772">
        <v>1351</v>
      </c>
      <c r="DC7" s="773"/>
      <c r="DD7" s="773"/>
      <c r="DE7" s="773"/>
      <c r="DF7" s="774"/>
      <c r="DG7" s="772" t="s">
        <v>583</v>
      </c>
      <c r="DH7" s="773"/>
      <c r="DI7" s="773"/>
      <c r="DJ7" s="773"/>
      <c r="DK7" s="774"/>
      <c r="DL7" s="772" t="s">
        <v>583</v>
      </c>
      <c r="DM7" s="773"/>
      <c r="DN7" s="773"/>
      <c r="DO7" s="773"/>
      <c r="DP7" s="774"/>
      <c r="DQ7" s="772">
        <v>35</v>
      </c>
      <c r="DR7" s="773"/>
      <c r="DS7" s="773"/>
      <c r="DT7" s="773"/>
      <c r="DU7" s="774"/>
      <c r="DV7" s="775" t="s">
        <v>583</v>
      </c>
      <c r="DW7" s="776"/>
      <c r="DX7" s="776"/>
      <c r="DY7" s="776"/>
      <c r="DZ7" s="777"/>
      <c r="EA7" s="237"/>
    </row>
    <row r="8" spans="1:131" s="238" customFormat="1" ht="26.25" customHeight="1" x14ac:dyDescent="0.2">
      <c r="A8" s="241">
        <v>2</v>
      </c>
      <c r="B8" s="809" t="s">
        <v>390</v>
      </c>
      <c r="C8" s="810"/>
      <c r="D8" s="810"/>
      <c r="E8" s="810"/>
      <c r="F8" s="810"/>
      <c r="G8" s="810"/>
      <c r="H8" s="810"/>
      <c r="I8" s="810"/>
      <c r="J8" s="810"/>
      <c r="K8" s="810"/>
      <c r="L8" s="810"/>
      <c r="M8" s="810"/>
      <c r="N8" s="810"/>
      <c r="O8" s="810"/>
      <c r="P8" s="811"/>
      <c r="Q8" s="812">
        <v>83</v>
      </c>
      <c r="R8" s="813"/>
      <c r="S8" s="813"/>
      <c r="T8" s="813"/>
      <c r="U8" s="813"/>
      <c r="V8" s="813">
        <v>83</v>
      </c>
      <c r="W8" s="813"/>
      <c r="X8" s="813"/>
      <c r="Y8" s="813"/>
      <c r="Z8" s="813"/>
      <c r="AA8" s="813" t="s">
        <v>583</v>
      </c>
      <c r="AB8" s="813"/>
      <c r="AC8" s="813"/>
      <c r="AD8" s="813"/>
      <c r="AE8" s="814"/>
      <c r="AF8" s="815" t="s">
        <v>391</v>
      </c>
      <c r="AG8" s="816"/>
      <c r="AH8" s="816"/>
      <c r="AI8" s="816"/>
      <c r="AJ8" s="817"/>
      <c r="AK8" s="798">
        <v>44</v>
      </c>
      <c r="AL8" s="799"/>
      <c r="AM8" s="799"/>
      <c r="AN8" s="799"/>
      <c r="AO8" s="799"/>
      <c r="AP8" s="799" t="s">
        <v>583</v>
      </c>
      <c r="AQ8" s="799"/>
      <c r="AR8" s="799"/>
      <c r="AS8" s="799"/>
      <c r="AT8" s="799"/>
      <c r="AU8" s="818" t="s">
        <v>585</v>
      </c>
      <c r="AV8" s="803"/>
      <c r="AW8" s="803"/>
      <c r="AX8" s="803"/>
      <c r="AY8" s="808"/>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9"/>
      <c r="R22" s="830"/>
      <c r="S22" s="830"/>
      <c r="T22" s="830"/>
      <c r="U22" s="830"/>
      <c r="V22" s="830"/>
      <c r="W22" s="830"/>
      <c r="X22" s="830"/>
      <c r="Y22" s="830"/>
      <c r="Z22" s="830"/>
      <c r="AA22" s="830"/>
      <c r="AB22" s="830"/>
      <c r="AC22" s="830"/>
      <c r="AD22" s="830"/>
      <c r="AE22" s="831"/>
      <c r="AF22" s="815"/>
      <c r="AG22" s="816"/>
      <c r="AH22" s="816"/>
      <c r="AI22" s="816"/>
      <c r="AJ22" s="817"/>
      <c r="AK22" s="832"/>
      <c r="AL22" s="833"/>
      <c r="AM22" s="833"/>
      <c r="AN22" s="833"/>
      <c r="AO22" s="833"/>
      <c r="AP22" s="833"/>
      <c r="AQ22" s="833"/>
      <c r="AR22" s="833"/>
      <c r="AS22" s="833"/>
      <c r="AT22" s="833"/>
      <c r="AU22" s="834"/>
      <c r="AV22" s="834"/>
      <c r="AW22" s="834"/>
      <c r="AX22" s="834"/>
      <c r="AY22" s="835"/>
      <c r="AZ22" s="836" t="s">
        <v>392</v>
      </c>
      <c r="BA22" s="836"/>
      <c r="BB22" s="836"/>
      <c r="BC22" s="836"/>
      <c r="BD22" s="837"/>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393</v>
      </c>
      <c r="B23" s="819" t="s">
        <v>394</v>
      </c>
      <c r="C23" s="820"/>
      <c r="D23" s="820"/>
      <c r="E23" s="820"/>
      <c r="F23" s="820"/>
      <c r="G23" s="820"/>
      <c r="H23" s="820"/>
      <c r="I23" s="820"/>
      <c r="J23" s="820"/>
      <c r="K23" s="820"/>
      <c r="L23" s="820"/>
      <c r="M23" s="820"/>
      <c r="N23" s="820"/>
      <c r="O23" s="820"/>
      <c r="P23" s="821"/>
      <c r="Q23" s="822">
        <v>49987</v>
      </c>
      <c r="R23" s="823"/>
      <c r="S23" s="823"/>
      <c r="T23" s="823"/>
      <c r="U23" s="823"/>
      <c r="V23" s="823">
        <v>45196</v>
      </c>
      <c r="W23" s="823"/>
      <c r="X23" s="823"/>
      <c r="Y23" s="823"/>
      <c r="Z23" s="823"/>
      <c r="AA23" s="823">
        <v>4792</v>
      </c>
      <c r="AB23" s="823"/>
      <c r="AC23" s="823"/>
      <c r="AD23" s="823"/>
      <c r="AE23" s="824"/>
      <c r="AF23" s="825">
        <v>4414</v>
      </c>
      <c r="AG23" s="823"/>
      <c r="AH23" s="823"/>
      <c r="AI23" s="823"/>
      <c r="AJ23" s="826"/>
      <c r="AK23" s="827"/>
      <c r="AL23" s="828"/>
      <c r="AM23" s="828"/>
      <c r="AN23" s="828"/>
      <c r="AO23" s="828"/>
      <c r="AP23" s="823">
        <v>28921</v>
      </c>
      <c r="AQ23" s="823"/>
      <c r="AR23" s="823"/>
      <c r="AS23" s="823"/>
      <c r="AT23" s="823"/>
      <c r="AU23" s="839"/>
      <c r="AV23" s="839"/>
      <c r="AW23" s="839"/>
      <c r="AX23" s="839"/>
      <c r="AY23" s="840"/>
      <c r="AZ23" s="841" t="s">
        <v>395</v>
      </c>
      <c r="BA23" s="842"/>
      <c r="BB23" s="842"/>
      <c r="BC23" s="842"/>
      <c r="BD23" s="843"/>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8" t="s">
        <v>396</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372</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4" t="s">
        <v>401</v>
      </c>
      <c r="AG26" s="845"/>
      <c r="AH26" s="845"/>
      <c r="AI26" s="845"/>
      <c r="AJ26" s="846"/>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379</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7"/>
      <c r="AG27" s="848"/>
      <c r="AH27" s="848"/>
      <c r="AI27" s="848"/>
      <c r="AJ27" s="849"/>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406</v>
      </c>
      <c r="C28" s="779"/>
      <c r="D28" s="779"/>
      <c r="E28" s="779"/>
      <c r="F28" s="779"/>
      <c r="G28" s="779"/>
      <c r="H28" s="779"/>
      <c r="I28" s="779"/>
      <c r="J28" s="779"/>
      <c r="K28" s="779"/>
      <c r="L28" s="779"/>
      <c r="M28" s="779"/>
      <c r="N28" s="779"/>
      <c r="O28" s="779"/>
      <c r="P28" s="780"/>
      <c r="Q28" s="852">
        <v>9185</v>
      </c>
      <c r="R28" s="853"/>
      <c r="S28" s="853"/>
      <c r="T28" s="853"/>
      <c r="U28" s="853"/>
      <c r="V28" s="853">
        <v>9067</v>
      </c>
      <c r="W28" s="853"/>
      <c r="X28" s="853"/>
      <c r="Y28" s="853"/>
      <c r="Z28" s="853"/>
      <c r="AA28" s="853">
        <v>118</v>
      </c>
      <c r="AB28" s="853"/>
      <c r="AC28" s="853"/>
      <c r="AD28" s="853"/>
      <c r="AE28" s="854"/>
      <c r="AF28" s="855">
        <v>118</v>
      </c>
      <c r="AG28" s="853"/>
      <c r="AH28" s="853"/>
      <c r="AI28" s="853"/>
      <c r="AJ28" s="856"/>
      <c r="AK28" s="857">
        <v>602</v>
      </c>
      <c r="AL28" s="858"/>
      <c r="AM28" s="858"/>
      <c r="AN28" s="858"/>
      <c r="AO28" s="858"/>
      <c r="AP28" s="858" t="s">
        <v>583</v>
      </c>
      <c r="AQ28" s="858"/>
      <c r="AR28" s="858"/>
      <c r="AS28" s="858"/>
      <c r="AT28" s="858"/>
      <c r="AU28" s="858" t="s">
        <v>583</v>
      </c>
      <c r="AV28" s="858"/>
      <c r="AW28" s="858"/>
      <c r="AX28" s="858"/>
      <c r="AY28" s="858"/>
      <c r="AZ28" s="859" t="s">
        <v>583</v>
      </c>
      <c r="BA28" s="859"/>
      <c r="BB28" s="859"/>
      <c r="BC28" s="859"/>
      <c r="BD28" s="859"/>
      <c r="BE28" s="850"/>
      <c r="BF28" s="850"/>
      <c r="BG28" s="850"/>
      <c r="BH28" s="850"/>
      <c r="BI28" s="851"/>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407</v>
      </c>
      <c r="C29" s="810"/>
      <c r="D29" s="810"/>
      <c r="E29" s="810"/>
      <c r="F29" s="810"/>
      <c r="G29" s="810"/>
      <c r="H29" s="810"/>
      <c r="I29" s="810"/>
      <c r="J29" s="810"/>
      <c r="K29" s="810"/>
      <c r="L29" s="810"/>
      <c r="M29" s="810"/>
      <c r="N29" s="810"/>
      <c r="O29" s="810"/>
      <c r="P29" s="811"/>
      <c r="Q29" s="812">
        <v>364</v>
      </c>
      <c r="R29" s="813"/>
      <c r="S29" s="813"/>
      <c r="T29" s="813"/>
      <c r="U29" s="813"/>
      <c r="V29" s="813">
        <v>341</v>
      </c>
      <c r="W29" s="813"/>
      <c r="X29" s="813"/>
      <c r="Y29" s="813"/>
      <c r="Z29" s="813"/>
      <c r="AA29" s="813">
        <v>23</v>
      </c>
      <c r="AB29" s="813"/>
      <c r="AC29" s="813"/>
      <c r="AD29" s="813"/>
      <c r="AE29" s="814"/>
      <c r="AF29" s="815">
        <v>23</v>
      </c>
      <c r="AG29" s="816"/>
      <c r="AH29" s="816"/>
      <c r="AI29" s="816"/>
      <c r="AJ29" s="817"/>
      <c r="AK29" s="864">
        <v>126</v>
      </c>
      <c r="AL29" s="860"/>
      <c r="AM29" s="860"/>
      <c r="AN29" s="860"/>
      <c r="AO29" s="860"/>
      <c r="AP29" s="860">
        <v>239</v>
      </c>
      <c r="AQ29" s="860"/>
      <c r="AR29" s="860"/>
      <c r="AS29" s="860"/>
      <c r="AT29" s="860"/>
      <c r="AU29" s="860">
        <v>112</v>
      </c>
      <c r="AV29" s="860"/>
      <c r="AW29" s="860"/>
      <c r="AX29" s="860"/>
      <c r="AY29" s="860"/>
      <c r="AZ29" s="861" t="s">
        <v>583</v>
      </c>
      <c r="BA29" s="861"/>
      <c r="BB29" s="861"/>
      <c r="BC29" s="861"/>
      <c r="BD29" s="861"/>
      <c r="BE29" s="862"/>
      <c r="BF29" s="862"/>
      <c r="BG29" s="862"/>
      <c r="BH29" s="862"/>
      <c r="BI29" s="863"/>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408</v>
      </c>
      <c r="C30" s="810"/>
      <c r="D30" s="810"/>
      <c r="E30" s="810"/>
      <c r="F30" s="810"/>
      <c r="G30" s="810"/>
      <c r="H30" s="810"/>
      <c r="I30" s="810"/>
      <c r="J30" s="810"/>
      <c r="K30" s="810"/>
      <c r="L30" s="810"/>
      <c r="M30" s="810"/>
      <c r="N30" s="810"/>
      <c r="O30" s="810"/>
      <c r="P30" s="811"/>
      <c r="Q30" s="812">
        <v>7515</v>
      </c>
      <c r="R30" s="813"/>
      <c r="S30" s="813"/>
      <c r="T30" s="813"/>
      <c r="U30" s="813"/>
      <c r="V30" s="813">
        <v>7322</v>
      </c>
      <c r="W30" s="813"/>
      <c r="X30" s="813"/>
      <c r="Y30" s="813"/>
      <c r="Z30" s="813"/>
      <c r="AA30" s="813">
        <v>193</v>
      </c>
      <c r="AB30" s="813"/>
      <c r="AC30" s="813"/>
      <c r="AD30" s="813"/>
      <c r="AE30" s="814"/>
      <c r="AF30" s="815">
        <v>193</v>
      </c>
      <c r="AG30" s="816"/>
      <c r="AH30" s="816"/>
      <c r="AI30" s="816"/>
      <c r="AJ30" s="817"/>
      <c r="AK30" s="864">
        <v>1043</v>
      </c>
      <c r="AL30" s="860"/>
      <c r="AM30" s="860"/>
      <c r="AN30" s="860"/>
      <c r="AO30" s="860"/>
      <c r="AP30" s="860" t="s">
        <v>583</v>
      </c>
      <c r="AQ30" s="860"/>
      <c r="AR30" s="860"/>
      <c r="AS30" s="860"/>
      <c r="AT30" s="860"/>
      <c r="AU30" s="860" t="s">
        <v>583</v>
      </c>
      <c r="AV30" s="860"/>
      <c r="AW30" s="860"/>
      <c r="AX30" s="860"/>
      <c r="AY30" s="860"/>
      <c r="AZ30" s="861" t="s">
        <v>583</v>
      </c>
      <c r="BA30" s="861"/>
      <c r="BB30" s="861"/>
      <c r="BC30" s="861"/>
      <c r="BD30" s="861"/>
      <c r="BE30" s="862"/>
      <c r="BF30" s="862"/>
      <c r="BG30" s="862"/>
      <c r="BH30" s="862"/>
      <c r="BI30" s="863"/>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409</v>
      </c>
      <c r="C31" s="810"/>
      <c r="D31" s="810"/>
      <c r="E31" s="810"/>
      <c r="F31" s="810"/>
      <c r="G31" s="810"/>
      <c r="H31" s="810"/>
      <c r="I31" s="810"/>
      <c r="J31" s="810"/>
      <c r="K31" s="810"/>
      <c r="L31" s="810"/>
      <c r="M31" s="810"/>
      <c r="N31" s="810"/>
      <c r="O31" s="810"/>
      <c r="P31" s="811"/>
      <c r="Q31" s="812">
        <v>1131</v>
      </c>
      <c r="R31" s="813"/>
      <c r="S31" s="813"/>
      <c r="T31" s="813"/>
      <c r="U31" s="813"/>
      <c r="V31" s="813">
        <v>990</v>
      </c>
      <c r="W31" s="813"/>
      <c r="X31" s="813"/>
      <c r="Y31" s="813"/>
      <c r="Z31" s="813"/>
      <c r="AA31" s="813">
        <v>141</v>
      </c>
      <c r="AB31" s="813"/>
      <c r="AC31" s="813"/>
      <c r="AD31" s="813"/>
      <c r="AE31" s="814"/>
      <c r="AF31" s="815">
        <v>141</v>
      </c>
      <c r="AG31" s="816"/>
      <c r="AH31" s="816"/>
      <c r="AI31" s="816"/>
      <c r="AJ31" s="817"/>
      <c r="AK31" s="864">
        <v>273</v>
      </c>
      <c r="AL31" s="860"/>
      <c r="AM31" s="860"/>
      <c r="AN31" s="860"/>
      <c r="AO31" s="860"/>
      <c r="AP31" s="860" t="s">
        <v>583</v>
      </c>
      <c r="AQ31" s="860"/>
      <c r="AR31" s="860"/>
      <c r="AS31" s="860"/>
      <c r="AT31" s="860"/>
      <c r="AU31" s="860" t="s">
        <v>583</v>
      </c>
      <c r="AV31" s="860"/>
      <c r="AW31" s="860"/>
      <c r="AX31" s="860"/>
      <c r="AY31" s="860"/>
      <c r="AZ31" s="861" t="s">
        <v>583</v>
      </c>
      <c r="BA31" s="861"/>
      <c r="BB31" s="861"/>
      <c r="BC31" s="861"/>
      <c r="BD31" s="861"/>
      <c r="BE31" s="862"/>
      <c r="BF31" s="862"/>
      <c r="BG31" s="862"/>
      <c r="BH31" s="862"/>
      <c r="BI31" s="863"/>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410</v>
      </c>
      <c r="C32" s="810"/>
      <c r="D32" s="810"/>
      <c r="E32" s="810"/>
      <c r="F32" s="810"/>
      <c r="G32" s="810"/>
      <c r="H32" s="810"/>
      <c r="I32" s="810"/>
      <c r="J32" s="810"/>
      <c r="K32" s="810"/>
      <c r="L32" s="810"/>
      <c r="M32" s="810"/>
      <c r="N32" s="810"/>
      <c r="O32" s="810"/>
      <c r="P32" s="811"/>
      <c r="Q32" s="812">
        <v>1737</v>
      </c>
      <c r="R32" s="813"/>
      <c r="S32" s="813"/>
      <c r="T32" s="813"/>
      <c r="U32" s="813"/>
      <c r="V32" s="813">
        <v>1527</v>
      </c>
      <c r="W32" s="813"/>
      <c r="X32" s="813"/>
      <c r="Y32" s="813"/>
      <c r="Z32" s="813"/>
      <c r="AA32" s="813">
        <v>209</v>
      </c>
      <c r="AB32" s="813"/>
      <c r="AC32" s="813"/>
      <c r="AD32" s="813"/>
      <c r="AE32" s="814"/>
      <c r="AF32" s="815">
        <v>1548</v>
      </c>
      <c r="AG32" s="816"/>
      <c r="AH32" s="816"/>
      <c r="AI32" s="816"/>
      <c r="AJ32" s="817"/>
      <c r="AK32" s="864">
        <v>314</v>
      </c>
      <c r="AL32" s="860"/>
      <c r="AM32" s="860"/>
      <c r="AN32" s="860"/>
      <c r="AO32" s="860"/>
      <c r="AP32" s="860">
        <v>5569</v>
      </c>
      <c r="AQ32" s="860"/>
      <c r="AR32" s="860"/>
      <c r="AS32" s="860"/>
      <c r="AT32" s="860"/>
      <c r="AU32" s="860">
        <v>1771</v>
      </c>
      <c r="AV32" s="860"/>
      <c r="AW32" s="860"/>
      <c r="AX32" s="860"/>
      <c r="AY32" s="860"/>
      <c r="AZ32" s="861" t="s">
        <v>583</v>
      </c>
      <c r="BA32" s="861"/>
      <c r="BB32" s="861"/>
      <c r="BC32" s="861"/>
      <c r="BD32" s="861"/>
      <c r="BE32" s="862" t="s">
        <v>411</v>
      </c>
      <c r="BF32" s="862"/>
      <c r="BG32" s="862"/>
      <c r="BH32" s="862"/>
      <c r="BI32" s="863"/>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412</v>
      </c>
      <c r="C33" s="810"/>
      <c r="D33" s="810"/>
      <c r="E33" s="810"/>
      <c r="F33" s="810"/>
      <c r="G33" s="810"/>
      <c r="H33" s="810"/>
      <c r="I33" s="810"/>
      <c r="J33" s="810"/>
      <c r="K33" s="810"/>
      <c r="L33" s="810"/>
      <c r="M33" s="810"/>
      <c r="N33" s="810"/>
      <c r="O33" s="810"/>
      <c r="P33" s="811"/>
      <c r="Q33" s="812">
        <v>3480</v>
      </c>
      <c r="R33" s="813"/>
      <c r="S33" s="813"/>
      <c r="T33" s="813"/>
      <c r="U33" s="813"/>
      <c r="V33" s="813">
        <v>3363</v>
      </c>
      <c r="W33" s="813"/>
      <c r="X33" s="813"/>
      <c r="Y33" s="813"/>
      <c r="Z33" s="813"/>
      <c r="AA33" s="813">
        <v>117</v>
      </c>
      <c r="AB33" s="813"/>
      <c r="AC33" s="813"/>
      <c r="AD33" s="813"/>
      <c r="AE33" s="814"/>
      <c r="AF33" s="815">
        <v>515</v>
      </c>
      <c r="AG33" s="816"/>
      <c r="AH33" s="816"/>
      <c r="AI33" s="816"/>
      <c r="AJ33" s="817"/>
      <c r="AK33" s="864">
        <v>1692</v>
      </c>
      <c r="AL33" s="860"/>
      <c r="AM33" s="860"/>
      <c r="AN33" s="860"/>
      <c r="AO33" s="860"/>
      <c r="AP33" s="860">
        <v>10250</v>
      </c>
      <c r="AQ33" s="860"/>
      <c r="AR33" s="860"/>
      <c r="AS33" s="860"/>
      <c r="AT33" s="860"/>
      <c r="AU33" s="860">
        <v>7257</v>
      </c>
      <c r="AV33" s="860"/>
      <c r="AW33" s="860"/>
      <c r="AX33" s="860"/>
      <c r="AY33" s="860"/>
      <c r="AZ33" s="861" t="s">
        <v>583</v>
      </c>
      <c r="BA33" s="861"/>
      <c r="BB33" s="861"/>
      <c r="BC33" s="861"/>
      <c r="BD33" s="861"/>
      <c r="BE33" s="862" t="s">
        <v>411</v>
      </c>
      <c r="BF33" s="862"/>
      <c r="BG33" s="862"/>
      <c r="BH33" s="862"/>
      <c r="BI33" s="863"/>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598</v>
      </c>
      <c r="C34" s="810"/>
      <c r="D34" s="810"/>
      <c r="E34" s="810"/>
      <c r="F34" s="810"/>
      <c r="G34" s="810"/>
      <c r="H34" s="810"/>
      <c r="I34" s="810"/>
      <c r="J34" s="810"/>
      <c r="K34" s="810"/>
      <c r="L34" s="810"/>
      <c r="M34" s="810"/>
      <c r="N34" s="810"/>
      <c r="O34" s="810"/>
      <c r="P34" s="811"/>
      <c r="Q34" s="812">
        <v>50</v>
      </c>
      <c r="R34" s="813"/>
      <c r="S34" s="813"/>
      <c r="T34" s="813"/>
      <c r="U34" s="813"/>
      <c r="V34" s="813">
        <v>26</v>
      </c>
      <c r="W34" s="813"/>
      <c r="X34" s="813"/>
      <c r="Y34" s="813"/>
      <c r="Z34" s="813"/>
      <c r="AA34" s="813">
        <v>24</v>
      </c>
      <c r="AB34" s="813"/>
      <c r="AC34" s="813"/>
      <c r="AD34" s="813"/>
      <c r="AE34" s="814"/>
      <c r="AF34" s="815" t="s">
        <v>413</v>
      </c>
      <c r="AG34" s="816"/>
      <c r="AH34" s="816"/>
      <c r="AI34" s="816"/>
      <c r="AJ34" s="817"/>
      <c r="AK34" s="864">
        <v>46</v>
      </c>
      <c r="AL34" s="860"/>
      <c r="AM34" s="860"/>
      <c r="AN34" s="860"/>
      <c r="AO34" s="860"/>
      <c r="AP34" s="860" t="s">
        <v>583</v>
      </c>
      <c r="AQ34" s="860"/>
      <c r="AR34" s="860"/>
      <c r="AS34" s="860"/>
      <c r="AT34" s="860"/>
      <c r="AU34" s="860" t="s">
        <v>583</v>
      </c>
      <c r="AV34" s="860"/>
      <c r="AW34" s="860"/>
      <c r="AX34" s="860"/>
      <c r="AY34" s="860"/>
      <c r="AZ34" s="861" t="s">
        <v>583</v>
      </c>
      <c r="BA34" s="861"/>
      <c r="BB34" s="861"/>
      <c r="BC34" s="861"/>
      <c r="BD34" s="861"/>
      <c r="BE34" s="862" t="s">
        <v>414</v>
      </c>
      <c r="BF34" s="862"/>
      <c r="BG34" s="862"/>
      <c r="BH34" s="862"/>
      <c r="BI34" s="863"/>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597</v>
      </c>
      <c r="C35" s="810"/>
      <c r="D35" s="810"/>
      <c r="E35" s="810"/>
      <c r="F35" s="810"/>
      <c r="G35" s="810"/>
      <c r="H35" s="810"/>
      <c r="I35" s="810"/>
      <c r="J35" s="810"/>
      <c r="K35" s="810"/>
      <c r="L35" s="810"/>
      <c r="M35" s="810"/>
      <c r="N35" s="810"/>
      <c r="O35" s="810"/>
      <c r="P35" s="811"/>
      <c r="Q35" s="812">
        <v>187</v>
      </c>
      <c r="R35" s="813"/>
      <c r="S35" s="813"/>
      <c r="T35" s="813"/>
      <c r="U35" s="813"/>
      <c r="V35" s="813">
        <v>187</v>
      </c>
      <c r="W35" s="813"/>
      <c r="X35" s="813"/>
      <c r="Y35" s="813"/>
      <c r="Z35" s="813"/>
      <c r="AA35" s="813" t="s">
        <v>583</v>
      </c>
      <c r="AB35" s="813"/>
      <c r="AC35" s="813"/>
      <c r="AD35" s="813"/>
      <c r="AE35" s="814"/>
      <c r="AF35" s="815" t="s">
        <v>413</v>
      </c>
      <c r="AG35" s="816"/>
      <c r="AH35" s="816"/>
      <c r="AI35" s="816"/>
      <c r="AJ35" s="817"/>
      <c r="AK35" s="864">
        <v>27</v>
      </c>
      <c r="AL35" s="860"/>
      <c r="AM35" s="860"/>
      <c r="AN35" s="860"/>
      <c r="AO35" s="860"/>
      <c r="AP35" s="860" t="s">
        <v>583</v>
      </c>
      <c r="AQ35" s="860"/>
      <c r="AR35" s="860"/>
      <c r="AS35" s="860"/>
      <c r="AT35" s="860"/>
      <c r="AU35" s="860" t="s">
        <v>583</v>
      </c>
      <c r="AV35" s="860"/>
      <c r="AW35" s="860"/>
      <c r="AX35" s="860"/>
      <c r="AY35" s="860"/>
      <c r="AZ35" s="861" t="s">
        <v>583</v>
      </c>
      <c r="BA35" s="861"/>
      <c r="BB35" s="861"/>
      <c r="BC35" s="861"/>
      <c r="BD35" s="861"/>
      <c r="BE35" s="862" t="s">
        <v>414</v>
      </c>
      <c r="BF35" s="862"/>
      <c r="BG35" s="862"/>
      <c r="BH35" s="862"/>
      <c r="BI35" s="863"/>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5"/>
      <c r="R50" s="866"/>
      <c r="S50" s="866"/>
      <c r="T50" s="866"/>
      <c r="U50" s="866"/>
      <c r="V50" s="866"/>
      <c r="W50" s="866"/>
      <c r="X50" s="866"/>
      <c r="Y50" s="866"/>
      <c r="Z50" s="866"/>
      <c r="AA50" s="866"/>
      <c r="AB50" s="866"/>
      <c r="AC50" s="866"/>
      <c r="AD50" s="866"/>
      <c r="AE50" s="867"/>
      <c r="AF50" s="815"/>
      <c r="AG50" s="816"/>
      <c r="AH50" s="816"/>
      <c r="AI50" s="816"/>
      <c r="AJ50" s="817"/>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5"/>
      <c r="R51" s="866"/>
      <c r="S51" s="866"/>
      <c r="T51" s="866"/>
      <c r="U51" s="866"/>
      <c r="V51" s="866"/>
      <c r="W51" s="866"/>
      <c r="X51" s="866"/>
      <c r="Y51" s="866"/>
      <c r="Z51" s="866"/>
      <c r="AA51" s="866"/>
      <c r="AB51" s="866"/>
      <c r="AC51" s="866"/>
      <c r="AD51" s="866"/>
      <c r="AE51" s="867"/>
      <c r="AF51" s="815"/>
      <c r="AG51" s="816"/>
      <c r="AH51" s="816"/>
      <c r="AI51" s="816"/>
      <c r="AJ51" s="817"/>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5"/>
      <c r="R52" s="866"/>
      <c r="S52" s="866"/>
      <c r="T52" s="866"/>
      <c r="U52" s="866"/>
      <c r="V52" s="866"/>
      <c r="W52" s="866"/>
      <c r="X52" s="866"/>
      <c r="Y52" s="866"/>
      <c r="Z52" s="866"/>
      <c r="AA52" s="866"/>
      <c r="AB52" s="866"/>
      <c r="AC52" s="866"/>
      <c r="AD52" s="866"/>
      <c r="AE52" s="867"/>
      <c r="AF52" s="815"/>
      <c r="AG52" s="816"/>
      <c r="AH52" s="816"/>
      <c r="AI52" s="816"/>
      <c r="AJ52" s="817"/>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5"/>
      <c r="R53" s="866"/>
      <c r="S53" s="866"/>
      <c r="T53" s="866"/>
      <c r="U53" s="866"/>
      <c r="V53" s="866"/>
      <c r="W53" s="866"/>
      <c r="X53" s="866"/>
      <c r="Y53" s="866"/>
      <c r="Z53" s="866"/>
      <c r="AA53" s="866"/>
      <c r="AB53" s="866"/>
      <c r="AC53" s="866"/>
      <c r="AD53" s="866"/>
      <c r="AE53" s="867"/>
      <c r="AF53" s="815"/>
      <c r="AG53" s="816"/>
      <c r="AH53" s="816"/>
      <c r="AI53" s="816"/>
      <c r="AJ53" s="817"/>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5"/>
      <c r="R54" s="866"/>
      <c r="S54" s="866"/>
      <c r="T54" s="866"/>
      <c r="U54" s="866"/>
      <c r="V54" s="866"/>
      <c r="W54" s="866"/>
      <c r="X54" s="866"/>
      <c r="Y54" s="866"/>
      <c r="Z54" s="866"/>
      <c r="AA54" s="866"/>
      <c r="AB54" s="866"/>
      <c r="AC54" s="866"/>
      <c r="AD54" s="866"/>
      <c r="AE54" s="867"/>
      <c r="AF54" s="815"/>
      <c r="AG54" s="816"/>
      <c r="AH54" s="816"/>
      <c r="AI54" s="816"/>
      <c r="AJ54" s="817"/>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5"/>
      <c r="R55" s="866"/>
      <c r="S55" s="866"/>
      <c r="T55" s="866"/>
      <c r="U55" s="866"/>
      <c r="V55" s="866"/>
      <c r="W55" s="866"/>
      <c r="X55" s="866"/>
      <c r="Y55" s="866"/>
      <c r="Z55" s="866"/>
      <c r="AA55" s="866"/>
      <c r="AB55" s="866"/>
      <c r="AC55" s="866"/>
      <c r="AD55" s="866"/>
      <c r="AE55" s="867"/>
      <c r="AF55" s="815"/>
      <c r="AG55" s="816"/>
      <c r="AH55" s="816"/>
      <c r="AI55" s="816"/>
      <c r="AJ55" s="817"/>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5"/>
      <c r="R56" s="866"/>
      <c r="S56" s="866"/>
      <c r="T56" s="866"/>
      <c r="U56" s="866"/>
      <c r="V56" s="866"/>
      <c r="W56" s="866"/>
      <c r="X56" s="866"/>
      <c r="Y56" s="866"/>
      <c r="Z56" s="866"/>
      <c r="AA56" s="866"/>
      <c r="AB56" s="866"/>
      <c r="AC56" s="866"/>
      <c r="AD56" s="866"/>
      <c r="AE56" s="867"/>
      <c r="AF56" s="815"/>
      <c r="AG56" s="816"/>
      <c r="AH56" s="816"/>
      <c r="AI56" s="816"/>
      <c r="AJ56" s="817"/>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5"/>
      <c r="R57" s="866"/>
      <c r="S57" s="866"/>
      <c r="T57" s="866"/>
      <c r="U57" s="866"/>
      <c r="V57" s="866"/>
      <c r="W57" s="866"/>
      <c r="X57" s="866"/>
      <c r="Y57" s="866"/>
      <c r="Z57" s="866"/>
      <c r="AA57" s="866"/>
      <c r="AB57" s="866"/>
      <c r="AC57" s="866"/>
      <c r="AD57" s="866"/>
      <c r="AE57" s="867"/>
      <c r="AF57" s="815"/>
      <c r="AG57" s="816"/>
      <c r="AH57" s="816"/>
      <c r="AI57" s="816"/>
      <c r="AJ57" s="817"/>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5"/>
      <c r="R58" s="866"/>
      <c r="S58" s="866"/>
      <c r="T58" s="866"/>
      <c r="U58" s="866"/>
      <c r="V58" s="866"/>
      <c r="W58" s="866"/>
      <c r="X58" s="866"/>
      <c r="Y58" s="866"/>
      <c r="Z58" s="866"/>
      <c r="AA58" s="866"/>
      <c r="AB58" s="866"/>
      <c r="AC58" s="866"/>
      <c r="AD58" s="866"/>
      <c r="AE58" s="867"/>
      <c r="AF58" s="815"/>
      <c r="AG58" s="816"/>
      <c r="AH58" s="816"/>
      <c r="AI58" s="816"/>
      <c r="AJ58" s="817"/>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5"/>
      <c r="R59" s="866"/>
      <c r="S59" s="866"/>
      <c r="T59" s="866"/>
      <c r="U59" s="866"/>
      <c r="V59" s="866"/>
      <c r="W59" s="866"/>
      <c r="X59" s="866"/>
      <c r="Y59" s="866"/>
      <c r="Z59" s="866"/>
      <c r="AA59" s="866"/>
      <c r="AB59" s="866"/>
      <c r="AC59" s="866"/>
      <c r="AD59" s="866"/>
      <c r="AE59" s="867"/>
      <c r="AF59" s="815"/>
      <c r="AG59" s="816"/>
      <c r="AH59" s="816"/>
      <c r="AI59" s="816"/>
      <c r="AJ59" s="817"/>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5"/>
      <c r="R60" s="866"/>
      <c r="S60" s="866"/>
      <c r="T60" s="866"/>
      <c r="U60" s="866"/>
      <c r="V60" s="866"/>
      <c r="W60" s="866"/>
      <c r="X60" s="866"/>
      <c r="Y60" s="866"/>
      <c r="Z60" s="866"/>
      <c r="AA60" s="866"/>
      <c r="AB60" s="866"/>
      <c r="AC60" s="866"/>
      <c r="AD60" s="866"/>
      <c r="AE60" s="867"/>
      <c r="AF60" s="815"/>
      <c r="AG60" s="816"/>
      <c r="AH60" s="816"/>
      <c r="AI60" s="816"/>
      <c r="AJ60" s="817"/>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5"/>
      <c r="R61" s="866"/>
      <c r="S61" s="866"/>
      <c r="T61" s="866"/>
      <c r="U61" s="866"/>
      <c r="V61" s="866"/>
      <c r="W61" s="866"/>
      <c r="X61" s="866"/>
      <c r="Y61" s="866"/>
      <c r="Z61" s="866"/>
      <c r="AA61" s="866"/>
      <c r="AB61" s="866"/>
      <c r="AC61" s="866"/>
      <c r="AD61" s="866"/>
      <c r="AE61" s="867"/>
      <c r="AF61" s="815"/>
      <c r="AG61" s="816"/>
      <c r="AH61" s="816"/>
      <c r="AI61" s="816"/>
      <c r="AJ61" s="817"/>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5"/>
      <c r="R62" s="866"/>
      <c r="S62" s="866"/>
      <c r="T62" s="866"/>
      <c r="U62" s="866"/>
      <c r="V62" s="866"/>
      <c r="W62" s="866"/>
      <c r="X62" s="866"/>
      <c r="Y62" s="866"/>
      <c r="Z62" s="866"/>
      <c r="AA62" s="866"/>
      <c r="AB62" s="866"/>
      <c r="AC62" s="866"/>
      <c r="AD62" s="866"/>
      <c r="AE62" s="867"/>
      <c r="AF62" s="815"/>
      <c r="AG62" s="816"/>
      <c r="AH62" s="816"/>
      <c r="AI62" s="816"/>
      <c r="AJ62" s="817"/>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415</v>
      </c>
      <c r="BK62" s="836"/>
      <c r="BL62" s="836"/>
      <c r="BM62" s="836"/>
      <c r="BN62" s="837"/>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393</v>
      </c>
      <c r="B63" s="819" t="s">
        <v>416</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2538</v>
      </c>
      <c r="AG63" s="874"/>
      <c r="AH63" s="874"/>
      <c r="AI63" s="874"/>
      <c r="AJ63" s="875"/>
      <c r="AK63" s="876"/>
      <c r="AL63" s="871"/>
      <c r="AM63" s="871"/>
      <c r="AN63" s="871"/>
      <c r="AO63" s="871"/>
      <c r="AP63" s="874">
        <v>16058</v>
      </c>
      <c r="AQ63" s="874"/>
      <c r="AR63" s="874"/>
      <c r="AS63" s="874"/>
      <c r="AT63" s="874"/>
      <c r="AU63" s="874">
        <v>9140</v>
      </c>
      <c r="AV63" s="874"/>
      <c r="AW63" s="874"/>
      <c r="AX63" s="874"/>
      <c r="AY63" s="874"/>
      <c r="AZ63" s="878"/>
      <c r="BA63" s="878"/>
      <c r="BB63" s="878"/>
      <c r="BC63" s="878"/>
      <c r="BD63" s="878"/>
      <c r="BE63" s="879"/>
      <c r="BF63" s="879"/>
      <c r="BG63" s="879"/>
      <c r="BH63" s="879"/>
      <c r="BI63" s="880"/>
      <c r="BJ63" s="881" t="s">
        <v>129</v>
      </c>
      <c r="BK63" s="882"/>
      <c r="BL63" s="882"/>
      <c r="BM63" s="882"/>
      <c r="BN63" s="883"/>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418</v>
      </c>
      <c r="B66" s="757"/>
      <c r="C66" s="757"/>
      <c r="D66" s="757"/>
      <c r="E66" s="757"/>
      <c r="F66" s="757"/>
      <c r="G66" s="757"/>
      <c r="H66" s="757"/>
      <c r="I66" s="757"/>
      <c r="J66" s="757"/>
      <c r="K66" s="757"/>
      <c r="L66" s="757"/>
      <c r="M66" s="757"/>
      <c r="N66" s="757"/>
      <c r="O66" s="757"/>
      <c r="P66" s="758"/>
      <c r="Q66" s="762" t="s">
        <v>419</v>
      </c>
      <c r="R66" s="763"/>
      <c r="S66" s="763"/>
      <c r="T66" s="763"/>
      <c r="U66" s="764"/>
      <c r="V66" s="762" t="s">
        <v>420</v>
      </c>
      <c r="W66" s="763"/>
      <c r="X66" s="763"/>
      <c r="Y66" s="763"/>
      <c r="Z66" s="764"/>
      <c r="AA66" s="762" t="s">
        <v>421</v>
      </c>
      <c r="AB66" s="763"/>
      <c r="AC66" s="763"/>
      <c r="AD66" s="763"/>
      <c r="AE66" s="764"/>
      <c r="AF66" s="884" t="s">
        <v>422</v>
      </c>
      <c r="AG66" s="845"/>
      <c r="AH66" s="845"/>
      <c r="AI66" s="845"/>
      <c r="AJ66" s="885"/>
      <c r="AK66" s="762" t="s">
        <v>423</v>
      </c>
      <c r="AL66" s="757"/>
      <c r="AM66" s="757"/>
      <c r="AN66" s="757"/>
      <c r="AO66" s="758"/>
      <c r="AP66" s="762" t="s">
        <v>424</v>
      </c>
      <c r="AQ66" s="763"/>
      <c r="AR66" s="763"/>
      <c r="AS66" s="763"/>
      <c r="AT66" s="764"/>
      <c r="AU66" s="762" t="s">
        <v>425</v>
      </c>
      <c r="AV66" s="763"/>
      <c r="AW66" s="763"/>
      <c r="AX66" s="763"/>
      <c r="AY66" s="764"/>
      <c r="AZ66" s="762" t="s">
        <v>379</v>
      </c>
      <c r="BA66" s="763"/>
      <c r="BB66" s="763"/>
      <c r="BC66" s="763"/>
      <c r="BD66" s="769"/>
      <c r="BE66" s="244"/>
      <c r="BF66" s="244"/>
      <c r="BG66" s="244"/>
      <c r="BH66" s="244"/>
      <c r="BI66" s="244"/>
      <c r="BJ66" s="244"/>
      <c r="BK66" s="244"/>
      <c r="BL66" s="244"/>
      <c r="BM66" s="244"/>
      <c r="BN66" s="244"/>
      <c r="BO66" s="244"/>
      <c r="BP66" s="244"/>
      <c r="BQ66" s="241">
        <v>60</v>
      </c>
      <c r="BR66" s="246"/>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6"/>
      <c r="AG67" s="848"/>
      <c r="AH67" s="848"/>
      <c r="AI67" s="848"/>
      <c r="AJ67" s="887"/>
      <c r="AK67" s="888"/>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33"/>
    </row>
    <row r="68" spans="1:131" ht="26.25" customHeight="1" thickTop="1" x14ac:dyDescent="0.2">
      <c r="A68" s="239">
        <v>1</v>
      </c>
      <c r="B68" s="899" t="s">
        <v>595</v>
      </c>
      <c r="C68" s="900"/>
      <c r="D68" s="900"/>
      <c r="E68" s="900"/>
      <c r="F68" s="900"/>
      <c r="G68" s="900"/>
      <c r="H68" s="900"/>
      <c r="I68" s="900"/>
      <c r="J68" s="900"/>
      <c r="K68" s="900"/>
      <c r="L68" s="900"/>
      <c r="M68" s="900"/>
      <c r="N68" s="900"/>
      <c r="O68" s="900"/>
      <c r="P68" s="901"/>
      <c r="Q68" s="902">
        <v>71</v>
      </c>
      <c r="R68" s="896"/>
      <c r="S68" s="896"/>
      <c r="T68" s="896"/>
      <c r="U68" s="896"/>
      <c r="V68" s="896">
        <v>67</v>
      </c>
      <c r="W68" s="896"/>
      <c r="X68" s="896"/>
      <c r="Y68" s="896"/>
      <c r="Z68" s="896"/>
      <c r="AA68" s="896">
        <v>4</v>
      </c>
      <c r="AB68" s="896"/>
      <c r="AC68" s="896"/>
      <c r="AD68" s="896"/>
      <c r="AE68" s="896"/>
      <c r="AF68" s="896">
        <v>4</v>
      </c>
      <c r="AG68" s="896"/>
      <c r="AH68" s="896"/>
      <c r="AI68" s="896"/>
      <c r="AJ68" s="896"/>
      <c r="AK68" s="896" t="s">
        <v>583</v>
      </c>
      <c r="AL68" s="896"/>
      <c r="AM68" s="896"/>
      <c r="AN68" s="896"/>
      <c r="AO68" s="896"/>
      <c r="AP68" s="896" t="s">
        <v>583</v>
      </c>
      <c r="AQ68" s="896"/>
      <c r="AR68" s="896"/>
      <c r="AS68" s="896"/>
      <c r="AT68" s="896"/>
      <c r="AU68" s="896" t="s">
        <v>583</v>
      </c>
      <c r="AV68" s="896"/>
      <c r="AW68" s="896"/>
      <c r="AX68" s="896"/>
      <c r="AY68" s="896"/>
      <c r="AZ68" s="897"/>
      <c r="BA68" s="897"/>
      <c r="BB68" s="897"/>
      <c r="BC68" s="897"/>
      <c r="BD68" s="898"/>
      <c r="BE68" s="244"/>
      <c r="BF68" s="244"/>
      <c r="BG68" s="244"/>
      <c r="BH68" s="244"/>
      <c r="BI68" s="244"/>
      <c r="BJ68" s="244"/>
      <c r="BK68" s="244"/>
      <c r="BL68" s="244"/>
      <c r="BM68" s="244"/>
      <c r="BN68" s="244"/>
      <c r="BO68" s="244"/>
      <c r="BP68" s="244"/>
      <c r="BQ68" s="241">
        <v>62</v>
      </c>
      <c r="BR68" s="246"/>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33"/>
    </row>
    <row r="69" spans="1:131" ht="26.25" customHeight="1" x14ac:dyDescent="0.2">
      <c r="A69" s="241">
        <v>2</v>
      </c>
      <c r="B69" s="903" t="s">
        <v>591</v>
      </c>
      <c r="C69" s="904"/>
      <c r="D69" s="904"/>
      <c r="E69" s="904"/>
      <c r="F69" s="904"/>
      <c r="G69" s="904"/>
      <c r="H69" s="904"/>
      <c r="I69" s="904"/>
      <c r="J69" s="904"/>
      <c r="K69" s="904"/>
      <c r="L69" s="904"/>
      <c r="M69" s="904"/>
      <c r="N69" s="904"/>
      <c r="O69" s="904"/>
      <c r="P69" s="905"/>
      <c r="Q69" s="906">
        <v>230</v>
      </c>
      <c r="R69" s="860"/>
      <c r="S69" s="860"/>
      <c r="T69" s="860"/>
      <c r="U69" s="860"/>
      <c r="V69" s="860">
        <v>199</v>
      </c>
      <c r="W69" s="860"/>
      <c r="X69" s="860"/>
      <c r="Y69" s="860"/>
      <c r="Z69" s="860"/>
      <c r="AA69" s="860">
        <v>31</v>
      </c>
      <c r="AB69" s="860"/>
      <c r="AC69" s="860"/>
      <c r="AD69" s="860"/>
      <c r="AE69" s="860"/>
      <c r="AF69" s="860">
        <v>31</v>
      </c>
      <c r="AG69" s="860"/>
      <c r="AH69" s="860"/>
      <c r="AI69" s="860"/>
      <c r="AJ69" s="860"/>
      <c r="AK69" s="860" t="s">
        <v>583</v>
      </c>
      <c r="AL69" s="860"/>
      <c r="AM69" s="860"/>
      <c r="AN69" s="860"/>
      <c r="AO69" s="860"/>
      <c r="AP69" s="860" t="s">
        <v>583</v>
      </c>
      <c r="AQ69" s="860"/>
      <c r="AR69" s="860"/>
      <c r="AS69" s="860"/>
      <c r="AT69" s="860"/>
      <c r="AU69" s="860" t="s">
        <v>583</v>
      </c>
      <c r="AV69" s="860"/>
      <c r="AW69" s="860"/>
      <c r="AX69" s="860"/>
      <c r="AY69" s="860"/>
      <c r="AZ69" s="862"/>
      <c r="BA69" s="862"/>
      <c r="BB69" s="862"/>
      <c r="BC69" s="862"/>
      <c r="BD69" s="863"/>
      <c r="BE69" s="244"/>
      <c r="BF69" s="244"/>
      <c r="BG69" s="244"/>
      <c r="BH69" s="244"/>
      <c r="BI69" s="244"/>
      <c r="BJ69" s="244"/>
      <c r="BK69" s="244"/>
      <c r="BL69" s="244"/>
      <c r="BM69" s="244"/>
      <c r="BN69" s="244"/>
      <c r="BO69" s="244"/>
      <c r="BP69" s="244"/>
      <c r="BQ69" s="241">
        <v>63</v>
      </c>
      <c r="BR69" s="246"/>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33"/>
    </row>
    <row r="70" spans="1:131" ht="26.25" customHeight="1" x14ac:dyDescent="0.2">
      <c r="A70" s="241">
        <v>3</v>
      </c>
      <c r="B70" s="903" t="s">
        <v>586</v>
      </c>
      <c r="C70" s="904"/>
      <c r="D70" s="904"/>
      <c r="E70" s="904"/>
      <c r="F70" s="904"/>
      <c r="G70" s="904"/>
      <c r="H70" s="904"/>
      <c r="I70" s="904"/>
      <c r="J70" s="904"/>
      <c r="K70" s="904"/>
      <c r="L70" s="904"/>
      <c r="M70" s="904"/>
      <c r="N70" s="904"/>
      <c r="O70" s="904"/>
      <c r="P70" s="905"/>
      <c r="Q70" s="906">
        <v>1404</v>
      </c>
      <c r="R70" s="860"/>
      <c r="S70" s="860"/>
      <c r="T70" s="860"/>
      <c r="U70" s="860"/>
      <c r="V70" s="860">
        <v>1254</v>
      </c>
      <c r="W70" s="860"/>
      <c r="X70" s="860"/>
      <c r="Y70" s="860"/>
      <c r="Z70" s="860"/>
      <c r="AA70" s="860">
        <v>150</v>
      </c>
      <c r="AB70" s="860"/>
      <c r="AC70" s="860"/>
      <c r="AD70" s="860"/>
      <c r="AE70" s="860"/>
      <c r="AF70" s="860">
        <v>142</v>
      </c>
      <c r="AG70" s="860"/>
      <c r="AH70" s="860"/>
      <c r="AI70" s="860"/>
      <c r="AJ70" s="860"/>
      <c r="AK70" s="860" t="s">
        <v>583</v>
      </c>
      <c r="AL70" s="860"/>
      <c r="AM70" s="860"/>
      <c r="AN70" s="860"/>
      <c r="AO70" s="860"/>
      <c r="AP70" s="860">
        <v>510</v>
      </c>
      <c r="AQ70" s="860"/>
      <c r="AR70" s="860"/>
      <c r="AS70" s="860"/>
      <c r="AT70" s="860"/>
      <c r="AU70" s="860">
        <v>477</v>
      </c>
      <c r="AV70" s="860"/>
      <c r="AW70" s="860"/>
      <c r="AX70" s="860"/>
      <c r="AY70" s="860"/>
      <c r="AZ70" s="862"/>
      <c r="BA70" s="862"/>
      <c r="BB70" s="862"/>
      <c r="BC70" s="862"/>
      <c r="BD70" s="863"/>
      <c r="BE70" s="244"/>
      <c r="BF70" s="244"/>
      <c r="BG70" s="244"/>
      <c r="BH70" s="244"/>
      <c r="BI70" s="244"/>
      <c r="BJ70" s="244"/>
      <c r="BK70" s="244"/>
      <c r="BL70" s="244"/>
      <c r="BM70" s="244"/>
      <c r="BN70" s="244"/>
      <c r="BO70" s="244"/>
      <c r="BP70" s="244"/>
      <c r="BQ70" s="241">
        <v>64</v>
      </c>
      <c r="BR70" s="246"/>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33"/>
    </row>
    <row r="71" spans="1:131" ht="26.25" customHeight="1" x14ac:dyDescent="0.2">
      <c r="A71" s="241">
        <v>4</v>
      </c>
      <c r="B71" s="903" t="s">
        <v>587</v>
      </c>
      <c r="C71" s="904"/>
      <c r="D71" s="904"/>
      <c r="E71" s="904"/>
      <c r="F71" s="904"/>
      <c r="G71" s="904"/>
      <c r="H71" s="904"/>
      <c r="I71" s="904"/>
      <c r="J71" s="904"/>
      <c r="K71" s="904"/>
      <c r="L71" s="904"/>
      <c r="M71" s="904"/>
      <c r="N71" s="904"/>
      <c r="O71" s="904"/>
      <c r="P71" s="905"/>
      <c r="Q71" s="906">
        <v>28</v>
      </c>
      <c r="R71" s="860"/>
      <c r="S71" s="860"/>
      <c r="T71" s="860"/>
      <c r="U71" s="860"/>
      <c r="V71" s="860">
        <v>22</v>
      </c>
      <c r="W71" s="860"/>
      <c r="X71" s="860"/>
      <c r="Y71" s="860"/>
      <c r="Z71" s="860"/>
      <c r="AA71" s="860">
        <v>6</v>
      </c>
      <c r="AB71" s="860"/>
      <c r="AC71" s="860"/>
      <c r="AD71" s="860"/>
      <c r="AE71" s="860"/>
      <c r="AF71" s="860">
        <v>6</v>
      </c>
      <c r="AG71" s="860"/>
      <c r="AH71" s="860"/>
      <c r="AI71" s="860"/>
      <c r="AJ71" s="860"/>
      <c r="AK71" s="860" t="s">
        <v>583</v>
      </c>
      <c r="AL71" s="860"/>
      <c r="AM71" s="860"/>
      <c r="AN71" s="860"/>
      <c r="AO71" s="860"/>
      <c r="AP71" s="860" t="s">
        <v>583</v>
      </c>
      <c r="AQ71" s="860"/>
      <c r="AR71" s="860"/>
      <c r="AS71" s="860"/>
      <c r="AT71" s="860"/>
      <c r="AU71" s="860" t="s">
        <v>583</v>
      </c>
      <c r="AV71" s="860"/>
      <c r="AW71" s="860"/>
      <c r="AX71" s="860"/>
      <c r="AY71" s="860"/>
      <c r="AZ71" s="862"/>
      <c r="BA71" s="862"/>
      <c r="BB71" s="862"/>
      <c r="BC71" s="862"/>
      <c r="BD71" s="863"/>
      <c r="BE71" s="244"/>
      <c r="BF71" s="244"/>
      <c r="BG71" s="244"/>
      <c r="BH71" s="244"/>
      <c r="BI71" s="244"/>
      <c r="BJ71" s="244"/>
      <c r="BK71" s="244"/>
      <c r="BL71" s="244"/>
      <c r="BM71" s="244"/>
      <c r="BN71" s="244"/>
      <c r="BO71" s="244"/>
      <c r="BP71" s="244"/>
      <c r="BQ71" s="241">
        <v>65</v>
      </c>
      <c r="BR71" s="246"/>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33"/>
    </row>
    <row r="72" spans="1:131" ht="26.25" customHeight="1" x14ac:dyDescent="0.2">
      <c r="A72" s="241">
        <v>5</v>
      </c>
      <c r="B72" s="903" t="s">
        <v>588</v>
      </c>
      <c r="C72" s="904"/>
      <c r="D72" s="904"/>
      <c r="E72" s="904"/>
      <c r="F72" s="904"/>
      <c r="G72" s="904"/>
      <c r="H72" s="904"/>
      <c r="I72" s="904"/>
      <c r="J72" s="904"/>
      <c r="K72" s="904"/>
      <c r="L72" s="904"/>
      <c r="M72" s="904"/>
      <c r="N72" s="904"/>
      <c r="O72" s="904"/>
      <c r="P72" s="905"/>
      <c r="Q72" s="906">
        <v>1</v>
      </c>
      <c r="R72" s="860"/>
      <c r="S72" s="860"/>
      <c r="T72" s="860"/>
      <c r="U72" s="860"/>
      <c r="V72" s="860">
        <v>1</v>
      </c>
      <c r="W72" s="860"/>
      <c r="X72" s="860"/>
      <c r="Y72" s="860"/>
      <c r="Z72" s="860"/>
      <c r="AA72" s="860">
        <v>0</v>
      </c>
      <c r="AB72" s="860"/>
      <c r="AC72" s="860"/>
      <c r="AD72" s="860"/>
      <c r="AE72" s="860"/>
      <c r="AF72" s="860">
        <v>0</v>
      </c>
      <c r="AG72" s="860"/>
      <c r="AH72" s="860"/>
      <c r="AI72" s="860"/>
      <c r="AJ72" s="860"/>
      <c r="AK72" s="860" t="s">
        <v>583</v>
      </c>
      <c r="AL72" s="860"/>
      <c r="AM72" s="860"/>
      <c r="AN72" s="860"/>
      <c r="AO72" s="860"/>
      <c r="AP72" s="860" t="s">
        <v>583</v>
      </c>
      <c r="AQ72" s="860"/>
      <c r="AR72" s="860"/>
      <c r="AS72" s="860"/>
      <c r="AT72" s="860"/>
      <c r="AU72" s="860" t="s">
        <v>583</v>
      </c>
      <c r="AV72" s="860"/>
      <c r="AW72" s="860"/>
      <c r="AX72" s="860"/>
      <c r="AY72" s="860"/>
      <c r="AZ72" s="862"/>
      <c r="BA72" s="862"/>
      <c r="BB72" s="862"/>
      <c r="BC72" s="862"/>
      <c r="BD72" s="863"/>
      <c r="BE72" s="244"/>
      <c r="BF72" s="244"/>
      <c r="BG72" s="244"/>
      <c r="BH72" s="244"/>
      <c r="BI72" s="244"/>
      <c r="BJ72" s="244"/>
      <c r="BK72" s="244"/>
      <c r="BL72" s="244"/>
      <c r="BM72" s="244"/>
      <c r="BN72" s="244"/>
      <c r="BO72" s="244"/>
      <c r="BP72" s="244"/>
      <c r="BQ72" s="241">
        <v>66</v>
      </c>
      <c r="BR72" s="246"/>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33"/>
    </row>
    <row r="73" spans="1:131" ht="26.25" customHeight="1" x14ac:dyDescent="0.2">
      <c r="A73" s="241">
        <v>6</v>
      </c>
      <c r="B73" s="903" t="s">
        <v>589</v>
      </c>
      <c r="C73" s="904"/>
      <c r="D73" s="904"/>
      <c r="E73" s="904"/>
      <c r="F73" s="904"/>
      <c r="G73" s="904"/>
      <c r="H73" s="904"/>
      <c r="I73" s="904"/>
      <c r="J73" s="904"/>
      <c r="K73" s="904"/>
      <c r="L73" s="904"/>
      <c r="M73" s="904"/>
      <c r="N73" s="904"/>
      <c r="O73" s="904"/>
      <c r="P73" s="905"/>
      <c r="Q73" s="906">
        <v>0</v>
      </c>
      <c r="R73" s="860"/>
      <c r="S73" s="860"/>
      <c r="T73" s="860"/>
      <c r="U73" s="860"/>
      <c r="V73" s="860">
        <v>0</v>
      </c>
      <c r="W73" s="860"/>
      <c r="X73" s="860"/>
      <c r="Y73" s="860"/>
      <c r="Z73" s="860"/>
      <c r="AA73" s="860">
        <v>0</v>
      </c>
      <c r="AB73" s="860"/>
      <c r="AC73" s="860"/>
      <c r="AD73" s="860"/>
      <c r="AE73" s="860"/>
      <c r="AF73" s="860">
        <v>0</v>
      </c>
      <c r="AG73" s="860"/>
      <c r="AH73" s="860"/>
      <c r="AI73" s="860"/>
      <c r="AJ73" s="860"/>
      <c r="AK73" s="860" t="s">
        <v>583</v>
      </c>
      <c r="AL73" s="860"/>
      <c r="AM73" s="860"/>
      <c r="AN73" s="860"/>
      <c r="AO73" s="860"/>
      <c r="AP73" s="860" t="s">
        <v>583</v>
      </c>
      <c r="AQ73" s="860"/>
      <c r="AR73" s="860"/>
      <c r="AS73" s="860"/>
      <c r="AT73" s="860"/>
      <c r="AU73" s="860" t="s">
        <v>583</v>
      </c>
      <c r="AV73" s="860"/>
      <c r="AW73" s="860"/>
      <c r="AX73" s="860"/>
      <c r="AY73" s="860"/>
      <c r="AZ73" s="862"/>
      <c r="BA73" s="862"/>
      <c r="BB73" s="862"/>
      <c r="BC73" s="862"/>
      <c r="BD73" s="863"/>
      <c r="BE73" s="244"/>
      <c r="BF73" s="244"/>
      <c r="BG73" s="244"/>
      <c r="BH73" s="244"/>
      <c r="BI73" s="244"/>
      <c r="BJ73" s="244"/>
      <c r="BK73" s="244"/>
      <c r="BL73" s="244"/>
      <c r="BM73" s="244"/>
      <c r="BN73" s="244"/>
      <c r="BO73" s="244"/>
      <c r="BP73" s="244"/>
      <c r="BQ73" s="241">
        <v>67</v>
      </c>
      <c r="BR73" s="246"/>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33"/>
    </row>
    <row r="74" spans="1:131" ht="26.25" customHeight="1" x14ac:dyDescent="0.2">
      <c r="A74" s="241">
        <v>7</v>
      </c>
      <c r="B74" s="903" t="s">
        <v>590</v>
      </c>
      <c r="C74" s="904"/>
      <c r="D74" s="904"/>
      <c r="E74" s="904"/>
      <c r="F74" s="904"/>
      <c r="G74" s="904"/>
      <c r="H74" s="904"/>
      <c r="I74" s="904"/>
      <c r="J74" s="904"/>
      <c r="K74" s="904"/>
      <c r="L74" s="904"/>
      <c r="M74" s="904"/>
      <c r="N74" s="904"/>
      <c r="O74" s="904"/>
      <c r="P74" s="905"/>
      <c r="Q74" s="906">
        <v>1857</v>
      </c>
      <c r="R74" s="860"/>
      <c r="S74" s="860"/>
      <c r="T74" s="860"/>
      <c r="U74" s="860"/>
      <c r="V74" s="860">
        <v>1737</v>
      </c>
      <c r="W74" s="860"/>
      <c r="X74" s="860"/>
      <c r="Y74" s="860"/>
      <c r="Z74" s="860"/>
      <c r="AA74" s="860">
        <v>120</v>
      </c>
      <c r="AB74" s="860"/>
      <c r="AC74" s="860"/>
      <c r="AD74" s="860"/>
      <c r="AE74" s="860"/>
      <c r="AF74" s="860">
        <v>120</v>
      </c>
      <c r="AG74" s="860"/>
      <c r="AH74" s="860"/>
      <c r="AI74" s="860"/>
      <c r="AJ74" s="860"/>
      <c r="AK74" s="860">
        <v>45</v>
      </c>
      <c r="AL74" s="860"/>
      <c r="AM74" s="860"/>
      <c r="AN74" s="860"/>
      <c r="AO74" s="860"/>
      <c r="AP74" s="860">
        <v>503</v>
      </c>
      <c r="AQ74" s="860"/>
      <c r="AR74" s="860"/>
      <c r="AS74" s="860"/>
      <c r="AT74" s="860"/>
      <c r="AU74" s="860">
        <v>395</v>
      </c>
      <c r="AV74" s="860"/>
      <c r="AW74" s="860"/>
      <c r="AX74" s="860"/>
      <c r="AY74" s="860"/>
      <c r="AZ74" s="862"/>
      <c r="BA74" s="862"/>
      <c r="BB74" s="862"/>
      <c r="BC74" s="862"/>
      <c r="BD74" s="863"/>
      <c r="BE74" s="244"/>
      <c r="BF74" s="244"/>
      <c r="BG74" s="244"/>
      <c r="BH74" s="244"/>
      <c r="BI74" s="244"/>
      <c r="BJ74" s="244"/>
      <c r="BK74" s="244"/>
      <c r="BL74" s="244"/>
      <c r="BM74" s="244"/>
      <c r="BN74" s="244"/>
      <c r="BO74" s="244"/>
      <c r="BP74" s="244"/>
      <c r="BQ74" s="241">
        <v>68</v>
      </c>
      <c r="BR74" s="246"/>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33"/>
    </row>
    <row r="75" spans="1:131" ht="26.25" customHeight="1" x14ac:dyDescent="0.2">
      <c r="A75" s="241">
        <v>8</v>
      </c>
      <c r="B75" s="903" t="s">
        <v>594</v>
      </c>
      <c r="C75" s="904"/>
      <c r="D75" s="904"/>
      <c r="E75" s="904"/>
      <c r="F75" s="904"/>
      <c r="G75" s="904"/>
      <c r="H75" s="904"/>
      <c r="I75" s="904"/>
      <c r="J75" s="904"/>
      <c r="K75" s="904"/>
      <c r="L75" s="904"/>
      <c r="M75" s="904"/>
      <c r="N75" s="904"/>
      <c r="O75" s="904"/>
      <c r="P75" s="905"/>
      <c r="Q75" s="907">
        <v>186</v>
      </c>
      <c r="R75" s="908"/>
      <c r="S75" s="908"/>
      <c r="T75" s="908"/>
      <c r="U75" s="864"/>
      <c r="V75" s="909">
        <v>178</v>
      </c>
      <c r="W75" s="908"/>
      <c r="X75" s="908"/>
      <c r="Y75" s="908"/>
      <c r="Z75" s="864"/>
      <c r="AA75" s="909">
        <v>8</v>
      </c>
      <c r="AB75" s="908"/>
      <c r="AC75" s="908"/>
      <c r="AD75" s="908"/>
      <c r="AE75" s="864"/>
      <c r="AF75" s="909">
        <v>8</v>
      </c>
      <c r="AG75" s="908"/>
      <c r="AH75" s="908"/>
      <c r="AI75" s="908"/>
      <c r="AJ75" s="864"/>
      <c r="AK75" s="860" t="s">
        <v>583</v>
      </c>
      <c r="AL75" s="860"/>
      <c r="AM75" s="860"/>
      <c r="AN75" s="860"/>
      <c r="AO75" s="860"/>
      <c r="AP75" s="909">
        <v>77</v>
      </c>
      <c r="AQ75" s="908"/>
      <c r="AR75" s="908"/>
      <c r="AS75" s="908"/>
      <c r="AT75" s="864"/>
      <c r="AU75" s="860" t="s">
        <v>583</v>
      </c>
      <c r="AV75" s="860"/>
      <c r="AW75" s="860"/>
      <c r="AX75" s="860"/>
      <c r="AY75" s="860"/>
      <c r="AZ75" s="862"/>
      <c r="BA75" s="862"/>
      <c r="BB75" s="862"/>
      <c r="BC75" s="862"/>
      <c r="BD75" s="863"/>
      <c r="BE75" s="244"/>
      <c r="BF75" s="244"/>
      <c r="BG75" s="244"/>
      <c r="BH75" s="244"/>
      <c r="BI75" s="244"/>
      <c r="BJ75" s="244"/>
      <c r="BK75" s="244"/>
      <c r="BL75" s="244"/>
      <c r="BM75" s="244"/>
      <c r="BN75" s="244"/>
      <c r="BO75" s="244"/>
      <c r="BP75" s="244"/>
      <c r="BQ75" s="241">
        <v>69</v>
      </c>
      <c r="BR75" s="246"/>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33"/>
    </row>
    <row r="76" spans="1:131" ht="26.25" customHeight="1" x14ac:dyDescent="0.2">
      <c r="A76" s="241">
        <v>9</v>
      </c>
      <c r="B76" s="903" t="s">
        <v>592</v>
      </c>
      <c r="C76" s="904"/>
      <c r="D76" s="904"/>
      <c r="E76" s="904"/>
      <c r="F76" s="904"/>
      <c r="G76" s="904"/>
      <c r="H76" s="904"/>
      <c r="I76" s="904"/>
      <c r="J76" s="904"/>
      <c r="K76" s="904"/>
      <c r="L76" s="904"/>
      <c r="M76" s="904"/>
      <c r="N76" s="904"/>
      <c r="O76" s="904"/>
      <c r="P76" s="905"/>
      <c r="Q76" s="907">
        <v>258</v>
      </c>
      <c r="R76" s="908"/>
      <c r="S76" s="908"/>
      <c r="T76" s="908"/>
      <c r="U76" s="864"/>
      <c r="V76" s="909">
        <v>239</v>
      </c>
      <c r="W76" s="908"/>
      <c r="X76" s="908"/>
      <c r="Y76" s="908"/>
      <c r="Z76" s="864"/>
      <c r="AA76" s="909">
        <v>19</v>
      </c>
      <c r="AB76" s="908"/>
      <c r="AC76" s="908"/>
      <c r="AD76" s="908"/>
      <c r="AE76" s="864"/>
      <c r="AF76" s="909">
        <v>19</v>
      </c>
      <c r="AG76" s="908"/>
      <c r="AH76" s="908"/>
      <c r="AI76" s="908"/>
      <c r="AJ76" s="864"/>
      <c r="AK76" s="860" t="s">
        <v>583</v>
      </c>
      <c r="AL76" s="860"/>
      <c r="AM76" s="860"/>
      <c r="AN76" s="860"/>
      <c r="AO76" s="860"/>
      <c r="AP76" s="860" t="s">
        <v>583</v>
      </c>
      <c r="AQ76" s="860"/>
      <c r="AR76" s="860"/>
      <c r="AS76" s="860"/>
      <c r="AT76" s="860"/>
      <c r="AU76" s="860" t="s">
        <v>583</v>
      </c>
      <c r="AV76" s="860"/>
      <c r="AW76" s="860"/>
      <c r="AX76" s="860"/>
      <c r="AY76" s="860"/>
      <c r="AZ76" s="862"/>
      <c r="BA76" s="862"/>
      <c r="BB76" s="862"/>
      <c r="BC76" s="862"/>
      <c r="BD76" s="863"/>
      <c r="BE76" s="244"/>
      <c r="BF76" s="244"/>
      <c r="BG76" s="244"/>
      <c r="BH76" s="244"/>
      <c r="BI76" s="244"/>
      <c r="BJ76" s="244"/>
      <c r="BK76" s="244"/>
      <c r="BL76" s="244"/>
      <c r="BM76" s="244"/>
      <c r="BN76" s="244"/>
      <c r="BO76" s="244"/>
      <c r="BP76" s="244"/>
      <c r="BQ76" s="241">
        <v>70</v>
      </c>
      <c r="BR76" s="246"/>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33"/>
    </row>
    <row r="77" spans="1:131" ht="26.25" customHeight="1" x14ac:dyDescent="0.2">
      <c r="A77" s="241">
        <v>10</v>
      </c>
      <c r="B77" s="903" t="s">
        <v>593</v>
      </c>
      <c r="C77" s="904"/>
      <c r="D77" s="904"/>
      <c r="E77" s="904"/>
      <c r="F77" s="904"/>
      <c r="G77" s="904"/>
      <c r="H77" s="904"/>
      <c r="I77" s="904"/>
      <c r="J77" s="904"/>
      <c r="K77" s="904"/>
      <c r="L77" s="904"/>
      <c r="M77" s="904"/>
      <c r="N77" s="904"/>
      <c r="O77" s="904"/>
      <c r="P77" s="905"/>
      <c r="Q77" s="907">
        <v>272654</v>
      </c>
      <c r="R77" s="908"/>
      <c r="S77" s="908"/>
      <c r="T77" s="908"/>
      <c r="U77" s="864"/>
      <c r="V77" s="909">
        <v>260337</v>
      </c>
      <c r="W77" s="908"/>
      <c r="X77" s="908"/>
      <c r="Y77" s="908"/>
      <c r="Z77" s="864"/>
      <c r="AA77" s="909">
        <v>12317</v>
      </c>
      <c r="AB77" s="908"/>
      <c r="AC77" s="908"/>
      <c r="AD77" s="908"/>
      <c r="AE77" s="864"/>
      <c r="AF77" s="909">
        <v>12317</v>
      </c>
      <c r="AG77" s="908"/>
      <c r="AH77" s="908"/>
      <c r="AI77" s="908"/>
      <c r="AJ77" s="864"/>
      <c r="AK77" s="860" t="s">
        <v>583</v>
      </c>
      <c r="AL77" s="860"/>
      <c r="AM77" s="860"/>
      <c r="AN77" s="860"/>
      <c r="AO77" s="860"/>
      <c r="AP77" s="860" t="s">
        <v>583</v>
      </c>
      <c r="AQ77" s="860"/>
      <c r="AR77" s="860"/>
      <c r="AS77" s="860"/>
      <c r="AT77" s="860"/>
      <c r="AU77" s="860" t="s">
        <v>583</v>
      </c>
      <c r="AV77" s="860"/>
      <c r="AW77" s="860"/>
      <c r="AX77" s="860"/>
      <c r="AY77" s="860"/>
      <c r="AZ77" s="862"/>
      <c r="BA77" s="862"/>
      <c r="BB77" s="862"/>
      <c r="BC77" s="862"/>
      <c r="BD77" s="863"/>
      <c r="BE77" s="244"/>
      <c r="BF77" s="244"/>
      <c r="BG77" s="244"/>
      <c r="BH77" s="244"/>
      <c r="BI77" s="244"/>
      <c r="BJ77" s="244"/>
      <c r="BK77" s="244"/>
      <c r="BL77" s="244"/>
      <c r="BM77" s="244"/>
      <c r="BN77" s="244"/>
      <c r="BO77" s="244"/>
      <c r="BP77" s="244"/>
      <c r="BQ77" s="241">
        <v>71</v>
      </c>
      <c r="BR77" s="246"/>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33"/>
    </row>
    <row r="78" spans="1:131" ht="26.25" customHeight="1" x14ac:dyDescent="0.2">
      <c r="A78" s="241">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44"/>
      <c r="BF78" s="244"/>
      <c r="BG78" s="244"/>
      <c r="BH78" s="244"/>
      <c r="BI78" s="244"/>
      <c r="BJ78" s="233"/>
      <c r="BK78" s="233"/>
      <c r="BL78" s="233"/>
      <c r="BM78" s="233"/>
      <c r="BN78" s="233"/>
      <c r="BO78" s="244"/>
      <c r="BP78" s="244"/>
      <c r="BQ78" s="241">
        <v>72</v>
      </c>
      <c r="BR78" s="246"/>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33"/>
    </row>
    <row r="79" spans="1:131" ht="26.25" customHeight="1" x14ac:dyDescent="0.2">
      <c r="A79" s="241">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44"/>
      <c r="BF79" s="244"/>
      <c r="BG79" s="244"/>
      <c r="BH79" s="244"/>
      <c r="BI79" s="244"/>
      <c r="BJ79" s="233"/>
      <c r="BK79" s="233"/>
      <c r="BL79" s="233"/>
      <c r="BM79" s="233"/>
      <c r="BN79" s="233"/>
      <c r="BO79" s="244"/>
      <c r="BP79" s="244"/>
      <c r="BQ79" s="241">
        <v>73</v>
      </c>
      <c r="BR79" s="246"/>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33"/>
    </row>
    <row r="80" spans="1:131" ht="26.25" customHeight="1" x14ac:dyDescent="0.2">
      <c r="A80" s="241">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44"/>
      <c r="BF80" s="244"/>
      <c r="BG80" s="244"/>
      <c r="BH80" s="244"/>
      <c r="BI80" s="244"/>
      <c r="BJ80" s="244"/>
      <c r="BK80" s="244"/>
      <c r="BL80" s="244"/>
      <c r="BM80" s="244"/>
      <c r="BN80" s="244"/>
      <c r="BO80" s="244"/>
      <c r="BP80" s="244"/>
      <c r="BQ80" s="241">
        <v>74</v>
      </c>
      <c r="BR80" s="246"/>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33"/>
    </row>
    <row r="81" spans="1:131" ht="26.25" customHeight="1" x14ac:dyDescent="0.2">
      <c r="A81" s="241">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44"/>
      <c r="BF81" s="244"/>
      <c r="BG81" s="244"/>
      <c r="BH81" s="244"/>
      <c r="BI81" s="244"/>
      <c r="BJ81" s="244"/>
      <c r="BK81" s="244"/>
      <c r="BL81" s="244"/>
      <c r="BM81" s="244"/>
      <c r="BN81" s="244"/>
      <c r="BO81" s="244"/>
      <c r="BP81" s="244"/>
      <c r="BQ81" s="241">
        <v>75</v>
      </c>
      <c r="BR81" s="246"/>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33"/>
    </row>
    <row r="82" spans="1:131" ht="26.25" customHeight="1" x14ac:dyDescent="0.2">
      <c r="A82" s="241">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44"/>
      <c r="BF82" s="244"/>
      <c r="BG82" s="244"/>
      <c r="BH82" s="244"/>
      <c r="BI82" s="244"/>
      <c r="BJ82" s="244"/>
      <c r="BK82" s="244"/>
      <c r="BL82" s="244"/>
      <c r="BM82" s="244"/>
      <c r="BN82" s="244"/>
      <c r="BO82" s="244"/>
      <c r="BP82" s="244"/>
      <c r="BQ82" s="241">
        <v>76</v>
      </c>
      <c r="BR82" s="246"/>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33"/>
    </row>
    <row r="83" spans="1:131" ht="26.25" customHeight="1" x14ac:dyDescent="0.2">
      <c r="A83" s="241">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44"/>
      <c r="BF83" s="244"/>
      <c r="BG83" s="244"/>
      <c r="BH83" s="244"/>
      <c r="BI83" s="244"/>
      <c r="BJ83" s="244"/>
      <c r="BK83" s="244"/>
      <c r="BL83" s="244"/>
      <c r="BM83" s="244"/>
      <c r="BN83" s="244"/>
      <c r="BO83" s="244"/>
      <c r="BP83" s="244"/>
      <c r="BQ83" s="241">
        <v>77</v>
      </c>
      <c r="BR83" s="246"/>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33"/>
    </row>
    <row r="84" spans="1:131" ht="26.25" customHeight="1" x14ac:dyDescent="0.2">
      <c r="A84" s="241">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44"/>
      <c r="BF84" s="244"/>
      <c r="BG84" s="244"/>
      <c r="BH84" s="244"/>
      <c r="BI84" s="244"/>
      <c r="BJ84" s="244"/>
      <c r="BK84" s="244"/>
      <c r="BL84" s="244"/>
      <c r="BM84" s="244"/>
      <c r="BN84" s="244"/>
      <c r="BO84" s="244"/>
      <c r="BP84" s="244"/>
      <c r="BQ84" s="241">
        <v>78</v>
      </c>
      <c r="BR84" s="246"/>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33"/>
    </row>
    <row r="85" spans="1:131" ht="26.25" customHeight="1" x14ac:dyDescent="0.2">
      <c r="A85" s="241">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44"/>
      <c r="BF85" s="244"/>
      <c r="BG85" s="244"/>
      <c r="BH85" s="244"/>
      <c r="BI85" s="244"/>
      <c r="BJ85" s="244"/>
      <c r="BK85" s="244"/>
      <c r="BL85" s="244"/>
      <c r="BM85" s="244"/>
      <c r="BN85" s="244"/>
      <c r="BO85" s="244"/>
      <c r="BP85" s="244"/>
      <c r="BQ85" s="241">
        <v>79</v>
      </c>
      <c r="BR85" s="246"/>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33"/>
    </row>
    <row r="86" spans="1:131" ht="26.25" customHeight="1" x14ac:dyDescent="0.2">
      <c r="A86" s="241">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44"/>
      <c r="BF86" s="244"/>
      <c r="BG86" s="244"/>
      <c r="BH86" s="244"/>
      <c r="BI86" s="244"/>
      <c r="BJ86" s="244"/>
      <c r="BK86" s="244"/>
      <c r="BL86" s="244"/>
      <c r="BM86" s="244"/>
      <c r="BN86" s="244"/>
      <c r="BO86" s="244"/>
      <c r="BP86" s="244"/>
      <c r="BQ86" s="241">
        <v>80</v>
      </c>
      <c r="BR86" s="246"/>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33"/>
    </row>
    <row r="87" spans="1:131" ht="26.25" customHeight="1" x14ac:dyDescent="0.2">
      <c r="A87" s="247">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44"/>
      <c r="BF87" s="244"/>
      <c r="BG87" s="244"/>
      <c r="BH87" s="244"/>
      <c r="BI87" s="244"/>
      <c r="BJ87" s="244"/>
      <c r="BK87" s="244"/>
      <c r="BL87" s="244"/>
      <c r="BM87" s="244"/>
      <c r="BN87" s="244"/>
      <c r="BO87" s="244"/>
      <c r="BP87" s="244"/>
      <c r="BQ87" s="241">
        <v>81</v>
      </c>
      <c r="BR87" s="246"/>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33"/>
    </row>
    <row r="88" spans="1:131" ht="26.25" customHeight="1" thickBot="1" x14ac:dyDescent="0.25">
      <c r="A88" s="243" t="s">
        <v>393</v>
      </c>
      <c r="B88" s="819" t="s">
        <v>426</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12647</v>
      </c>
      <c r="AG88" s="874"/>
      <c r="AH88" s="874"/>
      <c r="AI88" s="874"/>
      <c r="AJ88" s="874"/>
      <c r="AK88" s="871"/>
      <c r="AL88" s="871"/>
      <c r="AM88" s="871"/>
      <c r="AN88" s="871"/>
      <c r="AO88" s="871"/>
      <c r="AP88" s="874">
        <v>1090</v>
      </c>
      <c r="AQ88" s="874"/>
      <c r="AR88" s="874"/>
      <c r="AS88" s="874"/>
      <c r="AT88" s="874"/>
      <c r="AU88" s="874">
        <v>872</v>
      </c>
      <c r="AV88" s="874"/>
      <c r="AW88" s="874"/>
      <c r="AX88" s="874"/>
      <c r="AY88" s="874"/>
      <c r="AZ88" s="879"/>
      <c r="BA88" s="879"/>
      <c r="BB88" s="879"/>
      <c r="BC88" s="879"/>
      <c r="BD88" s="880"/>
      <c r="BE88" s="244"/>
      <c r="BF88" s="244"/>
      <c r="BG88" s="244"/>
      <c r="BH88" s="244"/>
      <c r="BI88" s="244"/>
      <c r="BJ88" s="244"/>
      <c r="BK88" s="244"/>
      <c r="BL88" s="244"/>
      <c r="BM88" s="244"/>
      <c r="BN88" s="244"/>
      <c r="BO88" s="244"/>
      <c r="BP88" s="244"/>
      <c r="BQ88" s="241">
        <v>82</v>
      </c>
      <c r="BR88" s="246"/>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19" t="s">
        <v>427</v>
      </c>
      <c r="BS102" s="820"/>
      <c r="BT102" s="820"/>
      <c r="BU102" s="820"/>
      <c r="BV102" s="820"/>
      <c r="BW102" s="820"/>
      <c r="BX102" s="820"/>
      <c r="BY102" s="820"/>
      <c r="BZ102" s="820"/>
      <c r="CA102" s="820"/>
      <c r="CB102" s="820"/>
      <c r="CC102" s="820"/>
      <c r="CD102" s="820"/>
      <c r="CE102" s="820"/>
      <c r="CF102" s="820"/>
      <c r="CG102" s="821"/>
      <c r="CH102" s="917"/>
      <c r="CI102" s="918"/>
      <c r="CJ102" s="918"/>
      <c r="CK102" s="918"/>
      <c r="CL102" s="919"/>
      <c r="CM102" s="917"/>
      <c r="CN102" s="918"/>
      <c r="CO102" s="918"/>
      <c r="CP102" s="918"/>
      <c r="CQ102" s="919"/>
      <c r="CR102" s="920">
        <v>5</v>
      </c>
      <c r="CS102" s="882"/>
      <c r="CT102" s="882"/>
      <c r="CU102" s="882"/>
      <c r="CV102" s="921"/>
      <c r="CW102" s="920" t="s">
        <v>583</v>
      </c>
      <c r="CX102" s="882"/>
      <c r="CY102" s="882"/>
      <c r="CZ102" s="882"/>
      <c r="DA102" s="921"/>
      <c r="DB102" s="920">
        <v>1351</v>
      </c>
      <c r="DC102" s="882"/>
      <c r="DD102" s="882"/>
      <c r="DE102" s="882"/>
      <c r="DF102" s="921"/>
      <c r="DG102" s="920" t="s">
        <v>583</v>
      </c>
      <c r="DH102" s="882"/>
      <c r="DI102" s="882"/>
      <c r="DJ102" s="882"/>
      <c r="DK102" s="921"/>
      <c r="DL102" s="920" t="s">
        <v>583</v>
      </c>
      <c r="DM102" s="882"/>
      <c r="DN102" s="882"/>
      <c r="DO102" s="882"/>
      <c r="DP102" s="921"/>
      <c r="DQ102" s="920">
        <v>35</v>
      </c>
      <c r="DR102" s="882"/>
      <c r="DS102" s="882"/>
      <c r="DT102" s="882"/>
      <c r="DU102" s="921"/>
      <c r="DV102" s="819"/>
      <c r="DW102" s="820"/>
      <c r="DX102" s="820"/>
      <c r="DY102" s="820"/>
      <c r="DZ102" s="944"/>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5" t="s">
        <v>428</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6" t="s">
        <v>429</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7" t="s">
        <v>432</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433</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33" customFormat="1" ht="26.25" customHeight="1" x14ac:dyDescent="0.2">
      <c r="A109" s="942" t="s">
        <v>434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435</v>
      </c>
      <c r="AB109" s="923"/>
      <c r="AC109" s="923"/>
      <c r="AD109" s="923"/>
      <c r="AE109" s="924"/>
      <c r="AF109" s="922" t="s">
        <v>436</v>
      </c>
      <c r="AG109" s="923"/>
      <c r="AH109" s="923"/>
      <c r="AI109" s="923"/>
      <c r="AJ109" s="924"/>
      <c r="AK109" s="922" t="s">
        <v>307</v>
      </c>
      <c r="AL109" s="923"/>
      <c r="AM109" s="923"/>
      <c r="AN109" s="923"/>
      <c r="AO109" s="924"/>
      <c r="AP109" s="922" t="s">
        <v>437</v>
      </c>
      <c r="AQ109" s="923"/>
      <c r="AR109" s="923"/>
      <c r="AS109" s="923"/>
      <c r="AT109" s="925"/>
      <c r="AU109" s="942" t="s">
        <v>434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435</v>
      </c>
      <c r="BR109" s="923"/>
      <c r="BS109" s="923"/>
      <c r="BT109" s="923"/>
      <c r="BU109" s="924"/>
      <c r="BV109" s="922" t="s">
        <v>436</v>
      </c>
      <c r="BW109" s="923"/>
      <c r="BX109" s="923"/>
      <c r="BY109" s="923"/>
      <c r="BZ109" s="924"/>
      <c r="CA109" s="922" t="s">
        <v>307</v>
      </c>
      <c r="CB109" s="923"/>
      <c r="CC109" s="923"/>
      <c r="CD109" s="923"/>
      <c r="CE109" s="924"/>
      <c r="CF109" s="943" t="s">
        <v>437</v>
      </c>
      <c r="CG109" s="943"/>
      <c r="CH109" s="943"/>
      <c r="CI109" s="943"/>
      <c r="CJ109" s="943"/>
      <c r="CK109" s="922" t="s">
        <v>438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435</v>
      </c>
      <c r="DH109" s="923"/>
      <c r="DI109" s="923"/>
      <c r="DJ109" s="923"/>
      <c r="DK109" s="924"/>
      <c r="DL109" s="922" t="s">
        <v>436</v>
      </c>
      <c r="DM109" s="923"/>
      <c r="DN109" s="923"/>
      <c r="DO109" s="923"/>
      <c r="DP109" s="924"/>
      <c r="DQ109" s="922" t="s">
        <v>307</v>
      </c>
      <c r="DR109" s="923"/>
      <c r="DS109" s="923"/>
      <c r="DT109" s="923"/>
      <c r="DU109" s="924"/>
      <c r="DV109" s="922" t="s">
        <v>437</v>
      </c>
      <c r="DW109" s="923"/>
      <c r="DX109" s="923"/>
      <c r="DY109" s="923"/>
      <c r="DZ109" s="925"/>
    </row>
    <row r="110" spans="1:131" s="233" customFormat="1" ht="26.25" customHeight="1" x14ac:dyDescent="0.2">
      <c r="A110" s="926" t="s">
        <v>439</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3906990</v>
      </c>
      <c r="AB110" s="930"/>
      <c r="AC110" s="930"/>
      <c r="AD110" s="930"/>
      <c r="AE110" s="931"/>
      <c r="AF110" s="932">
        <v>3905591</v>
      </c>
      <c r="AG110" s="930"/>
      <c r="AH110" s="930"/>
      <c r="AI110" s="930"/>
      <c r="AJ110" s="931"/>
      <c r="AK110" s="932">
        <v>4027114</v>
      </c>
      <c r="AL110" s="930"/>
      <c r="AM110" s="930"/>
      <c r="AN110" s="930"/>
      <c r="AO110" s="931"/>
      <c r="AP110" s="933">
        <v>20</v>
      </c>
      <c r="AQ110" s="934"/>
      <c r="AR110" s="934"/>
      <c r="AS110" s="934"/>
      <c r="AT110" s="935"/>
      <c r="AU110" s="936" t="s">
        <v>73</v>
      </c>
      <c r="AV110" s="937"/>
      <c r="AW110" s="937"/>
      <c r="AX110" s="937"/>
      <c r="AY110" s="937"/>
      <c r="AZ110" s="959" t="s">
        <v>440</v>
      </c>
      <c r="BA110" s="927"/>
      <c r="BB110" s="927"/>
      <c r="BC110" s="927"/>
      <c r="BD110" s="927"/>
      <c r="BE110" s="927"/>
      <c r="BF110" s="927"/>
      <c r="BG110" s="927"/>
      <c r="BH110" s="927"/>
      <c r="BI110" s="927"/>
      <c r="BJ110" s="927"/>
      <c r="BK110" s="927"/>
      <c r="BL110" s="927"/>
      <c r="BM110" s="927"/>
      <c r="BN110" s="927"/>
      <c r="BO110" s="927"/>
      <c r="BP110" s="928"/>
      <c r="BQ110" s="960">
        <v>29306562</v>
      </c>
      <c r="BR110" s="961"/>
      <c r="BS110" s="961"/>
      <c r="BT110" s="961"/>
      <c r="BU110" s="961"/>
      <c r="BV110" s="961">
        <v>29185508</v>
      </c>
      <c r="BW110" s="961"/>
      <c r="BX110" s="961"/>
      <c r="BY110" s="961"/>
      <c r="BZ110" s="961"/>
      <c r="CA110" s="961">
        <v>28921461</v>
      </c>
      <c r="CB110" s="961"/>
      <c r="CC110" s="961"/>
      <c r="CD110" s="961"/>
      <c r="CE110" s="961"/>
      <c r="CF110" s="974">
        <v>143.69999999999999</v>
      </c>
      <c r="CG110" s="975"/>
      <c r="CH110" s="975"/>
      <c r="CI110" s="975"/>
      <c r="CJ110" s="975"/>
      <c r="CK110" s="976" t="s">
        <v>441</v>
      </c>
      <c r="CL110" s="977"/>
      <c r="CM110" s="959" t="s">
        <v>442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443</v>
      </c>
      <c r="DH110" s="961"/>
      <c r="DI110" s="961"/>
      <c r="DJ110" s="961"/>
      <c r="DK110" s="961"/>
      <c r="DL110" s="961" t="s">
        <v>444</v>
      </c>
      <c r="DM110" s="961"/>
      <c r="DN110" s="961"/>
      <c r="DO110" s="961"/>
      <c r="DP110" s="961"/>
      <c r="DQ110" s="961" t="s">
        <v>413</v>
      </c>
      <c r="DR110" s="961"/>
      <c r="DS110" s="961"/>
      <c r="DT110" s="961"/>
      <c r="DU110" s="961"/>
      <c r="DV110" s="962" t="s">
        <v>443</v>
      </c>
      <c r="DW110" s="962"/>
      <c r="DX110" s="962"/>
      <c r="DY110" s="962"/>
      <c r="DZ110" s="963"/>
    </row>
    <row r="111" spans="1:131" s="233" customFormat="1" ht="26.25" customHeight="1" x14ac:dyDescent="0.2">
      <c r="A111" s="964" t="s">
        <v>445</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129</v>
      </c>
      <c r="AB111" s="968"/>
      <c r="AC111" s="968"/>
      <c r="AD111" s="968"/>
      <c r="AE111" s="969"/>
      <c r="AF111" s="970" t="s">
        <v>443</v>
      </c>
      <c r="AG111" s="968"/>
      <c r="AH111" s="968"/>
      <c r="AI111" s="968"/>
      <c r="AJ111" s="969"/>
      <c r="AK111" s="970" t="s">
        <v>413</v>
      </c>
      <c r="AL111" s="968"/>
      <c r="AM111" s="968"/>
      <c r="AN111" s="968"/>
      <c r="AO111" s="969"/>
      <c r="AP111" s="971" t="s">
        <v>443</v>
      </c>
      <c r="AQ111" s="972"/>
      <c r="AR111" s="972"/>
      <c r="AS111" s="972"/>
      <c r="AT111" s="973"/>
      <c r="AU111" s="938"/>
      <c r="AV111" s="939"/>
      <c r="AW111" s="939"/>
      <c r="AX111" s="939"/>
      <c r="AY111" s="939"/>
      <c r="AZ111" s="952" t="s">
        <v>446</v>
      </c>
      <c r="BA111" s="953"/>
      <c r="BB111" s="953"/>
      <c r="BC111" s="953"/>
      <c r="BD111" s="953"/>
      <c r="BE111" s="953"/>
      <c r="BF111" s="953"/>
      <c r="BG111" s="953"/>
      <c r="BH111" s="953"/>
      <c r="BI111" s="953"/>
      <c r="BJ111" s="953"/>
      <c r="BK111" s="953"/>
      <c r="BL111" s="953"/>
      <c r="BM111" s="953"/>
      <c r="BN111" s="953"/>
      <c r="BO111" s="953"/>
      <c r="BP111" s="954"/>
      <c r="BQ111" s="955">
        <v>1479794</v>
      </c>
      <c r="BR111" s="956"/>
      <c r="BS111" s="956"/>
      <c r="BT111" s="956"/>
      <c r="BU111" s="956"/>
      <c r="BV111" s="956">
        <v>1432864</v>
      </c>
      <c r="BW111" s="956"/>
      <c r="BX111" s="956"/>
      <c r="BY111" s="956"/>
      <c r="BZ111" s="956"/>
      <c r="CA111" s="956">
        <v>1288210</v>
      </c>
      <c r="CB111" s="956"/>
      <c r="CC111" s="956"/>
      <c r="CD111" s="956"/>
      <c r="CE111" s="956"/>
      <c r="CF111" s="950">
        <v>6.4</v>
      </c>
      <c r="CG111" s="951"/>
      <c r="CH111" s="951"/>
      <c r="CI111" s="951"/>
      <c r="CJ111" s="951"/>
      <c r="CK111" s="978"/>
      <c r="CL111" s="979"/>
      <c r="CM111" s="952" t="s">
        <v>447</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443</v>
      </c>
      <c r="DH111" s="956"/>
      <c r="DI111" s="956"/>
      <c r="DJ111" s="956"/>
      <c r="DK111" s="956"/>
      <c r="DL111" s="956" t="s">
        <v>413</v>
      </c>
      <c r="DM111" s="956"/>
      <c r="DN111" s="956"/>
      <c r="DO111" s="956"/>
      <c r="DP111" s="956"/>
      <c r="DQ111" s="956" t="s">
        <v>413</v>
      </c>
      <c r="DR111" s="956"/>
      <c r="DS111" s="956"/>
      <c r="DT111" s="956"/>
      <c r="DU111" s="956"/>
      <c r="DV111" s="957" t="s">
        <v>413</v>
      </c>
      <c r="DW111" s="957"/>
      <c r="DX111" s="957"/>
      <c r="DY111" s="957"/>
      <c r="DZ111" s="958"/>
    </row>
    <row r="112" spans="1:131" s="233" customFormat="1" ht="26.25" customHeight="1" x14ac:dyDescent="0.2">
      <c r="A112" s="982" t="s">
        <v>448</v>
      </c>
      <c r="B112" s="983"/>
      <c r="C112" s="953" t="s">
        <v>449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443</v>
      </c>
      <c r="AB112" s="989"/>
      <c r="AC112" s="989"/>
      <c r="AD112" s="989"/>
      <c r="AE112" s="990"/>
      <c r="AF112" s="991" t="s">
        <v>443</v>
      </c>
      <c r="AG112" s="989"/>
      <c r="AH112" s="989"/>
      <c r="AI112" s="989"/>
      <c r="AJ112" s="990"/>
      <c r="AK112" s="991" t="s">
        <v>413</v>
      </c>
      <c r="AL112" s="989"/>
      <c r="AM112" s="989"/>
      <c r="AN112" s="989"/>
      <c r="AO112" s="990"/>
      <c r="AP112" s="992" t="s">
        <v>443</v>
      </c>
      <c r="AQ112" s="993"/>
      <c r="AR112" s="993"/>
      <c r="AS112" s="993"/>
      <c r="AT112" s="994"/>
      <c r="AU112" s="938"/>
      <c r="AV112" s="939"/>
      <c r="AW112" s="939"/>
      <c r="AX112" s="939"/>
      <c r="AY112" s="939"/>
      <c r="AZ112" s="952" t="s">
        <v>450</v>
      </c>
      <c r="BA112" s="953"/>
      <c r="BB112" s="953"/>
      <c r="BC112" s="953"/>
      <c r="BD112" s="953"/>
      <c r="BE112" s="953"/>
      <c r="BF112" s="953"/>
      <c r="BG112" s="953"/>
      <c r="BH112" s="953"/>
      <c r="BI112" s="953"/>
      <c r="BJ112" s="953"/>
      <c r="BK112" s="953"/>
      <c r="BL112" s="953"/>
      <c r="BM112" s="953"/>
      <c r="BN112" s="953"/>
      <c r="BO112" s="953"/>
      <c r="BP112" s="954"/>
      <c r="BQ112" s="955">
        <v>9954568</v>
      </c>
      <c r="BR112" s="956"/>
      <c r="BS112" s="956"/>
      <c r="BT112" s="956"/>
      <c r="BU112" s="956"/>
      <c r="BV112" s="956">
        <v>9865186</v>
      </c>
      <c r="BW112" s="956"/>
      <c r="BX112" s="956"/>
      <c r="BY112" s="956"/>
      <c r="BZ112" s="956"/>
      <c r="CA112" s="956">
        <v>9140118</v>
      </c>
      <c r="CB112" s="956"/>
      <c r="CC112" s="956"/>
      <c r="CD112" s="956"/>
      <c r="CE112" s="956"/>
      <c r="CF112" s="950">
        <v>45.4</v>
      </c>
      <c r="CG112" s="951"/>
      <c r="CH112" s="951"/>
      <c r="CI112" s="951"/>
      <c r="CJ112" s="951"/>
      <c r="CK112" s="978"/>
      <c r="CL112" s="979"/>
      <c r="CM112" s="952" t="s">
        <v>451</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413</v>
      </c>
      <c r="DH112" s="956"/>
      <c r="DI112" s="956"/>
      <c r="DJ112" s="956"/>
      <c r="DK112" s="956"/>
      <c r="DL112" s="956" t="s">
        <v>444</v>
      </c>
      <c r="DM112" s="956"/>
      <c r="DN112" s="956"/>
      <c r="DO112" s="956"/>
      <c r="DP112" s="956"/>
      <c r="DQ112" s="956" t="s">
        <v>443</v>
      </c>
      <c r="DR112" s="956"/>
      <c r="DS112" s="956"/>
      <c r="DT112" s="956"/>
      <c r="DU112" s="956"/>
      <c r="DV112" s="957" t="s">
        <v>443</v>
      </c>
      <c r="DW112" s="957"/>
      <c r="DX112" s="957"/>
      <c r="DY112" s="957"/>
      <c r="DZ112" s="958"/>
    </row>
    <row r="113" spans="1:130" s="233" customFormat="1" ht="26.25" customHeight="1" x14ac:dyDescent="0.2">
      <c r="A113" s="984"/>
      <c r="B113" s="985"/>
      <c r="C113" s="953" t="s">
        <v>452</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1304308</v>
      </c>
      <c r="AB113" s="968"/>
      <c r="AC113" s="968"/>
      <c r="AD113" s="968"/>
      <c r="AE113" s="969"/>
      <c r="AF113" s="970">
        <v>1331231</v>
      </c>
      <c r="AG113" s="968"/>
      <c r="AH113" s="968"/>
      <c r="AI113" s="968"/>
      <c r="AJ113" s="969"/>
      <c r="AK113" s="970">
        <v>1296496</v>
      </c>
      <c r="AL113" s="968"/>
      <c r="AM113" s="968"/>
      <c r="AN113" s="968"/>
      <c r="AO113" s="969"/>
      <c r="AP113" s="971">
        <v>6.4</v>
      </c>
      <c r="AQ113" s="972"/>
      <c r="AR113" s="972"/>
      <c r="AS113" s="972"/>
      <c r="AT113" s="973"/>
      <c r="AU113" s="938"/>
      <c r="AV113" s="939"/>
      <c r="AW113" s="939"/>
      <c r="AX113" s="939"/>
      <c r="AY113" s="939"/>
      <c r="AZ113" s="952" t="s">
        <v>453</v>
      </c>
      <c r="BA113" s="953"/>
      <c r="BB113" s="953"/>
      <c r="BC113" s="953"/>
      <c r="BD113" s="953"/>
      <c r="BE113" s="953"/>
      <c r="BF113" s="953"/>
      <c r="BG113" s="953"/>
      <c r="BH113" s="953"/>
      <c r="BI113" s="953"/>
      <c r="BJ113" s="953"/>
      <c r="BK113" s="953"/>
      <c r="BL113" s="953"/>
      <c r="BM113" s="953"/>
      <c r="BN113" s="953"/>
      <c r="BO113" s="953"/>
      <c r="BP113" s="954"/>
      <c r="BQ113" s="955">
        <v>1139562</v>
      </c>
      <c r="BR113" s="956"/>
      <c r="BS113" s="956"/>
      <c r="BT113" s="956"/>
      <c r="BU113" s="956"/>
      <c r="BV113" s="956">
        <v>1021386</v>
      </c>
      <c r="BW113" s="956"/>
      <c r="BX113" s="956"/>
      <c r="BY113" s="956"/>
      <c r="BZ113" s="956"/>
      <c r="CA113" s="956">
        <v>880823</v>
      </c>
      <c r="CB113" s="956"/>
      <c r="CC113" s="956"/>
      <c r="CD113" s="956"/>
      <c r="CE113" s="956"/>
      <c r="CF113" s="950">
        <v>4.4000000000000004</v>
      </c>
      <c r="CG113" s="951"/>
      <c r="CH113" s="951"/>
      <c r="CI113" s="951"/>
      <c r="CJ113" s="951"/>
      <c r="CK113" s="978"/>
      <c r="CL113" s="979"/>
      <c r="CM113" s="952" t="s">
        <v>454</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443</v>
      </c>
      <c r="DH113" s="989"/>
      <c r="DI113" s="989"/>
      <c r="DJ113" s="989"/>
      <c r="DK113" s="990"/>
      <c r="DL113" s="991" t="s">
        <v>455</v>
      </c>
      <c r="DM113" s="989"/>
      <c r="DN113" s="989"/>
      <c r="DO113" s="989"/>
      <c r="DP113" s="990"/>
      <c r="DQ113" s="991" t="s">
        <v>443</v>
      </c>
      <c r="DR113" s="989"/>
      <c r="DS113" s="989"/>
      <c r="DT113" s="989"/>
      <c r="DU113" s="990"/>
      <c r="DV113" s="992" t="s">
        <v>413</v>
      </c>
      <c r="DW113" s="993"/>
      <c r="DX113" s="993"/>
      <c r="DY113" s="993"/>
      <c r="DZ113" s="994"/>
    </row>
    <row r="114" spans="1:130" s="233" customFormat="1" ht="26.25" customHeight="1" x14ac:dyDescent="0.2">
      <c r="A114" s="984"/>
      <c r="B114" s="985"/>
      <c r="C114" s="953" t="s">
        <v>456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190606</v>
      </c>
      <c r="AB114" s="989"/>
      <c r="AC114" s="989"/>
      <c r="AD114" s="989"/>
      <c r="AE114" s="990"/>
      <c r="AF114" s="991">
        <v>187853</v>
      </c>
      <c r="AG114" s="989"/>
      <c r="AH114" s="989"/>
      <c r="AI114" s="989"/>
      <c r="AJ114" s="990"/>
      <c r="AK114" s="991">
        <v>175283</v>
      </c>
      <c r="AL114" s="989"/>
      <c r="AM114" s="989"/>
      <c r="AN114" s="989"/>
      <c r="AO114" s="990"/>
      <c r="AP114" s="992">
        <v>0.9</v>
      </c>
      <c r="AQ114" s="993"/>
      <c r="AR114" s="993"/>
      <c r="AS114" s="993"/>
      <c r="AT114" s="994"/>
      <c r="AU114" s="938"/>
      <c r="AV114" s="939"/>
      <c r="AW114" s="939"/>
      <c r="AX114" s="939"/>
      <c r="AY114" s="939"/>
      <c r="AZ114" s="952" t="s">
        <v>457</v>
      </c>
      <c r="BA114" s="953"/>
      <c r="BB114" s="953"/>
      <c r="BC114" s="953"/>
      <c r="BD114" s="953"/>
      <c r="BE114" s="953"/>
      <c r="BF114" s="953"/>
      <c r="BG114" s="953"/>
      <c r="BH114" s="953"/>
      <c r="BI114" s="953"/>
      <c r="BJ114" s="953"/>
      <c r="BK114" s="953"/>
      <c r="BL114" s="953"/>
      <c r="BM114" s="953"/>
      <c r="BN114" s="953"/>
      <c r="BO114" s="953"/>
      <c r="BP114" s="954"/>
      <c r="BQ114" s="955">
        <v>4298115</v>
      </c>
      <c r="BR114" s="956"/>
      <c r="BS114" s="956"/>
      <c r="BT114" s="956"/>
      <c r="BU114" s="956"/>
      <c r="BV114" s="956">
        <v>4268938</v>
      </c>
      <c r="BW114" s="956"/>
      <c r="BX114" s="956"/>
      <c r="BY114" s="956"/>
      <c r="BZ114" s="956"/>
      <c r="CA114" s="956">
        <v>4321400</v>
      </c>
      <c r="CB114" s="956"/>
      <c r="CC114" s="956"/>
      <c r="CD114" s="956"/>
      <c r="CE114" s="956"/>
      <c r="CF114" s="950">
        <v>21.5</v>
      </c>
      <c r="CG114" s="951"/>
      <c r="CH114" s="951"/>
      <c r="CI114" s="951"/>
      <c r="CJ114" s="951"/>
      <c r="CK114" s="978"/>
      <c r="CL114" s="979"/>
      <c r="CM114" s="952" t="s">
        <v>458</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455</v>
      </c>
      <c r="DH114" s="989"/>
      <c r="DI114" s="989"/>
      <c r="DJ114" s="989"/>
      <c r="DK114" s="990"/>
      <c r="DL114" s="991" t="s">
        <v>129</v>
      </c>
      <c r="DM114" s="989"/>
      <c r="DN114" s="989"/>
      <c r="DO114" s="989"/>
      <c r="DP114" s="990"/>
      <c r="DQ114" s="991" t="s">
        <v>413</v>
      </c>
      <c r="DR114" s="989"/>
      <c r="DS114" s="989"/>
      <c r="DT114" s="989"/>
      <c r="DU114" s="990"/>
      <c r="DV114" s="992" t="s">
        <v>443</v>
      </c>
      <c r="DW114" s="993"/>
      <c r="DX114" s="993"/>
      <c r="DY114" s="993"/>
      <c r="DZ114" s="994"/>
    </row>
    <row r="115" spans="1:130" s="233" customFormat="1" ht="26.25" customHeight="1" x14ac:dyDescent="0.2">
      <c r="A115" s="984"/>
      <c r="B115" s="985"/>
      <c r="C115" s="953" t="s">
        <v>459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48051</v>
      </c>
      <c r="AB115" s="968"/>
      <c r="AC115" s="968"/>
      <c r="AD115" s="968"/>
      <c r="AE115" s="969"/>
      <c r="AF115" s="970">
        <v>47886</v>
      </c>
      <c r="AG115" s="968"/>
      <c r="AH115" s="968"/>
      <c r="AI115" s="968"/>
      <c r="AJ115" s="969"/>
      <c r="AK115" s="970">
        <v>47722</v>
      </c>
      <c r="AL115" s="968"/>
      <c r="AM115" s="968"/>
      <c r="AN115" s="968"/>
      <c r="AO115" s="969"/>
      <c r="AP115" s="971">
        <v>0.2</v>
      </c>
      <c r="AQ115" s="972"/>
      <c r="AR115" s="972"/>
      <c r="AS115" s="972"/>
      <c r="AT115" s="973"/>
      <c r="AU115" s="938"/>
      <c r="AV115" s="939"/>
      <c r="AW115" s="939"/>
      <c r="AX115" s="939"/>
      <c r="AY115" s="939"/>
      <c r="AZ115" s="952" t="s">
        <v>460</v>
      </c>
      <c r="BA115" s="953"/>
      <c r="BB115" s="953"/>
      <c r="BC115" s="953"/>
      <c r="BD115" s="953"/>
      <c r="BE115" s="953"/>
      <c r="BF115" s="953"/>
      <c r="BG115" s="953"/>
      <c r="BH115" s="953"/>
      <c r="BI115" s="953"/>
      <c r="BJ115" s="953"/>
      <c r="BK115" s="953"/>
      <c r="BL115" s="953"/>
      <c r="BM115" s="953"/>
      <c r="BN115" s="953"/>
      <c r="BO115" s="953"/>
      <c r="BP115" s="954"/>
      <c r="BQ115" s="955" t="s">
        <v>443</v>
      </c>
      <c r="BR115" s="956"/>
      <c r="BS115" s="956"/>
      <c r="BT115" s="956"/>
      <c r="BU115" s="956"/>
      <c r="BV115" s="956" t="s">
        <v>443</v>
      </c>
      <c r="BW115" s="956"/>
      <c r="BX115" s="956"/>
      <c r="BY115" s="956"/>
      <c r="BZ115" s="956"/>
      <c r="CA115" s="956">
        <v>34654</v>
      </c>
      <c r="CB115" s="956"/>
      <c r="CC115" s="956"/>
      <c r="CD115" s="956"/>
      <c r="CE115" s="956"/>
      <c r="CF115" s="950">
        <v>0.2</v>
      </c>
      <c r="CG115" s="951"/>
      <c r="CH115" s="951"/>
      <c r="CI115" s="951"/>
      <c r="CJ115" s="951"/>
      <c r="CK115" s="978"/>
      <c r="CL115" s="979"/>
      <c r="CM115" s="952" t="s">
        <v>461</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v>1251584</v>
      </c>
      <c r="DH115" s="989"/>
      <c r="DI115" s="989"/>
      <c r="DJ115" s="989"/>
      <c r="DK115" s="990"/>
      <c r="DL115" s="991">
        <v>1251584</v>
      </c>
      <c r="DM115" s="989"/>
      <c r="DN115" s="989"/>
      <c r="DO115" s="989"/>
      <c r="DP115" s="990"/>
      <c r="DQ115" s="991">
        <v>1153860</v>
      </c>
      <c r="DR115" s="989"/>
      <c r="DS115" s="989"/>
      <c r="DT115" s="989"/>
      <c r="DU115" s="990"/>
      <c r="DV115" s="992">
        <v>5.7</v>
      </c>
      <c r="DW115" s="993"/>
      <c r="DX115" s="993"/>
      <c r="DY115" s="993"/>
      <c r="DZ115" s="994"/>
    </row>
    <row r="116" spans="1:130" s="233" customFormat="1" ht="26.25" customHeight="1" x14ac:dyDescent="0.2">
      <c r="A116" s="986"/>
      <c r="B116" s="987"/>
      <c r="C116" s="995" t="s">
        <v>462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413</v>
      </c>
      <c r="AB116" s="989"/>
      <c r="AC116" s="989"/>
      <c r="AD116" s="989"/>
      <c r="AE116" s="990"/>
      <c r="AF116" s="991" t="s">
        <v>443</v>
      </c>
      <c r="AG116" s="989"/>
      <c r="AH116" s="989"/>
      <c r="AI116" s="989"/>
      <c r="AJ116" s="990"/>
      <c r="AK116" s="991" t="s">
        <v>443</v>
      </c>
      <c r="AL116" s="989"/>
      <c r="AM116" s="989"/>
      <c r="AN116" s="989"/>
      <c r="AO116" s="990"/>
      <c r="AP116" s="992" t="s">
        <v>463</v>
      </c>
      <c r="AQ116" s="993"/>
      <c r="AR116" s="993"/>
      <c r="AS116" s="993"/>
      <c r="AT116" s="994"/>
      <c r="AU116" s="938"/>
      <c r="AV116" s="939"/>
      <c r="AW116" s="939"/>
      <c r="AX116" s="939"/>
      <c r="AY116" s="939"/>
      <c r="AZ116" s="997" t="s">
        <v>464</v>
      </c>
      <c r="BA116" s="998"/>
      <c r="BB116" s="998"/>
      <c r="BC116" s="998"/>
      <c r="BD116" s="998"/>
      <c r="BE116" s="998"/>
      <c r="BF116" s="998"/>
      <c r="BG116" s="998"/>
      <c r="BH116" s="998"/>
      <c r="BI116" s="998"/>
      <c r="BJ116" s="998"/>
      <c r="BK116" s="998"/>
      <c r="BL116" s="998"/>
      <c r="BM116" s="998"/>
      <c r="BN116" s="998"/>
      <c r="BO116" s="998"/>
      <c r="BP116" s="999"/>
      <c r="BQ116" s="955" t="s">
        <v>455</v>
      </c>
      <c r="BR116" s="956"/>
      <c r="BS116" s="956"/>
      <c r="BT116" s="956"/>
      <c r="BU116" s="956"/>
      <c r="BV116" s="956" t="s">
        <v>443</v>
      </c>
      <c r="BW116" s="956"/>
      <c r="BX116" s="956"/>
      <c r="BY116" s="956"/>
      <c r="BZ116" s="956"/>
      <c r="CA116" s="956" t="s">
        <v>413</v>
      </c>
      <c r="CB116" s="956"/>
      <c r="CC116" s="956"/>
      <c r="CD116" s="956"/>
      <c r="CE116" s="956"/>
      <c r="CF116" s="950" t="s">
        <v>443</v>
      </c>
      <c r="CG116" s="951"/>
      <c r="CH116" s="951"/>
      <c r="CI116" s="951"/>
      <c r="CJ116" s="951"/>
      <c r="CK116" s="978"/>
      <c r="CL116" s="979"/>
      <c r="CM116" s="952" t="s">
        <v>465</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v>68210</v>
      </c>
      <c r="DH116" s="989"/>
      <c r="DI116" s="989"/>
      <c r="DJ116" s="989"/>
      <c r="DK116" s="990"/>
      <c r="DL116" s="991">
        <v>61280</v>
      </c>
      <c r="DM116" s="989"/>
      <c r="DN116" s="989"/>
      <c r="DO116" s="989"/>
      <c r="DP116" s="990"/>
      <c r="DQ116" s="991">
        <v>54350</v>
      </c>
      <c r="DR116" s="989"/>
      <c r="DS116" s="989"/>
      <c r="DT116" s="989"/>
      <c r="DU116" s="990"/>
      <c r="DV116" s="992">
        <v>0.3</v>
      </c>
      <c r="DW116" s="993"/>
      <c r="DX116" s="993"/>
      <c r="DY116" s="993"/>
      <c r="DZ116" s="994"/>
    </row>
    <row r="117" spans="1:130" s="233" customFormat="1" ht="26.25" customHeight="1" x14ac:dyDescent="0.2">
      <c r="A117" s="942" t="s">
        <v>188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466</v>
      </c>
      <c r="Z117" s="924"/>
      <c r="AA117" s="1008">
        <v>5449955</v>
      </c>
      <c r="AB117" s="1009"/>
      <c r="AC117" s="1009"/>
      <c r="AD117" s="1009"/>
      <c r="AE117" s="1010"/>
      <c r="AF117" s="1011">
        <v>5472561</v>
      </c>
      <c r="AG117" s="1009"/>
      <c r="AH117" s="1009"/>
      <c r="AI117" s="1009"/>
      <c r="AJ117" s="1010"/>
      <c r="AK117" s="1011">
        <v>5546615</v>
      </c>
      <c r="AL117" s="1009"/>
      <c r="AM117" s="1009"/>
      <c r="AN117" s="1009"/>
      <c r="AO117" s="1010"/>
      <c r="AP117" s="1012"/>
      <c r="AQ117" s="1013"/>
      <c r="AR117" s="1013"/>
      <c r="AS117" s="1013"/>
      <c r="AT117" s="1014"/>
      <c r="AU117" s="938"/>
      <c r="AV117" s="939"/>
      <c r="AW117" s="939"/>
      <c r="AX117" s="939"/>
      <c r="AY117" s="939"/>
      <c r="AZ117" s="1004" t="s">
        <v>467</v>
      </c>
      <c r="BA117" s="1005"/>
      <c r="BB117" s="1005"/>
      <c r="BC117" s="1005"/>
      <c r="BD117" s="1005"/>
      <c r="BE117" s="1005"/>
      <c r="BF117" s="1005"/>
      <c r="BG117" s="1005"/>
      <c r="BH117" s="1005"/>
      <c r="BI117" s="1005"/>
      <c r="BJ117" s="1005"/>
      <c r="BK117" s="1005"/>
      <c r="BL117" s="1005"/>
      <c r="BM117" s="1005"/>
      <c r="BN117" s="1005"/>
      <c r="BO117" s="1005"/>
      <c r="BP117" s="1006"/>
      <c r="BQ117" s="955" t="s">
        <v>444</v>
      </c>
      <c r="BR117" s="956"/>
      <c r="BS117" s="956"/>
      <c r="BT117" s="956"/>
      <c r="BU117" s="956"/>
      <c r="BV117" s="956" t="s">
        <v>413</v>
      </c>
      <c r="BW117" s="956"/>
      <c r="BX117" s="956"/>
      <c r="BY117" s="956"/>
      <c r="BZ117" s="956"/>
      <c r="CA117" s="956" t="s">
        <v>455</v>
      </c>
      <c r="CB117" s="956"/>
      <c r="CC117" s="956"/>
      <c r="CD117" s="956"/>
      <c r="CE117" s="956"/>
      <c r="CF117" s="950" t="s">
        <v>455</v>
      </c>
      <c r="CG117" s="951"/>
      <c r="CH117" s="951"/>
      <c r="CI117" s="951"/>
      <c r="CJ117" s="951"/>
      <c r="CK117" s="978"/>
      <c r="CL117" s="979"/>
      <c r="CM117" s="952" t="s">
        <v>468</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413</v>
      </c>
      <c r="DH117" s="989"/>
      <c r="DI117" s="989"/>
      <c r="DJ117" s="989"/>
      <c r="DK117" s="990"/>
      <c r="DL117" s="991" t="s">
        <v>129</v>
      </c>
      <c r="DM117" s="989"/>
      <c r="DN117" s="989"/>
      <c r="DO117" s="989"/>
      <c r="DP117" s="990"/>
      <c r="DQ117" s="991" t="s">
        <v>443</v>
      </c>
      <c r="DR117" s="989"/>
      <c r="DS117" s="989"/>
      <c r="DT117" s="989"/>
      <c r="DU117" s="990"/>
      <c r="DV117" s="992" t="s">
        <v>443</v>
      </c>
      <c r="DW117" s="993"/>
      <c r="DX117" s="993"/>
      <c r="DY117" s="993"/>
      <c r="DZ117" s="994"/>
    </row>
    <row r="118" spans="1:130" s="233" customFormat="1" ht="26.25" customHeight="1" x14ac:dyDescent="0.2">
      <c r="A118" s="942" t="s">
        <v>438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435</v>
      </c>
      <c r="AB118" s="923"/>
      <c r="AC118" s="923"/>
      <c r="AD118" s="923"/>
      <c r="AE118" s="924"/>
      <c r="AF118" s="922" t="s">
        <v>436</v>
      </c>
      <c r="AG118" s="923"/>
      <c r="AH118" s="923"/>
      <c r="AI118" s="923"/>
      <c r="AJ118" s="924"/>
      <c r="AK118" s="922" t="s">
        <v>307</v>
      </c>
      <c r="AL118" s="923"/>
      <c r="AM118" s="923"/>
      <c r="AN118" s="923"/>
      <c r="AO118" s="924"/>
      <c r="AP118" s="1000" t="s">
        <v>437</v>
      </c>
      <c r="AQ118" s="1001"/>
      <c r="AR118" s="1001"/>
      <c r="AS118" s="1001"/>
      <c r="AT118" s="1002"/>
      <c r="AU118" s="938"/>
      <c r="AV118" s="939"/>
      <c r="AW118" s="939"/>
      <c r="AX118" s="939"/>
      <c r="AY118" s="939"/>
      <c r="AZ118" s="1003" t="s">
        <v>469</v>
      </c>
      <c r="BA118" s="995"/>
      <c r="BB118" s="995"/>
      <c r="BC118" s="995"/>
      <c r="BD118" s="995"/>
      <c r="BE118" s="995"/>
      <c r="BF118" s="995"/>
      <c r="BG118" s="995"/>
      <c r="BH118" s="995"/>
      <c r="BI118" s="995"/>
      <c r="BJ118" s="995"/>
      <c r="BK118" s="995"/>
      <c r="BL118" s="995"/>
      <c r="BM118" s="995"/>
      <c r="BN118" s="995"/>
      <c r="BO118" s="995"/>
      <c r="BP118" s="996"/>
      <c r="BQ118" s="1029" t="s">
        <v>413</v>
      </c>
      <c r="BR118" s="1030"/>
      <c r="BS118" s="1030"/>
      <c r="BT118" s="1030"/>
      <c r="BU118" s="1030"/>
      <c r="BV118" s="1030" t="s">
        <v>413</v>
      </c>
      <c r="BW118" s="1030"/>
      <c r="BX118" s="1030"/>
      <c r="BY118" s="1030"/>
      <c r="BZ118" s="1030"/>
      <c r="CA118" s="1030" t="s">
        <v>455</v>
      </c>
      <c r="CB118" s="1030"/>
      <c r="CC118" s="1030"/>
      <c r="CD118" s="1030"/>
      <c r="CE118" s="1030"/>
      <c r="CF118" s="950" t="s">
        <v>413</v>
      </c>
      <c r="CG118" s="951"/>
      <c r="CH118" s="951"/>
      <c r="CI118" s="951"/>
      <c r="CJ118" s="951"/>
      <c r="CK118" s="978"/>
      <c r="CL118" s="979"/>
      <c r="CM118" s="952" t="s">
        <v>470</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129</v>
      </c>
      <c r="DH118" s="989"/>
      <c r="DI118" s="989"/>
      <c r="DJ118" s="989"/>
      <c r="DK118" s="990"/>
      <c r="DL118" s="991" t="s">
        <v>443</v>
      </c>
      <c r="DM118" s="989"/>
      <c r="DN118" s="989"/>
      <c r="DO118" s="989"/>
      <c r="DP118" s="990"/>
      <c r="DQ118" s="991" t="s">
        <v>413</v>
      </c>
      <c r="DR118" s="989"/>
      <c r="DS118" s="989"/>
      <c r="DT118" s="989"/>
      <c r="DU118" s="990"/>
      <c r="DV118" s="992" t="s">
        <v>455</v>
      </c>
      <c r="DW118" s="993"/>
      <c r="DX118" s="993"/>
      <c r="DY118" s="993"/>
      <c r="DZ118" s="994"/>
    </row>
    <row r="119" spans="1:130" s="233" customFormat="1" ht="26.25" customHeight="1" x14ac:dyDescent="0.2">
      <c r="A119" s="1086" t="s">
        <v>441</v>
      </c>
      <c r="B119" s="977"/>
      <c r="C119" s="959" t="s">
        <v>442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413</v>
      </c>
      <c r="AB119" s="930"/>
      <c r="AC119" s="930"/>
      <c r="AD119" s="930"/>
      <c r="AE119" s="931"/>
      <c r="AF119" s="932" t="s">
        <v>413</v>
      </c>
      <c r="AG119" s="930"/>
      <c r="AH119" s="930"/>
      <c r="AI119" s="930"/>
      <c r="AJ119" s="931"/>
      <c r="AK119" s="932" t="s">
        <v>444</v>
      </c>
      <c r="AL119" s="930"/>
      <c r="AM119" s="930"/>
      <c r="AN119" s="930"/>
      <c r="AO119" s="931"/>
      <c r="AP119" s="933" t="s">
        <v>443</v>
      </c>
      <c r="AQ119" s="934"/>
      <c r="AR119" s="934"/>
      <c r="AS119" s="934"/>
      <c r="AT119" s="935"/>
      <c r="AU119" s="940"/>
      <c r="AV119" s="941"/>
      <c r="AW119" s="941"/>
      <c r="AX119" s="941"/>
      <c r="AY119" s="941"/>
      <c r="AZ119" s="254" t="s">
        <v>188</v>
      </c>
      <c r="BA119" s="254"/>
      <c r="BB119" s="254"/>
      <c r="BC119" s="254"/>
      <c r="BD119" s="254"/>
      <c r="BE119" s="254"/>
      <c r="BF119" s="254"/>
      <c r="BG119" s="254"/>
      <c r="BH119" s="254"/>
      <c r="BI119" s="254"/>
      <c r="BJ119" s="254"/>
      <c r="BK119" s="254"/>
      <c r="BL119" s="254"/>
      <c r="BM119" s="254"/>
      <c r="BN119" s="254"/>
      <c r="BO119" s="1007" t="s">
        <v>471</v>
      </c>
      <c r="BP119" s="1035"/>
      <c r="BQ119" s="1029">
        <v>46178601</v>
      </c>
      <c r="BR119" s="1030"/>
      <c r="BS119" s="1030"/>
      <c r="BT119" s="1030"/>
      <c r="BU119" s="1030"/>
      <c r="BV119" s="1030">
        <v>45773882</v>
      </c>
      <c r="BW119" s="1030"/>
      <c r="BX119" s="1030"/>
      <c r="BY119" s="1030"/>
      <c r="BZ119" s="1030"/>
      <c r="CA119" s="1030">
        <v>44586666</v>
      </c>
      <c r="CB119" s="1030"/>
      <c r="CC119" s="1030"/>
      <c r="CD119" s="1030"/>
      <c r="CE119" s="1030"/>
      <c r="CF119" s="1031"/>
      <c r="CG119" s="1032"/>
      <c r="CH119" s="1032"/>
      <c r="CI119" s="1032"/>
      <c r="CJ119" s="1033"/>
      <c r="CK119" s="980"/>
      <c r="CL119" s="981"/>
      <c r="CM119" s="1003" t="s">
        <v>472</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v>160000</v>
      </c>
      <c r="DH119" s="1016"/>
      <c r="DI119" s="1016"/>
      <c r="DJ119" s="1016"/>
      <c r="DK119" s="1017"/>
      <c r="DL119" s="1015">
        <v>120000</v>
      </c>
      <c r="DM119" s="1016"/>
      <c r="DN119" s="1016"/>
      <c r="DO119" s="1016"/>
      <c r="DP119" s="1017"/>
      <c r="DQ119" s="1015">
        <v>80000</v>
      </c>
      <c r="DR119" s="1016"/>
      <c r="DS119" s="1016"/>
      <c r="DT119" s="1016"/>
      <c r="DU119" s="1017"/>
      <c r="DV119" s="1018">
        <v>0.4</v>
      </c>
      <c r="DW119" s="1019"/>
      <c r="DX119" s="1019"/>
      <c r="DY119" s="1019"/>
      <c r="DZ119" s="1020"/>
    </row>
    <row r="120" spans="1:130" s="233" customFormat="1" ht="26.25" customHeight="1" x14ac:dyDescent="0.2">
      <c r="A120" s="1087"/>
      <c r="B120" s="979"/>
      <c r="C120" s="952" t="s">
        <v>447</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129</v>
      </c>
      <c r="AB120" s="989"/>
      <c r="AC120" s="989"/>
      <c r="AD120" s="989"/>
      <c r="AE120" s="990"/>
      <c r="AF120" s="991" t="s">
        <v>413</v>
      </c>
      <c r="AG120" s="989"/>
      <c r="AH120" s="989"/>
      <c r="AI120" s="989"/>
      <c r="AJ120" s="990"/>
      <c r="AK120" s="991" t="s">
        <v>413</v>
      </c>
      <c r="AL120" s="989"/>
      <c r="AM120" s="989"/>
      <c r="AN120" s="989"/>
      <c r="AO120" s="990"/>
      <c r="AP120" s="992" t="s">
        <v>444</v>
      </c>
      <c r="AQ120" s="993"/>
      <c r="AR120" s="993"/>
      <c r="AS120" s="993"/>
      <c r="AT120" s="994"/>
      <c r="AU120" s="1021" t="s">
        <v>473</v>
      </c>
      <c r="AV120" s="1022"/>
      <c r="AW120" s="1022"/>
      <c r="AX120" s="1022"/>
      <c r="AY120" s="1023"/>
      <c r="AZ120" s="959" t="s">
        <v>474</v>
      </c>
      <c r="BA120" s="927"/>
      <c r="BB120" s="927"/>
      <c r="BC120" s="927"/>
      <c r="BD120" s="927"/>
      <c r="BE120" s="927"/>
      <c r="BF120" s="927"/>
      <c r="BG120" s="927"/>
      <c r="BH120" s="927"/>
      <c r="BI120" s="927"/>
      <c r="BJ120" s="927"/>
      <c r="BK120" s="927"/>
      <c r="BL120" s="927"/>
      <c r="BM120" s="927"/>
      <c r="BN120" s="927"/>
      <c r="BO120" s="927"/>
      <c r="BP120" s="928"/>
      <c r="BQ120" s="960">
        <v>22526243</v>
      </c>
      <c r="BR120" s="961"/>
      <c r="BS120" s="961"/>
      <c r="BT120" s="961"/>
      <c r="BU120" s="961"/>
      <c r="BV120" s="961">
        <v>25543598</v>
      </c>
      <c r="BW120" s="961"/>
      <c r="BX120" s="961"/>
      <c r="BY120" s="961"/>
      <c r="BZ120" s="961"/>
      <c r="CA120" s="961">
        <v>30162719</v>
      </c>
      <c r="CB120" s="961"/>
      <c r="CC120" s="961"/>
      <c r="CD120" s="961"/>
      <c r="CE120" s="961"/>
      <c r="CF120" s="974">
        <v>149.9</v>
      </c>
      <c r="CG120" s="975"/>
      <c r="CH120" s="975"/>
      <c r="CI120" s="975"/>
      <c r="CJ120" s="975"/>
      <c r="CK120" s="1036" t="s">
        <v>475</v>
      </c>
      <c r="CL120" s="1037"/>
      <c r="CM120" s="1037"/>
      <c r="CN120" s="1037"/>
      <c r="CO120" s="1038"/>
      <c r="CP120" s="1044" t="s">
        <v>476</v>
      </c>
      <c r="CQ120" s="1045"/>
      <c r="CR120" s="1045"/>
      <c r="CS120" s="1045"/>
      <c r="CT120" s="1045"/>
      <c r="CU120" s="1045"/>
      <c r="CV120" s="1045"/>
      <c r="CW120" s="1045"/>
      <c r="CX120" s="1045"/>
      <c r="CY120" s="1045"/>
      <c r="CZ120" s="1045"/>
      <c r="DA120" s="1045"/>
      <c r="DB120" s="1045"/>
      <c r="DC120" s="1045"/>
      <c r="DD120" s="1045"/>
      <c r="DE120" s="1045"/>
      <c r="DF120" s="1046"/>
      <c r="DG120" s="960" t="s">
        <v>455</v>
      </c>
      <c r="DH120" s="961"/>
      <c r="DI120" s="961"/>
      <c r="DJ120" s="961"/>
      <c r="DK120" s="961"/>
      <c r="DL120" s="961">
        <v>7987539</v>
      </c>
      <c r="DM120" s="961"/>
      <c r="DN120" s="961"/>
      <c r="DO120" s="961"/>
      <c r="DP120" s="961"/>
      <c r="DQ120" s="961">
        <v>7257247</v>
      </c>
      <c r="DR120" s="961"/>
      <c r="DS120" s="961"/>
      <c r="DT120" s="961"/>
      <c r="DU120" s="961"/>
      <c r="DV120" s="962">
        <v>36.1</v>
      </c>
      <c r="DW120" s="962"/>
      <c r="DX120" s="962"/>
      <c r="DY120" s="962"/>
      <c r="DZ120" s="963"/>
    </row>
    <row r="121" spans="1:130" s="233" customFormat="1" ht="26.25" customHeight="1" x14ac:dyDescent="0.2">
      <c r="A121" s="1087"/>
      <c r="B121" s="979"/>
      <c r="C121" s="1004" t="s">
        <v>477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413</v>
      </c>
      <c r="AB121" s="989"/>
      <c r="AC121" s="989"/>
      <c r="AD121" s="989"/>
      <c r="AE121" s="990"/>
      <c r="AF121" s="991" t="s">
        <v>455</v>
      </c>
      <c r="AG121" s="989"/>
      <c r="AH121" s="989"/>
      <c r="AI121" s="989"/>
      <c r="AJ121" s="990"/>
      <c r="AK121" s="991" t="s">
        <v>455</v>
      </c>
      <c r="AL121" s="989"/>
      <c r="AM121" s="989"/>
      <c r="AN121" s="989"/>
      <c r="AO121" s="990"/>
      <c r="AP121" s="992" t="s">
        <v>413</v>
      </c>
      <c r="AQ121" s="993"/>
      <c r="AR121" s="993"/>
      <c r="AS121" s="993"/>
      <c r="AT121" s="994"/>
      <c r="AU121" s="1024"/>
      <c r="AV121" s="1025"/>
      <c r="AW121" s="1025"/>
      <c r="AX121" s="1025"/>
      <c r="AY121" s="1026"/>
      <c r="AZ121" s="952" t="s">
        <v>478</v>
      </c>
      <c r="BA121" s="953"/>
      <c r="BB121" s="953"/>
      <c r="BC121" s="953"/>
      <c r="BD121" s="953"/>
      <c r="BE121" s="953"/>
      <c r="BF121" s="953"/>
      <c r="BG121" s="953"/>
      <c r="BH121" s="953"/>
      <c r="BI121" s="953"/>
      <c r="BJ121" s="953"/>
      <c r="BK121" s="953"/>
      <c r="BL121" s="953"/>
      <c r="BM121" s="953"/>
      <c r="BN121" s="953"/>
      <c r="BO121" s="953"/>
      <c r="BP121" s="954"/>
      <c r="BQ121" s="955">
        <v>6061499</v>
      </c>
      <c r="BR121" s="956"/>
      <c r="BS121" s="956"/>
      <c r="BT121" s="956"/>
      <c r="BU121" s="956"/>
      <c r="BV121" s="956">
        <v>6278578</v>
      </c>
      <c r="BW121" s="956"/>
      <c r="BX121" s="956"/>
      <c r="BY121" s="956"/>
      <c r="BZ121" s="956"/>
      <c r="CA121" s="956">
        <v>5977676</v>
      </c>
      <c r="CB121" s="956"/>
      <c r="CC121" s="956"/>
      <c r="CD121" s="956"/>
      <c r="CE121" s="956"/>
      <c r="CF121" s="950">
        <v>29.7</v>
      </c>
      <c r="CG121" s="951"/>
      <c r="CH121" s="951"/>
      <c r="CI121" s="951"/>
      <c r="CJ121" s="951"/>
      <c r="CK121" s="1039"/>
      <c r="CL121" s="1040"/>
      <c r="CM121" s="1040"/>
      <c r="CN121" s="1040"/>
      <c r="CO121" s="1041"/>
      <c r="CP121" s="1049" t="s">
        <v>410</v>
      </c>
      <c r="CQ121" s="1050"/>
      <c r="CR121" s="1050"/>
      <c r="CS121" s="1050"/>
      <c r="CT121" s="1050"/>
      <c r="CU121" s="1050"/>
      <c r="CV121" s="1050"/>
      <c r="CW121" s="1050"/>
      <c r="CX121" s="1050"/>
      <c r="CY121" s="1050"/>
      <c r="CZ121" s="1050"/>
      <c r="DA121" s="1050"/>
      <c r="DB121" s="1050"/>
      <c r="DC121" s="1050"/>
      <c r="DD121" s="1050"/>
      <c r="DE121" s="1050"/>
      <c r="DF121" s="1051"/>
      <c r="DG121" s="955">
        <v>1399797</v>
      </c>
      <c r="DH121" s="956"/>
      <c r="DI121" s="956"/>
      <c r="DJ121" s="956"/>
      <c r="DK121" s="956"/>
      <c r="DL121" s="956">
        <v>1717091</v>
      </c>
      <c r="DM121" s="956"/>
      <c r="DN121" s="956"/>
      <c r="DO121" s="956"/>
      <c r="DP121" s="956"/>
      <c r="DQ121" s="956">
        <v>1770799</v>
      </c>
      <c r="DR121" s="956"/>
      <c r="DS121" s="956"/>
      <c r="DT121" s="956"/>
      <c r="DU121" s="956"/>
      <c r="DV121" s="957">
        <v>8.8000000000000007</v>
      </c>
      <c r="DW121" s="957"/>
      <c r="DX121" s="957"/>
      <c r="DY121" s="957"/>
      <c r="DZ121" s="958"/>
    </row>
    <row r="122" spans="1:130" s="233" customFormat="1" ht="26.25" customHeight="1" x14ac:dyDescent="0.2">
      <c r="A122" s="1087"/>
      <c r="B122" s="979"/>
      <c r="C122" s="952" t="s">
        <v>458</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413</v>
      </c>
      <c r="AB122" s="989"/>
      <c r="AC122" s="989"/>
      <c r="AD122" s="989"/>
      <c r="AE122" s="990"/>
      <c r="AF122" s="991" t="s">
        <v>455</v>
      </c>
      <c r="AG122" s="989"/>
      <c r="AH122" s="989"/>
      <c r="AI122" s="989"/>
      <c r="AJ122" s="990"/>
      <c r="AK122" s="991" t="s">
        <v>455</v>
      </c>
      <c r="AL122" s="989"/>
      <c r="AM122" s="989"/>
      <c r="AN122" s="989"/>
      <c r="AO122" s="990"/>
      <c r="AP122" s="992" t="s">
        <v>129</v>
      </c>
      <c r="AQ122" s="993"/>
      <c r="AR122" s="993"/>
      <c r="AS122" s="993"/>
      <c r="AT122" s="994"/>
      <c r="AU122" s="1024"/>
      <c r="AV122" s="1025"/>
      <c r="AW122" s="1025"/>
      <c r="AX122" s="1025"/>
      <c r="AY122" s="1026"/>
      <c r="AZ122" s="1003" t="s">
        <v>479</v>
      </c>
      <c r="BA122" s="995"/>
      <c r="BB122" s="995"/>
      <c r="BC122" s="995"/>
      <c r="BD122" s="995"/>
      <c r="BE122" s="995"/>
      <c r="BF122" s="995"/>
      <c r="BG122" s="995"/>
      <c r="BH122" s="995"/>
      <c r="BI122" s="995"/>
      <c r="BJ122" s="995"/>
      <c r="BK122" s="995"/>
      <c r="BL122" s="995"/>
      <c r="BM122" s="995"/>
      <c r="BN122" s="995"/>
      <c r="BO122" s="995"/>
      <c r="BP122" s="996"/>
      <c r="BQ122" s="1029">
        <v>39154297</v>
      </c>
      <c r="BR122" s="1030"/>
      <c r="BS122" s="1030"/>
      <c r="BT122" s="1030"/>
      <c r="BU122" s="1030"/>
      <c r="BV122" s="1030">
        <v>38115010</v>
      </c>
      <c r="BW122" s="1030"/>
      <c r="BX122" s="1030"/>
      <c r="BY122" s="1030"/>
      <c r="BZ122" s="1030"/>
      <c r="CA122" s="1030">
        <v>36862731</v>
      </c>
      <c r="CB122" s="1030"/>
      <c r="CC122" s="1030"/>
      <c r="CD122" s="1030"/>
      <c r="CE122" s="1030"/>
      <c r="CF122" s="1047">
        <v>183.2</v>
      </c>
      <c r="CG122" s="1048"/>
      <c r="CH122" s="1048"/>
      <c r="CI122" s="1048"/>
      <c r="CJ122" s="1048"/>
      <c r="CK122" s="1039"/>
      <c r="CL122" s="1040"/>
      <c r="CM122" s="1040"/>
      <c r="CN122" s="1040"/>
      <c r="CO122" s="1041"/>
      <c r="CP122" s="1049" t="s">
        <v>480</v>
      </c>
      <c r="CQ122" s="1050"/>
      <c r="CR122" s="1050"/>
      <c r="CS122" s="1050"/>
      <c r="CT122" s="1050"/>
      <c r="CU122" s="1050"/>
      <c r="CV122" s="1050"/>
      <c r="CW122" s="1050"/>
      <c r="CX122" s="1050"/>
      <c r="CY122" s="1050"/>
      <c r="CZ122" s="1050"/>
      <c r="DA122" s="1050"/>
      <c r="DB122" s="1050"/>
      <c r="DC122" s="1050"/>
      <c r="DD122" s="1050"/>
      <c r="DE122" s="1050"/>
      <c r="DF122" s="1051"/>
      <c r="DG122" s="955">
        <v>181192</v>
      </c>
      <c r="DH122" s="956"/>
      <c r="DI122" s="956"/>
      <c r="DJ122" s="956"/>
      <c r="DK122" s="956"/>
      <c r="DL122" s="956">
        <v>150727</v>
      </c>
      <c r="DM122" s="956"/>
      <c r="DN122" s="956"/>
      <c r="DO122" s="956"/>
      <c r="DP122" s="956"/>
      <c r="DQ122" s="956">
        <v>112072</v>
      </c>
      <c r="DR122" s="956"/>
      <c r="DS122" s="956"/>
      <c r="DT122" s="956"/>
      <c r="DU122" s="956"/>
      <c r="DV122" s="957">
        <v>0.6</v>
      </c>
      <c r="DW122" s="957"/>
      <c r="DX122" s="957"/>
      <c r="DY122" s="957"/>
      <c r="DZ122" s="958"/>
    </row>
    <row r="123" spans="1:130" s="233" customFormat="1" ht="26.25" customHeight="1" x14ac:dyDescent="0.2">
      <c r="A123" s="1087"/>
      <c r="B123" s="979"/>
      <c r="C123" s="952" t="s">
        <v>465</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v>7814</v>
      </c>
      <c r="AB123" s="989"/>
      <c r="AC123" s="989"/>
      <c r="AD123" s="989"/>
      <c r="AE123" s="990"/>
      <c r="AF123" s="991">
        <v>7719</v>
      </c>
      <c r="AG123" s="989"/>
      <c r="AH123" s="989"/>
      <c r="AI123" s="989"/>
      <c r="AJ123" s="990"/>
      <c r="AK123" s="991">
        <v>7625</v>
      </c>
      <c r="AL123" s="989"/>
      <c r="AM123" s="989"/>
      <c r="AN123" s="989"/>
      <c r="AO123" s="990"/>
      <c r="AP123" s="992">
        <v>0</v>
      </c>
      <c r="AQ123" s="993"/>
      <c r="AR123" s="993"/>
      <c r="AS123" s="993"/>
      <c r="AT123" s="994"/>
      <c r="AU123" s="1027"/>
      <c r="AV123" s="1028"/>
      <c r="AW123" s="1028"/>
      <c r="AX123" s="1028"/>
      <c r="AY123" s="1028"/>
      <c r="AZ123" s="254" t="s">
        <v>188</v>
      </c>
      <c r="BA123" s="254"/>
      <c r="BB123" s="254"/>
      <c r="BC123" s="254"/>
      <c r="BD123" s="254"/>
      <c r="BE123" s="254"/>
      <c r="BF123" s="254"/>
      <c r="BG123" s="254"/>
      <c r="BH123" s="254"/>
      <c r="BI123" s="254"/>
      <c r="BJ123" s="254"/>
      <c r="BK123" s="254"/>
      <c r="BL123" s="254"/>
      <c r="BM123" s="254"/>
      <c r="BN123" s="254"/>
      <c r="BO123" s="1007" t="s">
        <v>481</v>
      </c>
      <c r="BP123" s="1035"/>
      <c r="BQ123" s="1093">
        <v>67742039</v>
      </c>
      <c r="BR123" s="1094"/>
      <c r="BS123" s="1094"/>
      <c r="BT123" s="1094"/>
      <c r="BU123" s="1094"/>
      <c r="BV123" s="1094">
        <v>69937186</v>
      </c>
      <c r="BW123" s="1094"/>
      <c r="BX123" s="1094"/>
      <c r="BY123" s="1094"/>
      <c r="BZ123" s="1094"/>
      <c r="CA123" s="1094">
        <v>73003126</v>
      </c>
      <c r="CB123" s="1094"/>
      <c r="CC123" s="1094"/>
      <c r="CD123" s="1094"/>
      <c r="CE123" s="1094"/>
      <c r="CF123" s="1031"/>
      <c r="CG123" s="1032"/>
      <c r="CH123" s="1032"/>
      <c r="CI123" s="1032"/>
      <c r="CJ123" s="1033"/>
      <c r="CK123" s="1039"/>
      <c r="CL123" s="1040"/>
      <c r="CM123" s="1040"/>
      <c r="CN123" s="1040"/>
      <c r="CO123" s="1041"/>
      <c r="CP123" s="1049" t="s">
        <v>482</v>
      </c>
      <c r="CQ123" s="1050"/>
      <c r="CR123" s="1050"/>
      <c r="CS123" s="1050"/>
      <c r="CT123" s="1050"/>
      <c r="CU123" s="1050"/>
      <c r="CV123" s="1050"/>
      <c r="CW123" s="1050"/>
      <c r="CX123" s="1050"/>
      <c r="CY123" s="1050"/>
      <c r="CZ123" s="1050"/>
      <c r="DA123" s="1050"/>
      <c r="DB123" s="1050"/>
      <c r="DC123" s="1050"/>
      <c r="DD123" s="1050"/>
      <c r="DE123" s="1050"/>
      <c r="DF123" s="1051"/>
      <c r="DG123" s="988" t="s">
        <v>129</v>
      </c>
      <c r="DH123" s="989"/>
      <c r="DI123" s="989"/>
      <c r="DJ123" s="989"/>
      <c r="DK123" s="990"/>
      <c r="DL123" s="991" t="s">
        <v>129</v>
      </c>
      <c r="DM123" s="989"/>
      <c r="DN123" s="989"/>
      <c r="DO123" s="989"/>
      <c r="DP123" s="990"/>
      <c r="DQ123" s="991" t="s">
        <v>413</v>
      </c>
      <c r="DR123" s="989"/>
      <c r="DS123" s="989"/>
      <c r="DT123" s="989"/>
      <c r="DU123" s="990"/>
      <c r="DV123" s="992" t="s">
        <v>129</v>
      </c>
      <c r="DW123" s="993"/>
      <c r="DX123" s="993"/>
      <c r="DY123" s="993"/>
      <c r="DZ123" s="994"/>
    </row>
    <row r="124" spans="1:130" s="233" customFormat="1" ht="26.25" customHeight="1" thickBot="1" x14ac:dyDescent="0.25">
      <c r="A124" s="1087"/>
      <c r="B124" s="979"/>
      <c r="C124" s="952" t="s">
        <v>468</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463</v>
      </c>
      <c r="AB124" s="989"/>
      <c r="AC124" s="989"/>
      <c r="AD124" s="989"/>
      <c r="AE124" s="990"/>
      <c r="AF124" s="991" t="s">
        <v>443</v>
      </c>
      <c r="AG124" s="989"/>
      <c r="AH124" s="989"/>
      <c r="AI124" s="989"/>
      <c r="AJ124" s="990"/>
      <c r="AK124" s="991" t="s">
        <v>463</v>
      </c>
      <c r="AL124" s="989"/>
      <c r="AM124" s="989"/>
      <c r="AN124" s="989"/>
      <c r="AO124" s="990"/>
      <c r="AP124" s="992" t="s">
        <v>443</v>
      </c>
      <c r="AQ124" s="993"/>
      <c r="AR124" s="993"/>
      <c r="AS124" s="993"/>
      <c r="AT124" s="994"/>
      <c r="AU124" s="1089" t="s">
        <v>483</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443</v>
      </c>
      <c r="BR124" s="1057"/>
      <c r="BS124" s="1057"/>
      <c r="BT124" s="1057"/>
      <c r="BU124" s="1057"/>
      <c r="BV124" s="1057" t="s">
        <v>129</v>
      </c>
      <c r="BW124" s="1057"/>
      <c r="BX124" s="1057"/>
      <c r="BY124" s="1057"/>
      <c r="BZ124" s="1057"/>
      <c r="CA124" s="1057" t="s">
        <v>463</v>
      </c>
      <c r="CB124" s="1057"/>
      <c r="CC124" s="1057"/>
      <c r="CD124" s="1057"/>
      <c r="CE124" s="1057"/>
      <c r="CF124" s="1058"/>
      <c r="CG124" s="1059"/>
      <c r="CH124" s="1059"/>
      <c r="CI124" s="1059"/>
      <c r="CJ124" s="1060"/>
      <c r="CK124" s="1042"/>
      <c r="CL124" s="1042"/>
      <c r="CM124" s="1042"/>
      <c r="CN124" s="1042"/>
      <c r="CO124" s="1043"/>
      <c r="CP124" s="1049" t="s">
        <v>484</v>
      </c>
      <c r="CQ124" s="1050"/>
      <c r="CR124" s="1050"/>
      <c r="CS124" s="1050"/>
      <c r="CT124" s="1050"/>
      <c r="CU124" s="1050"/>
      <c r="CV124" s="1050"/>
      <c r="CW124" s="1050"/>
      <c r="CX124" s="1050"/>
      <c r="CY124" s="1050"/>
      <c r="CZ124" s="1050"/>
      <c r="DA124" s="1050"/>
      <c r="DB124" s="1050"/>
      <c r="DC124" s="1050"/>
      <c r="DD124" s="1050"/>
      <c r="DE124" s="1050"/>
      <c r="DF124" s="1051"/>
      <c r="DG124" s="1034">
        <v>8373579</v>
      </c>
      <c r="DH124" s="1016"/>
      <c r="DI124" s="1016"/>
      <c r="DJ124" s="1016"/>
      <c r="DK124" s="1017"/>
      <c r="DL124" s="1015">
        <v>9829</v>
      </c>
      <c r="DM124" s="1016"/>
      <c r="DN124" s="1016"/>
      <c r="DO124" s="1016"/>
      <c r="DP124" s="1017"/>
      <c r="DQ124" s="1015" t="s">
        <v>413</v>
      </c>
      <c r="DR124" s="1016"/>
      <c r="DS124" s="1016"/>
      <c r="DT124" s="1016"/>
      <c r="DU124" s="1017"/>
      <c r="DV124" s="1018" t="s">
        <v>413</v>
      </c>
      <c r="DW124" s="1019"/>
      <c r="DX124" s="1019"/>
      <c r="DY124" s="1019"/>
      <c r="DZ124" s="1020"/>
    </row>
    <row r="125" spans="1:130" s="233" customFormat="1" ht="26.25" customHeight="1" x14ac:dyDescent="0.2">
      <c r="A125" s="1087"/>
      <c r="B125" s="979"/>
      <c r="C125" s="952" t="s">
        <v>470</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444</v>
      </c>
      <c r="AB125" s="989"/>
      <c r="AC125" s="989"/>
      <c r="AD125" s="989"/>
      <c r="AE125" s="990"/>
      <c r="AF125" s="991" t="s">
        <v>413</v>
      </c>
      <c r="AG125" s="989"/>
      <c r="AH125" s="989"/>
      <c r="AI125" s="989"/>
      <c r="AJ125" s="990"/>
      <c r="AK125" s="991" t="s">
        <v>129</v>
      </c>
      <c r="AL125" s="989"/>
      <c r="AM125" s="989"/>
      <c r="AN125" s="989"/>
      <c r="AO125" s="990"/>
      <c r="AP125" s="992" t="s">
        <v>413</v>
      </c>
      <c r="AQ125" s="993"/>
      <c r="AR125" s="993"/>
      <c r="AS125" s="993"/>
      <c r="AT125" s="99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2" t="s">
        <v>485</v>
      </c>
      <c r="CL125" s="1037"/>
      <c r="CM125" s="1037"/>
      <c r="CN125" s="1037"/>
      <c r="CO125" s="1038"/>
      <c r="CP125" s="959" t="s">
        <v>486</v>
      </c>
      <c r="CQ125" s="927"/>
      <c r="CR125" s="927"/>
      <c r="CS125" s="927"/>
      <c r="CT125" s="927"/>
      <c r="CU125" s="927"/>
      <c r="CV125" s="927"/>
      <c r="CW125" s="927"/>
      <c r="CX125" s="927"/>
      <c r="CY125" s="927"/>
      <c r="CZ125" s="927"/>
      <c r="DA125" s="927"/>
      <c r="DB125" s="927"/>
      <c r="DC125" s="927"/>
      <c r="DD125" s="927"/>
      <c r="DE125" s="927"/>
      <c r="DF125" s="928"/>
      <c r="DG125" s="960" t="s">
        <v>413</v>
      </c>
      <c r="DH125" s="961"/>
      <c r="DI125" s="961"/>
      <c r="DJ125" s="961"/>
      <c r="DK125" s="961"/>
      <c r="DL125" s="961" t="s">
        <v>413</v>
      </c>
      <c r="DM125" s="961"/>
      <c r="DN125" s="961"/>
      <c r="DO125" s="961"/>
      <c r="DP125" s="961"/>
      <c r="DQ125" s="961" t="s">
        <v>413</v>
      </c>
      <c r="DR125" s="961"/>
      <c r="DS125" s="961"/>
      <c r="DT125" s="961"/>
      <c r="DU125" s="961"/>
      <c r="DV125" s="962" t="s">
        <v>129</v>
      </c>
      <c r="DW125" s="962"/>
      <c r="DX125" s="962"/>
      <c r="DY125" s="962"/>
      <c r="DZ125" s="963"/>
    </row>
    <row r="126" spans="1:130" s="233" customFormat="1" ht="26.25" customHeight="1" thickBot="1" x14ac:dyDescent="0.25">
      <c r="A126" s="1087"/>
      <c r="B126" s="979"/>
      <c r="C126" s="952" t="s">
        <v>472</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v>40000</v>
      </c>
      <c r="AB126" s="989"/>
      <c r="AC126" s="989"/>
      <c r="AD126" s="989"/>
      <c r="AE126" s="990"/>
      <c r="AF126" s="991">
        <v>40000</v>
      </c>
      <c r="AG126" s="989"/>
      <c r="AH126" s="989"/>
      <c r="AI126" s="989"/>
      <c r="AJ126" s="990"/>
      <c r="AK126" s="991">
        <v>40000</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3"/>
      <c r="CL126" s="1040"/>
      <c r="CM126" s="1040"/>
      <c r="CN126" s="1040"/>
      <c r="CO126" s="1041"/>
      <c r="CP126" s="952" t="s">
        <v>487</v>
      </c>
      <c r="CQ126" s="953"/>
      <c r="CR126" s="953"/>
      <c r="CS126" s="953"/>
      <c r="CT126" s="953"/>
      <c r="CU126" s="953"/>
      <c r="CV126" s="953"/>
      <c r="CW126" s="953"/>
      <c r="CX126" s="953"/>
      <c r="CY126" s="953"/>
      <c r="CZ126" s="953"/>
      <c r="DA126" s="953"/>
      <c r="DB126" s="953"/>
      <c r="DC126" s="953"/>
      <c r="DD126" s="953"/>
      <c r="DE126" s="953"/>
      <c r="DF126" s="954"/>
      <c r="DG126" s="955" t="s">
        <v>444</v>
      </c>
      <c r="DH126" s="956"/>
      <c r="DI126" s="956"/>
      <c r="DJ126" s="956"/>
      <c r="DK126" s="956"/>
      <c r="DL126" s="956" t="s">
        <v>413</v>
      </c>
      <c r="DM126" s="956"/>
      <c r="DN126" s="956"/>
      <c r="DO126" s="956"/>
      <c r="DP126" s="956"/>
      <c r="DQ126" s="956">
        <v>34654</v>
      </c>
      <c r="DR126" s="956"/>
      <c r="DS126" s="956"/>
      <c r="DT126" s="956"/>
      <c r="DU126" s="956"/>
      <c r="DV126" s="957">
        <v>0.2</v>
      </c>
      <c r="DW126" s="957"/>
      <c r="DX126" s="957"/>
      <c r="DY126" s="957"/>
      <c r="DZ126" s="958"/>
    </row>
    <row r="127" spans="1:130" s="233" customFormat="1" ht="26.25" customHeight="1" x14ac:dyDescent="0.2">
      <c r="A127" s="1088"/>
      <c r="B127" s="981"/>
      <c r="C127" s="1003" t="s">
        <v>488</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v>237</v>
      </c>
      <c r="AB127" s="989"/>
      <c r="AC127" s="989"/>
      <c r="AD127" s="989"/>
      <c r="AE127" s="990"/>
      <c r="AF127" s="991">
        <v>167</v>
      </c>
      <c r="AG127" s="989"/>
      <c r="AH127" s="989"/>
      <c r="AI127" s="989"/>
      <c r="AJ127" s="990"/>
      <c r="AK127" s="991">
        <v>97</v>
      </c>
      <c r="AL127" s="989"/>
      <c r="AM127" s="989"/>
      <c r="AN127" s="989"/>
      <c r="AO127" s="990"/>
      <c r="AP127" s="992">
        <v>0</v>
      </c>
      <c r="AQ127" s="993"/>
      <c r="AR127" s="993"/>
      <c r="AS127" s="993"/>
      <c r="AT127" s="994"/>
      <c r="AU127" s="235"/>
      <c r="AV127" s="235"/>
      <c r="AW127" s="235"/>
      <c r="AX127" s="1061" t="s">
        <v>489</v>
      </c>
      <c r="AY127" s="1062"/>
      <c r="AZ127" s="1062"/>
      <c r="BA127" s="1062"/>
      <c r="BB127" s="1062"/>
      <c r="BC127" s="1062"/>
      <c r="BD127" s="1062"/>
      <c r="BE127" s="1063"/>
      <c r="BF127" s="1064" t="s">
        <v>490</v>
      </c>
      <c r="BG127" s="1062"/>
      <c r="BH127" s="1062"/>
      <c r="BI127" s="1062"/>
      <c r="BJ127" s="1062"/>
      <c r="BK127" s="1062"/>
      <c r="BL127" s="1063"/>
      <c r="BM127" s="1064" t="s">
        <v>491</v>
      </c>
      <c r="BN127" s="1062"/>
      <c r="BO127" s="1062"/>
      <c r="BP127" s="1062"/>
      <c r="BQ127" s="1062"/>
      <c r="BR127" s="1062"/>
      <c r="BS127" s="1063"/>
      <c r="BT127" s="1064" t="s">
        <v>492</v>
      </c>
      <c r="BU127" s="1062"/>
      <c r="BV127" s="1062"/>
      <c r="BW127" s="1062"/>
      <c r="BX127" s="1062"/>
      <c r="BY127" s="1062"/>
      <c r="BZ127" s="1085"/>
      <c r="CA127" s="235"/>
      <c r="CB127" s="235"/>
      <c r="CC127" s="235"/>
      <c r="CD127" s="258"/>
      <c r="CE127" s="258"/>
      <c r="CF127" s="258"/>
      <c r="CG127" s="235"/>
      <c r="CH127" s="235"/>
      <c r="CI127" s="235"/>
      <c r="CJ127" s="257"/>
      <c r="CK127" s="1053"/>
      <c r="CL127" s="1040"/>
      <c r="CM127" s="1040"/>
      <c r="CN127" s="1040"/>
      <c r="CO127" s="1041"/>
      <c r="CP127" s="952" t="s">
        <v>493</v>
      </c>
      <c r="CQ127" s="953"/>
      <c r="CR127" s="953"/>
      <c r="CS127" s="953"/>
      <c r="CT127" s="953"/>
      <c r="CU127" s="953"/>
      <c r="CV127" s="953"/>
      <c r="CW127" s="953"/>
      <c r="CX127" s="953"/>
      <c r="CY127" s="953"/>
      <c r="CZ127" s="953"/>
      <c r="DA127" s="953"/>
      <c r="DB127" s="953"/>
      <c r="DC127" s="953"/>
      <c r="DD127" s="953"/>
      <c r="DE127" s="953"/>
      <c r="DF127" s="954"/>
      <c r="DG127" s="955" t="s">
        <v>413</v>
      </c>
      <c r="DH127" s="956"/>
      <c r="DI127" s="956"/>
      <c r="DJ127" s="956"/>
      <c r="DK127" s="956"/>
      <c r="DL127" s="956" t="s">
        <v>413</v>
      </c>
      <c r="DM127" s="956"/>
      <c r="DN127" s="956"/>
      <c r="DO127" s="956"/>
      <c r="DP127" s="956"/>
      <c r="DQ127" s="956" t="s">
        <v>129</v>
      </c>
      <c r="DR127" s="956"/>
      <c r="DS127" s="956"/>
      <c r="DT127" s="956"/>
      <c r="DU127" s="956"/>
      <c r="DV127" s="957" t="s">
        <v>413</v>
      </c>
      <c r="DW127" s="957"/>
      <c r="DX127" s="957"/>
      <c r="DY127" s="957"/>
      <c r="DZ127" s="958"/>
    </row>
    <row r="128" spans="1:130" s="233" customFormat="1" ht="26.25" customHeight="1" thickBot="1" x14ac:dyDescent="0.25">
      <c r="A128" s="1071" t="s">
        <v>494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495</v>
      </c>
      <c r="X128" s="1073"/>
      <c r="Y128" s="1073"/>
      <c r="Z128" s="1074"/>
      <c r="AA128" s="1075">
        <v>908819</v>
      </c>
      <c r="AB128" s="1076"/>
      <c r="AC128" s="1076"/>
      <c r="AD128" s="1076"/>
      <c r="AE128" s="1077"/>
      <c r="AF128" s="1078">
        <v>789844</v>
      </c>
      <c r="AG128" s="1076"/>
      <c r="AH128" s="1076"/>
      <c r="AI128" s="1076"/>
      <c r="AJ128" s="1077"/>
      <c r="AK128" s="1078">
        <v>833068</v>
      </c>
      <c r="AL128" s="1076"/>
      <c r="AM128" s="1076"/>
      <c r="AN128" s="1076"/>
      <c r="AO128" s="1077"/>
      <c r="AP128" s="1079"/>
      <c r="AQ128" s="1080"/>
      <c r="AR128" s="1080"/>
      <c r="AS128" s="1080"/>
      <c r="AT128" s="1081"/>
      <c r="AU128" s="235"/>
      <c r="AV128" s="235"/>
      <c r="AW128" s="235"/>
      <c r="AX128" s="926" t="s">
        <v>496</v>
      </c>
      <c r="AY128" s="927"/>
      <c r="AZ128" s="927"/>
      <c r="BA128" s="927"/>
      <c r="BB128" s="927"/>
      <c r="BC128" s="927"/>
      <c r="BD128" s="927"/>
      <c r="BE128" s="928"/>
      <c r="BF128" s="1082" t="s">
        <v>129</v>
      </c>
      <c r="BG128" s="1083"/>
      <c r="BH128" s="1083"/>
      <c r="BI128" s="1083"/>
      <c r="BJ128" s="1083"/>
      <c r="BK128" s="1083"/>
      <c r="BL128" s="1084"/>
      <c r="BM128" s="1082">
        <v>12.12</v>
      </c>
      <c r="BN128" s="1083"/>
      <c r="BO128" s="1083"/>
      <c r="BP128" s="1083"/>
      <c r="BQ128" s="1083"/>
      <c r="BR128" s="1083"/>
      <c r="BS128" s="1084"/>
      <c r="BT128" s="1082">
        <v>20</v>
      </c>
      <c r="BU128" s="1083"/>
      <c r="BV128" s="1083"/>
      <c r="BW128" s="1083"/>
      <c r="BX128" s="1083"/>
      <c r="BY128" s="1083"/>
      <c r="BZ128" s="1106"/>
      <c r="CA128" s="258"/>
      <c r="CB128" s="258"/>
      <c r="CC128" s="258"/>
      <c r="CD128" s="258"/>
      <c r="CE128" s="258"/>
      <c r="CF128" s="258"/>
      <c r="CG128" s="235"/>
      <c r="CH128" s="235"/>
      <c r="CI128" s="235"/>
      <c r="CJ128" s="257"/>
      <c r="CK128" s="1054"/>
      <c r="CL128" s="1055"/>
      <c r="CM128" s="1055"/>
      <c r="CN128" s="1055"/>
      <c r="CO128" s="1056"/>
      <c r="CP128" s="1065" t="s">
        <v>497</v>
      </c>
      <c r="CQ128" s="755"/>
      <c r="CR128" s="755"/>
      <c r="CS128" s="755"/>
      <c r="CT128" s="755"/>
      <c r="CU128" s="755"/>
      <c r="CV128" s="755"/>
      <c r="CW128" s="755"/>
      <c r="CX128" s="755"/>
      <c r="CY128" s="755"/>
      <c r="CZ128" s="755"/>
      <c r="DA128" s="755"/>
      <c r="DB128" s="755"/>
      <c r="DC128" s="755"/>
      <c r="DD128" s="755"/>
      <c r="DE128" s="755"/>
      <c r="DF128" s="1066"/>
      <c r="DG128" s="1067" t="s">
        <v>129</v>
      </c>
      <c r="DH128" s="1068"/>
      <c r="DI128" s="1068"/>
      <c r="DJ128" s="1068"/>
      <c r="DK128" s="1068"/>
      <c r="DL128" s="1068" t="s">
        <v>129</v>
      </c>
      <c r="DM128" s="1068"/>
      <c r="DN128" s="1068"/>
      <c r="DO128" s="1068"/>
      <c r="DP128" s="1068"/>
      <c r="DQ128" s="1068" t="s">
        <v>413</v>
      </c>
      <c r="DR128" s="1068"/>
      <c r="DS128" s="1068"/>
      <c r="DT128" s="1068"/>
      <c r="DU128" s="1068"/>
      <c r="DV128" s="1069" t="s">
        <v>413</v>
      </c>
      <c r="DW128" s="1069"/>
      <c r="DX128" s="1069"/>
      <c r="DY128" s="1069"/>
      <c r="DZ128" s="1070"/>
    </row>
    <row r="129" spans="1:131" s="233" customFormat="1" ht="26.25" customHeight="1" x14ac:dyDescent="0.2">
      <c r="A129" s="964" t="s">
        <v>106</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498</v>
      </c>
      <c r="X129" s="1101"/>
      <c r="Y129" s="1101"/>
      <c r="Z129" s="1102"/>
      <c r="AA129" s="988">
        <v>23046805</v>
      </c>
      <c r="AB129" s="989"/>
      <c r="AC129" s="989"/>
      <c r="AD129" s="989"/>
      <c r="AE129" s="990"/>
      <c r="AF129" s="991">
        <v>23746864</v>
      </c>
      <c r="AG129" s="989"/>
      <c r="AH129" s="989"/>
      <c r="AI129" s="989"/>
      <c r="AJ129" s="990"/>
      <c r="AK129" s="991">
        <v>24521336</v>
      </c>
      <c r="AL129" s="989"/>
      <c r="AM129" s="989"/>
      <c r="AN129" s="989"/>
      <c r="AO129" s="990"/>
      <c r="AP129" s="1103"/>
      <c r="AQ129" s="1104"/>
      <c r="AR129" s="1104"/>
      <c r="AS129" s="1104"/>
      <c r="AT129" s="1105"/>
      <c r="AU129" s="236"/>
      <c r="AV129" s="236"/>
      <c r="AW129" s="236"/>
      <c r="AX129" s="1095" t="s">
        <v>499</v>
      </c>
      <c r="AY129" s="953"/>
      <c r="AZ129" s="953"/>
      <c r="BA129" s="953"/>
      <c r="BB129" s="953"/>
      <c r="BC129" s="953"/>
      <c r="BD129" s="953"/>
      <c r="BE129" s="954"/>
      <c r="BF129" s="1096" t="s">
        <v>413</v>
      </c>
      <c r="BG129" s="1097"/>
      <c r="BH129" s="1097"/>
      <c r="BI129" s="1097"/>
      <c r="BJ129" s="1097"/>
      <c r="BK129" s="1097"/>
      <c r="BL129" s="1098"/>
      <c r="BM129" s="1096">
        <v>17.12</v>
      </c>
      <c r="BN129" s="1097"/>
      <c r="BO129" s="1097"/>
      <c r="BP129" s="1097"/>
      <c r="BQ129" s="1097"/>
      <c r="BR129" s="1097"/>
      <c r="BS129" s="1098"/>
      <c r="BT129" s="1096">
        <v>30</v>
      </c>
      <c r="BU129" s="1097"/>
      <c r="BV129" s="1097"/>
      <c r="BW129" s="1097"/>
      <c r="BX129" s="1097"/>
      <c r="BY129" s="1097"/>
      <c r="BZ129" s="109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4" t="s">
        <v>500</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501</v>
      </c>
      <c r="X130" s="1101"/>
      <c r="Y130" s="1101"/>
      <c r="Z130" s="1102"/>
      <c r="AA130" s="988">
        <v>4301838</v>
      </c>
      <c r="AB130" s="989"/>
      <c r="AC130" s="989"/>
      <c r="AD130" s="989"/>
      <c r="AE130" s="990"/>
      <c r="AF130" s="991">
        <v>4333108</v>
      </c>
      <c r="AG130" s="989"/>
      <c r="AH130" s="989"/>
      <c r="AI130" s="989"/>
      <c r="AJ130" s="990"/>
      <c r="AK130" s="991">
        <v>4397800</v>
      </c>
      <c r="AL130" s="989"/>
      <c r="AM130" s="989"/>
      <c r="AN130" s="989"/>
      <c r="AO130" s="990"/>
      <c r="AP130" s="1103"/>
      <c r="AQ130" s="1104"/>
      <c r="AR130" s="1104"/>
      <c r="AS130" s="1104"/>
      <c r="AT130" s="1105"/>
      <c r="AU130" s="236"/>
      <c r="AV130" s="236"/>
      <c r="AW130" s="236"/>
      <c r="AX130" s="1095" t="s">
        <v>502</v>
      </c>
      <c r="AY130" s="953"/>
      <c r="AZ130" s="953"/>
      <c r="BA130" s="953"/>
      <c r="BB130" s="953"/>
      <c r="BC130" s="953"/>
      <c r="BD130" s="953"/>
      <c r="BE130" s="954"/>
      <c r="BF130" s="1131">
        <v>1.5</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503</v>
      </c>
      <c r="X131" s="1138"/>
      <c r="Y131" s="1138"/>
      <c r="Z131" s="1139"/>
      <c r="AA131" s="1034">
        <v>18744967</v>
      </c>
      <c r="AB131" s="1016"/>
      <c r="AC131" s="1016"/>
      <c r="AD131" s="1016"/>
      <c r="AE131" s="1017"/>
      <c r="AF131" s="1015">
        <v>19413756</v>
      </c>
      <c r="AG131" s="1016"/>
      <c r="AH131" s="1016"/>
      <c r="AI131" s="1016"/>
      <c r="AJ131" s="1017"/>
      <c r="AK131" s="1015">
        <v>20123536</v>
      </c>
      <c r="AL131" s="1016"/>
      <c r="AM131" s="1016"/>
      <c r="AN131" s="1016"/>
      <c r="AO131" s="1017"/>
      <c r="AP131" s="1140"/>
      <c r="AQ131" s="1141"/>
      <c r="AR131" s="1141"/>
      <c r="AS131" s="1141"/>
      <c r="AT131" s="1142"/>
      <c r="AU131" s="236"/>
      <c r="AV131" s="236"/>
      <c r="AW131" s="236"/>
      <c r="AX131" s="1113" t="s">
        <v>504</v>
      </c>
      <c r="AY131" s="755"/>
      <c r="AZ131" s="755"/>
      <c r="BA131" s="755"/>
      <c r="BB131" s="755"/>
      <c r="BC131" s="755"/>
      <c r="BD131" s="755"/>
      <c r="BE131" s="1066"/>
      <c r="BF131" s="1114" t="s">
        <v>413</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0" t="s">
        <v>505</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506</v>
      </c>
      <c r="W132" s="1124"/>
      <c r="X132" s="1124"/>
      <c r="Y132" s="1124"/>
      <c r="Z132" s="1125"/>
      <c r="AA132" s="1126">
        <v>1.2765986730000001</v>
      </c>
      <c r="AB132" s="1127"/>
      <c r="AC132" s="1127"/>
      <c r="AD132" s="1127"/>
      <c r="AE132" s="1128"/>
      <c r="AF132" s="1129">
        <v>1.8008313279999999</v>
      </c>
      <c r="AG132" s="1127"/>
      <c r="AH132" s="1127"/>
      <c r="AI132" s="1127"/>
      <c r="AJ132" s="1128"/>
      <c r="AK132" s="1129">
        <v>1.569043333</v>
      </c>
      <c r="AL132" s="1127"/>
      <c r="AM132" s="1127"/>
      <c r="AN132" s="1127"/>
      <c r="AO132" s="1128"/>
      <c r="AP132" s="1031"/>
      <c r="AQ132" s="1032"/>
      <c r="AR132" s="1032"/>
      <c r="AS132" s="1032"/>
      <c r="AT132" s="113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507</v>
      </c>
      <c r="W133" s="1107"/>
      <c r="X133" s="1107"/>
      <c r="Y133" s="1107"/>
      <c r="Z133" s="1108"/>
      <c r="AA133" s="1109">
        <v>2.9</v>
      </c>
      <c r="AB133" s="1110"/>
      <c r="AC133" s="1110"/>
      <c r="AD133" s="1110"/>
      <c r="AE133" s="1111"/>
      <c r="AF133" s="1109">
        <v>1.9</v>
      </c>
      <c r="AG133" s="1110"/>
      <c r="AH133" s="1110"/>
      <c r="AI133" s="1110"/>
      <c r="AJ133" s="1111"/>
      <c r="AK133" s="1109">
        <v>1.5</v>
      </c>
      <c r="AL133" s="1110"/>
      <c r="AM133" s="1110"/>
      <c r="AN133" s="1110"/>
      <c r="AO133" s="1111"/>
      <c r="AP133" s="1058"/>
      <c r="AQ133" s="1059"/>
      <c r="AR133" s="1059"/>
      <c r="AS133" s="1059"/>
      <c r="AT133" s="111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b88MnQ4adVth2XC0tGWWLP9n9vy1GeWaU4ZfqJBP9jydjq/l5BJtw2Epiloy53UsyuPE5fn6Fz5YLXw8t+fWw==" saltValue="3pduzBWj3V5JlKW9U+yT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g0Iop94yxIL5U8uxMUmBFkEq9Pu+I76fSWo3hVGO8ojrYf9K+L4G765l61xuAZRYaGpVbKkyKNWojxGPgp43w==" saltValue="GmhVJUS13Ab++lWLQiw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511</v>
      </c>
      <c r="AP7" s="275"/>
      <c r="AQ7" s="276" t="s">
        <v>512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513</v>
      </c>
      <c r="AQ8" s="282" t="s">
        <v>514</v>
      </c>
      <c r="AR8" s="283" t="s">
        <v>515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6" t="s">
        <v>516</v>
      </c>
      <c r="AL9" s="1147"/>
      <c r="AM9" s="1147"/>
      <c r="AN9" s="1148"/>
      <c r="AO9" s="284">
        <v>5915051</v>
      </c>
      <c r="AP9" s="284">
        <v>68562</v>
      </c>
      <c r="AQ9" s="285">
        <v>72345</v>
      </c>
      <c r="AR9" s="286">
        <v>-5.2</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6" t="s">
        <v>517</v>
      </c>
      <c r="AL10" s="1147"/>
      <c r="AM10" s="1147"/>
      <c r="AN10" s="1148"/>
      <c r="AO10" s="287">
        <v>1006390</v>
      </c>
      <c r="AP10" s="287">
        <v>11665</v>
      </c>
      <c r="AQ10" s="288">
        <v>6087</v>
      </c>
      <c r="AR10" s="289">
        <v>91.6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6" t="s">
        <v>518</v>
      </c>
      <c r="AL11" s="1147"/>
      <c r="AM11" s="1147"/>
      <c r="AN11" s="1148"/>
      <c r="AO11" s="287">
        <v>35108</v>
      </c>
      <c r="AP11" s="287">
        <v>407</v>
      </c>
      <c r="AQ11" s="288">
        <v>1128</v>
      </c>
      <c r="AR11" s="289">
        <v>-63.9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6" t="s">
        <v>519</v>
      </c>
      <c r="AL12" s="1147"/>
      <c r="AM12" s="1147"/>
      <c r="AN12" s="1148"/>
      <c r="AO12" s="287" t="s">
        <v>520</v>
      </c>
      <c r="AP12" s="287" t="s">
        <v>520</v>
      </c>
      <c r="AQ12" s="288">
        <v>9</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6" t="s">
        <v>521</v>
      </c>
      <c r="AL13" s="1147"/>
      <c r="AM13" s="1147"/>
      <c r="AN13" s="1148"/>
      <c r="AO13" s="287">
        <v>220667</v>
      </c>
      <c r="AP13" s="287">
        <v>2558</v>
      </c>
      <c r="AQ13" s="288">
        <v>2326</v>
      </c>
      <c r="AR13" s="289">
        <v>10</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6" t="s">
        <v>522</v>
      </c>
      <c r="AL14" s="1147"/>
      <c r="AM14" s="1147"/>
      <c r="AN14" s="1148"/>
      <c r="AO14" s="287">
        <v>75737</v>
      </c>
      <c r="AP14" s="287">
        <v>878</v>
      </c>
      <c r="AQ14" s="288">
        <v>1625</v>
      </c>
      <c r="AR14" s="289">
        <v>-46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9" t="s">
        <v>523</v>
      </c>
      <c r="AL15" s="1150"/>
      <c r="AM15" s="1150"/>
      <c r="AN15" s="1151"/>
      <c r="AO15" s="287">
        <v>-260979</v>
      </c>
      <c r="AP15" s="287">
        <v>-3025</v>
      </c>
      <c r="AQ15" s="288">
        <v>-4515</v>
      </c>
      <c r="AR15" s="289">
        <v>-33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9" t="s">
        <v>188</v>
      </c>
      <c r="AL16" s="1150"/>
      <c r="AM16" s="1150"/>
      <c r="AN16" s="1151"/>
      <c r="AO16" s="287">
        <v>6991974</v>
      </c>
      <c r="AP16" s="287">
        <v>81045</v>
      </c>
      <c r="AQ16" s="288">
        <v>79005</v>
      </c>
      <c r="AR16" s="289">
        <v>2.6</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2" t="s">
        <v>528</v>
      </c>
      <c r="AL21" s="1153"/>
      <c r="AM21" s="1153"/>
      <c r="AN21" s="1154"/>
      <c r="AO21" s="300">
        <v>7.31</v>
      </c>
      <c r="AP21" s="301">
        <v>7.5</v>
      </c>
      <c r="AQ21" s="302">
        <v>-0.19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2" t="s">
        <v>529</v>
      </c>
      <c r="AL22" s="1153"/>
      <c r="AM22" s="1153"/>
      <c r="AN22" s="1154"/>
      <c r="AO22" s="305">
        <v>98.4</v>
      </c>
      <c r="AP22" s="306">
        <v>98.5</v>
      </c>
      <c r="AQ22" s="307">
        <v>-0.1</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3" t="s">
        <v>530</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70"/>
    </row>
    <row r="27" spans="1:46" ht="13.2" x14ac:dyDescent="0.2">
      <c r="A27" s="312"/>
      <c r="AO27" s="265"/>
      <c r="AP27" s="265"/>
      <c r="AQ27" s="265"/>
      <c r="AR27" s="265"/>
      <c r="AS27" s="265"/>
      <c r="AT27" s="265"/>
    </row>
    <row r="28" spans="1:46" ht="16.2"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511</v>
      </c>
      <c r="AP30" s="275"/>
      <c r="AQ30" s="276" t="s">
        <v>512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0" t="s">
        <v>533</v>
      </c>
      <c r="AL32" s="1161"/>
      <c r="AM32" s="1161"/>
      <c r="AN32" s="1162"/>
      <c r="AO32" s="315">
        <v>4027114</v>
      </c>
      <c r="AP32" s="315">
        <v>46679</v>
      </c>
      <c r="AQ32" s="316">
        <v>42274</v>
      </c>
      <c r="AR32" s="317">
        <v>10.4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0" t="s">
        <v>534</v>
      </c>
      <c r="AL33" s="1161"/>
      <c r="AM33" s="1161"/>
      <c r="AN33" s="1162"/>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0" t="s">
        <v>535</v>
      </c>
      <c r="AL34" s="1161"/>
      <c r="AM34" s="1161"/>
      <c r="AN34" s="1162"/>
      <c r="AO34" s="315" t="s">
        <v>520</v>
      </c>
      <c r="AP34" s="315" t="s">
        <v>520</v>
      </c>
      <c r="AQ34" s="316">
        <v>53</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0" t="s">
        <v>536</v>
      </c>
      <c r="AL35" s="1161"/>
      <c r="AM35" s="1161"/>
      <c r="AN35" s="1162"/>
      <c r="AO35" s="315">
        <v>1296496</v>
      </c>
      <c r="AP35" s="315">
        <v>15028</v>
      </c>
      <c r="AQ35" s="316">
        <v>12769</v>
      </c>
      <c r="AR35" s="317">
        <v>17.7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0" t="s">
        <v>537</v>
      </c>
      <c r="AL36" s="1161"/>
      <c r="AM36" s="1161"/>
      <c r="AN36" s="1162"/>
      <c r="AO36" s="315">
        <v>175283</v>
      </c>
      <c r="AP36" s="315">
        <v>2032</v>
      </c>
      <c r="AQ36" s="316">
        <v>1973</v>
      </c>
      <c r="AR36" s="317">
        <v>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0" t="s">
        <v>538</v>
      </c>
      <c r="AL37" s="1161"/>
      <c r="AM37" s="1161"/>
      <c r="AN37" s="1162"/>
      <c r="AO37" s="315">
        <v>47722</v>
      </c>
      <c r="AP37" s="315">
        <v>553</v>
      </c>
      <c r="AQ37" s="316">
        <v>635</v>
      </c>
      <c r="AR37" s="317">
        <v>-12.9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539</v>
      </c>
      <c r="AL38" s="1164"/>
      <c r="AM38" s="1164"/>
      <c r="AN38" s="1165"/>
      <c r="AO38" s="318" t="s">
        <v>520</v>
      </c>
      <c r="AP38" s="318" t="s">
        <v>520</v>
      </c>
      <c r="AQ38" s="319">
        <v>1</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540</v>
      </c>
      <c r="AL39" s="1164"/>
      <c r="AM39" s="1164"/>
      <c r="AN39" s="1165"/>
      <c r="AO39" s="315">
        <v>-833068</v>
      </c>
      <c r="AP39" s="315">
        <v>-9656</v>
      </c>
      <c r="AQ39" s="316">
        <v>-5447</v>
      </c>
      <c r="AR39" s="317">
        <v>77.3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0" t="s">
        <v>541</v>
      </c>
      <c r="AL40" s="1161"/>
      <c r="AM40" s="1161"/>
      <c r="AN40" s="1162"/>
      <c r="AO40" s="315">
        <v>-4397800</v>
      </c>
      <c r="AP40" s="315">
        <v>-50975</v>
      </c>
      <c r="AQ40" s="316">
        <v>-37418</v>
      </c>
      <c r="AR40" s="317">
        <v>36.200000000000003</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6" t="s">
        <v>299</v>
      </c>
      <c r="AL41" s="1167"/>
      <c r="AM41" s="1167"/>
      <c r="AN41" s="1168"/>
      <c r="AO41" s="315">
        <v>315747</v>
      </c>
      <c r="AP41" s="315">
        <v>3660</v>
      </c>
      <c r="AQ41" s="316">
        <v>14840</v>
      </c>
      <c r="AR41" s="317">
        <v>-75.3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5" t="s">
        <v>511</v>
      </c>
      <c r="AN49" s="1157" t="s">
        <v>545</v>
      </c>
      <c r="AO49" s="1158"/>
      <c r="AP49" s="1158"/>
      <c r="AQ49" s="1158"/>
      <c r="AR49" s="1159"/>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6"/>
      <c r="AN50" s="331" t="s">
        <v>546</v>
      </c>
      <c r="AO50" s="332" t="s">
        <v>547</v>
      </c>
      <c r="AP50" s="333" t="s">
        <v>548</v>
      </c>
      <c r="AQ50" s="334" t="s">
        <v>549</v>
      </c>
      <c r="AR50" s="335" t="s">
        <v>550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3905916</v>
      </c>
      <c r="AN51" s="337">
        <v>43669</v>
      </c>
      <c r="AO51" s="338">
        <v>-1.3</v>
      </c>
      <c r="AP51" s="339">
        <v>54110</v>
      </c>
      <c r="AQ51" s="340">
        <v>-5.6</v>
      </c>
      <c r="AR51" s="341">
        <v>4.3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2581988</v>
      </c>
      <c r="AN52" s="345">
        <v>28867</v>
      </c>
      <c r="AO52" s="346">
        <v>1.1000000000000001</v>
      </c>
      <c r="AP52" s="347">
        <v>30620</v>
      </c>
      <c r="AQ52" s="348">
        <v>-6.6</v>
      </c>
      <c r="AR52" s="349">
        <v>7.7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4124930</v>
      </c>
      <c r="AN53" s="337">
        <v>46335</v>
      </c>
      <c r="AO53" s="338">
        <v>6.1</v>
      </c>
      <c r="AP53" s="339">
        <v>54684</v>
      </c>
      <c r="AQ53" s="340">
        <v>1.1000000000000001</v>
      </c>
      <c r="AR53" s="341">
        <v>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2760275</v>
      </c>
      <c r="AN54" s="345">
        <v>31006</v>
      </c>
      <c r="AO54" s="346">
        <v>7.4</v>
      </c>
      <c r="AP54" s="347">
        <v>32829</v>
      </c>
      <c r="AQ54" s="348">
        <v>7.2</v>
      </c>
      <c r="AR54" s="349">
        <v>0.2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5518318</v>
      </c>
      <c r="AN55" s="337">
        <v>62515</v>
      </c>
      <c r="AO55" s="338">
        <v>34.9</v>
      </c>
      <c r="AP55" s="339">
        <v>62383</v>
      </c>
      <c r="AQ55" s="340">
        <v>14.1</v>
      </c>
      <c r="AR55" s="341">
        <v>20.8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4566082</v>
      </c>
      <c r="AN56" s="345">
        <v>51727</v>
      </c>
      <c r="AO56" s="346">
        <v>66.8</v>
      </c>
      <c r="AP56" s="347">
        <v>35325</v>
      </c>
      <c r="AQ56" s="348">
        <v>7.6</v>
      </c>
      <c r="AR56" s="349">
        <v>59.2</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5005743</v>
      </c>
      <c r="AN57" s="337">
        <v>57376</v>
      </c>
      <c r="AO57" s="338">
        <v>-8.1999999999999993</v>
      </c>
      <c r="AP57" s="339">
        <v>63812</v>
      </c>
      <c r="AQ57" s="340">
        <v>2.2999999999999998</v>
      </c>
      <c r="AR57" s="341">
        <v>-10.5</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3250856</v>
      </c>
      <c r="AN58" s="345">
        <v>37261</v>
      </c>
      <c r="AO58" s="346">
        <v>-28</v>
      </c>
      <c r="AP58" s="347">
        <v>33848</v>
      </c>
      <c r="AQ58" s="348">
        <v>-4.2</v>
      </c>
      <c r="AR58" s="349">
        <v>-23.8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4550506</v>
      </c>
      <c r="AN59" s="337">
        <v>52745</v>
      </c>
      <c r="AO59" s="338">
        <v>-8.1</v>
      </c>
      <c r="AP59" s="339">
        <v>54225</v>
      </c>
      <c r="AQ59" s="340">
        <v>-15</v>
      </c>
      <c r="AR59" s="341">
        <v>6.9</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3287580</v>
      </c>
      <c r="AN60" s="345">
        <v>38107</v>
      </c>
      <c r="AO60" s="346">
        <v>2.2999999999999998</v>
      </c>
      <c r="AP60" s="347">
        <v>27337</v>
      </c>
      <c r="AQ60" s="348">
        <v>-19.2</v>
      </c>
      <c r="AR60" s="349">
        <v>21.5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4621083</v>
      </c>
      <c r="AN61" s="352">
        <v>52528</v>
      </c>
      <c r="AO61" s="353">
        <v>4.7</v>
      </c>
      <c r="AP61" s="354">
        <v>57843</v>
      </c>
      <c r="AQ61" s="355">
        <v>-0.6</v>
      </c>
      <c r="AR61" s="341">
        <v>5.3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3289356</v>
      </c>
      <c r="AN62" s="345">
        <v>37394</v>
      </c>
      <c r="AO62" s="346">
        <v>9.9</v>
      </c>
      <c r="AP62" s="347">
        <v>31992</v>
      </c>
      <c r="AQ62" s="348">
        <v>-3</v>
      </c>
      <c r="AR62" s="349">
        <v>12.9</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KSdyQyKTgpNvGq8jcNdb39Tfz2jDJjsG6OjDqAJTfF4ioLvgetvYKk8iVfNt4ngqsOwc5v2oWqSAzq+WJmTLQ==" saltValue="IssLVirr1TGbU3UxnToP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1" spans="125:125" ht="13.5" hidden="1" customHeight="1" x14ac:dyDescent="0.2">
      <c r="DU121" s="262"/>
    </row>
  </sheetData>
  <sheetProtection algorithmName="SHA-512" hashValue="GN5hcLx1AZSBWm/ROg/11dvBOaHmEx8f2TI0N/D45Ut5QZ0knU0hJXsIFBpf+O3l4ysyzfMp/uZOyDigtz5mIQ==" saltValue="NM1CBXNAhncLCbrBMj00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M97+cRwpBjGvtQYvyfFo6Erh28uHoTcbhK2m1emjNlYLgXRBKAx1WPkDxSev83lALiBS+RjmIXMvR1gMz75zVQ==" saltValue="+SCXaiFjTba8ENbEqPO8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69" t="s">
        <v>3</v>
      </c>
      <c r="D47" s="1169"/>
      <c r="E47" s="1170"/>
      <c r="F47" s="11">
        <v>42.41</v>
      </c>
      <c r="G47" s="12">
        <v>35.869999999999997</v>
      </c>
      <c r="H47" s="12">
        <v>39.47</v>
      </c>
      <c r="I47" s="12">
        <v>51.26</v>
      </c>
      <c r="J47" s="13">
        <v>64.59</v>
      </c>
    </row>
    <row r="48" spans="2:10" ht="57.75" customHeight="1" x14ac:dyDescent="0.2">
      <c r="B48" s="14"/>
      <c r="C48" s="1171" t="s">
        <v>4</v>
      </c>
      <c r="D48" s="1171"/>
      <c r="E48" s="1172"/>
      <c r="F48" s="15">
        <v>10.02</v>
      </c>
      <c r="G48" s="16">
        <v>10.84</v>
      </c>
      <c r="H48" s="16">
        <v>14.34</v>
      </c>
      <c r="I48" s="16">
        <v>18.91</v>
      </c>
      <c r="J48" s="17">
        <v>18</v>
      </c>
    </row>
    <row r="49" spans="2:10" ht="57.75" customHeight="1" thickBot="1" x14ac:dyDescent="0.25">
      <c r="B49" s="18"/>
      <c r="C49" s="1173" t="s">
        <v>5</v>
      </c>
      <c r="D49" s="1173"/>
      <c r="E49" s="1174"/>
      <c r="F49" s="19">
        <v>1.85</v>
      </c>
      <c r="G49" s="20" t="s">
        <v>566</v>
      </c>
      <c r="H49" s="20">
        <v>2.93</v>
      </c>
      <c r="I49" s="20">
        <v>10.79</v>
      </c>
      <c r="J49" s="21">
        <v>9.75</v>
      </c>
    </row>
    <row r="50" spans="2:10" ht="13.2" x14ac:dyDescent="0.2"/>
  </sheetData>
  <sheetProtection algorithmName="SHA-512" hashValue="R4letG6ipDMCrt48x9Euni8IhpWszgBNEZ8jF2gdaCXazDpmj/Kq8DH3FOoSw1+M/jnQq7eHE/ZIYbdIGYIm+Q==" saltValue="C7nhuFaCeX9WdXP45ry0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2023-03-13T02:31:35Z</cp:lastPrinted>
  <dcterms:created xsi:type="dcterms:W3CDTF">2023-02-20T05:27:42Z</dcterms:created>
  <dcterms:modified xsi:type="dcterms:W3CDTF">2023-09-29T08:51:58Z</dcterms:modified>
  <cp:category/>
</cp:coreProperties>
</file>