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4" i="10" l="1"/>
  <c r="AO39" i="10"/>
  <c r="AO38"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C39" i="10"/>
  <c r="CO38" i="10"/>
  <c r="BW38" i="10"/>
  <c r="BE38" i="10"/>
  <c r="C38" i="10"/>
  <c r="CO37" i="10"/>
  <c r="BW37" i="10"/>
  <c r="BE37" i="10"/>
  <c r="CO36" i="10"/>
  <c r="BW36" i="10"/>
  <c r="BE36" i="10"/>
  <c r="CO35" i="10"/>
  <c r="BW35" i="10"/>
  <c r="BE35" i="10"/>
  <c r="CO34" i="10"/>
  <c r="BW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AM35" i="10" l="1"/>
  <c r="AM36" i="10" s="1"/>
  <c r="AM37" i="10" s="1"/>
  <c r="AM38" i="10" s="1"/>
  <c r="AM39" i="10" s="1"/>
  <c r="BE34" i="10"/>
</calcChain>
</file>

<file path=xl/sharedStrings.xml><?xml version="1.0" encoding="utf-8"?>
<sst xmlns="http://schemas.openxmlformats.org/spreadsheetml/2006/main" count="1159" uniqueCount="656">
  <si>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</si>
  <si>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</si>
  <si>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</si>
  <si>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</si>
  <si>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</si>
  <si>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</si>
  <si>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</si>
  <si>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</si>
  <si>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</si>
  <si>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</si>
  <si>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</si>
  <si>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</si>
  <si>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</si>
  <si>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</si>
  <si>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</si>
  <si>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</si>
  <si>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</si>
  <si>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</si>
  <si>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</si>
  <si>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</si>
  <si>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</si>
  <si>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</si>
  <si>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</si>
  <si>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</si>
  <si>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</si>
  <si>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</si>
  <si>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</si>
  <si>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</si>
  <si>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</si>
  <si>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</si>
  <si>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</si>
  <si>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</si>
  <si>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</si>
  <si>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</si>
  <si>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</si>
  <si>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</si>
  <si>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</si>
  <si>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</si>
  <si>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</si>
  <si>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</si>
  <si>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</si>
  <si>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</si>
  <si>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</si>
  <si>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</si>
  <si>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</si>
  <si>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</si>
  <si>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</si>
  <si>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</si>
  <si>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</si>
  <si>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</si>
  <si>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</si>
  <si>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</si>
  <si>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</si>
  <si>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</si>
  <si>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</si>
  <si>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</si>
  <si>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</si>
  <si>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</si>
  <si>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</si>
  <si>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</si>
  <si>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</si>
  <si>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</si>
  <si>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</si>
  <si>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</si>
  <si>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</si>
  <si>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</si>
  <si>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</si>
  <si>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</si>
  <si>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</si>
  <si>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</si>
  <si>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</si>
  <si>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</si>
  <si>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</si>
  <si>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</si>
  <si>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</si>
  <si>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</si>
  <si>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</si>
  <si>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</si>
  <si>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</si>
  <si>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</si>
  <si>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</si>
  <si>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</si>
  <si>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</si>
  <si>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</si>
  <si>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</si>
  <si>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</si>
  <si>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</si>
  <si>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</si>
  <si>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</si>
  <si>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</si>
  <si>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</si>
  <si>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</si>
  <si>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</si>
  <si>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</si>
  <si>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</si>
  <si>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</si>
  <si>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</si>
  <si>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</si>
  <si>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</si>
  <si>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</si>
  <si>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</si>
  <si>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</si>
  <si>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</si>
  <si>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</si>
  <si>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</si>
  <si>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</si>
  <si>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</si>
  <si>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</si>
  <si>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</si>
  <si>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</si>
  <si>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</si>
  <si>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</si>
  <si>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</si>
  <si>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</si>
  <si>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</si>
  <si>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</si>
  <si>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</si>
  <si>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</si>
  <si>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</si>
  <si>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</si>
  <si>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</si>
  <si>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</si>
  <si>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</si>
  <si>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</si>
  <si>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</si>
  <si>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</si>
  <si>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</si>
  <si>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</si>
  <si>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</si>
  <si>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</si>
  <si>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</si>
  <si>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</si>
  <si>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</si>
  <si>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</si>
  <si>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</si>
  <si>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</si>
  <si>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</si>
  <si>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</si>
  <si>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</si>
  <si>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</si>
  <si>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</si>
  <si>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</si>
  <si>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</si>
  <si>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</si>
  <si>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</si>
  <si>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</si>
  <si>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</si>
  <si>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</si>
  <si>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</si>
  <si>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</si>
  <si>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</si>
  <si>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</si>
  <si>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</si>
  <si>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</si>
  <si>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</si>
  <si>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</si>
  <si>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</si>
  <si>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</si>
  <si>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</si>
  <si>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</si>
  <si>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</si>
  <si>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</si>
  <si>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</si>
  <si>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</si>
  <si>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</si>
  <si>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</si>
  <si>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</si>
  <si>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</si>
  <si>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</si>
  <si>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</si>
  <si>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</si>
  <si>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</si>
  <si>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</si>
  <si>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</si>
  <si>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</si>
  <si>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</si>
  <si>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</si>
  <si>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</si>
  <si>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</si>
  <si>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</si>
  <si>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</si>
  <si>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</si>
  <si>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</si>
  <si>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</si>
  <si>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</si>
  <si>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</si>
  <si>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</si>
  <si>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</si>
  <si>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</si>
  <si>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</si>
  <si>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</si>
  <si>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</si>
  <si>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</si>
  <si>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</si>
  <si>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</si>
  <si>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</si>
  <si>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</si>
  <si>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</si>
  <si>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</si>
  <si>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</si>
  <si>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</si>
  <si>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</si>
  <si>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</si>
  <si>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</si>
  <si>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</si>
  <si>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</si>
  <si>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</si>
  <si>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</si>
  <si>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</si>
  <si>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</si>
  <si>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</si>
  <si>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</si>
  <si>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</si>
  <si>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</si>
  <si>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</si>
  <si>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岐阜県大垣市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</si>
  <si>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</si>
  <si>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</si>
  <si>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</si>
  <si>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</si>
  <si>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</si>
  <si>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</si>
  <si>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</si>
  <si>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</si>
  <si>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</si>
  <si>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</si>
  <si>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</si>
  <si>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</si>
  <si>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</si>
  <si>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</si>
  <si>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</si>
  <si>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</si>
  <si>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</si>
  <si>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</si>
  <si>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</si>
  <si>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</si>
  <si>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</si>
  <si>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</si>
  <si>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</si>
  <si>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</si>
  <si>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</si>
  <si>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</si>
  <si>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</si>
  <si>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</si>
  <si>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</si>
  <si>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</si>
  <si>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</si>
  <si>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</si>
  <si>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</si>
  <si>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</si>
  <si>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</si>
  <si>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</si>
  <si>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</si>
  <si>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</si>
  <si>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</si>
  <si>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</si>
  <si>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</si>
  <si>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</si>
  <si>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</si>
  <si>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</si>
  <si>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</si>
  <si>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</si>
  <si>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</si>
  <si>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</si>
  <si>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</si>
  <si>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</si>
  <si>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</si>
  <si>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</si>
  <si>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</si>
  <si>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</si>
  <si>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</si>
  <si>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</si>
  <si>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</si>
  <si>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</si>
  <si>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</si>
  <si>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</si>
  <si>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</si>
  <si>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</si>
  <si>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</si>
  <si>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</si>
  <si>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</si>
  <si>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</si>
  <si>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</si>
  <si>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</si>
  <si>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</si>
  <si>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</si>
  <si>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</si>
  <si>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</si>
  <si>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</si>
  <si>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</si>
  <si>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</si>
  <si>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</si>
  <si>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</si>
  <si>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</si>
  <si>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</si>
  <si>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</si>
  <si>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</si>
  <si>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</si>
  <si>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</si>
  <si>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</si>
  <si>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</si>
  <si>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</si>
  <si>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</si>
  <si>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</si>
  <si>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</si>
  <si>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</si>
  <si>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</si>
  <si>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</si>
  <si>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</si>
  <si>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</si>
  <si>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</si>
  <si>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</si>
  <si>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</si>
  <si>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</si>
  <si>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</si>
  <si>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</si>
  <si>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</si>
  <si>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</si>
  <si>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</si>
  <si>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</si>
  <si>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</si>
  <si>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</si>
  <si>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</si>
  <si>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</si>
  <si>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</si>
  <si>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</si>
  <si>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</si>
  <si>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</si>
  <si>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</si>
  <si>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</si>
  <si>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</si>
  <si>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</si>
  <si>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</si>
  <si>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</si>
  <si>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</si>
  <si>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</si>
  <si>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</si>
  <si>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</si>
  <si>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</si>
  <si>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</si>
  <si>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</si>
  <si>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</si>
  <si>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</si>
  <si>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</si>
  <si>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</si>
  <si>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</si>
  <si>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</si>
  <si>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</si>
  <si>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</si>
  <si>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</si>
  <si>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</si>
  <si>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</si>
  <si>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</si>
  <si>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</si>
  <si>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</si>
  <si>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</si>
  <si>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</si>
  <si>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</si>
  <si>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</si>
  <si>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</si>
  <si>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</si>
  <si>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</si>
  <si>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</si>
  <si>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</si>
  <si>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</si>
  <si>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</si>
  <si>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</si>
  <si>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</si>
  <si>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</si>
  <si>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</si>
  <si>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</si>
  <si>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岐阜県大垣市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</si>
  <si>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</si>
  <si>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</si>
  <si>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</si>
  <si>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</si>
  <si>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</si>
  <si>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</si>
  <si>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</si>
  <si>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</si>
  <si>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</si>
  <si>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</si>
  <si>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</si>
  <si>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</si>
  <si>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</si>
  <si>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</si>
  <si>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</si>
  <si>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</si>
  <si>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</si>
  <si>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</si>
  <si>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</si>
  <si>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</si>
  <si>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物品調達会計</t>
    <phoneticPr fontId="5"/>
  </si>
  <si>
    <t>公共用地先行取得事業会計</t>
    <phoneticPr fontId="5"/>
  </si>
  <si>
    <t>-</t>
    <phoneticPr fontId="5"/>
  </si>
  <si>
    <t>市行造林事業会計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</si>
  <si>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</si>
  <si>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</si>
  <si>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</si>
  <si>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</si>
  <si>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</si>
  <si>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</si>
  <si>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</si>
  <si>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</si>
  <si>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</si>
  <si>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</si>
  <si>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</si>
  <si>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</si>
  <si>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</si>
  <si>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</si>
  <si>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</si>
  <si>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国民健康保険直営診療施設事業会計</t>
    <phoneticPr fontId="5"/>
  </si>
  <si>
    <t>後期高齢者医療事業会計</t>
    <phoneticPr fontId="5"/>
  </si>
  <si>
    <t>介護保険事業会計</t>
    <phoneticPr fontId="5"/>
  </si>
  <si>
    <t>駐車場事業会計</t>
    <phoneticPr fontId="5"/>
  </si>
  <si>
    <t>-</t>
    <phoneticPr fontId="5"/>
  </si>
  <si>
    <t>競輪事業会計</t>
    <phoneticPr fontId="5"/>
  </si>
  <si>
    <t>病院事業会計</t>
    <phoneticPr fontId="5"/>
  </si>
  <si>
    <t>法適用企業</t>
    <phoneticPr fontId="5"/>
  </si>
  <si>
    <t>水道事業会計</t>
    <phoneticPr fontId="5"/>
  </si>
  <si>
    <t>法適用企業</t>
    <phoneticPr fontId="5"/>
  </si>
  <si>
    <t>簡易水道事業会計</t>
    <phoneticPr fontId="5"/>
  </si>
  <si>
    <t>法適用企業</t>
    <phoneticPr fontId="5"/>
  </si>
  <si>
    <t>公共下水道事業会計</t>
    <phoneticPr fontId="5"/>
  </si>
  <si>
    <t>特定環境保全公共下水道事業会計</t>
    <phoneticPr fontId="5"/>
  </si>
  <si>
    <t>農業集落排水事業会計</t>
    <phoneticPr fontId="5"/>
  </si>
  <si>
    <t>法適用企業</t>
    <phoneticPr fontId="5"/>
  </si>
  <si>
    <t>公設地方卸売市場事業会計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</si>
  <si>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</si>
  <si>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</si>
  <si>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</si>
  <si>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</si>
  <si>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</si>
  <si>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</si>
  <si>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</si>
  <si>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</si>
  <si>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</si>
  <si>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</si>
  <si>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</si>
  <si>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</si>
  <si>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</si>
  <si>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</si>
  <si>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</si>
  <si>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</si>
  <si>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</si>
  <si>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</si>
  <si>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</si>
  <si>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</si>
  <si>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</si>
  <si>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</si>
  <si>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</si>
  <si>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</si>
  <si>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</si>
  <si>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</si>
  <si>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</si>
  <si>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</si>
  <si>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</si>
  <si>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</si>
  <si>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</si>
  <si>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</si>
  <si>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</si>
  <si>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</si>
  <si>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</si>
  <si>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</si>
  <si>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</si>
  <si>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</si>
  <si>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</si>
  <si>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</si>
  <si>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</si>
  <si>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</si>
  <si>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</si>
  <si>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</si>
  <si>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</si>
  <si>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</si>
  <si>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</si>
  <si>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</si>
  <si>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</si>
  <si>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</si>
  <si>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</si>
  <si>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</si>
  <si>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</si>
  <si>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</si>
  <si>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</si>
  <si>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</si>
  <si>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</si>
  <si>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</si>
  <si>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</si>
  <si>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</si>
  <si>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</si>
  <si>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</si>
  <si>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</si>
  <si>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</si>
  <si>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</si>
  <si>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</si>
  <si>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</si>
  <si>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</si>
  <si>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</si>
  <si>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</si>
  <si>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</si>
  <si>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</si>
  <si>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</si>
  <si>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</si>
  <si>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</si>
  <si>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</si>
  <si>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</si>
  <si>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</si>
  <si>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</si>
  <si>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</si>
  <si>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</si>
  <si>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</si>
  <si>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</si>
  <si>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</si>
  <si>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</si>
  <si>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</si>
  <si>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</si>
  <si>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</si>
  <si>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</si>
  <si>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</si>
  <si>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</si>
  <si>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</si>
  <si>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</si>
  <si>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</si>
  <si>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</si>
  <si>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</si>
  <si>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</si>
  <si>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</si>
  <si>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</si>
  <si>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</si>
  <si>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</si>
  <si>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</si>
  <si>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</si>
  <si>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</si>
  <si>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</si>
  <si>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</si>
  <si>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</si>
  <si>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</si>
  <si>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</si>
  <si>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</si>
  <si>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</si>
  <si>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</si>
  <si>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</si>
  <si>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</si>
  <si>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</si>
  <si>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</si>
  <si>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</si>
  <si>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</si>
  <si>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</si>
  <si>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</si>
  <si>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</si>
  <si>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</si>
  <si>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</si>
  <si>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</si>
  <si>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</si>
  <si>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</si>
  <si>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</si>
  <si>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</si>
  <si>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</si>
  <si>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</si>
  <si>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</si>
  <si>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</si>
  <si>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</si>
  <si>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</si>
  <si>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</si>
  <si>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</si>
  <si>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</si>
  <si>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</si>
  <si>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</si>
  <si>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</si>
  <si>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</si>
  <si>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</si>
  <si>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</si>
  <si>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</si>
  <si>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</si>
  <si>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</si>
  <si>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</si>
  <si>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</si>
  <si>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</si>
  <si>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</si>
  <si>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</si>
  <si>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</si>
  <si>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</si>
  <si>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</si>
  <si>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</si>
  <si>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</si>
  <si>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</si>
  <si>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</si>
  <si>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</si>
  <si>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</si>
  <si>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</si>
  <si>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</si>
  <si>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</si>
  <si>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</si>
  <si>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0.84</t>
  </si>
  <si>
    <t>病院事業会計</t>
  </si>
  <si>
    <t>一般会計</t>
  </si>
  <si>
    <t>国民健康保険事業会計</t>
  </si>
  <si>
    <t>水道事業会計</t>
  </si>
  <si>
    <t>介護保険事業会計</t>
  </si>
  <si>
    <t>競輪事業会計</t>
  </si>
  <si>
    <t>公共下水道事業会計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</si>
  <si>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</si>
  <si>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</si>
  <si>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</si>
  <si>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</si>
  <si>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</si>
  <si>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</si>
  <si>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</si>
  <si>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</si>
  <si>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</si>
  <si>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基金繰入金　610</t>
    <rPh sb="0" eb="2">
      <t>キキン</t>
    </rPh>
    <rPh sb="2" eb="5">
      <t>クリイレキン</t>
    </rPh>
    <phoneticPr fontId="2"/>
  </si>
  <si>
    <t>基金繰入金　55</t>
    <rPh sb="0" eb="2">
      <t>キキン</t>
    </rPh>
    <rPh sb="2" eb="5">
      <t>クリイレキン</t>
    </rPh>
    <phoneticPr fontId="2"/>
  </si>
  <si>
    <t>大垣消防組合</t>
    <rPh sb="0" eb="4">
      <t>オオガキショウボウ</t>
    </rPh>
    <rPh sb="4" eb="6">
      <t>クミアイ</t>
    </rPh>
    <phoneticPr fontId="2"/>
  </si>
  <si>
    <t>大垣衛生施設組合</t>
    <rPh sb="0" eb="6">
      <t>オオガキエイセイシセツ</t>
    </rPh>
    <rPh sb="6" eb="8">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</si>
  <si>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</si>
  <si>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西濃環境整備組合</t>
    <rPh sb="0" eb="4">
      <t>セイノウカンキョウ</t>
    </rPh>
    <rPh sb="4" eb="6">
      <t>セイビ</t>
    </rPh>
    <rPh sb="6" eb="8">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</si>
  <si>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</si>
  <si>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大垣市安八郡安八町東安中学校組合</t>
    <rPh sb="0" eb="3">
      <t>オオガキシ</t>
    </rPh>
    <rPh sb="3" eb="5">
      <t>アンパチ</t>
    </rPh>
    <rPh sb="5" eb="6">
      <t>グン</t>
    </rPh>
    <rPh sb="6" eb="9">
      <t>アンパチチョウ</t>
    </rPh>
    <rPh sb="9" eb="10">
      <t>ヒガシ</t>
    </rPh>
    <rPh sb="10" eb="11">
      <t>アン</t>
    </rPh>
    <rPh sb="11" eb="12">
      <t>チュウ</t>
    </rPh>
    <rPh sb="12" eb="14">
      <t>ガッコウ</t>
    </rPh>
    <rPh sb="14" eb="16">
      <t>クミアイ</t>
    </rPh>
    <phoneticPr fontId="2"/>
  </si>
  <si>
    <t>岐阜県後期高齢者医療広域連合（一般会計）</t>
    <rPh sb="0" eb="3">
      <t>ギフケン</t>
    </rPh>
    <rPh sb="3" eb="8">
      <t>コウキコウレイシャ</t>
    </rPh>
    <rPh sb="8" eb="10">
      <t>イリョウ</t>
    </rPh>
    <rPh sb="10" eb="12">
      <t>コウイキ</t>
    </rPh>
    <rPh sb="12" eb="14">
      <t>レンゴウ</t>
    </rPh>
    <rPh sb="15" eb="19">
      <t>イッパンカイケイ</t>
    </rPh>
    <phoneticPr fontId="2"/>
  </si>
  <si>
    <t>岐阜県後期高齢者医療広域連合（特別会計）</t>
    <rPh sb="0" eb="3">
      <t>ギフケン</t>
    </rPh>
    <rPh sb="3" eb="8">
      <t>コウキコウレイシャ</t>
    </rPh>
    <rPh sb="8" eb="10">
      <t>イリョウ</t>
    </rPh>
    <rPh sb="10" eb="12">
      <t>コウイキ</t>
    </rPh>
    <rPh sb="12" eb="14">
      <t>レンゴウ</t>
    </rPh>
    <rPh sb="15" eb="17">
      <t>トクベツ</t>
    </rPh>
    <rPh sb="17" eb="19">
      <t>カイケイ</t>
    </rPh>
    <phoneticPr fontId="2"/>
  </si>
  <si>
    <t>西美濃さくら苑介護老人保健施設事務組合</t>
    <rPh sb="0" eb="3">
      <t>ニシミノ</t>
    </rPh>
    <rPh sb="6" eb="7">
      <t>エン</t>
    </rPh>
    <rPh sb="7" eb="11">
      <t>カイゴロウジン</t>
    </rPh>
    <rPh sb="11" eb="15">
      <t>ホケンシセツ</t>
    </rPh>
    <rPh sb="15" eb="19">
      <t>ジムクミアイ</t>
    </rPh>
    <phoneticPr fontId="2"/>
  </si>
  <si>
    <t>大垣輪中水防事務組合</t>
    <rPh sb="0" eb="4">
      <t>オオガキワジュウ</t>
    </rPh>
    <rPh sb="4" eb="6">
      <t>スイボウ</t>
    </rPh>
    <rPh sb="6" eb="8">
      <t>ジム</t>
    </rPh>
    <rPh sb="8" eb="10">
      <t>クミアイ</t>
    </rPh>
    <phoneticPr fontId="2"/>
  </si>
  <si>
    <t>岐阜県市町村会館組合</t>
    <rPh sb="0" eb="3">
      <t>ギフケン</t>
    </rPh>
    <rPh sb="3" eb="8">
      <t>シチョウソンカイカン</t>
    </rPh>
    <rPh sb="8" eb="10">
      <t>クミアイ</t>
    </rPh>
    <phoneticPr fontId="2"/>
  </si>
  <si>
    <t>基金繰入金　3</t>
    <rPh sb="0" eb="2">
      <t>キキン</t>
    </rPh>
    <rPh sb="2" eb="5">
      <t>クリイレキン</t>
    </rPh>
    <phoneticPr fontId="2"/>
  </si>
  <si>
    <t>基金繰入金　719</t>
    <rPh sb="0" eb="2">
      <t>キキン</t>
    </rPh>
    <rPh sb="2" eb="5">
      <t>クリイレキン</t>
    </rPh>
    <phoneticPr fontId="2"/>
  </si>
  <si>
    <t>基金繰入金　23</t>
    <rPh sb="0" eb="2">
      <t>キキン</t>
    </rPh>
    <rPh sb="2" eb="5">
      <t>クリイレキン</t>
    </rPh>
    <phoneticPr fontId="2"/>
  </si>
  <si>
    <t>基金繰入金　115</t>
    <rPh sb="0" eb="5">
      <t>キキンクリイレキン</t>
    </rPh>
    <phoneticPr fontId="2"/>
  </si>
  <si>
    <t>大垣勤労者福祉サービスセンター</t>
    <rPh sb="0" eb="2">
      <t>オオガキ</t>
    </rPh>
    <rPh sb="2" eb="5">
      <t>キンロウシャ</t>
    </rPh>
    <rPh sb="5" eb="7">
      <t>フクシ</t>
    </rPh>
    <phoneticPr fontId="2"/>
  </si>
  <si>
    <t>大垣市文化事業団</t>
    <rPh sb="0" eb="3">
      <t>オオガキシ</t>
    </rPh>
    <rPh sb="3" eb="5">
      <t>ブンカ</t>
    </rPh>
    <rPh sb="5" eb="8">
      <t>ジギョウダン</t>
    </rPh>
    <phoneticPr fontId="2"/>
  </si>
  <si>
    <t>大垣市土地開発公社</t>
    <rPh sb="0" eb="3">
      <t>オオガキシ</t>
    </rPh>
    <rPh sb="3" eb="9">
      <t>トチカイハツコウシャ</t>
    </rPh>
    <phoneticPr fontId="2"/>
  </si>
  <si>
    <t>かみいしづ緑の村公社</t>
    <rPh sb="5" eb="6">
      <t>ミドリ</t>
    </rPh>
    <rPh sb="7" eb="8">
      <t>ムラ</t>
    </rPh>
    <rPh sb="8" eb="10">
      <t>コウシャ</t>
    </rPh>
    <phoneticPr fontId="2"/>
  </si>
  <si>
    <t>養老線管理機構</t>
    <rPh sb="0" eb="3">
      <t>ヨウロウセン</t>
    </rPh>
    <rPh sb="3" eb="7">
      <t>カンリキコウ</t>
    </rPh>
    <phoneticPr fontId="2"/>
  </si>
  <si>
    <t>樽見鉄道株式会社</t>
    <rPh sb="0" eb="4">
      <t>タルミテツドウ</t>
    </rPh>
    <rPh sb="4" eb="8">
      <t>カブシキガイシャ</t>
    </rPh>
    <phoneticPr fontId="2"/>
  </si>
  <si>
    <t>〇</t>
    <phoneticPr fontId="2"/>
  </si>
  <si>
    <t>法適用</t>
    <rPh sb="0" eb="3">
      <t>ホウテキヨウ</t>
    </rPh>
    <phoneticPr fontId="2"/>
  </si>
  <si>
    <t>公共施設整備基金</t>
    <rPh sb="0" eb="4">
      <t>コウキョウシセツ</t>
    </rPh>
    <rPh sb="4" eb="8">
      <t>セイビキキン</t>
    </rPh>
    <phoneticPr fontId="5"/>
  </si>
  <si>
    <t>水都大垣ふるさと応援基金</t>
    <rPh sb="0" eb="2">
      <t>スイト</t>
    </rPh>
    <rPh sb="2" eb="4">
      <t>オオガキ</t>
    </rPh>
    <rPh sb="8" eb="12">
      <t>オウエンキキン</t>
    </rPh>
    <phoneticPr fontId="5"/>
  </si>
  <si>
    <t>養老線支援基金</t>
    <rPh sb="0" eb="5">
      <t>ヨウロウセンシエン</t>
    </rPh>
    <rPh sb="5" eb="7">
      <t>キキン</t>
    </rPh>
    <phoneticPr fontId="5"/>
  </si>
  <si>
    <t>国際協力田口基金</t>
    <rPh sb="0" eb="4">
      <t>コクサイキョウリョク</t>
    </rPh>
    <rPh sb="4" eb="6">
      <t>タグチ</t>
    </rPh>
    <rPh sb="6" eb="8">
      <t>キキン</t>
    </rPh>
    <phoneticPr fontId="5"/>
  </si>
  <si>
    <t>新型コロナウイルス感染症対応中小企業融資金利子補給基金</t>
    <rPh sb="0" eb="2">
      <t>シンガタ</t>
    </rPh>
    <rPh sb="9" eb="23">
      <t>カンセンショウタイオウチュウショウキギョウユウシキンリシ</t>
    </rPh>
    <rPh sb="23" eb="25">
      <t>ホキュウ</t>
    </rPh>
    <rPh sb="25" eb="27">
      <t>キキン</t>
    </rPh>
    <phoneticPr fontId="5"/>
  </si>
  <si>
    <t>-</t>
    <phoneticPr fontId="2"/>
  </si>
  <si>
    <t>-</t>
    <phoneticPr fontId="2"/>
  </si>
  <si>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</si>
  <si>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</si>
  <si>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</si>
  <si>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</si>
  <si>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</si>
  <si>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</si>
  <si>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</si>
  <si>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</si>
  <si>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</si>
  <si>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実質公債費比率は類似団体と比較して低い水準にあるが、公共用地先行取得事業債の償還増のため、前年度より悪化した。今後、庁舎建設事業債の償還が本格化することで更なる悪化が見込まれる。
　将来負担比率は、引き続き土地開発公社の経営健全化を進めたことなどにより将来負担額が減少となり、また、公債費の償還が順調に進んだ結果、減少となった。老朽化した施設等の更新を行うにあたって、地方債の活用は不可欠であるため、交付税措置のある地方債の活用だけでなく、事務事業の徹底した見直しなど財政健全化に向けた取り組みが必要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</si>
  <si>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</si>
  <si>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</si>
  <si>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</si>
  <si>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3年度において、主に企業債残高の減や財政調整基金等の積立により、将来負担比率は減少した。一方、有形固定資産減価償却率については依然高い水準にあり、これは公共施設等の管理においては維持補修等を重視し、施設更新や大規模改修を抑制してきたためである。今後、総合管理計画の基本方針にもあるように、将来の需要を見通した上で公共施設等の集約、規模の縮小、廃止等の検討を進めるとともに、老朽化に伴う更新等を計画的に順次進めることで新規整備の抑制と施設の適正管理に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</si>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</sst>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2DED-4D92-90D4-91B2BD6AF6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39551</c:v>
                </c:pt>
                <c:pt idx="1">
                  <c:v>55328</c:v>
                </c:pt>
                <c:pt idx="2">
                  <c:v>87194</c:v>
                </c:pt>
                <c:pt idx="3">
                  <c:v>43417</c:v>
                </c:pt>
                <c:pt idx="4">
                  <c:v>40224</c:v>
                </c:pt>
              </c:numCache>
            </c:numRef>
          </c:val>
          <c:smooth val="0"/>
          <c:extLst>
            <c:ext xmlns:c16="http://schemas.microsoft.com/office/drawing/2014/chart" uri="{C3380CC4-5D6E-409C-BE32-E72D297353CC}">
              <c16:uniqueId val="{00000001-2DED-4D92-90D4-91B2BD6AF6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5.88</c:v>
                </c:pt>
                <c:pt idx="1">
                  <c:v>7.02</c:v>
                </c:pt>
                <c:pt idx="2">
                  <c:v>7.98</c:v>
                </c:pt>
                <c:pt idx="3">
                  <c:v>6.14</c:v>
                </c:pt>
                <c:pt idx="4">
                  <c:v>12.55</c:v>
                </c:pt>
              </c:numCache>
            </c:numRef>
          </c:val>
          <c:extLst>
            <c:ext xmlns:c16="http://schemas.microsoft.com/office/drawing/2014/chart" uri="{C3380CC4-5D6E-409C-BE32-E72D297353CC}">
              <c16:uniqueId val="{00000000-415C-4C3B-9C87-D81B35D82E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14.04</c:v>
                </c:pt>
                <c:pt idx="1">
                  <c:v>15.73</c:v>
                </c:pt>
                <c:pt idx="2">
                  <c:v>15.16</c:v>
                </c:pt>
                <c:pt idx="3">
                  <c:v>15.6</c:v>
                </c:pt>
                <c:pt idx="4">
                  <c:v>17.559999999999999</c:v>
                </c:pt>
              </c:numCache>
            </c:numRef>
          </c:val>
          <c:extLst>
            <c:ext xmlns:c16="http://schemas.microsoft.com/office/drawing/2014/chart" uri="{C3380CC4-5D6E-409C-BE32-E72D297353CC}">
              <c16:uniqueId val="{00000001-415C-4C3B-9C87-D81B35D82E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1.29</c:v>
                </c:pt>
                <c:pt idx="1">
                  <c:v>2.87</c:v>
                </c:pt>
                <c:pt idx="2">
                  <c:v>0.43</c:v>
                </c:pt>
                <c:pt idx="3">
                  <c:v>-0.84</c:v>
                </c:pt>
                <c:pt idx="4">
                  <c:v>9.34</c:v>
                </c:pt>
              </c:numCache>
            </c:numRef>
          </c:val>
          <c:smooth val="0"/>
          <c:extLst>
            <c:ext xmlns:c16="http://schemas.microsoft.com/office/drawing/2014/chart" uri="{C3380CC4-5D6E-409C-BE32-E72D297353CC}">
              <c16:uniqueId val="{00000002-415C-4C3B-9C87-D81B35D82E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0.06</c:v>
                </c:pt>
                <c:pt idx="4">
                  <c:v>#N/A</c:v>
                </c:pt>
                <c:pt idx="5">
                  <c:v>0.14000000000000001</c:v>
                </c:pt>
                <c:pt idx="6">
                  <c:v>#N/A</c:v>
                </c:pt>
                <c:pt idx="7">
                  <c:v>0.09</c:v>
                </c:pt>
                <c:pt idx="8">
                  <c:v>#N/A</c:v>
                </c:pt>
                <c:pt idx="9">
                  <c:v>0.06</c:v>
                </c:pt>
              </c:numCache>
            </c:numRef>
          </c:val>
          <c:extLst>
            <c:ext xmlns:c16="http://schemas.microsoft.com/office/drawing/2014/chart" uri="{C3380CC4-5D6E-409C-BE32-E72D297353CC}">
              <c16:uniqueId val="{00000000-C670-4F79-9C8F-CAFB660BD1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70-4F79-9C8F-CAFB660BD107}"/>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0.17</c:v>
                </c:pt>
                <c:pt idx="2">
                  <c:v>#N/A</c:v>
                </c:pt>
                <c:pt idx="3">
                  <c:v>0.16</c:v>
                </c:pt>
                <c:pt idx="4">
                  <c:v>#N/A</c:v>
                </c:pt>
                <c:pt idx="5">
                  <c:v>0.15</c:v>
                </c:pt>
                <c:pt idx="6">
                  <c:v>#N/A</c:v>
                </c:pt>
                <c:pt idx="7">
                  <c:v>0.18</c:v>
                </c:pt>
                <c:pt idx="8">
                  <c:v>#N/A</c:v>
                </c:pt>
                <c:pt idx="9">
                  <c:v>0.17</c:v>
                </c:pt>
              </c:numCache>
            </c:numRef>
          </c:val>
          <c:extLst>
            <c:ext xmlns:c16="http://schemas.microsoft.com/office/drawing/2014/chart" uri="{C3380CC4-5D6E-409C-BE32-E72D297353CC}">
              <c16:uniqueId val="{00000002-C670-4F79-9C8F-CAFB660BD107}"/>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0.31</c:v>
                </c:pt>
                <c:pt idx="6">
                  <c:v>#N/A</c:v>
                </c:pt>
                <c:pt idx="7">
                  <c:v>0.89</c:v>
                </c:pt>
                <c:pt idx="8">
                  <c:v>#N/A</c:v>
                </c:pt>
                <c:pt idx="9">
                  <c:v>0.84</c:v>
                </c:pt>
              </c:numCache>
            </c:numRef>
          </c:val>
          <c:extLst>
            <c:ext xmlns:c16="http://schemas.microsoft.com/office/drawing/2014/chart" uri="{C3380CC4-5D6E-409C-BE32-E72D297353CC}">
              <c16:uniqueId val="{00000003-C670-4F79-9C8F-CAFB660BD107}"/>
            </c:ext>
          </c:extLst>
        </c:ser>
        <c:ser>
          <c:idx val="4"/>
          <c:order val="4"/>
          <c:tx>
            <c:strRef>
              <c:f>データシート!$A$31</c:f>
              <c:strCache>
                <c:ptCount val="1"/>
                <c:pt idx="0">
                  <c:v>競輪事業会計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3.5</c:v>
                </c:pt>
                <c:pt idx="2">
                  <c:v>#N/A</c:v>
                </c:pt>
                <c:pt idx="3">
                  <c:v>3.39</c:v>
                </c:pt>
                <c:pt idx="4">
                  <c:v>#N/A</c:v>
                </c:pt>
                <c:pt idx="5">
                  <c:v>3.39</c:v>
                </c:pt>
                <c:pt idx="6">
                  <c:v>#N/A</c:v>
                </c:pt>
                <c:pt idx="7">
                  <c:v>3.23</c:v>
                </c:pt>
                <c:pt idx="8">
                  <c:v>#N/A</c:v>
                </c:pt>
                <c:pt idx="9">
                  <c:v>2.93</c:v>
                </c:pt>
              </c:numCache>
            </c:numRef>
          </c:val>
          <c:extLst>
            <c:ext xmlns:c16="http://schemas.microsoft.com/office/drawing/2014/chart" uri="{C3380CC4-5D6E-409C-BE32-E72D297353CC}">
              <c16:uniqueId val="{00000004-C670-4F79-9C8F-CAFB660BD107}"/>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4.91</c:v>
                </c:pt>
                <c:pt idx="2">
                  <c:v>#N/A</c:v>
                </c:pt>
                <c:pt idx="3">
                  <c:v>4.7</c:v>
                </c:pt>
                <c:pt idx="4">
                  <c:v>#N/A</c:v>
                </c:pt>
                <c:pt idx="5">
                  <c:v>4.96</c:v>
                </c:pt>
                <c:pt idx="6">
                  <c:v>#N/A</c:v>
                </c:pt>
                <c:pt idx="7">
                  <c:v>5.2</c:v>
                </c:pt>
                <c:pt idx="8">
                  <c:v>#N/A</c:v>
                </c:pt>
                <c:pt idx="9">
                  <c:v>5.25</c:v>
                </c:pt>
              </c:numCache>
            </c:numRef>
          </c:val>
          <c:extLst>
            <c:ext xmlns:c16="http://schemas.microsoft.com/office/drawing/2014/chart" uri="{C3380CC4-5D6E-409C-BE32-E72D297353CC}">
              <c16:uniqueId val="{00000005-C670-4F79-9C8F-CAFB660BD107}"/>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6.09</c:v>
                </c:pt>
                <c:pt idx="2">
                  <c:v>#N/A</c:v>
                </c:pt>
                <c:pt idx="3">
                  <c:v>5.88</c:v>
                </c:pt>
                <c:pt idx="4">
                  <c:v>#N/A</c:v>
                </c:pt>
                <c:pt idx="5">
                  <c:v>5.68</c:v>
                </c:pt>
                <c:pt idx="6">
                  <c:v>#N/A</c:v>
                </c:pt>
                <c:pt idx="7">
                  <c:v>5.72</c:v>
                </c:pt>
                <c:pt idx="8">
                  <c:v>#N/A</c:v>
                </c:pt>
                <c:pt idx="9">
                  <c:v>5.61</c:v>
                </c:pt>
              </c:numCache>
            </c:numRef>
          </c:val>
          <c:extLst>
            <c:ext xmlns:c16="http://schemas.microsoft.com/office/drawing/2014/chart" uri="{C3380CC4-5D6E-409C-BE32-E72D297353CC}">
              <c16:uniqueId val="{00000006-C670-4F79-9C8F-CAFB660BD107}"/>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8.83</c:v>
                </c:pt>
                <c:pt idx="2">
                  <c:v>#N/A</c:v>
                </c:pt>
                <c:pt idx="3">
                  <c:v>8.08</c:v>
                </c:pt>
                <c:pt idx="4">
                  <c:v>#N/A</c:v>
                </c:pt>
                <c:pt idx="5">
                  <c:v>6.89</c:v>
                </c:pt>
                <c:pt idx="6">
                  <c:v>#N/A</c:v>
                </c:pt>
                <c:pt idx="7">
                  <c:v>6.33</c:v>
                </c:pt>
                <c:pt idx="8">
                  <c:v>#N/A</c:v>
                </c:pt>
                <c:pt idx="9">
                  <c:v>5.7</c:v>
                </c:pt>
              </c:numCache>
            </c:numRef>
          </c:val>
          <c:extLst>
            <c:ext xmlns:c16="http://schemas.microsoft.com/office/drawing/2014/chart" uri="{C3380CC4-5D6E-409C-BE32-E72D297353CC}">
              <c16:uniqueId val="{00000007-C670-4F79-9C8F-CAFB660BD1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5.87</c:v>
                </c:pt>
                <c:pt idx="2">
                  <c:v>#N/A</c:v>
                </c:pt>
                <c:pt idx="3">
                  <c:v>7.01</c:v>
                </c:pt>
                <c:pt idx="4">
                  <c:v>#N/A</c:v>
                </c:pt>
                <c:pt idx="5">
                  <c:v>7.97</c:v>
                </c:pt>
                <c:pt idx="6">
                  <c:v>#N/A</c:v>
                </c:pt>
                <c:pt idx="7">
                  <c:v>6.13</c:v>
                </c:pt>
                <c:pt idx="8">
                  <c:v>#N/A</c:v>
                </c:pt>
                <c:pt idx="9">
                  <c:v>12.54</c:v>
                </c:pt>
              </c:numCache>
            </c:numRef>
          </c:val>
          <c:extLst>
            <c:ext xmlns:c16="http://schemas.microsoft.com/office/drawing/2014/chart" uri="{C3380CC4-5D6E-409C-BE32-E72D297353CC}">
              <c16:uniqueId val="{00000008-C670-4F79-9C8F-CAFB660BD10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77.680000000000007</c:v>
                </c:pt>
                <c:pt idx="2">
                  <c:v>#N/A</c:v>
                </c:pt>
                <c:pt idx="3">
                  <c:v>78.17</c:v>
                </c:pt>
                <c:pt idx="4">
                  <c:v>#N/A</c:v>
                </c:pt>
                <c:pt idx="5">
                  <c:v>77.03</c:v>
                </c:pt>
                <c:pt idx="6">
                  <c:v>#N/A</c:v>
                </c:pt>
                <c:pt idx="7">
                  <c:v>77.010000000000005</c:v>
                </c:pt>
                <c:pt idx="8">
                  <c:v>#N/A</c:v>
                </c:pt>
                <c:pt idx="9">
                  <c:v>77.989999999999995</c:v>
                </c:pt>
              </c:numCache>
            </c:numRef>
          </c:val>
          <c:extLst>
            <c:ext xmlns:c16="http://schemas.microsoft.com/office/drawing/2014/chart" uri="{C3380CC4-5D6E-409C-BE32-E72D297353CC}">
              <c16:uniqueId val="{00000009-C670-4F79-9C8F-CAFB660BD1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6754</c:v>
                </c:pt>
                <c:pt idx="5">
                  <c:v>6832</c:v>
                </c:pt>
                <c:pt idx="8">
                  <c:v>6818</c:v>
                </c:pt>
                <c:pt idx="11">
                  <c:v>6532</c:v>
                </c:pt>
                <c:pt idx="14">
                  <c:v>6429</c:v>
                </c:pt>
              </c:numCache>
            </c:numRef>
          </c:val>
          <c:extLst>
            <c:ext xmlns:c16="http://schemas.microsoft.com/office/drawing/2014/chart" uri="{C3380CC4-5D6E-409C-BE32-E72D297353CC}">
              <c16:uniqueId val="{00000000-6032-48AF-9795-B379195ABC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32-48AF-9795-B379195ABC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193</c:v>
                </c:pt>
                <c:pt idx="3">
                  <c:v>220</c:v>
                </c:pt>
                <c:pt idx="6">
                  <c:v>219</c:v>
                </c:pt>
                <c:pt idx="9">
                  <c:v>216</c:v>
                </c:pt>
                <c:pt idx="12">
                  <c:v>213</c:v>
                </c:pt>
              </c:numCache>
            </c:numRef>
          </c:val>
          <c:extLst>
            <c:ext xmlns:c16="http://schemas.microsoft.com/office/drawing/2014/chart" uri="{C3380CC4-5D6E-409C-BE32-E72D297353CC}">
              <c16:uniqueId val="{00000002-6032-48AF-9795-B379195ABC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97</c:v>
                </c:pt>
                <c:pt idx="3">
                  <c:v>100</c:v>
                </c:pt>
                <c:pt idx="6">
                  <c:v>93</c:v>
                </c:pt>
                <c:pt idx="9">
                  <c:v>97</c:v>
                </c:pt>
                <c:pt idx="12">
                  <c:v>106</c:v>
                </c:pt>
              </c:numCache>
            </c:numRef>
          </c:val>
          <c:extLst>
            <c:ext xmlns:c16="http://schemas.microsoft.com/office/drawing/2014/chart" uri="{C3380CC4-5D6E-409C-BE32-E72D297353CC}">
              <c16:uniqueId val="{00000003-6032-48AF-9795-B379195ABC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1455</c:v>
                </c:pt>
                <c:pt idx="3">
                  <c:v>1420</c:v>
                </c:pt>
                <c:pt idx="6">
                  <c:v>1482</c:v>
                </c:pt>
                <c:pt idx="9">
                  <c:v>1248</c:v>
                </c:pt>
                <c:pt idx="12">
                  <c:v>1023</c:v>
                </c:pt>
              </c:numCache>
            </c:numRef>
          </c:val>
          <c:extLst>
            <c:ext xmlns:c16="http://schemas.microsoft.com/office/drawing/2014/chart" uri="{C3380CC4-5D6E-409C-BE32-E72D297353CC}">
              <c16:uniqueId val="{00000004-6032-48AF-9795-B379195ABC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32-48AF-9795-B379195ABC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32-48AF-9795-B379195ABC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5211</c:v>
                </c:pt>
                <c:pt idx="3">
                  <c:v>5289</c:v>
                </c:pt>
                <c:pt idx="6">
                  <c:v>5493</c:v>
                </c:pt>
                <c:pt idx="9">
                  <c:v>5586</c:v>
                </c:pt>
                <c:pt idx="12">
                  <c:v>5654</c:v>
                </c:pt>
              </c:numCache>
            </c:numRef>
          </c:val>
          <c:extLst>
            <c:ext xmlns:c16="http://schemas.microsoft.com/office/drawing/2014/chart" uri="{C3380CC4-5D6E-409C-BE32-E72D297353CC}">
              <c16:uniqueId val="{00000007-6032-48AF-9795-B379195ABC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202</c:v>
                </c:pt>
                <c:pt idx="2">
                  <c:v>#N/A</c:v>
                </c:pt>
                <c:pt idx="3">
                  <c:v>#N/A</c:v>
                </c:pt>
                <c:pt idx="4">
                  <c:v>197</c:v>
                </c:pt>
                <c:pt idx="5">
                  <c:v>#N/A</c:v>
                </c:pt>
                <c:pt idx="6">
                  <c:v>#N/A</c:v>
                </c:pt>
                <c:pt idx="7">
                  <c:v>469</c:v>
                </c:pt>
                <c:pt idx="8">
                  <c:v>#N/A</c:v>
                </c:pt>
                <c:pt idx="9">
                  <c:v>#N/A</c:v>
                </c:pt>
                <c:pt idx="10">
                  <c:v>615</c:v>
                </c:pt>
                <c:pt idx="11">
                  <c:v>#N/A</c:v>
                </c:pt>
                <c:pt idx="12">
                  <c:v>#N/A</c:v>
                </c:pt>
                <c:pt idx="13">
                  <c:v>567</c:v>
                </c:pt>
                <c:pt idx="14">
                  <c:v>#N/A</c:v>
                </c:pt>
              </c:numCache>
            </c:numRef>
          </c:val>
          <c:smooth val="0"/>
          <c:extLst>
            <c:ext xmlns:c16="http://schemas.microsoft.com/office/drawing/2014/chart" uri="{C3380CC4-5D6E-409C-BE32-E72D297353CC}">
              <c16:uniqueId val="{00000008-6032-48AF-9795-B379195ABC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61151</c:v>
                </c:pt>
                <c:pt idx="5">
                  <c:v>61266</c:v>
                </c:pt>
                <c:pt idx="8">
                  <c:v>60820</c:v>
                </c:pt>
                <c:pt idx="11">
                  <c:v>59662</c:v>
                </c:pt>
                <c:pt idx="14">
                  <c:v>58255</c:v>
                </c:pt>
              </c:numCache>
            </c:numRef>
          </c:val>
          <c:extLst>
            <c:ext xmlns:c16="http://schemas.microsoft.com/office/drawing/2014/chart" uri="{C3380CC4-5D6E-409C-BE32-E72D297353CC}">
              <c16:uniqueId val="{00000000-DFE6-4D12-B9E2-ECC077F0DF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23108</c:v>
                </c:pt>
                <c:pt idx="5">
                  <c:v>21859</c:v>
                </c:pt>
                <c:pt idx="8">
                  <c:v>18598</c:v>
                </c:pt>
                <c:pt idx="11">
                  <c:v>17140</c:v>
                </c:pt>
                <c:pt idx="14">
                  <c:v>14860</c:v>
                </c:pt>
              </c:numCache>
            </c:numRef>
          </c:val>
          <c:extLst>
            <c:ext xmlns:c16="http://schemas.microsoft.com/office/drawing/2014/chart" uri="{C3380CC4-5D6E-409C-BE32-E72D297353CC}">
              <c16:uniqueId val="{00000001-DFE6-4D12-B9E2-ECC077F0DF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15196</c:v>
                </c:pt>
                <c:pt idx="5">
                  <c:v>15972</c:v>
                </c:pt>
                <c:pt idx="8">
                  <c:v>12003</c:v>
                </c:pt>
                <c:pt idx="11">
                  <c:v>12771</c:v>
                </c:pt>
                <c:pt idx="14">
                  <c:v>15098</c:v>
                </c:pt>
              </c:numCache>
            </c:numRef>
          </c:val>
          <c:extLst>
            <c:ext xmlns:c16="http://schemas.microsoft.com/office/drawing/2014/chart" uri="{C3380CC4-5D6E-409C-BE32-E72D297353CC}">
              <c16:uniqueId val="{00000002-DFE6-4D12-B9E2-ECC077F0DF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E6-4D12-B9E2-ECC077F0DF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E6-4D12-B9E2-ECC077F0DF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2512</c:v>
                </c:pt>
                <c:pt idx="3">
                  <c:v>2000</c:v>
                </c:pt>
                <c:pt idx="6">
                  <c:v>1580</c:v>
                </c:pt>
                <c:pt idx="9">
                  <c:v>586</c:v>
                </c:pt>
                <c:pt idx="12">
                  <c:v>511</c:v>
                </c:pt>
              </c:numCache>
            </c:numRef>
          </c:val>
          <c:extLst>
            <c:ext xmlns:c16="http://schemas.microsoft.com/office/drawing/2014/chart" uri="{C3380CC4-5D6E-409C-BE32-E72D297353CC}">
              <c16:uniqueId val="{00000005-DFE6-4D12-B9E2-ECC077F0DF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8180</c:v>
                </c:pt>
                <c:pt idx="3">
                  <c:v>8269</c:v>
                </c:pt>
                <c:pt idx="6">
                  <c:v>8573</c:v>
                </c:pt>
                <c:pt idx="9">
                  <c:v>8667</c:v>
                </c:pt>
                <c:pt idx="12">
                  <c:v>9035</c:v>
                </c:pt>
              </c:numCache>
            </c:numRef>
          </c:val>
          <c:extLst>
            <c:ext xmlns:c16="http://schemas.microsoft.com/office/drawing/2014/chart" uri="{C3380CC4-5D6E-409C-BE32-E72D297353CC}">
              <c16:uniqueId val="{00000006-DFE6-4D12-B9E2-ECC077F0DF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932</c:v>
                </c:pt>
                <c:pt idx="3">
                  <c:v>990</c:v>
                </c:pt>
                <c:pt idx="6">
                  <c:v>1056</c:v>
                </c:pt>
                <c:pt idx="9">
                  <c:v>1340</c:v>
                </c:pt>
                <c:pt idx="12">
                  <c:v>1314</c:v>
                </c:pt>
              </c:numCache>
            </c:numRef>
          </c:val>
          <c:extLst>
            <c:ext xmlns:c16="http://schemas.microsoft.com/office/drawing/2014/chart" uri="{C3380CC4-5D6E-409C-BE32-E72D297353CC}">
              <c16:uniqueId val="{00000007-DFE6-4D12-B9E2-ECC077F0DF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19710</c:v>
                </c:pt>
                <c:pt idx="3">
                  <c:v>19054</c:v>
                </c:pt>
                <c:pt idx="6">
                  <c:v>18092</c:v>
                </c:pt>
                <c:pt idx="9">
                  <c:v>16486</c:v>
                </c:pt>
                <c:pt idx="12">
                  <c:v>14094</c:v>
                </c:pt>
              </c:numCache>
            </c:numRef>
          </c:val>
          <c:extLst>
            <c:ext xmlns:c16="http://schemas.microsoft.com/office/drawing/2014/chart" uri="{C3380CC4-5D6E-409C-BE32-E72D297353CC}">
              <c16:uniqueId val="{00000008-DFE6-4D12-B9E2-ECC077F0DF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4648</c:v>
                </c:pt>
                <c:pt idx="3">
                  <c:v>4411</c:v>
                </c:pt>
                <c:pt idx="6">
                  <c:v>3506</c:v>
                </c:pt>
                <c:pt idx="9">
                  <c:v>3257</c:v>
                </c:pt>
                <c:pt idx="12">
                  <c:v>2963</c:v>
                </c:pt>
              </c:numCache>
            </c:numRef>
          </c:val>
          <c:extLst>
            <c:ext xmlns:c16="http://schemas.microsoft.com/office/drawing/2014/chart" uri="{C3380CC4-5D6E-409C-BE32-E72D297353CC}">
              <c16:uniqueId val="{00000009-DFE6-4D12-B9E2-ECC077F0DF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65207</c:v>
                </c:pt>
                <c:pt idx="3">
                  <c:v>67506</c:v>
                </c:pt>
                <c:pt idx="6">
                  <c:v>69823</c:v>
                </c:pt>
                <c:pt idx="9">
                  <c:v>69356</c:v>
                </c:pt>
                <c:pt idx="12">
                  <c:v>68492</c:v>
                </c:pt>
              </c:numCache>
            </c:numRef>
          </c:val>
          <c:extLst>
            <c:ext xmlns:c16="http://schemas.microsoft.com/office/drawing/2014/chart" uri="{C3380CC4-5D6E-409C-BE32-E72D297353CC}">
              <c16:uniqueId val="{0000000A-DFE6-4D12-B9E2-ECC077F0DF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1733</c:v>
                </c:pt>
                <c:pt idx="2">
                  <c:v>#N/A</c:v>
                </c:pt>
                <c:pt idx="3">
                  <c:v>#N/A</c:v>
                </c:pt>
                <c:pt idx="4">
                  <c:v>3134</c:v>
                </c:pt>
                <c:pt idx="5">
                  <c:v>#N/A</c:v>
                </c:pt>
                <c:pt idx="6">
                  <c:v>#N/A</c:v>
                </c:pt>
                <c:pt idx="7">
                  <c:v>11209</c:v>
                </c:pt>
                <c:pt idx="8">
                  <c:v>#N/A</c:v>
                </c:pt>
                <c:pt idx="9">
                  <c:v>#N/A</c:v>
                </c:pt>
                <c:pt idx="10">
                  <c:v>10120</c:v>
                </c:pt>
                <c:pt idx="11">
                  <c:v>#N/A</c:v>
                </c:pt>
                <c:pt idx="12">
                  <c:v>#N/A</c:v>
                </c:pt>
                <c:pt idx="13">
                  <c:v>8197</c:v>
                </c:pt>
                <c:pt idx="14">
                  <c:v>#N/A</c:v>
                </c:pt>
              </c:numCache>
            </c:numRef>
          </c:val>
          <c:smooth val="0"/>
          <c:extLst>
            <c:ext xmlns:c16="http://schemas.microsoft.com/office/drawing/2014/chart" uri="{C3380CC4-5D6E-409C-BE32-E72D297353CC}">
              <c16:uniqueId val="{0000000B-DFE6-4D12-B9E2-ECC077F0DF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5352</c:v>
                </c:pt>
                <c:pt idx="1">
                  <c:v>5644</c:v>
                </c:pt>
                <c:pt idx="2">
                  <c:v>6651</c:v>
                </c:pt>
              </c:numCache>
            </c:numRef>
          </c:val>
          <c:extLst>
            <c:ext xmlns:c16="http://schemas.microsoft.com/office/drawing/2014/chart" uri="{C3380CC4-5D6E-409C-BE32-E72D297353CC}">
              <c16:uniqueId val="{00000000-A30B-4EF6-B676-A6380A8ECE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1148</c:v>
                </c:pt>
                <c:pt idx="1">
                  <c:v>875</c:v>
                </c:pt>
                <c:pt idx="2">
                  <c:v>1321</c:v>
                </c:pt>
              </c:numCache>
            </c:numRef>
          </c:val>
          <c:extLst>
            <c:ext xmlns:c16="http://schemas.microsoft.com/office/drawing/2014/chart" uri="{C3380CC4-5D6E-409C-BE32-E72D297353CC}">
              <c16:uniqueId val="{00000001-A30B-4EF6-B676-A6380A8ECE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3060</c:v>
                </c:pt>
                <c:pt idx="1">
                  <c:v>3506</c:v>
                </c:pt>
                <c:pt idx="2">
                  <c:v>4231</c:v>
                </c:pt>
              </c:numCache>
            </c:numRef>
          </c:val>
          <c:extLst>
            <c:ext xmlns:c16="http://schemas.microsoft.com/office/drawing/2014/chart" uri="{C3380CC4-5D6E-409C-BE32-E72D297353CC}">
              <c16:uniqueId val="{00000002-A30B-4EF6-B676-A6380A8ECE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{E02C8C5B-BB74-4253-93A8-A6624A6E73FD}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C42-465D-87A0-35D71CAB23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{5AE66EBC-4B11-4E77-8FFC-8666640809A0}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42-465D-87A0-35D71CAB23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{58E87FBA-68E3-4424-808E-8734E13CF3D7}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42-465D-87A0-35D71CAB23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{08851260-C80A-48A5-BF14-E88159A32DE8}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42-465D-87A0-35D71CAB23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{562B2C94-4FF6-44BF-82D9-B892BE1567A6}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42-465D-87A0-35D71CAB23D8}"/>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{FF8FF97A-D844-48C9-8865-9E64B70852E2}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C42-465D-87A0-35D71CAB23D8}"/>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{BA2E40BA-9966-4CEE-9756-1E0243697CF5}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C42-465D-87A0-35D71CAB23D8}"/>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{1B26178F-77EE-4857-AB97-158A17831441}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C42-465D-87A0-35D71CAB23D8}"/>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{65026045-F1FA-416C-9E7D-795BFAE0CF56}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C42-465D-87A0-35D71CAB23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73.5</c:v>
                </c:pt>
                <c:pt idx="8">
                  <c:v>74.5</c:v>
                </c:pt>
                <c:pt idx="16">
                  <c:v>73.2</c:v>
                </c:pt>
                <c:pt idx="24">
                  <c:v>74</c:v>
                </c:pt>
                <c:pt idx="32">
                  <c:v>75.099999999999994</c:v>
                </c:pt>
              </c:numCache>
            </c:numRef>
          </c:xVal>
          <c:yVal>
            <c:numRef>
              <c:f>公会計指標分析・財政指標組合せ分析表!$BP$51:$DC$51</c:f>
              <c:numCache>
                <c:formatCode>#,##0.0;"▲ "#,##0.0</c:formatCode>
                <c:ptCount val="40"/>
                <c:pt idx="0">
                  <c:v>5.7</c:v>
                </c:pt>
                <c:pt idx="8">
                  <c:v>10.3</c:v>
                </c:pt>
                <c:pt idx="16">
                  <c:v>37</c:v>
                </c:pt>
                <c:pt idx="24">
                  <c:v>32.5</c:v>
                </c:pt>
                <c:pt idx="32">
                  <c:v>25</c:v>
                </c:pt>
              </c:numCache>
            </c:numRef>
          </c:yVal>
          <c:smooth val="0"/>
          <c:extLst>
            <c:ext xmlns:c16="http://schemas.microsoft.com/office/drawing/2014/chart" uri="{C3380CC4-5D6E-409C-BE32-E72D297353CC}">
              <c16:uniqueId val="{00000009-0C42-465D-87A0-35D71CAB23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{3330E27C-8E11-493B-A71D-64EFFFF21FE4}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C42-465D-87A0-35D71CAB23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{1C02BF6D-C1C7-4182-89BF-E629296F4727}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42-465D-87A0-35D71CAB23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{12CA010F-1F3D-48FB-8560-9658DDAE0261}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42-465D-87A0-35D71CAB23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{7D4DB02E-60D6-49CA-A800-39A3F8375A7F}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42-465D-87A0-35D71CAB23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{204557DD-96BA-40E3-8A1A-50558C856E91}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42-465D-87A0-35D71CAB23D8}"/>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{1EBE448F-3D86-4EC1-AB2B-23D371F4B3A8}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C42-465D-87A0-35D71CAB23D8}"/>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{E9520436-C0EA-4278-9321-B60EBB84D079}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C42-465D-87A0-35D71CAB23D8}"/>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{D0365698-66C6-45E8-8208-51EB5A2DA228}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C42-465D-87A0-35D71CAB23D8}"/>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{B664324F-BA2F-45AD-A516-B84AFFD3B492}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C42-465D-87A0-35D71CAB23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0C42-465D-87A0-35D71CAB23D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{A6ABE424-93A1-4DA3-A2A4-94521D4CD517}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372-41AE-9D2D-C4B4000493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{B977CA11-C57E-4A26-BAB1-EC5502C545F9}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72-41AE-9D2D-C4B4000493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{F26A7301-6FA1-45FC-9851-EE5C44CD4E67}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72-41AE-9D2D-C4B4000493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{6DF61759-AA53-4F47-B370-B96BE8368C7A}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72-41AE-9D2D-C4B4000493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{41BAFC28-7E37-4C44-8C5D-F61A6BE313E2}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72-41AE-9D2D-C4B400049335}"/>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{E632EE59-2A97-45AE-818B-FF047AF8D9AC}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372-41AE-9D2D-C4B400049335}"/>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{4583BEAB-5EFE-4AA4-8ACE-F828C707FACD}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372-41AE-9D2D-C4B400049335}"/>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{F959BE1D-594B-4672-8A1D-3356102CC8E3}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372-41AE-9D2D-C4B400049335}"/>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{033FAEFB-DD39-4D1F-BAFE-033A715980BF}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372-41AE-9D2D-C4B4000493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0.8</c:v>
                </c:pt>
                <c:pt idx="16">
                  <c:v>0.9</c:v>
                </c:pt>
                <c:pt idx="24">
                  <c:v>1.3</c:v>
                </c:pt>
                <c:pt idx="32">
                  <c:v>1.7</c:v>
                </c:pt>
              </c:numCache>
            </c:numRef>
          </c:xVal>
          <c:yVal>
            <c:numRef>
              <c:f>公会計指標分析・財政指標組合せ分析表!$BP$73:$DC$73</c:f>
              <c:numCache>
                <c:formatCode>#,##0.0;"▲ "#,##0.0</c:formatCode>
                <c:ptCount val="40"/>
                <c:pt idx="0">
                  <c:v>5.7</c:v>
                </c:pt>
                <c:pt idx="8">
                  <c:v>10.3</c:v>
                </c:pt>
                <c:pt idx="16">
                  <c:v>37</c:v>
                </c:pt>
                <c:pt idx="24">
                  <c:v>32.5</c:v>
                </c:pt>
                <c:pt idx="32">
                  <c:v>25</c:v>
                </c:pt>
              </c:numCache>
            </c:numRef>
          </c:yVal>
          <c:smooth val="0"/>
          <c:extLst>
            <c:ext xmlns:c16="http://schemas.microsoft.com/office/drawing/2014/chart" uri="{C3380CC4-5D6E-409C-BE32-E72D297353CC}">
              <c16:uniqueId val="{00000009-2372-41AE-9D2D-C4B4000493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{C58514F9-F53E-401E-9F93-6C4CFFDBB0A8}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372-41AE-9D2D-C4B4000493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{3407D759-FBB9-469C-94AA-F75B0AB1826A}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72-41AE-9D2D-C4B4000493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{201E0138-937E-40F1-BF3E-8398B42415A4}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72-41AE-9D2D-C4B4000493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{08F77D67-85B3-4517-8A1D-596E3EE4341E}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72-41AE-9D2D-C4B4000493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{7A93303B-12FB-4063-9D48-6BD7F7AB0FBA}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72-41AE-9D2D-C4B400049335}"/>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{0FCE7817-8E8C-48FF-93B0-6F1274794B52}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372-41AE-9D2D-C4B40004933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{FA1644F9-B4FF-476B-A2D1-82E26F07B282}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372-41AE-9D2D-C4B40004933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{CD4A6BF0-908B-40E4-B275-7E0DAC31FD95}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372-41AE-9D2D-C4B40004933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{E402A1FF-E7B8-464C-A283-423B3EBFEF58}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372-41AE-9D2D-C4B4000493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2372-41AE-9D2D-C4B400049335}"/>
            </c:ext>
          </c:extLst>
        </c:ser>
        <c:dLbls>
          <c:showLegendKey val="0"/>
          <c:showVal val="1"/>
          <c:showCatName val="0"/>
          <c:showSerName val="0"/>
          <c:showPercent val="0"/>
          <c:showBubbleSize val="0"/>
        </c:dLbls>
        <c:axId val="84219776"/>
        <c:axId val="84234240"/>
      </c:scatterChart>
      <c:valAx>
        <c:axId val="84219776"/>
        <c:scaling>
          <c:orientation val="maxMin"/>
          <c:max val="7"/>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年度に借入れた臨時財政対策債や新庁舎建設事業債の元金償還が始まったことなどにより、前年度比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百万円の増となる一方、公営企業債の元利償還金に対する繰入金は公営企業債の償還が進んだことにより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元利償還金等から差し引く算入公債費等は、公債費充当特定財源（主に都市計画税）の減などにより、前年度比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この結果元利償還金等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の合計額が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百万円の減となり、実質公債費率の分子は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一般会計等に係る地方債の現在高は、一般会計事業債及び公共用地先行取得事業債の償還が進んだことにより前年度比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百万円の減、公営企業債等の繰入見込額は、公営企業債等の償還が進んだことにより前年度比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2,392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百万円の減となるほか、将来負担額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の合計は、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3,283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将来負担額から差し引く充当可能財源等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は、充当可能基金現在高が前年度比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百万円の増、都市計画税歳入見込額の減により充当可能特定歳入が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2,280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百万円の減、基準財政需要額算入見込額が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1,407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以上の結果、将来負担比率の分子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百万円、水都大垣ふるさと応援基金に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百万円など、基金全体で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2,844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一方で、水都大垣ふるさと応援基金を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百万円、新型コロナウイルス感染症対応中小企業融資金利子補給基金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百万円など、基金全体で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その結果前年度比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12,204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事業の実施による公債費の逓増や退職手当の増加が見込まれるため、財政調整基金や減債基金の積み立て残高を確保すると同時に、個別施設計画に基づいた公共施設の更新・大規模修繕等を行うため、計画的に公共施設整備基金の積み立て、取り崩しを行うなど、年度間において財源の不均衡が生じないよう、中長期的な視野で基金運用を行う。</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623454</xdr:rowOff>
    </xdr:from>
    <xdr:to>
      <xdr:col>15</xdr:col>
      <xdr:colOff>0</xdr:colOff>
      <xdr:row>64</xdr:row>
      <xdr:rowOff>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379778" y="12891654"/>
          <a:ext cx="10823122" cy="5072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　  公共施設の整備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水都大垣ふるさと応援基金　：　住民参加型の地方自治を実現し、住民の福祉の増進を図るとともに、個性豊かな活力あるまちづくりを推進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養老線支援基金　　：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養老線の存続を支援</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国際協力田口基金　：　国際協力その他国際交流の発展に寄与</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新型コロナウイルス感染症対応中小企業融資金利子補給基金　：　新型コロナウイルス感染症対応地方創生交付金を原資とし、新型コロナウイルス感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染症の影響を受けた市内中小企業者等が各種融資を受けた際に支払った利子を補給</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　社会福祉施設の整備に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百万円、林道整備に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百万円充当した一方で、老朽化した施設の更新に備えるため、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立てたことにより前年度比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水都大垣ふるさと応援基金　：　小中学校営繕事業などに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百万円充当する一方で、個人や法人からの寄付金など</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り前年度比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養老線支援基金　　：　新型コロナウイルス感染症の影響による赤字を補てんするため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百万円を充当したことなどにより前年度比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新型コロナウイルス感染症対応中小企業融資金利子補給基金　：　新型コロナウイルス感染症の影響を受けた市内中小企業者等が各種融資を受けた際</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に支払った利子の補給に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百万円充当したことにより、前年度比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　前年度末建物減価償却累計額の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％を年度末基金残額の目標値（</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年度末建物減価償却累計額</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99,204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百万円）として積み立て、</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個別施設計画に基づいた施設更新等に対し取り崩し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養老線支援基金　　：　養老鉄道株式会社の利益相当額を積み立て、養老線の安全運航に必要な設備整備や維持管理に要する経費などに取り崩し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基金利子および、市税収等の増や新型コロナウイルス感染症の影響で不執行や事業縮小となった事業費の減による決算余剰金のうち</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6,651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大垣市第</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次行政経営戦略計画前期実施プランに基づき、景気動向による法人市民税の減収や災害等による財政需要に備え、標準財政規模の概ね</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％を目安に積立残額を確保する。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基金利子および、市税収等の増のうち</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百万円積み立てた一方で、公債費の償還に充てるため、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新庁舎建設事業や幼保園建設事業などの大規模事業の実施に伴い公債費が逓増する見込みであるため、それに備えて積立金残高を確保する。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159,894
154,442
206.57
70,103,502
65,001,547
4,753,045
37,885,957
68,492,401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有形固定資産減価償却率は類似団体等と比べ高い水準にあるが、施設の維持管理を適切に進めており、それぞれの公共施設等について個別施設計画を基に施設の維持管理・更新を行っていく。</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施設等の老朽化状況については、法定点検等において適切に把握し、必要な施設改修修繕及び維持管理等を行っている。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206240" y="4449445"/>
          <a:ext cx="1270" cy="112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258945" y="55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119245" y="557136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258945" y="42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119245" y="44494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156100</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258945" y="4682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157345" y="4827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537585" y="4892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2867025" y="4875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196465" y="4835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525905" y="47882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159893</xdr:rowOff>
    </xdr:from>
    <xdr:to>
      <xdr:col>23</xdr:col>
      <xdr:colOff>136525</xdr:colOff>
      <xdr:row>33</xdr:row>
      <xdr:rowOff>90043</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157345" y="5524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74820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258945" y="5439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112395</xdr:rowOff>
    </xdr:from>
    <xdr:to>
      <xdr:col>19</xdr:col>
      <xdr:colOff>187325</xdr:colOff>
      <xdr:row>33</xdr:row>
      <xdr:rowOff>42545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3537585" y="5476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163195</xdr:rowOff>
    </xdr:from>
    <xdr:to>
      <xdr:col>23</xdr:col>
      <xdr:colOff>85725</xdr:colOff>
      <xdr:row>33</xdr:row>
      <xdr:rowOff>39243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3588385" y="5527675"/>
          <a:ext cx="61976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77851</xdr:rowOff>
    </xdr:from>
    <xdr:to>
      <xdr:col>15</xdr:col>
      <xdr:colOff>187325</xdr:colOff>
      <xdr:row>33</xdr:row>
      <xdr:rowOff>8001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2867025" y="5442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128651</xdr:rowOff>
    </xdr:from>
    <xdr:to>
      <xdr:col>19</xdr:col>
      <xdr:colOff>136525</xdr:colOff>
      <xdr:row>32</xdr:row>
      <xdr:rowOff>163195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2917825" y="5493131"/>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133985</xdr:rowOff>
    </xdr:from>
    <xdr:to>
      <xdr:col>11</xdr:col>
      <xdr:colOff>187325</xdr:colOff>
      <xdr:row>33</xdr:row>
      <xdr:rowOff>64135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196465" y="5498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128651</xdr:rowOff>
    </xdr:from>
    <xdr:to>
      <xdr:col>15</xdr:col>
      <xdr:colOff>136525</xdr:colOff>
      <xdr:row>33</xdr:row>
      <xdr:rowOff>13335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247265" y="5493131"/>
          <a:ext cx="67056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90805</xdr:rowOff>
    </xdr:from>
    <xdr:to>
      <xdr:col>7</xdr:col>
      <xdr:colOff>187325</xdr:colOff>
      <xdr:row>33</xdr:row>
      <xdr:rowOff>20955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525905" y="54552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141605</xdr:rowOff>
    </xdr:from>
    <xdr:to>
      <xdr:col>11</xdr:col>
      <xdr:colOff>136525</xdr:colOff>
      <xdr:row>33</xdr:row>
      <xdr:rowOff>13335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576705" y="5506085"/>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395989" y="4675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2738129" y="4657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067569" y="461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397009" y="4567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33672</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395989" y="556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170578</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2738129" y="553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55262</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067569" y="558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12082</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397009"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建設事業等において地方債を活用した結果、債務償還比率は類似団体の平均を上回っているが、公債費の償還が進んだことによる将来負担の減少や、地方税・地方交付税等経常一般財源の増により、前年度から比率が大幅に減少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次年度以降も引き続き地方債を活用するが、将来負担に備えた基金への積立や、交付税措置のある地方債の活用により将来負担の軽減を図っていく。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3027660" y="4442248"/>
          <a:ext cx="1269" cy="12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3080365" y="565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2963525" y="5649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116719</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3080365" y="4978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3001625" y="5123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2359005" y="53034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1688445" y="53412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017885" y="53216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0347325" y="53637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3715</xdr:rowOff>
    </xdr:from>
    <xdr:to>
      <xdr:col>76</xdr:col>
      <xdr:colOff>73025</xdr:colOff>
      <xdr:row>31</xdr:row>
      <xdr:rowOff>105315</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3001625" y="52005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153592</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3080365" y="51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40619</xdr:rowOff>
    </xdr:from>
    <xdr:to>
      <xdr:col>72</xdr:col>
      <xdr:colOff>123825</xdr:colOff>
      <xdr:row>33</xdr:row>
      <xdr:rowOff>142219</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2359005" y="55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54515</xdr:rowOff>
    </xdr:from>
    <xdr:to>
      <xdr:col>76</xdr:col>
      <xdr:colOff>22225</xdr:colOff>
      <xdr:row>33</xdr:row>
      <xdr:rowOff>91418</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2409805" y="5251355"/>
          <a:ext cx="619760" cy="37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61489</xdr:rowOff>
    </xdr:from>
    <xdr:to>
      <xdr:col>68</xdr:col>
      <xdr:colOff>123825</xdr:colOff>
      <xdr:row>33</xdr:row>
      <xdr:rowOff>163089</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1688445" y="559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91418</xdr:rowOff>
    </xdr:from>
    <xdr:to>
      <xdr:col>72</xdr:col>
      <xdr:colOff>73025</xdr:colOff>
      <xdr:row>33</xdr:row>
      <xdr:rowOff>112289</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1739245" y="5623538"/>
          <a:ext cx="67056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46366</xdr:rowOff>
    </xdr:from>
    <xdr:to>
      <xdr:col>64</xdr:col>
      <xdr:colOff>123825</xdr:colOff>
      <xdr:row>32</xdr:row>
      <xdr:rowOff>147966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1017885" y="541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97166</xdr:rowOff>
    </xdr:from>
    <xdr:to>
      <xdr:col>68</xdr:col>
      <xdr:colOff>73025</xdr:colOff>
      <xdr:row>33</xdr:row>
      <xdr:rowOff>112289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1068685" y="5461646"/>
          <a:ext cx="670560" cy="18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64897</xdr:rowOff>
    </xdr:from>
    <xdr:to>
      <xdr:col>60</xdr:col>
      <xdr:colOff>123825</xdr:colOff>
      <xdr:row>32</xdr:row>
      <xdr:rowOff>166497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0347325" y="54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97166</xdr:rowOff>
    </xdr:from>
    <xdr:to>
      <xdr:col>64</xdr:col>
      <xdr:colOff>73025</xdr:colOff>
      <xdr:row>32</xdr:row>
      <xdr:rowOff>115697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0398125" y="5461646"/>
          <a:ext cx="670560" cy="1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53304</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2185092" y="50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91086</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1527232" y="512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71476</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0856672" y="51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113576</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0186112" y="514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133345</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2185092" y="56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154216</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1527232" y="568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139093</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0856672" y="55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157624</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0186112" y="55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159,894
154,442
206.57
70,103,502
65,001,547
4,753,045
37,885,957
68,492,401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086225" y="5535168"/>
          <a:ext cx="0" cy="139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12496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020820" y="692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124960" y="531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553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4843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124960" y="5872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036060" y="6020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312160" y="60924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514600" y="60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739900" y="6025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965200" y="59888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125984</xdr:rowOff>
    </xdr:from>
    <xdr:to>
      <xdr:col>24</xdr:col>
      <xdr:colOff>114300</xdr:colOff>
      <xdr:row>41</xdr:row>
      <xdr:rowOff>56134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036060" y="6831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40911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124960" y="674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130556</xdr:rowOff>
    </xdr:from>
    <xdr:to>
      <xdr:col>20</xdr:col>
      <xdr:colOff>38100</xdr:colOff>
      <xdr:row>41</xdr:row>
      <xdr:rowOff>60706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12160" y="68361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5334</xdr:rowOff>
    </xdr:from>
    <xdr:to>
      <xdr:col>24</xdr:col>
      <xdr:colOff>63500</xdr:colOff>
      <xdr:row>41</xdr:row>
      <xdr:rowOff>9906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355340" y="687857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146558</xdr:rowOff>
    </xdr:from>
    <xdr:to>
      <xdr:col>15</xdr:col>
      <xdr:colOff>101600</xdr:colOff>
      <xdr:row>41</xdr:row>
      <xdr:rowOff>76708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14600" y="6852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9906</xdr:rowOff>
    </xdr:from>
    <xdr:to>
      <xdr:col>19</xdr:col>
      <xdr:colOff>177800</xdr:colOff>
      <xdr:row>41</xdr:row>
      <xdr:rowOff>25908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565400" y="6883146"/>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169418</xdr:rowOff>
    </xdr:from>
    <xdr:to>
      <xdr:col>10</xdr:col>
      <xdr:colOff>165100</xdr:colOff>
      <xdr:row>41</xdr:row>
      <xdr:rowOff>99568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739900" y="6875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25908</xdr:rowOff>
    </xdr:from>
    <xdr:to>
      <xdr:col>15</xdr:col>
      <xdr:colOff>50800</xdr:colOff>
      <xdr:row>41</xdr:row>
      <xdr:rowOff>48768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1790700" y="6899148"/>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25400</xdr:rowOff>
    </xdr:from>
    <xdr:to>
      <xdr:col>6</xdr:col>
      <xdr:colOff>38100</xdr:colOff>
      <xdr:row>41</xdr:row>
      <xdr:rowOff>127000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965200" y="6898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48768</xdr:rowOff>
    </xdr:from>
    <xdr:to>
      <xdr:col>10</xdr:col>
      <xdr:colOff>114300</xdr:colOff>
      <xdr:row>41</xdr:row>
      <xdr:rowOff>76200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1008380" y="6922008"/>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4081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170564" y="587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134383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385704" y="583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104665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61100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68089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836304" y="576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51833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170564" y="692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67835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385704" y="694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90695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611004" y="696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118127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83630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9219565" y="5549864"/>
          <a:ext cx="0" cy="141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9258300" y="69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9154160" y="6968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9258300" y="53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9154160" y="5549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134492</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9258300" y="6001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192260" y="61466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445500" y="608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670800" y="60521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873240" y="606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098540" y="60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34217</xdr:rowOff>
    </xdr:from>
    <xdr:to>
      <xdr:col>55</xdr:col>
      <xdr:colOff>50800</xdr:colOff>
      <xdr:row>38</xdr:row>
      <xdr:rowOff>135817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192260" y="64045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12644</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9258300" y="638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46790</xdr:rowOff>
    </xdr:from>
    <xdr:to>
      <xdr:col>50</xdr:col>
      <xdr:colOff>165100</xdr:colOff>
      <xdr:row>38</xdr:row>
      <xdr:rowOff>148390</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445500" y="64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85017</xdr:rowOff>
    </xdr:from>
    <xdr:to>
      <xdr:col>55</xdr:col>
      <xdr:colOff>0</xdr:colOff>
      <xdr:row>38</xdr:row>
      <xdr:rowOff>97590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496300" y="6455337"/>
          <a:ext cx="7239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55935</xdr:rowOff>
    </xdr:from>
    <xdr:to>
      <xdr:col>46</xdr:col>
      <xdr:colOff>38100</xdr:colOff>
      <xdr:row>38</xdr:row>
      <xdr:rowOff>157535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670800" y="6426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97590</xdr:rowOff>
    </xdr:from>
    <xdr:to>
      <xdr:col>50</xdr:col>
      <xdr:colOff>114300</xdr:colOff>
      <xdr:row>38</xdr:row>
      <xdr:rowOff>106735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713980" y="6467910"/>
          <a:ext cx="78232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67854</xdr:rowOff>
    </xdr:from>
    <xdr:to>
      <xdr:col>41</xdr:col>
      <xdr:colOff>101600</xdr:colOff>
      <xdr:row>38</xdr:row>
      <xdr:rowOff>169454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87324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106735</xdr:rowOff>
    </xdr:from>
    <xdr:to>
      <xdr:col>45</xdr:col>
      <xdr:colOff>177800</xdr:colOff>
      <xdr:row>38</xdr:row>
      <xdr:rowOff>118654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924040" y="6477055"/>
          <a:ext cx="78994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79284</xdr:rowOff>
    </xdr:from>
    <xdr:to>
      <xdr:col>36</xdr:col>
      <xdr:colOff>165100</xdr:colOff>
      <xdr:row>39</xdr:row>
      <xdr:rowOff>9434</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098540" y="644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118654</xdr:rowOff>
    </xdr:from>
    <xdr:to>
      <xdr:col>41</xdr:col>
      <xdr:colOff>50800</xdr:colOff>
      <xdr:row>38</xdr:row>
      <xdr:rowOff>130084</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149340" y="6488974"/>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167203</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8239271" y="58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135200</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7477271" y="58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143364</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6702571" y="584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148752</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5905011" y="58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139517</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8271587" y="65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148662</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7509587" y="651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160581</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6712027" y="653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561</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5937327" y="653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086225" y="939165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12496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124960" y="917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020820" y="9391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44467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124960" y="976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03606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312160" y="10007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51460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7399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965200" y="9862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55880</xdr:rowOff>
    </xdr:from>
    <xdr:to>
      <xdr:col>24</xdr:col>
      <xdr:colOff>114300</xdr:colOff>
      <xdr:row>62</xdr:row>
      <xdr:rowOff>157480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03606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142257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124960" y="1036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21590</xdr:rowOff>
    </xdr:from>
    <xdr:to>
      <xdr:col>20</xdr:col>
      <xdr:colOff>38100</xdr:colOff>
      <xdr:row>62</xdr:row>
      <xdr:rowOff>123190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312160" y="10415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72390</xdr:rowOff>
    </xdr:from>
    <xdr:to>
      <xdr:col>24</xdr:col>
      <xdr:colOff>63500</xdr:colOff>
      <xdr:row>62</xdr:row>
      <xdr:rowOff>106680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355340" y="1046607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51460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72390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565400" y="1040511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67310</xdr:rowOff>
    </xdr:from>
    <xdr:to>
      <xdr:col>10</xdr:col>
      <xdr:colOff>165100</xdr:colOff>
      <xdr:row>61</xdr:row>
      <xdr:rowOff>168910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7399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118110</xdr:rowOff>
    </xdr:from>
    <xdr:to>
      <xdr:col>15</xdr:col>
      <xdr:colOff>50800</xdr:colOff>
      <xdr:row>62</xdr:row>
      <xdr:rowOff>11430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790700" y="10344150"/>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965200" y="10232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118110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008380" y="10283190"/>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17056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38570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139717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61100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8363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114317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17056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38570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160037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61100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83630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9219565" y="9415462"/>
          <a:ext cx="0" cy="132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9258300" y="107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9154160" y="10737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9258300" y="919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9154160" y="9415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128276</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9258300" y="10186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192260" y="102082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445500" y="1006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670800" y="100615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873240" y="100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098540" y="1006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94753</xdr:rowOff>
    </xdr:from>
    <xdr:to>
      <xdr:col>55</xdr:col>
      <xdr:colOff>50800</xdr:colOff>
      <xdr:row>61</xdr:row>
      <xdr:rowOff>24903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192260" y="10153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117630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9258300" y="1000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104583</xdr:rowOff>
    </xdr:from>
    <xdr:to>
      <xdr:col>50</xdr:col>
      <xdr:colOff>165100</xdr:colOff>
      <xdr:row>61</xdr:row>
      <xdr:rowOff>34733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445500" y="101629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145553</xdr:rowOff>
    </xdr:from>
    <xdr:to>
      <xdr:col>55</xdr:col>
      <xdr:colOff>0</xdr:colOff>
      <xdr:row>60</xdr:row>
      <xdr:rowOff>155383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496300" y="10203953"/>
          <a:ext cx="7239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106696</xdr:rowOff>
    </xdr:from>
    <xdr:to>
      <xdr:col>46</xdr:col>
      <xdr:colOff>38100</xdr:colOff>
      <xdr:row>61</xdr:row>
      <xdr:rowOff>36846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670800" y="101650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155383</xdr:rowOff>
    </xdr:from>
    <xdr:to>
      <xdr:col>50</xdr:col>
      <xdr:colOff>114300</xdr:colOff>
      <xdr:row>60</xdr:row>
      <xdr:rowOff>157496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713980" y="10213783"/>
          <a:ext cx="78232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106728</xdr:rowOff>
    </xdr:from>
    <xdr:to>
      <xdr:col>41</xdr:col>
      <xdr:colOff>101600</xdr:colOff>
      <xdr:row>61</xdr:row>
      <xdr:rowOff>36878</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873240" y="10165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157496</xdr:rowOff>
    </xdr:from>
    <xdr:to>
      <xdr:col>45</xdr:col>
      <xdr:colOff>177800</xdr:colOff>
      <xdr:row>60</xdr:row>
      <xdr:rowOff>157528</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24040" y="10215896"/>
          <a:ext cx="78994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108303</xdr:rowOff>
    </xdr:from>
    <xdr:to>
      <xdr:col>36</xdr:col>
      <xdr:colOff>165100</xdr:colOff>
      <xdr:row>61</xdr:row>
      <xdr:rowOff>38453</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098540" y="10166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157528</xdr:rowOff>
    </xdr:from>
    <xdr:to>
      <xdr:col>41</xdr:col>
      <xdr:colOff>50800</xdr:colOff>
      <xdr:row>60</xdr:row>
      <xdr:rowOff>159103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149340" y="10215928"/>
          <a:ext cx="7747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123922</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214575" y="984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117446</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444955" y="984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121300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0255" y="984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123200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5872695" y="984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25860</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214575" y="102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27973</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444955" y="1025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28005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0255" y="1025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29580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5872695" y="1025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086225" y="13017245"/>
          <a:ext cx="0" cy="133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124960" y="1435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4353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124960" y="1279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020820" y="13017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103903</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124960" y="13515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036060" y="13659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312160" y="1364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5146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739900" y="13567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965200" y="135036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036060" y="141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169181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124960" y="14083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117602</xdr:rowOff>
    </xdr:from>
    <xdr:to>
      <xdr:col>20</xdr:col>
      <xdr:colOff>38100</xdr:colOff>
      <xdr:row>84</xdr:row>
      <xdr:rowOff>47752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312160" y="14031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168402</xdr:rowOff>
    </xdr:from>
    <xdr:to>
      <xdr:col>24</xdr:col>
      <xdr:colOff>63500</xdr:colOff>
      <xdr:row>84</xdr:row>
      <xdr:rowOff>70104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355340" y="14082522"/>
          <a:ext cx="73152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39878</xdr:rowOff>
    </xdr:from>
    <xdr:to>
      <xdr:col>15</xdr:col>
      <xdr:colOff>101600</xdr:colOff>
      <xdr:row>83</xdr:row>
      <xdr:rowOff>141478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514600" y="139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90678</xdr:rowOff>
    </xdr:from>
    <xdr:to>
      <xdr:col>19</xdr:col>
      <xdr:colOff>177800</xdr:colOff>
      <xdr:row>83</xdr:row>
      <xdr:rowOff>168402</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565400" y="14004798"/>
          <a:ext cx="78994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xdr:rowOff>
    </xdr:from>
    <xdr:to>
      <xdr:col>10</xdr:col>
      <xdr:colOff>165100</xdr:colOff>
      <xdr:row>83</xdr:row>
      <xdr:rowOff>114046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739900" y="139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63246</xdr:rowOff>
    </xdr:from>
    <xdr:to>
      <xdr:col>15</xdr:col>
      <xdr:colOff>50800</xdr:colOff>
      <xdr:row>83</xdr:row>
      <xdr:rowOff>90678</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790700" y="13977366"/>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106172</xdr:rowOff>
    </xdr:from>
    <xdr:to>
      <xdr:col>6</xdr:col>
      <xdr:colOff>38100</xdr:colOff>
      <xdr:row>83</xdr:row>
      <xdr:rowOff>36322</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965200" y="138526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156972</xdr:rowOff>
    </xdr:from>
    <xdr:to>
      <xdr:col>10</xdr:col>
      <xdr:colOff>114300</xdr:colOff>
      <xdr:row>83</xdr:row>
      <xdr:rowOff>63246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08380" y="13903452"/>
          <a:ext cx="78232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17056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3857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611004" y="13346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39133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836304" y="132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38879</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170564" y="1412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132605</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385704" y="1404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105173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611004" y="1401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27449</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836304" y="13941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9219565" y="13119463"/>
          <a:ext cx="0" cy="127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92583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15416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9258300" y="1290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9154160" y="13119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64243</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9258300" y="1397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192260" y="13999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445500" y="1398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670800" y="1398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873240" y="13990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098540" y="13990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84727</xdr:rowOff>
    </xdr:from>
    <xdr:to>
      <xdr:col>55</xdr:col>
      <xdr:colOff>50800</xdr:colOff>
      <xdr:row>84</xdr:row>
      <xdr:rowOff>14877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192260" y="13998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107604</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9258300"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87993</xdr:rowOff>
    </xdr:from>
    <xdr:to>
      <xdr:col>50</xdr:col>
      <xdr:colOff>165100</xdr:colOff>
      <xdr:row>84</xdr:row>
      <xdr:rowOff>18143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445500" y="14002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135527</xdr:rowOff>
    </xdr:from>
    <xdr:to>
      <xdr:col>55</xdr:col>
      <xdr:colOff>0</xdr:colOff>
      <xdr:row>83</xdr:row>
      <xdr:rowOff>138793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496300" y="14049647"/>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89081</xdr:rowOff>
    </xdr:from>
    <xdr:to>
      <xdr:col>46</xdr:col>
      <xdr:colOff>38100</xdr:colOff>
      <xdr:row>84</xdr:row>
      <xdr:rowOff>19231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670800" y="14003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138793</xdr:rowOff>
    </xdr:from>
    <xdr:to>
      <xdr:col>50</xdr:col>
      <xdr:colOff>114300</xdr:colOff>
      <xdr:row>83</xdr:row>
      <xdr:rowOff>139881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713980" y="14052913"/>
          <a:ext cx="78232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60779</xdr:rowOff>
    </xdr:from>
    <xdr:to>
      <xdr:col>41</xdr:col>
      <xdr:colOff>101600</xdr:colOff>
      <xdr:row>83</xdr:row>
      <xdr:rowOff>162379</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873240" y="139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111579</xdr:rowOff>
    </xdr:from>
    <xdr:to>
      <xdr:col>45</xdr:col>
      <xdr:colOff>177800</xdr:colOff>
      <xdr:row>83</xdr:row>
      <xdr:rowOff>139881</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924040" y="14025699"/>
          <a:ext cx="78994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61868</xdr:rowOff>
    </xdr:from>
    <xdr:to>
      <xdr:col>36</xdr:col>
      <xdr:colOff>165100</xdr:colOff>
      <xdr:row>83</xdr:row>
      <xdr:rowOff>163468</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098540" y="139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111579</xdr:rowOff>
    </xdr:from>
    <xdr:to>
      <xdr:col>41</xdr:col>
      <xdr:colOff>50800</xdr:colOff>
      <xdr:row>83</xdr:row>
      <xdr:rowOff>112668</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149340" y="14025699"/>
          <a:ext cx="7747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18341</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8271587" y="137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7509587" y="137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6712027" y="1408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168746</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5937327" y="1408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9270</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8271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10358</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7509587" y="140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7456</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6712027" y="137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8545</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5937327" y="1375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4375764" y="5616892"/>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4414500" y="70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4287500" y="7032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4414500" y="539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4287500" y="5616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55262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4414500" y="6090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325600" y="61118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578840" y="612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80414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02944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1231880" y="623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4325600" y="60947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44145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3578840" y="620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37</xdr:row>
      <xdr:rowOff>47625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3629640" y="6145530"/>
          <a:ext cx="74676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125413</xdr:rowOff>
    </xdr:from>
    <xdr:to>
      <xdr:col>76</xdr:col>
      <xdr:colOff>165100</xdr:colOff>
      <xdr:row>37</xdr:row>
      <xdr:rowOff>55563</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2804140" y="6160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4763</xdr:rowOff>
    </xdr:from>
    <xdr:to>
      <xdr:col>81</xdr:col>
      <xdr:colOff>50800</xdr:colOff>
      <xdr:row>37</xdr:row>
      <xdr:rowOff>47625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854940" y="6207443"/>
          <a:ext cx="7747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029440" y="6186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4763</xdr:rowOff>
    </xdr:from>
    <xdr:to>
      <xdr:col>76</xdr:col>
      <xdr:colOff>114300</xdr:colOff>
      <xdr:row>37</xdr:row>
      <xdr:rowOff>30480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2072620" y="6207443"/>
          <a:ext cx="78232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136842</xdr:rowOff>
    </xdr:from>
    <xdr:to>
      <xdr:col>67</xdr:col>
      <xdr:colOff>101600</xdr:colOff>
      <xdr:row>38</xdr:row>
      <xdr:rowOff>66993</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1231880" y="6339522"/>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30480</xdr:rowOff>
    </xdr:from>
    <xdr:to>
      <xdr:col>71</xdr:col>
      <xdr:colOff>177800</xdr:colOff>
      <xdr:row>38</xdr:row>
      <xdr:rowOff>16193</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1282680" y="6233160"/>
          <a:ext cx="78994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34942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4372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752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19005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146385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1102984" y="601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89552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43724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72090</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75244" y="593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19005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58120</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1102984" y="6428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19509104" y="578053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19547840" y="68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9443700" y="6813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19547840" y="555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9443700" y="5780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19547840" y="6291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58940" y="6312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735040" y="6367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7937480" y="63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716278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6388080" y="63774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36830</xdr:rowOff>
    </xdr:from>
    <xdr:to>
      <xdr:col>116</xdr:col>
      <xdr:colOff>114300</xdr:colOff>
      <xdr:row>35</xdr:row>
      <xdr:rowOff>138430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945894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59707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19547840"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59690</xdr:rowOff>
    </xdr:from>
    <xdr:to>
      <xdr:col>112</xdr:col>
      <xdr:colOff>38100</xdr:colOff>
      <xdr:row>35</xdr:row>
      <xdr:rowOff>161290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8735040" y="5927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87630</xdr:rowOff>
    </xdr:from>
    <xdr:to>
      <xdr:col>116</xdr:col>
      <xdr:colOff>63500</xdr:colOff>
      <xdr:row>35</xdr:row>
      <xdr:rowOff>110490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18778220" y="595503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64262</xdr:rowOff>
    </xdr:from>
    <xdr:to>
      <xdr:col>107</xdr:col>
      <xdr:colOff>101600</xdr:colOff>
      <xdr:row>35</xdr:row>
      <xdr:rowOff>165862</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7937480" y="59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110490</xdr:rowOff>
    </xdr:from>
    <xdr:to>
      <xdr:col>111</xdr:col>
      <xdr:colOff>177800</xdr:colOff>
      <xdr:row>35</xdr:row>
      <xdr:rowOff>115062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7988280" y="597789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23114</xdr:rowOff>
    </xdr:from>
    <xdr:to>
      <xdr:col>102</xdr:col>
      <xdr:colOff>165100</xdr:colOff>
      <xdr:row>35</xdr:row>
      <xdr:rowOff>124714</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7162780" y="58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73914</xdr:rowOff>
    </xdr:from>
    <xdr:to>
      <xdr:col>107</xdr:col>
      <xdr:colOff>50800</xdr:colOff>
      <xdr:row>35</xdr:row>
      <xdr:rowOff>115062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7213580" y="5941314"/>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73406</xdr:rowOff>
    </xdr:from>
    <xdr:to>
      <xdr:col>98</xdr:col>
      <xdr:colOff>38100</xdr:colOff>
      <xdr:row>36</xdr:row>
      <xdr:rowOff>3556</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6388080" y="5940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73914</xdr:rowOff>
    </xdr:from>
    <xdr:to>
      <xdr:col>102</xdr:col>
      <xdr:colOff>114300</xdr:colOff>
      <xdr:row>35</xdr:row>
      <xdr:rowOff>124206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6431260" y="5941314"/>
          <a:ext cx="7823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86123</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561127" y="645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108983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7776267" y="64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700156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99839</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6226867" y="64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6367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5611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10939</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7776267" y="57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141241</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7001567" y="5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20083</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6226867" y="571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100-00000F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14375764" y="9470136"/>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100-000011020000}"/>
            </a:ext>
          </a:extLst>
        </xdr:cNvPr>
        <xdr:cNvSpPr txBox="1"/>
      </xdr:nvSpPr>
      <xdr:spPr>
        <a:xfrm>
          <a:off x="14414500" y="1056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4287500" y="1056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00000000-0008-0000-0100-000013020000}"/>
            </a:ext>
          </a:extLst>
        </xdr:cNvPr>
        <xdr:cNvSpPr txBox="1"/>
      </xdr:nvSpPr>
      <xdr:spPr>
        <a:xfrm>
          <a:off x="14414500" y="9249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4287500" y="9470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100-000015020000}"/>
            </a:ext>
          </a:extLst>
        </xdr:cNvPr>
        <xdr:cNvSpPr txBox="1"/>
      </xdr:nvSpPr>
      <xdr:spPr>
        <a:xfrm>
          <a:off x="14414500" y="9747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4325600" y="98925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3578840" y="987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2804140" y="98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2029440" y="9878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123188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118364</xdr:rowOff>
    </xdr:from>
    <xdr:to>
      <xdr:col>85</xdr:col>
      <xdr:colOff>177800</xdr:colOff>
      <xdr:row>63</xdr:row>
      <xdr:rowOff>48514</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4325600" y="1051204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33291</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100-000021020000}"/>
            </a:ext>
          </a:extLst>
        </xdr:cNvPr>
        <xdr:cNvSpPr txBox="1"/>
      </xdr:nvSpPr>
      <xdr:spPr>
        <a:xfrm>
          <a:off x="14414500" y="10426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104648</xdr:rowOff>
    </xdr:from>
    <xdr:to>
      <xdr:col>81</xdr:col>
      <xdr:colOff>101600</xdr:colOff>
      <xdr:row>63</xdr:row>
      <xdr:rowOff>34798</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3578840" y="10498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155448</xdr:rowOff>
    </xdr:from>
    <xdr:to>
      <xdr:col>85</xdr:col>
      <xdr:colOff>127000</xdr:colOff>
      <xdr:row>62</xdr:row>
      <xdr:rowOff>169164</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3629640" y="10549128"/>
          <a:ext cx="74676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2804140" y="1048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62</xdr:row>
      <xdr:rowOff>155448</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854940" y="10530840"/>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136652</xdr:rowOff>
    </xdr:from>
    <xdr:to>
      <xdr:col>72</xdr:col>
      <xdr:colOff>38100</xdr:colOff>
      <xdr:row>63</xdr:row>
      <xdr:rowOff>66802</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2029440" y="10530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16002</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2072620" y="10530840"/>
          <a:ext cx="7823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109220</xdr:rowOff>
    </xdr:from>
    <xdr:to>
      <xdr:col>67</xdr:col>
      <xdr:colOff>101600</xdr:colOff>
      <xdr:row>63</xdr:row>
      <xdr:rowOff>39370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123188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160020</xdr:rowOff>
    </xdr:from>
    <xdr:to>
      <xdr:col>71</xdr:col>
      <xdr:colOff>177800</xdr:colOff>
      <xdr:row>63</xdr:row>
      <xdr:rowOff>16002</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1282680" y="10553700"/>
          <a:ext cx="78994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100-00002A020000}"/>
            </a:ext>
          </a:extLst>
        </xdr:cNvPr>
        <xdr:cNvSpPr txBox="1"/>
      </xdr:nvSpPr>
      <xdr:spPr>
        <a:xfrm>
          <a:off x="134372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119905</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100-00002B020000}"/>
            </a:ext>
          </a:extLst>
        </xdr:cNvPr>
        <xdr:cNvSpPr txBox="1"/>
      </xdr:nvSpPr>
      <xdr:spPr>
        <a:xfrm>
          <a:off x="1267524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100-00002C020000}"/>
            </a:ext>
          </a:extLst>
        </xdr:cNvPr>
        <xdr:cNvSpPr txBox="1"/>
      </xdr:nvSpPr>
      <xdr:spPr>
        <a:xfrm>
          <a:off x="119005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100-00002D020000}"/>
            </a:ext>
          </a:extLst>
        </xdr:cNvPr>
        <xdr:cNvSpPr txBox="1"/>
      </xdr:nvSpPr>
      <xdr:spPr>
        <a:xfrm>
          <a:off x="1110298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25925</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100-00002E020000}"/>
            </a:ext>
          </a:extLst>
        </xdr:cNvPr>
        <xdr:cNvSpPr txBox="1"/>
      </xdr:nvSpPr>
      <xdr:spPr>
        <a:xfrm>
          <a:off x="134372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100-00002F020000}"/>
            </a:ext>
          </a:extLst>
        </xdr:cNvPr>
        <xdr:cNvSpPr txBox="1"/>
      </xdr:nvSpPr>
      <xdr:spPr>
        <a:xfrm>
          <a:off x="126752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57929</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100-000030020000}"/>
            </a:ext>
          </a:extLst>
        </xdr:cNvPr>
        <xdr:cNvSpPr txBox="1"/>
      </xdr:nvSpPr>
      <xdr:spPr>
        <a:xfrm>
          <a:off x="11900544" y="1061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30497</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100-000031020000}"/>
            </a:ext>
          </a:extLst>
        </xdr:cNvPr>
        <xdr:cNvSpPr txBox="1"/>
      </xdr:nvSpPr>
      <xdr:spPr>
        <a:xfrm>
          <a:off x="1110298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9509104" y="9204416"/>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19547840" y="1065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9443700" y="1064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19547840" y="898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9443700" y="9204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97807</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19547840" y="982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5894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735040" y="99346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79374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71627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6388080" y="10027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945894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19547840"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3084</xdr:rowOff>
    </xdr:from>
    <xdr:to>
      <xdr:col>112</xdr:col>
      <xdr:colOff>38100</xdr:colOff>
      <xdr:row>61</xdr:row>
      <xdr:rowOff>104684</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8735040" y="102291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53884</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8778220" y="10260330"/>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9616</xdr:rowOff>
    </xdr:from>
    <xdr:to>
      <xdr:col>107</xdr:col>
      <xdr:colOff>101600</xdr:colOff>
      <xdr:row>61</xdr:row>
      <xdr:rowOff>111216</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7937480" y="102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53884</xdr:rowOff>
    </xdr:from>
    <xdr:to>
      <xdr:col>111</xdr:col>
      <xdr:colOff>177800</xdr:colOff>
      <xdr:row>61</xdr:row>
      <xdr:rowOff>60416</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7988280" y="10279924"/>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25944</xdr:rowOff>
    </xdr:from>
    <xdr:to>
      <xdr:col>102</xdr:col>
      <xdr:colOff>165100</xdr:colOff>
      <xdr:row>61</xdr:row>
      <xdr:rowOff>127544</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716278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60416</xdr:rowOff>
    </xdr:from>
    <xdr:to>
      <xdr:col>107</xdr:col>
      <xdr:colOff>50800</xdr:colOff>
      <xdr:row>61</xdr:row>
      <xdr:rowOff>76744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7213580" y="10286456"/>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35741</xdr:rowOff>
    </xdr:from>
    <xdr:to>
      <xdr:col>98</xdr:col>
      <xdr:colOff>38100</xdr:colOff>
      <xdr:row>61</xdr:row>
      <xdr:rowOff>137341</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388080" y="102617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76744</xdr:rowOff>
    </xdr:from>
    <xdr:to>
      <xdr:col>102</xdr:col>
      <xdr:colOff>114300</xdr:colOff>
      <xdr:row>61</xdr:row>
      <xdr:rowOff>86541</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6431260" y="10302784"/>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162033</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18561127" y="971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17776267" y="977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44467</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700156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83655</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6226867" y="980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95811</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18561127" y="103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102343</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17776267" y="1032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118671</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7001567" y="103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128468</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6226867" y="103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4375764" y="1340739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44145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163830</xdr:rowOff>
    </xdr:from>
    <xdr:to>
      <xdr:col>86</xdr:col>
      <xdr:colOff>25400</xdr:colOff>
      <xdr:row>79</xdr:row>
      <xdr:rowOff>163830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287500" y="13407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4414500" y="13683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4325600" y="137052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42545</xdr:rowOff>
    </xdr:from>
    <xdr:to>
      <xdr:col>81</xdr:col>
      <xdr:colOff>101600</xdr:colOff>
      <xdr:row>81</xdr:row>
      <xdr:rowOff>144145</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3578840" y="1362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33020</xdr:rowOff>
    </xdr:from>
    <xdr:to>
      <xdr:col>76</xdr:col>
      <xdr:colOff>165100</xdr:colOff>
      <xdr:row>81</xdr:row>
      <xdr:rowOff>134620</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2804140" y="1361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xdr:rowOff>
    </xdr:from>
    <xdr:to>
      <xdr:col>72</xdr:col>
      <xdr:colOff>38100</xdr:colOff>
      <xdr:row>81</xdr:row>
      <xdr:rowOff>106045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2029440" y="13583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151130</xdr:rowOff>
    </xdr:from>
    <xdr:to>
      <xdr:col>67</xdr:col>
      <xdr:colOff>101600</xdr:colOff>
      <xdr:row>81</xdr:row>
      <xdr:rowOff>81280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1231880" y="13562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113030</xdr:rowOff>
    </xdr:from>
    <xdr:to>
      <xdr:col>85</xdr:col>
      <xdr:colOff>177800</xdr:colOff>
      <xdr:row>80</xdr:row>
      <xdr:rowOff>43180</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4325600" y="133565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66057</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4414500" y="1330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71120</xdr:rowOff>
    </xdr:from>
    <xdr:to>
      <xdr:col>81</xdr:col>
      <xdr:colOff>101600</xdr:colOff>
      <xdr:row>80</xdr:row>
      <xdr:rowOff>1270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3578840" y="13314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121920</xdr:rowOff>
    </xdr:from>
    <xdr:to>
      <xdr:col>85</xdr:col>
      <xdr:colOff>127000</xdr:colOff>
      <xdr:row>79</xdr:row>
      <xdr:rowOff>163830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3629640" y="1336548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40639</xdr:rowOff>
    </xdr:from>
    <xdr:to>
      <xdr:col>76</xdr:col>
      <xdr:colOff>165100</xdr:colOff>
      <xdr:row>79</xdr:row>
      <xdr:rowOff>142239</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2804140" y="132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91439</xdr:rowOff>
    </xdr:from>
    <xdr:to>
      <xdr:col>81</xdr:col>
      <xdr:colOff>50800</xdr:colOff>
      <xdr:row>79</xdr:row>
      <xdr:rowOff>121920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854940" y="13334999"/>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2029440" y="1323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38100</xdr:rowOff>
    </xdr:from>
    <xdr:to>
      <xdr:col>76</xdr:col>
      <xdr:colOff>114300</xdr:colOff>
      <xdr:row>79</xdr:row>
      <xdr:rowOff>91439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072620" y="13281660"/>
          <a:ext cx="78232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1231880" y="13192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167639</xdr:rowOff>
    </xdr:from>
    <xdr:to>
      <xdr:col>71</xdr:col>
      <xdr:colOff>177800</xdr:colOff>
      <xdr:row>79</xdr:row>
      <xdr:rowOff>38100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1282680" y="13243559"/>
          <a:ext cx="78994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135272</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3437244" y="1371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125747</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2675244" y="1370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97172</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1900544" y="1367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72407</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110298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17797</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100-0000A4020000}"/>
            </a:ext>
          </a:extLst>
        </xdr:cNvPr>
        <xdr:cNvSpPr txBox="1"/>
      </xdr:nvSpPr>
      <xdr:spPr>
        <a:xfrm>
          <a:off x="13437244" y="1309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158766</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100-0000A5020000}"/>
            </a:ext>
          </a:extLst>
        </xdr:cNvPr>
        <xdr:cNvSpPr txBox="1"/>
      </xdr:nvSpPr>
      <xdr:spPr>
        <a:xfrm>
          <a:off x="12675244" y="1306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105427</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100-0000A6020000}"/>
            </a:ext>
          </a:extLst>
        </xdr:cNvPr>
        <xdr:cNvSpPr txBox="1"/>
      </xdr:nvSpPr>
      <xdr:spPr>
        <a:xfrm>
          <a:off x="11900544"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100-0000A7020000}"/>
            </a:ext>
          </a:extLst>
        </xdr:cNvPr>
        <xdr:cNvSpPr txBox="1"/>
      </xdr:nvSpPr>
      <xdr:spPr>
        <a:xfrm>
          <a:off x="11102984" y="1297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9509104" y="1292733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94589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1954784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873504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8778220" y="144551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1793748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7988280" y="144551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716278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7213580" y="144551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638808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6431260" y="144551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62268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1856112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1777626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700156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622686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100-0000F8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flipV="1">
          <a:off x="14375764" y="1678305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100-0000FA020000}"/>
            </a:ext>
          </a:extLst>
        </xdr:cNvPr>
        <xdr:cNvSpPr txBox="1"/>
      </xdr:nvSpPr>
      <xdr:spPr>
        <a:xfrm>
          <a:off x="14414500" y="18310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4287500" y="183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100-0000FC020000}"/>
            </a:ext>
          </a:extLst>
        </xdr:cNvPr>
        <xdr:cNvSpPr txBox="1"/>
      </xdr:nvSpPr>
      <xdr:spPr>
        <a:xfrm>
          <a:off x="14414500" y="1656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105427</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100-0000FE020000}"/>
            </a:ext>
          </a:extLst>
        </xdr:cNvPr>
        <xdr:cNvSpPr txBox="1"/>
      </xdr:nvSpPr>
      <xdr:spPr>
        <a:xfrm>
          <a:off x="14414500" y="17037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4325600" y="171818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3578840" y="17189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804140" y="17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029440" y="17078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123188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55880</xdr:rowOff>
    </xdr:from>
    <xdr:to>
      <xdr:col>85</xdr:col>
      <xdr:colOff>177800</xdr:colOff>
      <xdr:row>104</xdr:row>
      <xdr:rowOff>157480</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4325600" y="174904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34307</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100-00000A030000}"/>
            </a:ext>
          </a:extLst>
        </xdr:cNvPr>
        <xdr:cNvSpPr txBox="1"/>
      </xdr:nvSpPr>
      <xdr:spPr>
        <a:xfrm>
          <a:off x="14414500" y="1746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357884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106680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3629640" y="17453610"/>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280414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106680</xdr:rowOff>
    </xdr:from>
    <xdr:to>
      <xdr:col>81</xdr:col>
      <xdr:colOff>50800</xdr:colOff>
      <xdr:row>104</xdr:row>
      <xdr:rowOff>19050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2854940" y="1737360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147320</xdr:rowOff>
    </xdr:from>
    <xdr:to>
      <xdr:col>72</xdr:col>
      <xdr:colOff>38100</xdr:colOff>
      <xdr:row>103</xdr:row>
      <xdr:rowOff>77470</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2029440" y="17246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26670</xdr:rowOff>
    </xdr:from>
    <xdr:to>
      <xdr:col>76</xdr:col>
      <xdr:colOff>114300</xdr:colOff>
      <xdr:row>103</xdr:row>
      <xdr:rowOff>106680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2072620" y="17293590"/>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71120</xdr:rowOff>
    </xdr:from>
    <xdr:to>
      <xdr:col>67</xdr:col>
      <xdr:colOff>101600</xdr:colOff>
      <xdr:row>103</xdr:row>
      <xdr:rowOff>1270</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123188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121920</xdr:rowOff>
    </xdr:from>
    <xdr:to>
      <xdr:col>71</xdr:col>
      <xdr:colOff>177800</xdr:colOff>
      <xdr:row>103</xdr:row>
      <xdr:rowOff>26670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1282680" y="17221200"/>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36847</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100-000013030000}"/>
            </a:ext>
          </a:extLst>
        </xdr:cNvPr>
        <xdr:cNvSpPr txBox="1"/>
      </xdr:nvSpPr>
      <xdr:spPr>
        <a:xfrm>
          <a:off x="13437244" y="1696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100-000014030000}"/>
            </a:ext>
          </a:extLst>
        </xdr:cNvPr>
        <xdr:cNvSpPr txBox="1"/>
      </xdr:nvSpPr>
      <xdr:spPr>
        <a:xfrm>
          <a:off x="1267524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93997</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100-000015030000}"/>
            </a:ext>
          </a:extLst>
        </xdr:cNvPr>
        <xdr:cNvSpPr txBox="1"/>
      </xdr:nvSpPr>
      <xdr:spPr>
        <a:xfrm>
          <a:off x="11900544"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132097</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100-000016030000}"/>
            </a:ext>
          </a:extLst>
        </xdr:cNvPr>
        <xdr:cNvSpPr txBox="1"/>
      </xdr:nvSpPr>
      <xdr:spPr>
        <a:xfrm>
          <a:off x="1110298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60977</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100-000017030000}"/>
            </a:ext>
          </a:extLst>
        </xdr:cNvPr>
        <xdr:cNvSpPr txBox="1"/>
      </xdr:nvSpPr>
      <xdr:spPr>
        <a:xfrm>
          <a:off x="13437244"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100-000018030000}"/>
            </a:ext>
          </a:extLst>
        </xdr:cNvPr>
        <xdr:cNvSpPr txBox="1"/>
      </xdr:nvSpPr>
      <xdr:spPr>
        <a:xfrm>
          <a:off x="12675244" y="174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68597</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100-000019030000}"/>
            </a:ext>
          </a:extLst>
        </xdr:cNvPr>
        <xdr:cNvSpPr txBox="1"/>
      </xdr:nvSpPr>
      <xdr:spPr>
        <a:xfrm>
          <a:off x="11900544" y="1733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163847</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100-00001A030000}"/>
            </a:ext>
          </a:extLst>
        </xdr:cNvPr>
        <xdr:cNvSpPr txBox="1"/>
      </xdr:nvSpPr>
      <xdr:spPr>
        <a:xfrm>
          <a:off x="1110298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0000000-0008-0000-0100-00002F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flipV="1">
          <a:off x="19509104" y="17019270"/>
          <a:ext cx="0" cy="108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17" name="【公民館】&#10;一人当たり面積最小値テキスト">
          <a:extLst>
            <a:ext uri="{FF2B5EF4-FFF2-40B4-BE49-F238E27FC236}">
              <a16:creationId xmlns:a16="http://schemas.microsoft.com/office/drawing/2014/main" id="{00000000-0008-0000-0100-000031030000}"/>
            </a:ext>
          </a:extLst>
        </xdr:cNvPr>
        <xdr:cNvSpPr txBox="1"/>
      </xdr:nvSpPr>
      <xdr:spPr>
        <a:xfrm>
          <a:off x="1954784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94437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19" name="【公民館】&#10;一人当たり面積最大値テキスト">
          <a:extLst>
            <a:ext uri="{FF2B5EF4-FFF2-40B4-BE49-F238E27FC236}">
              <a16:creationId xmlns:a16="http://schemas.microsoft.com/office/drawing/2014/main" id="{00000000-0008-0000-0100-000033030000}"/>
            </a:ext>
          </a:extLst>
        </xdr:cNvPr>
        <xdr:cNvSpPr txBox="1"/>
      </xdr:nvSpPr>
      <xdr:spPr>
        <a:xfrm>
          <a:off x="1954784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94437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87140</xdr:rowOff>
    </xdr:from>
    <xdr:ext cx="469744" cy="259045"/>
    <xdr:sp macro="" textlink="">
      <xdr:nvSpPr>
        <xdr:cNvPr id="821" name="【公民館】&#10;一人当たり面積平均値テキスト">
          <a:extLst>
            <a:ext uri="{FF2B5EF4-FFF2-40B4-BE49-F238E27FC236}">
              <a16:creationId xmlns:a16="http://schemas.microsoft.com/office/drawing/2014/main" id="{00000000-0008-0000-0100-000035030000}"/>
            </a:ext>
          </a:extLst>
        </xdr:cNvPr>
        <xdr:cNvSpPr txBox="1"/>
      </xdr:nvSpPr>
      <xdr:spPr>
        <a:xfrm>
          <a:off x="19547840" y="17521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1945894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8735040" y="17671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7937480" y="1765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71627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6388080" y="17657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19458940" y="18061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833" name="【公民館】&#10;一人当たり面積該当値テキスト">
          <a:extLst>
            <a:ext uri="{FF2B5EF4-FFF2-40B4-BE49-F238E27FC236}">
              <a16:creationId xmlns:a16="http://schemas.microsoft.com/office/drawing/2014/main" id="{00000000-0008-0000-0100-000041030000}"/>
            </a:ext>
          </a:extLst>
        </xdr:cNvPr>
        <xdr:cNvSpPr txBox="1"/>
      </xdr:nvSpPr>
      <xdr:spPr>
        <a:xfrm>
          <a:off x="19547840" y="1797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18735040" y="18061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3048</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a:off x="18778220" y="1810816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123698</xdr:rowOff>
    </xdr:from>
    <xdr:to>
      <xdr:col>107</xdr:col>
      <xdr:colOff>101600</xdr:colOff>
      <xdr:row>108</xdr:row>
      <xdr:rowOff>53848</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17937480" y="18061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3048</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7988280" y="181081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123698</xdr:rowOff>
    </xdr:from>
    <xdr:to>
      <xdr:col>102</xdr:col>
      <xdr:colOff>165100</xdr:colOff>
      <xdr:row>108</xdr:row>
      <xdr:rowOff>53848</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17162780" y="18061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xdr:rowOff>
    </xdr:from>
    <xdr:to>
      <xdr:col>107</xdr:col>
      <xdr:colOff>50800</xdr:colOff>
      <xdr:row>108</xdr:row>
      <xdr:rowOff>3048</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7213580" y="1810816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123698</xdr:rowOff>
    </xdr:from>
    <xdr:to>
      <xdr:col>98</xdr:col>
      <xdr:colOff>38100</xdr:colOff>
      <xdr:row>108</xdr:row>
      <xdr:rowOff>53848</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6388080" y="18061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xdr:rowOff>
    </xdr:from>
    <xdr:to>
      <xdr:col>102</xdr:col>
      <xdr:colOff>114300</xdr:colOff>
      <xdr:row>108</xdr:row>
      <xdr:rowOff>3048</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6431260" y="1810816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842" name="n_1aveValue【公民館】&#10;一人当たり面積">
          <a:extLst>
            <a:ext uri="{FF2B5EF4-FFF2-40B4-BE49-F238E27FC236}">
              <a16:creationId xmlns:a16="http://schemas.microsoft.com/office/drawing/2014/main" id="{00000000-0008-0000-0100-00004A030000}"/>
            </a:ext>
          </a:extLst>
        </xdr:cNvPr>
        <xdr:cNvSpPr txBox="1"/>
      </xdr:nvSpPr>
      <xdr:spPr>
        <a:xfrm>
          <a:off x="18561127" y="1745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168673</xdr:rowOff>
    </xdr:from>
    <xdr:ext cx="469744" cy="259045"/>
    <xdr:sp macro="" textlink="">
      <xdr:nvSpPr>
        <xdr:cNvPr id="843" name="n_2aveValue【公民館】&#10;一人当たり面積">
          <a:extLst>
            <a:ext uri="{FF2B5EF4-FFF2-40B4-BE49-F238E27FC236}">
              <a16:creationId xmlns:a16="http://schemas.microsoft.com/office/drawing/2014/main" id="{00000000-0008-0000-0100-00004B030000}"/>
            </a:ext>
          </a:extLst>
        </xdr:cNvPr>
        <xdr:cNvSpPr txBox="1"/>
      </xdr:nvSpPr>
      <xdr:spPr>
        <a:xfrm>
          <a:off x="17776267" y="1743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844" name="n_3aveValue【公民館】&#10;一人当たり面積">
          <a:extLst>
            <a:ext uri="{FF2B5EF4-FFF2-40B4-BE49-F238E27FC236}">
              <a16:creationId xmlns:a16="http://schemas.microsoft.com/office/drawing/2014/main" id="{00000000-0008-0000-0100-00004C030000}"/>
            </a:ext>
          </a:extLst>
        </xdr:cNvPr>
        <xdr:cNvSpPr txBox="1"/>
      </xdr:nvSpPr>
      <xdr:spPr>
        <a:xfrm>
          <a:off x="170015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1795</xdr:rowOff>
    </xdr:from>
    <xdr:ext cx="469744" cy="259045"/>
    <xdr:sp macro="" textlink="">
      <xdr:nvSpPr>
        <xdr:cNvPr id="845" name="n_4aveValue【公民館】&#10;一人当たり面積">
          <a:extLst>
            <a:ext uri="{FF2B5EF4-FFF2-40B4-BE49-F238E27FC236}">
              <a16:creationId xmlns:a16="http://schemas.microsoft.com/office/drawing/2014/main" id="{00000000-0008-0000-0100-00004D030000}"/>
            </a:ext>
          </a:extLst>
        </xdr:cNvPr>
        <xdr:cNvSpPr txBox="1"/>
      </xdr:nvSpPr>
      <xdr:spPr>
        <a:xfrm>
          <a:off x="16226867" y="174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846" name="n_1mainValue【公民館】&#10;一人当たり面積">
          <a:extLst>
            <a:ext uri="{FF2B5EF4-FFF2-40B4-BE49-F238E27FC236}">
              <a16:creationId xmlns:a16="http://schemas.microsoft.com/office/drawing/2014/main" id="{00000000-0008-0000-0100-00004E030000}"/>
            </a:ext>
          </a:extLst>
        </xdr:cNvPr>
        <xdr:cNvSpPr txBox="1"/>
      </xdr:nvSpPr>
      <xdr:spPr>
        <a:xfrm>
          <a:off x="185611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44975</xdr:rowOff>
    </xdr:from>
    <xdr:ext cx="469744" cy="259045"/>
    <xdr:sp macro="" textlink="">
      <xdr:nvSpPr>
        <xdr:cNvPr id="847" name="n_2mainValue【公民館】&#10;一人当たり面積">
          <a:extLst>
            <a:ext uri="{FF2B5EF4-FFF2-40B4-BE49-F238E27FC236}">
              <a16:creationId xmlns:a16="http://schemas.microsoft.com/office/drawing/2014/main" id="{00000000-0008-0000-0100-00004F030000}"/>
            </a:ext>
          </a:extLst>
        </xdr:cNvPr>
        <xdr:cNvSpPr txBox="1"/>
      </xdr:nvSpPr>
      <xdr:spPr>
        <a:xfrm>
          <a:off x="1777626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44975</xdr:rowOff>
    </xdr:from>
    <xdr:ext cx="469744" cy="259045"/>
    <xdr:sp macro="" textlink="">
      <xdr:nvSpPr>
        <xdr:cNvPr id="848" name="n_3mainValue【公民館】&#10;一人当たり面積">
          <a:extLst>
            <a:ext uri="{FF2B5EF4-FFF2-40B4-BE49-F238E27FC236}">
              <a16:creationId xmlns:a16="http://schemas.microsoft.com/office/drawing/2014/main" id="{00000000-0008-0000-0100-000050030000}"/>
            </a:ext>
          </a:extLst>
        </xdr:cNvPr>
        <xdr:cNvSpPr txBox="1"/>
      </xdr:nvSpPr>
      <xdr:spPr>
        <a:xfrm>
          <a:off x="1700156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44975</xdr:rowOff>
    </xdr:from>
    <xdr:ext cx="469744" cy="259045"/>
    <xdr:sp macro="" textlink="">
      <xdr:nvSpPr>
        <xdr:cNvPr id="849" name="n_4mainValue【公民館】&#10;一人当たり面積">
          <a:extLst>
            <a:ext uri="{FF2B5EF4-FFF2-40B4-BE49-F238E27FC236}">
              <a16:creationId xmlns:a16="http://schemas.microsoft.com/office/drawing/2014/main" id="{00000000-0008-0000-0100-000051030000}"/>
            </a:ext>
          </a:extLst>
        </xdr:cNvPr>
        <xdr:cNvSpPr txBox="1"/>
      </xdr:nvSpPr>
      <xdr:spPr>
        <a:xfrm>
          <a:off x="1622686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類似団体と比較し、ほとんどの施設についても有形固定資産減価償却率（以下「償却率」という。）が高い水準にあり、施設の老朽化が進んでいることがわかる。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道路については、資産の多くが耐用年数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年（アスファルト舗装）で計上しており、部分補修等で長寿命化を図っているため、とりわけ高い水準となっている。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合的かつ計画的な管理に関する基本的な方針として、将来の需要を見通した上で公共施設等の集約、規模の縮小、廃止等の検討を進めるとともに、老朽化に伴う更新等を重視することで新規整備の抑制に努めるが、財政負担の平準化や施設利用者の安全性などを考慮しつつ、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施設の更新・統廃合等が必要な施設については個別施設計画等に位置付けたうえで、国の補助制度を活用しながら、計画を推進する。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159,894
154,442
206.57
70,103,502
65,001,547
4,753,045
37,885,957
68,492,401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086225" y="5610606"/>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124960"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020820" y="6922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124960" y="5389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020820" y="561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130573</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124960" y="616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036060" y="6310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312160" y="6282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5146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739900" y="61724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96520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03606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140987</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12496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109982</xdr:rowOff>
    </xdr:from>
    <xdr:to>
      <xdr:col>20</xdr:col>
      <xdr:colOff>38100</xdr:colOff>
      <xdr:row>40</xdr:row>
      <xdr:rowOff>40132</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312160" y="6647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160782</xdr:rowOff>
    </xdr:from>
    <xdr:to>
      <xdr:col>24</xdr:col>
      <xdr:colOff>63500</xdr:colOff>
      <xdr:row>40</xdr:row>
      <xdr:rowOff>41910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3355340" y="6698742"/>
          <a:ext cx="73152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57404</xdr:rowOff>
    </xdr:from>
    <xdr:to>
      <xdr:col>15</xdr:col>
      <xdr:colOff>101600</xdr:colOff>
      <xdr:row>39</xdr:row>
      <xdr:rowOff>159004</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5146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108204</xdr:rowOff>
    </xdr:from>
    <xdr:to>
      <xdr:col>19</xdr:col>
      <xdr:colOff>177800</xdr:colOff>
      <xdr:row>39</xdr:row>
      <xdr:rowOff>160782</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565400" y="6646164"/>
          <a:ext cx="78994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73990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108204</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1790700" y="6579870"/>
          <a:ext cx="7747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96266</xdr:rowOff>
    </xdr:from>
    <xdr:to>
      <xdr:col>6</xdr:col>
      <xdr:colOff>38100</xdr:colOff>
      <xdr:row>41</xdr:row>
      <xdr:rowOff>26416</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965200" y="68018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41910</xdr:rowOff>
    </xdr:from>
    <xdr:to>
      <xdr:col>10</xdr:col>
      <xdr:colOff>114300</xdr:colOff>
      <xdr:row>40</xdr:row>
      <xdr:rowOff>147066</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flipV="1">
          <a:off x="1008380" y="6579870"/>
          <a:ext cx="782320" cy="27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26941</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17056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134383</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385704" y="60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84091</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611004" y="595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8363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31259</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170564" y="6736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150131</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38570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200-000057000000}"/>
            </a:ext>
          </a:extLst>
        </xdr:cNvPr>
        <xdr:cNvSpPr txBox="1"/>
      </xdr:nvSpPr>
      <xdr:spPr>
        <a:xfrm>
          <a:off x="161100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17543</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200-000058000000}"/>
            </a:ext>
          </a:extLst>
        </xdr:cNvPr>
        <xdr:cNvSpPr txBox="1"/>
      </xdr:nvSpPr>
      <xdr:spPr>
        <a:xfrm>
          <a:off x="836304" y="68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9219565" y="573024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92583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915416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92583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915416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139717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9258300" y="6007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192260" y="615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44550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67080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687324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09854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192260" y="6239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15257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9258300" y="621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445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496300" y="62903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670800" y="62395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713980" y="62903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687324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87630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6924040" y="62903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609854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87630</xdr:rowOff>
    </xdr:from>
    <xdr:to>
      <xdr:col>41</xdr:col>
      <xdr:colOff>50800</xdr:colOff>
      <xdr:row>37</xdr:row>
      <xdr:rowOff>87630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6149340" y="62903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63517</xdr:rowOff>
    </xdr:from>
    <xdr:ext cx="469744" cy="259045"/>
    <xdr:sp macro="" textlink="">
      <xdr:nvSpPr>
        <xdr:cNvPr id="136" name="n_1aveValue【図書館】&#10;一人当たり面積">
          <a:extLst>
            <a:ext uri="{FF2B5EF4-FFF2-40B4-BE49-F238E27FC236}">
              <a16:creationId xmlns:a16="http://schemas.microsoft.com/office/drawing/2014/main" id="{00000000-0008-0000-0200-000088000000}"/>
            </a:ext>
          </a:extLst>
        </xdr:cNvPr>
        <xdr:cNvSpPr txBox="1"/>
      </xdr:nvSpPr>
      <xdr:spPr>
        <a:xfrm>
          <a:off x="8271587"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a:extLst>
            <a:ext uri="{FF2B5EF4-FFF2-40B4-BE49-F238E27FC236}">
              <a16:creationId xmlns:a16="http://schemas.microsoft.com/office/drawing/2014/main" id="{00000000-0008-0000-0200-000089000000}"/>
            </a:ext>
          </a:extLst>
        </xdr:cNvPr>
        <xdr:cNvSpPr txBox="1"/>
      </xdr:nvSpPr>
      <xdr:spPr>
        <a:xfrm>
          <a:off x="750958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38" name="n_3aveValue【図書館】&#10;一人当たり面積">
          <a:extLst>
            <a:ext uri="{FF2B5EF4-FFF2-40B4-BE49-F238E27FC236}">
              <a16:creationId xmlns:a16="http://schemas.microsoft.com/office/drawing/2014/main" id="{00000000-0008-0000-0200-00008A000000}"/>
            </a:ext>
          </a:extLst>
        </xdr:cNvPr>
        <xdr:cNvSpPr txBox="1"/>
      </xdr:nvSpPr>
      <xdr:spPr>
        <a:xfrm>
          <a:off x="67120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109237</xdr:rowOff>
    </xdr:from>
    <xdr:ext cx="469744" cy="259045"/>
    <xdr:sp macro="" textlink="">
      <xdr:nvSpPr>
        <xdr:cNvPr id="139" name="n_4aveValue【図書館】&#10;一人当たり面積">
          <a:extLst>
            <a:ext uri="{FF2B5EF4-FFF2-40B4-BE49-F238E27FC236}">
              <a16:creationId xmlns:a16="http://schemas.microsoft.com/office/drawing/2014/main" id="{00000000-0008-0000-0200-00008B000000}"/>
            </a:ext>
          </a:extLst>
        </xdr:cNvPr>
        <xdr:cNvSpPr txBox="1"/>
      </xdr:nvSpPr>
      <xdr:spPr>
        <a:xfrm>
          <a:off x="593732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129557</xdr:rowOff>
    </xdr:from>
    <xdr:ext cx="469744" cy="259045"/>
    <xdr:sp macro="" textlink="">
      <xdr:nvSpPr>
        <xdr:cNvPr id="140" name="n_1mainValue【図書館】&#10;一人当たり面積">
          <a:extLst>
            <a:ext uri="{FF2B5EF4-FFF2-40B4-BE49-F238E27FC236}">
              <a16:creationId xmlns:a16="http://schemas.microsoft.com/office/drawing/2014/main" id="{00000000-0008-0000-0200-00008C000000}"/>
            </a:ext>
          </a:extLst>
        </xdr:cNvPr>
        <xdr:cNvSpPr txBox="1"/>
      </xdr:nvSpPr>
      <xdr:spPr>
        <a:xfrm>
          <a:off x="827158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129557</xdr:rowOff>
    </xdr:from>
    <xdr:ext cx="469744" cy="259045"/>
    <xdr:sp macro="" textlink="">
      <xdr:nvSpPr>
        <xdr:cNvPr id="141" name="n_2mainValue【図書館】&#10;一人当たり面積">
          <a:extLst>
            <a:ext uri="{FF2B5EF4-FFF2-40B4-BE49-F238E27FC236}">
              <a16:creationId xmlns:a16="http://schemas.microsoft.com/office/drawing/2014/main" id="{00000000-0008-0000-0200-00008D000000}"/>
            </a:ext>
          </a:extLst>
        </xdr:cNvPr>
        <xdr:cNvSpPr txBox="1"/>
      </xdr:nvSpPr>
      <xdr:spPr>
        <a:xfrm>
          <a:off x="750958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129557</xdr:rowOff>
    </xdr:from>
    <xdr:ext cx="469744" cy="259045"/>
    <xdr:sp macro="" textlink="">
      <xdr:nvSpPr>
        <xdr:cNvPr id="142" name="n_3mainValue【図書館】&#10;一人当たり面積">
          <a:extLst>
            <a:ext uri="{FF2B5EF4-FFF2-40B4-BE49-F238E27FC236}">
              <a16:creationId xmlns:a16="http://schemas.microsoft.com/office/drawing/2014/main" id="{00000000-0008-0000-0200-00008E000000}"/>
            </a:ext>
          </a:extLst>
        </xdr:cNvPr>
        <xdr:cNvSpPr txBox="1"/>
      </xdr:nvSpPr>
      <xdr:spPr>
        <a:xfrm>
          <a:off x="671202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129557</xdr:rowOff>
    </xdr:from>
    <xdr:ext cx="469744" cy="259045"/>
    <xdr:sp macro="" textlink="">
      <xdr:nvSpPr>
        <xdr:cNvPr id="143" name="n_4mainValue【図書館】&#10;一人当たり面積">
          <a:extLst>
            <a:ext uri="{FF2B5EF4-FFF2-40B4-BE49-F238E27FC236}">
              <a16:creationId xmlns:a16="http://schemas.microsoft.com/office/drawing/2014/main" id="{00000000-0008-0000-0200-00008F000000}"/>
            </a:ext>
          </a:extLst>
        </xdr:cNvPr>
        <xdr:cNvSpPr txBox="1"/>
      </xdr:nvSpPr>
      <xdr:spPr>
        <a:xfrm>
          <a:off x="593732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086225" y="9319804"/>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124960" y="106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020820" y="10638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12496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105971</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124960" y="9996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03606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312160" y="10174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73990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25944</xdr:rowOff>
    </xdr:from>
    <xdr:to>
      <xdr:col>24</xdr:col>
      <xdr:colOff>114300</xdr:colOff>
      <xdr:row>63</xdr:row>
      <xdr:rowOff>127544</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036060" y="105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112321</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124960" y="1050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164737</xdr:rowOff>
    </xdr:from>
    <xdr:to>
      <xdr:col>20</xdr:col>
      <xdr:colOff>38100</xdr:colOff>
      <xdr:row>63</xdr:row>
      <xdr:rowOff>94887</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312160" y="105584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44087</xdr:rowOff>
    </xdr:from>
    <xdr:to>
      <xdr:col>24</xdr:col>
      <xdr:colOff>63500</xdr:colOff>
      <xdr:row>63</xdr:row>
      <xdr:rowOff>76744</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355340" y="10605407"/>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153307</xdr:rowOff>
    </xdr:from>
    <xdr:to>
      <xdr:col>15</xdr:col>
      <xdr:colOff>101600</xdr:colOff>
      <xdr:row>63</xdr:row>
      <xdr:rowOff>83457</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514600" y="10546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32657</xdr:rowOff>
    </xdr:from>
    <xdr:to>
      <xdr:col>19</xdr:col>
      <xdr:colOff>177800</xdr:colOff>
      <xdr:row>63</xdr:row>
      <xdr:rowOff>44087</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565400" y="10593977"/>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739900" y="10515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1633</xdr:rowOff>
    </xdr:from>
    <xdr:to>
      <xdr:col>15</xdr:col>
      <xdr:colOff>50800</xdr:colOff>
      <xdr:row>63</xdr:row>
      <xdr:rowOff>32657</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1790700" y="10562953"/>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86360</xdr:rowOff>
    </xdr:from>
    <xdr:to>
      <xdr:col>6</xdr:col>
      <xdr:colOff>38100</xdr:colOff>
      <xdr:row>63</xdr:row>
      <xdr:rowOff>16510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965200" y="10480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137160</xdr:rowOff>
    </xdr:from>
    <xdr:to>
      <xdr:col>10</xdr:col>
      <xdr:colOff>114300</xdr:colOff>
      <xdr:row>63</xdr:row>
      <xdr:rowOff>1633</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008380" y="10530840"/>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170564" y="995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61100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86014</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17056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74584</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38570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61100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7637</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83630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9219565" y="9204960"/>
          <a:ext cx="0" cy="1537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9258300" y="107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9154160" y="10742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9258300" y="898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915416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9258300" y="1031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192260" y="10459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4455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670800" y="105638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87324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09854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7620</xdr:rowOff>
    </xdr:from>
    <xdr:to>
      <xdr:col>55</xdr:col>
      <xdr:colOff>50800</xdr:colOff>
      <xdr:row>63</xdr:row>
      <xdr:rowOff>109220</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9192260" y="10568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9258300" y="1055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7620</xdr:rowOff>
    </xdr:from>
    <xdr:to>
      <xdr:col>50</xdr:col>
      <xdr:colOff>165100</xdr:colOff>
      <xdr:row>63</xdr:row>
      <xdr:rowOff>109220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84455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58420</xdr:rowOff>
    </xdr:from>
    <xdr:to>
      <xdr:col>55</xdr:col>
      <xdr:colOff>0</xdr:colOff>
      <xdr:row>63</xdr:row>
      <xdr:rowOff>58420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8496300" y="106197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158750</xdr:rowOff>
    </xdr:from>
    <xdr:to>
      <xdr:col>46</xdr:col>
      <xdr:colOff>38100</xdr:colOff>
      <xdr:row>63</xdr:row>
      <xdr:rowOff>88900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7670800" y="1055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58420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713980" y="10599420"/>
          <a:ext cx="78232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158750</xdr:rowOff>
    </xdr:from>
    <xdr:to>
      <xdr:col>41</xdr:col>
      <xdr:colOff>101600</xdr:colOff>
      <xdr:row>63</xdr:row>
      <xdr:rowOff>88900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6873240" y="1055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38100</xdr:rowOff>
    </xdr:from>
    <xdr:to>
      <xdr:col>45</xdr:col>
      <xdr:colOff>177800</xdr:colOff>
      <xdr:row>63</xdr:row>
      <xdr:rowOff>38100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6924040" y="105994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158750</xdr:rowOff>
    </xdr:from>
    <xdr:to>
      <xdr:col>36</xdr:col>
      <xdr:colOff>165100</xdr:colOff>
      <xdr:row>63</xdr:row>
      <xdr:rowOff>88900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098540" y="1055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38100</xdr:rowOff>
    </xdr:from>
    <xdr:to>
      <xdr:col>41</xdr:col>
      <xdr:colOff>50800</xdr:colOff>
      <xdr:row>63</xdr:row>
      <xdr:rowOff>38100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149340" y="10599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119397</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827158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750958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6712027" y="1065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5937327" y="1065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100347</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8271587" y="1066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105427</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750958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105427</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67120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105427</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59373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086225" y="13062312"/>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124960" y="1453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020820" y="14533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124960" y="1284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020820" y="13062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160400</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124960" y="13403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036060" y="13548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312160" y="135291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5146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7399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965200" y="13399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54248</xdr:rowOff>
    </xdr:from>
    <xdr:to>
      <xdr:col>24</xdr:col>
      <xdr:colOff>114300</xdr:colOff>
      <xdr:row>81</xdr:row>
      <xdr:rowOff>155848</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036060" y="136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32675</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124960" y="1361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157118</xdr:rowOff>
    </xdr:from>
    <xdr:to>
      <xdr:col>20</xdr:col>
      <xdr:colOff>38100</xdr:colOff>
      <xdr:row>81</xdr:row>
      <xdr:rowOff>87268</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312160" y="135683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36468</xdr:rowOff>
    </xdr:from>
    <xdr:to>
      <xdr:col>24</xdr:col>
      <xdr:colOff>63500</xdr:colOff>
      <xdr:row>81</xdr:row>
      <xdr:rowOff>105048</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355340" y="13615308"/>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82006</xdr:rowOff>
    </xdr:from>
    <xdr:to>
      <xdr:col>15</xdr:col>
      <xdr:colOff>101600</xdr:colOff>
      <xdr:row>81</xdr:row>
      <xdr:rowOff>12156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514600" y="13493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132806</xdr:rowOff>
    </xdr:from>
    <xdr:to>
      <xdr:col>19</xdr:col>
      <xdr:colOff>177800</xdr:colOff>
      <xdr:row>81</xdr:row>
      <xdr:rowOff>36468</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565400" y="13544006"/>
          <a:ext cx="78994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7399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132806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790700" y="13472161"/>
          <a:ext cx="7747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116295</xdr:rowOff>
    </xdr:from>
    <xdr:to>
      <xdr:col>6</xdr:col>
      <xdr:colOff>38100</xdr:colOff>
      <xdr:row>80</xdr:row>
      <xdr:rowOff>46445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965200" y="13359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167095</xdr:rowOff>
    </xdr:from>
    <xdr:to>
      <xdr:col>10</xdr:col>
      <xdr:colOff>114300</xdr:colOff>
      <xdr:row>80</xdr:row>
      <xdr:rowOff>60961</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008380" y="13410655"/>
          <a:ext cx="782320" cy="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64606</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170564" y="1330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38570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611004"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76761</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836304" y="1348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78395</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170564" y="1365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3283</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385704" y="1358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611004" y="1320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62972</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836304" y="131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9219565" y="13103134"/>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9258300" y="1439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9154160" y="14393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9258300" y="1288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9154160" y="13103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60977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9258300" y="13639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19226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445500" y="13650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39007</xdr:rowOff>
    </xdr:from>
    <xdr:to>
      <xdr:col>46</xdr:col>
      <xdr:colOff>38100</xdr:colOff>
      <xdr:row>81</xdr:row>
      <xdr:rowOff>140607</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670800" y="13617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28121</xdr:rowOff>
    </xdr:from>
    <xdr:to>
      <xdr:col>41</xdr:col>
      <xdr:colOff>101600</xdr:colOff>
      <xdr:row>81</xdr:row>
      <xdr:rowOff>129721</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873240" y="1360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39007</xdr:rowOff>
    </xdr:from>
    <xdr:to>
      <xdr:col>36</xdr:col>
      <xdr:colOff>165100</xdr:colOff>
      <xdr:row>81</xdr:row>
      <xdr:rowOff>140607</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098540" y="1361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156029</xdr:rowOff>
    </xdr:from>
    <xdr:to>
      <xdr:col>55</xdr:col>
      <xdr:colOff>50800</xdr:colOff>
      <xdr:row>81</xdr:row>
      <xdr:rowOff>86179</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192260" y="13567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7456</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9258300"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166914</xdr:rowOff>
    </xdr:from>
    <xdr:to>
      <xdr:col>50</xdr:col>
      <xdr:colOff>165100</xdr:colOff>
      <xdr:row>81</xdr:row>
      <xdr:rowOff>97064</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445500" y="13578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35379</xdr:rowOff>
    </xdr:from>
    <xdr:to>
      <xdr:col>55</xdr:col>
      <xdr:colOff>0</xdr:colOff>
      <xdr:row>81</xdr:row>
      <xdr:rowOff>46264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8496300" y="13614219"/>
          <a:ext cx="7239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166914</xdr:rowOff>
    </xdr:from>
    <xdr:to>
      <xdr:col>46</xdr:col>
      <xdr:colOff>38100</xdr:colOff>
      <xdr:row>81</xdr:row>
      <xdr:rowOff>97064</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670800" y="13578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46264</xdr:rowOff>
    </xdr:from>
    <xdr:to>
      <xdr:col>50</xdr:col>
      <xdr:colOff>114300</xdr:colOff>
      <xdr:row>81</xdr:row>
      <xdr:rowOff>46264</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713980" y="1362510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166914</xdr:rowOff>
    </xdr:from>
    <xdr:to>
      <xdr:col>41</xdr:col>
      <xdr:colOff>101600</xdr:colOff>
      <xdr:row>81</xdr:row>
      <xdr:rowOff>97064</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873240" y="13578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46264</xdr:rowOff>
    </xdr:from>
    <xdr:to>
      <xdr:col>45</xdr:col>
      <xdr:colOff>177800</xdr:colOff>
      <xdr:row>81</xdr:row>
      <xdr:rowOff>46264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6924040" y="1362510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166914</xdr:rowOff>
    </xdr:from>
    <xdr:to>
      <xdr:col>36</xdr:col>
      <xdr:colOff>165100</xdr:colOff>
      <xdr:row>81</xdr:row>
      <xdr:rowOff>97064</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098540" y="13578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46264</xdr:rowOff>
    </xdr:from>
    <xdr:to>
      <xdr:col>41</xdr:col>
      <xdr:colOff>50800</xdr:colOff>
      <xdr:row>81</xdr:row>
      <xdr:rowOff>46264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149340" y="1362510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164391</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8271587" y="1374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131734</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7509587" y="137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120848</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6712027" y="1369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131734</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5937327" y="137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113591</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8271587" y="1335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113591</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7509587" y="1335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113591</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6712027" y="1335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113591</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5937327" y="1335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086225" y="168385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124960" y="1830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020820" y="18301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124960" y="166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020820" y="16838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124960" y="172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036060" y="17434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312160" y="17458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514600" y="174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73990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965200" y="17413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149498</xdr:rowOff>
    </xdr:from>
    <xdr:to>
      <xdr:col>24</xdr:col>
      <xdr:colOff>114300</xdr:colOff>
      <xdr:row>109</xdr:row>
      <xdr:rowOff>79648</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036060" y="18254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64425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124960" y="1816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151130</xdr:rowOff>
    </xdr:from>
    <xdr:to>
      <xdr:col>20</xdr:col>
      <xdr:colOff>38100</xdr:colOff>
      <xdr:row>109</xdr:row>
      <xdr:rowOff>81280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312160" y="18256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28848</xdr:rowOff>
    </xdr:from>
    <xdr:to>
      <xdr:col>24</xdr:col>
      <xdr:colOff>63500</xdr:colOff>
      <xdr:row>109</xdr:row>
      <xdr:rowOff>30480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3355340" y="18301608"/>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151130</xdr:rowOff>
    </xdr:from>
    <xdr:to>
      <xdr:col>15</xdr:col>
      <xdr:colOff>101600</xdr:colOff>
      <xdr:row>109</xdr:row>
      <xdr:rowOff>81280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514600" y="1825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30480</xdr:rowOff>
    </xdr:from>
    <xdr:to>
      <xdr:col>19</xdr:col>
      <xdr:colOff>177800</xdr:colOff>
      <xdr:row>109</xdr:row>
      <xdr:rowOff>30480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565400" y="183032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151130</xdr:rowOff>
    </xdr:from>
    <xdr:to>
      <xdr:col>10</xdr:col>
      <xdr:colOff>165100</xdr:colOff>
      <xdr:row>109</xdr:row>
      <xdr:rowOff>81280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739900" y="1825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30480</xdr:rowOff>
    </xdr:from>
    <xdr:to>
      <xdr:col>15</xdr:col>
      <xdr:colOff>50800</xdr:colOff>
      <xdr:row>109</xdr:row>
      <xdr:rowOff>30480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790700" y="183032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154395</xdr:rowOff>
    </xdr:from>
    <xdr:to>
      <xdr:col>6</xdr:col>
      <xdr:colOff>38100</xdr:colOff>
      <xdr:row>109</xdr:row>
      <xdr:rowOff>84545</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965200" y="18259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30480</xdr:rowOff>
    </xdr:from>
    <xdr:to>
      <xdr:col>10</xdr:col>
      <xdr:colOff>114300</xdr:colOff>
      <xdr:row>109</xdr:row>
      <xdr:rowOff>33745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008380" y="18303240"/>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17056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38570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611004" y="1722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836304" y="1719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72407</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170564" y="183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72407</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385704" y="183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72407</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611004" y="183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75672</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836304" y="1834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200-0000CA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9219565" y="16913352"/>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200-0000CC010000}"/>
            </a:ext>
          </a:extLst>
        </xdr:cNvPr>
        <xdr:cNvSpPr txBox="1"/>
      </xdr:nvSpPr>
      <xdr:spPr>
        <a:xfrm>
          <a:off x="9258300"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9154160" y="1807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200-0000CE010000}"/>
            </a:ext>
          </a:extLst>
        </xdr:cNvPr>
        <xdr:cNvSpPr txBox="1"/>
      </xdr:nvSpPr>
      <xdr:spPr>
        <a:xfrm>
          <a:off x="9258300" y="1669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9154160" y="16913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109999</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200-0000D0010000}"/>
            </a:ext>
          </a:extLst>
        </xdr:cNvPr>
        <xdr:cNvSpPr txBox="1"/>
      </xdr:nvSpPr>
      <xdr:spPr>
        <a:xfrm>
          <a:off x="9258300" y="1754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9192260" y="176893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844550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767080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687324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609854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130556</xdr:rowOff>
    </xdr:from>
    <xdr:to>
      <xdr:col>55</xdr:col>
      <xdr:colOff>50800</xdr:colOff>
      <xdr:row>107</xdr:row>
      <xdr:rowOff>60706</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9192260" y="17900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108983</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9258300" y="1787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130556</xdr:rowOff>
    </xdr:from>
    <xdr:to>
      <xdr:col>50</xdr:col>
      <xdr:colOff>165100</xdr:colOff>
      <xdr:row>107</xdr:row>
      <xdr:rowOff>60706</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8445500" y="17900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xdr:rowOff>
    </xdr:from>
    <xdr:to>
      <xdr:col>55</xdr:col>
      <xdr:colOff>0</xdr:colOff>
      <xdr:row>107</xdr:row>
      <xdr:rowOff>9906</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8496300" y="1794738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135128</xdr:rowOff>
    </xdr:from>
    <xdr:to>
      <xdr:col>46</xdr:col>
      <xdr:colOff>38100</xdr:colOff>
      <xdr:row>107</xdr:row>
      <xdr:rowOff>65278</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7670800" y="179049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xdr:rowOff>
    </xdr:from>
    <xdr:to>
      <xdr:col>50</xdr:col>
      <xdr:colOff>114300</xdr:colOff>
      <xdr:row>107</xdr:row>
      <xdr:rowOff>14478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7713980" y="1794738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135128</xdr:rowOff>
    </xdr:from>
    <xdr:to>
      <xdr:col>41</xdr:col>
      <xdr:colOff>101600</xdr:colOff>
      <xdr:row>107</xdr:row>
      <xdr:rowOff>65278</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6873240" y="17904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xdr:rowOff>
    </xdr:from>
    <xdr:to>
      <xdr:col>45</xdr:col>
      <xdr:colOff>177800</xdr:colOff>
      <xdr:row>107</xdr:row>
      <xdr:rowOff>14478</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6924040" y="1795195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135128</xdr:rowOff>
    </xdr:from>
    <xdr:to>
      <xdr:col>36</xdr:col>
      <xdr:colOff>165100</xdr:colOff>
      <xdr:row>107</xdr:row>
      <xdr:rowOff>65278</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098540" y="17904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14478</xdr:rowOff>
    </xdr:from>
    <xdr:to>
      <xdr:col>41</xdr:col>
      <xdr:colOff>50800</xdr:colOff>
      <xdr:row>107</xdr:row>
      <xdr:rowOff>14478</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6149340" y="1795195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65803</xdr:rowOff>
    </xdr:from>
    <xdr:ext cx="469744" cy="259045"/>
    <xdr:sp macro="" textlink="">
      <xdr:nvSpPr>
        <xdr:cNvPr id="485" name="n_1aveValue【市民会館】&#10;一人当たり面積">
          <a:extLst>
            <a:ext uri="{FF2B5EF4-FFF2-40B4-BE49-F238E27FC236}">
              <a16:creationId xmlns:a16="http://schemas.microsoft.com/office/drawing/2014/main" id="{00000000-0008-0000-0200-0000E5010000}"/>
            </a:ext>
          </a:extLst>
        </xdr:cNvPr>
        <xdr:cNvSpPr txBox="1"/>
      </xdr:nvSpPr>
      <xdr:spPr>
        <a:xfrm>
          <a:off x="8271587" y="175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120666</xdr:rowOff>
    </xdr:from>
    <xdr:ext cx="469744" cy="259045"/>
    <xdr:sp macro="" textlink="">
      <xdr:nvSpPr>
        <xdr:cNvPr id="486" name="n_2aveValue【市民会館】&#10;一人当たり面積">
          <a:extLst>
            <a:ext uri="{FF2B5EF4-FFF2-40B4-BE49-F238E27FC236}">
              <a16:creationId xmlns:a16="http://schemas.microsoft.com/office/drawing/2014/main" id="{00000000-0008-0000-0200-0000E6010000}"/>
            </a:ext>
          </a:extLst>
        </xdr:cNvPr>
        <xdr:cNvSpPr txBox="1"/>
      </xdr:nvSpPr>
      <xdr:spPr>
        <a:xfrm>
          <a:off x="750958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7" name="n_3aveValue【市民会館】&#10;一人当たり面積">
          <a:extLst>
            <a:ext uri="{FF2B5EF4-FFF2-40B4-BE49-F238E27FC236}">
              <a16:creationId xmlns:a16="http://schemas.microsoft.com/office/drawing/2014/main" id="{00000000-0008-0000-0200-0000E7010000}"/>
            </a:ext>
          </a:extLst>
        </xdr:cNvPr>
        <xdr:cNvSpPr txBox="1"/>
      </xdr:nvSpPr>
      <xdr:spPr>
        <a:xfrm>
          <a:off x="6712027" y="175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125240</xdr:rowOff>
    </xdr:from>
    <xdr:ext cx="469744" cy="259045"/>
    <xdr:sp macro="" textlink="">
      <xdr:nvSpPr>
        <xdr:cNvPr id="488" name="n_4aveValue【市民会館】&#10;一人当たり面積">
          <a:extLst>
            <a:ext uri="{FF2B5EF4-FFF2-40B4-BE49-F238E27FC236}">
              <a16:creationId xmlns:a16="http://schemas.microsoft.com/office/drawing/2014/main" id="{00000000-0008-0000-0200-0000E8010000}"/>
            </a:ext>
          </a:extLst>
        </xdr:cNvPr>
        <xdr:cNvSpPr txBox="1"/>
      </xdr:nvSpPr>
      <xdr:spPr>
        <a:xfrm>
          <a:off x="5937327" y="175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51833</xdr:rowOff>
    </xdr:from>
    <xdr:ext cx="469744" cy="259045"/>
    <xdr:sp macro="" textlink="">
      <xdr:nvSpPr>
        <xdr:cNvPr id="489" name="n_1mainValue【市民会館】&#10;一人当たり面積">
          <a:extLst>
            <a:ext uri="{FF2B5EF4-FFF2-40B4-BE49-F238E27FC236}">
              <a16:creationId xmlns:a16="http://schemas.microsoft.com/office/drawing/2014/main" id="{00000000-0008-0000-0200-0000E9010000}"/>
            </a:ext>
          </a:extLst>
        </xdr:cNvPr>
        <xdr:cNvSpPr txBox="1"/>
      </xdr:nvSpPr>
      <xdr:spPr>
        <a:xfrm>
          <a:off x="8271587" y="1798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56405</xdr:rowOff>
    </xdr:from>
    <xdr:ext cx="469744" cy="259045"/>
    <xdr:sp macro="" textlink="">
      <xdr:nvSpPr>
        <xdr:cNvPr id="490" name="n_2mainValue【市民会館】&#10;一人当たり面積">
          <a:extLst>
            <a:ext uri="{FF2B5EF4-FFF2-40B4-BE49-F238E27FC236}">
              <a16:creationId xmlns:a16="http://schemas.microsoft.com/office/drawing/2014/main" id="{00000000-0008-0000-0200-0000EA010000}"/>
            </a:ext>
          </a:extLst>
        </xdr:cNvPr>
        <xdr:cNvSpPr txBox="1"/>
      </xdr:nvSpPr>
      <xdr:spPr>
        <a:xfrm>
          <a:off x="7509587" y="179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56405</xdr:rowOff>
    </xdr:from>
    <xdr:ext cx="469744" cy="259045"/>
    <xdr:sp macro="" textlink="">
      <xdr:nvSpPr>
        <xdr:cNvPr id="491" name="n_3mainValue【市民会館】&#10;一人当たり面積">
          <a:extLst>
            <a:ext uri="{FF2B5EF4-FFF2-40B4-BE49-F238E27FC236}">
              <a16:creationId xmlns:a16="http://schemas.microsoft.com/office/drawing/2014/main" id="{00000000-0008-0000-0200-0000EB010000}"/>
            </a:ext>
          </a:extLst>
        </xdr:cNvPr>
        <xdr:cNvSpPr txBox="1"/>
      </xdr:nvSpPr>
      <xdr:spPr>
        <a:xfrm>
          <a:off x="6712027" y="179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56405</xdr:rowOff>
    </xdr:from>
    <xdr:ext cx="469744" cy="259045"/>
    <xdr:sp macro="" textlink="">
      <xdr:nvSpPr>
        <xdr:cNvPr id="492" name="n_4mainValue【市民会館】&#10;一人当たり面積">
          <a:extLst>
            <a:ext uri="{FF2B5EF4-FFF2-40B4-BE49-F238E27FC236}">
              <a16:creationId xmlns:a16="http://schemas.microsoft.com/office/drawing/2014/main" id="{00000000-0008-0000-0200-0000EC010000}"/>
            </a:ext>
          </a:extLst>
        </xdr:cNvPr>
        <xdr:cNvSpPr txBox="1"/>
      </xdr:nvSpPr>
      <xdr:spPr>
        <a:xfrm>
          <a:off x="5937327" y="179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00000000-0008-0000-0200-000004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4375764" y="577977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00000000-0008-0000-0200-000006020000}"/>
            </a:ext>
          </a:extLst>
        </xdr:cNvPr>
        <xdr:cNvSpPr txBox="1"/>
      </xdr:nvSpPr>
      <xdr:spPr>
        <a:xfrm>
          <a:off x="144145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4287500" y="7031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00000000-0008-0000-0200-000008020000}"/>
            </a:ext>
          </a:extLst>
        </xdr:cNvPr>
        <xdr:cNvSpPr txBox="1"/>
      </xdr:nvSpPr>
      <xdr:spPr>
        <a:xfrm>
          <a:off x="144145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4287500" y="577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143527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0000000-0008-0000-0200-00000A020000}"/>
            </a:ext>
          </a:extLst>
        </xdr:cNvPr>
        <xdr:cNvSpPr txBox="1"/>
      </xdr:nvSpPr>
      <xdr:spPr>
        <a:xfrm>
          <a:off x="14414500" y="601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4325600" y="61556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357884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28041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2029440" y="615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1231880" y="614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325600" y="66090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49547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0000000-0008-0000-0200-000016020000}"/>
            </a:ext>
          </a:extLst>
        </xdr:cNvPr>
        <xdr:cNvSpPr txBox="1"/>
      </xdr:nvSpPr>
      <xdr:spPr>
        <a:xfrm>
          <a:off x="144145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38735</xdr:rowOff>
    </xdr:from>
    <xdr:to>
      <xdr:col>81</xdr:col>
      <xdr:colOff>101600</xdr:colOff>
      <xdr:row>39</xdr:row>
      <xdr:rowOff>140335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57884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89535</xdr:rowOff>
    </xdr:from>
    <xdr:to>
      <xdr:col>85</xdr:col>
      <xdr:colOff>127000</xdr:colOff>
      <xdr:row>39</xdr:row>
      <xdr:rowOff>121920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629640" y="6627495"/>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170180</xdr:rowOff>
    </xdr:from>
    <xdr:to>
      <xdr:col>76</xdr:col>
      <xdr:colOff>165100</xdr:colOff>
      <xdr:row>39</xdr:row>
      <xdr:rowOff>100330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804140" y="654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49530</xdr:rowOff>
    </xdr:from>
    <xdr:to>
      <xdr:col>81</xdr:col>
      <xdr:colOff>50800</xdr:colOff>
      <xdr:row>39</xdr:row>
      <xdr:rowOff>89535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854940" y="658749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133985</xdr:rowOff>
    </xdr:from>
    <xdr:to>
      <xdr:col>72</xdr:col>
      <xdr:colOff>38100</xdr:colOff>
      <xdr:row>39</xdr:row>
      <xdr:rowOff>64135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2029440" y="6504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39</xdr:row>
      <xdr:rowOff>49530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072620" y="655129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29210</xdr:rowOff>
    </xdr:from>
    <xdr:to>
      <xdr:col>67</xdr:col>
      <xdr:colOff>101600</xdr:colOff>
      <xdr:row>40</xdr:row>
      <xdr:rowOff>130810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123188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xdr:rowOff>
    </xdr:from>
    <xdr:to>
      <xdr:col>71</xdr:col>
      <xdr:colOff>177800</xdr:colOff>
      <xdr:row>40</xdr:row>
      <xdr:rowOff>80010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1282680" y="6551295"/>
          <a:ext cx="78994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134002</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34372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26752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19005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110298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131462</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4372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91457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752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55262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19005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121937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110298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200-000039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9509104" y="5715113"/>
          <a:ext cx="0" cy="116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200-00003B020000}"/>
            </a:ext>
          </a:extLst>
        </xdr:cNvPr>
        <xdr:cNvSpPr txBox="1"/>
      </xdr:nvSpPr>
      <xdr:spPr>
        <a:xfrm>
          <a:off x="19547840" y="68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9443700" y="6883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200-00003D020000}"/>
            </a:ext>
          </a:extLst>
        </xdr:cNvPr>
        <xdr:cNvSpPr txBox="1"/>
      </xdr:nvSpPr>
      <xdr:spPr>
        <a:xfrm>
          <a:off x="19547840" y="5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9443700" y="5715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1878</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200-00003F020000}"/>
            </a:ext>
          </a:extLst>
        </xdr:cNvPr>
        <xdr:cNvSpPr txBox="1"/>
      </xdr:nvSpPr>
      <xdr:spPr>
        <a:xfrm>
          <a:off x="19547840" y="637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9458940" y="639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8735040" y="6407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7937480" y="641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7162780" y="642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6388080" y="6440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92860</xdr:rowOff>
    </xdr:from>
    <xdr:to>
      <xdr:col>116</xdr:col>
      <xdr:colOff>114300</xdr:colOff>
      <xdr:row>37</xdr:row>
      <xdr:rowOff>23010</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9458940" y="6127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115737</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200-00004B020000}"/>
            </a:ext>
          </a:extLst>
        </xdr:cNvPr>
        <xdr:cNvSpPr txBox="1"/>
      </xdr:nvSpPr>
      <xdr:spPr>
        <a:xfrm>
          <a:off x="19547840" y="598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95632</xdr:rowOff>
    </xdr:from>
    <xdr:to>
      <xdr:col>112</xdr:col>
      <xdr:colOff>38100</xdr:colOff>
      <xdr:row>37</xdr:row>
      <xdr:rowOff>25782</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8735040" y="61306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143660</xdr:rowOff>
    </xdr:from>
    <xdr:to>
      <xdr:col>116</xdr:col>
      <xdr:colOff>63500</xdr:colOff>
      <xdr:row>36</xdr:row>
      <xdr:rowOff>146432</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8778220" y="6178700"/>
          <a:ext cx="73152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104375</xdr:rowOff>
    </xdr:from>
    <xdr:to>
      <xdr:col>107</xdr:col>
      <xdr:colOff>101600</xdr:colOff>
      <xdr:row>37</xdr:row>
      <xdr:rowOff>34525</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7937480" y="6139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146432</xdr:rowOff>
    </xdr:from>
    <xdr:to>
      <xdr:col>111</xdr:col>
      <xdr:colOff>177800</xdr:colOff>
      <xdr:row>36</xdr:row>
      <xdr:rowOff>155175</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7988280" y="6181472"/>
          <a:ext cx="789940" cy="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100243</xdr:rowOff>
    </xdr:from>
    <xdr:to>
      <xdr:col>102</xdr:col>
      <xdr:colOff>165100</xdr:colOff>
      <xdr:row>37</xdr:row>
      <xdr:rowOff>30393</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7162780" y="6135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151043</xdr:rowOff>
    </xdr:from>
    <xdr:to>
      <xdr:col>107</xdr:col>
      <xdr:colOff>50800</xdr:colOff>
      <xdr:row>36</xdr:row>
      <xdr:rowOff>155175</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7213580" y="6186083"/>
          <a:ext cx="7747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53975</xdr:rowOff>
    </xdr:from>
    <xdr:to>
      <xdr:col>98</xdr:col>
      <xdr:colOff>38100</xdr:colOff>
      <xdr:row>37</xdr:row>
      <xdr:rowOff>155575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6388080" y="6256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151043</xdr:rowOff>
    </xdr:from>
    <xdr:to>
      <xdr:col>102</xdr:col>
      <xdr:colOff>114300</xdr:colOff>
      <xdr:row>37</xdr:row>
      <xdr:rowOff>104775</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6431260" y="6186083"/>
          <a:ext cx="782320" cy="1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130397</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18528811" y="65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139113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17766811" y="65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147153</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6969251" y="65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162892</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6194551" y="65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42309</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496495" y="590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51052</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7734495" y="591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46920</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6936935" y="591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652</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6162235" y="603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200-000073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38100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4375764" y="93078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41927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00000000-0008-0000-0200-000075020000}"/>
            </a:ext>
          </a:extLst>
        </xdr:cNvPr>
        <xdr:cNvSpPr txBox="1"/>
      </xdr:nvSpPr>
      <xdr:spPr>
        <a:xfrm>
          <a:off x="144145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38100</xdr:rowOff>
    </xdr:from>
    <xdr:to>
      <xdr:col>86</xdr:col>
      <xdr:colOff>25400</xdr:colOff>
      <xdr:row>63</xdr:row>
      <xdr:rowOff>38100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4287500" y="1059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0000000-0008-0000-0200-000077020000}"/>
            </a:ext>
          </a:extLst>
        </xdr:cNvPr>
        <xdr:cNvSpPr txBox="1"/>
      </xdr:nvSpPr>
      <xdr:spPr>
        <a:xfrm>
          <a:off x="14414500"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4287500" y="930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124477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200-000079020000}"/>
            </a:ext>
          </a:extLst>
        </xdr:cNvPr>
        <xdr:cNvSpPr txBox="1"/>
      </xdr:nvSpPr>
      <xdr:spPr>
        <a:xfrm>
          <a:off x="14414500" y="9679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4325600" y="98247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357884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28041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202944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123188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158750</xdr:rowOff>
    </xdr:from>
    <xdr:to>
      <xdr:col>85</xdr:col>
      <xdr:colOff>177800</xdr:colOff>
      <xdr:row>63</xdr:row>
      <xdr:rowOff>88900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4325600" y="105524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73677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200-000085020000}"/>
            </a:ext>
          </a:extLst>
        </xdr:cNvPr>
        <xdr:cNvSpPr txBox="1"/>
      </xdr:nvSpPr>
      <xdr:spPr>
        <a:xfrm>
          <a:off x="14414500" y="1046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78740</xdr:rowOff>
    </xdr:from>
    <xdr:to>
      <xdr:col>81</xdr:col>
      <xdr:colOff>101600</xdr:colOff>
      <xdr:row>63</xdr:row>
      <xdr:rowOff>8890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3578840" y="1047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129540</xdr:rowOff>
    </xdr:from>
    <xdr:to>
      <xdr:col>85</xdr:col>
      <xdr:colOff>127000</xdr:colOff>
      <xdr:row>63</xdr:row>
      <xdr:rowOff>38100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3629640" y="1052322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170180</xdr:rowOff>
    </xdr:from>
    <xdr:to>
      <xdr:col>76</xdr:col>
      <xdr:colOff>165100</xdr:colOff>
      <xdr:row>62</xdr:row>
      <xdr:rowOff>100330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2804140" y="10396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49530</xdr:rowOff>
    </xdr:from>
    <xdr:to>
      <xdr:col>81</xdr:col>
      <xdr:colOff>50800</xdr:colOff>
      <xdr:row>62</xdr:row>
      <xdr:rowOff>129540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854940" y="1044321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90170</xdr:rowOff>
    </xdr:from>
    <xdr:to>
      <xdr:col>72</xdr:col>
      <xdr:colOff>38100</xdr:colOff>
      <xdr:row>62</xdr:row>
      <xdr:rowOff>20320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2029440" y="10316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140970</xdr:rowOff>
    </xdr:from>
    <xdr:to>
      <xdr:col>76</xdr:col>
      <xdr:colOff>114300</xdr:colOff>
      <xdr:row>62</xdr:row>
      <xdr:rowOff>49530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072620" y="1036701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33020</xdr:rowOff>
    </xdr:from>
    <xdr:to>
      <xdr:col>67</xdr:col>
      <xdr:colOff>101600</xdr:colOff>
      <xdr:row>61</xdr:row>
      <xdr:rowOff>134620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123188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83820</xdr:rowOff>
    </xdr:from>
    <xdr:to>
      <xdr:col>71</xdr:col>
      <xdr:colOff>177800</xdr:colOff>
      <xdr:row>61</xdr:row>
      <xdr:rowOff>140970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1282680" y="1030986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34372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2675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19005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170197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110298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4372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91457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26752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11447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19005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125747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110298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200-0000AE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19509104" y="9228365"/>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200-0000B0020000}"/>
            </a:ext>
          </a:extLst>
        </xdr:cNvPr>
        <xdr:cNvSpPr txBox="1"/>
      </xdr:nvSpPr>
      <xdr:spPr>
        <a:xfrm>
          <a:off x="19547840" y="1083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94437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200-0000B2020000}"/>
            </a:ext>
          </a:extLst>
        </xdr:cNvPr>
        <xdr:cNvSpPr txBox="1"/>
      </xdr:nvSpPr>
      <xdr:spPr>
        <a:xfrm>
          <a:off x="19547840" y="90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9443700" y="9228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200-0000B4020000}"/>
            </a:ext>
          </a:extLst>
        </xdr:cNvPr>
        <xdr:cNvSpPr txBox="1"/>
      </xdr:nvSpPr>
      <xdr:spPr>
        <a:xfrm>
          <a:off x="1954784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945894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7162780" y="10379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153307</xdr:rowOff>
    </xdr:from>
    <xdr:to>
      <xdr:col>98</xdr:col>
      <xdr:colOff>38100</xdr:colOff>
      <xdr:row>62</xdr:row>
      <xdr:rowOff>83457</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6388080" y="103793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94589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200-0000C0020000}"/>
            </a:ext>
          </a:extLst>
        </xdr:cNvPr>
        <xdr:cNvSpPr txBox="1"/>
      </xdr:nvSpPr>
      <xdr:spPr>
        <a:xfrm>
          <a:off x="19547840"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1873504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778220" y="105079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793748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7988280" y="105079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716278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7213580" y="105079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638808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6431260" y="105079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85611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1777626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1700156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99984</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1622686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177762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170015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162268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id="{00000000-0008-0000-0200-0000E8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4375764" y="13026391"/>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6" name="【消防施設】&#10;有形固定資産減価償却率最小値テキスト">
          <a:extLst>
            <a:ext uri="{FF2B5EF4-FFF2-40B4-BE49-F238E27FC236}">
              <a16:creationId xmlns:a16="http://schemas.microsoft.com/office/drawing/2014/main" id="{00000000-0008-0000-0200-0000EA020000}"/>
            </a:ext>
          </a:extLst>
        </xdr:cNvPr>
        <xdr:cNvSpPr txBox="1"/>
      </xdr:nvSpPr>
      <xdr:spPr>
        <a:xfrm>
          <a:off x="14414500" y="1451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42875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48" name="【消防施設】&#10;有形固定資産減価償却率最大値テキスト">
          <a:extLst>
            <a:ext uri="{FF2B5EF4-FFF2-40B4-BE49-F238E27FC236}">
              <a16:creationId xmlns:a16="http://schemas.microsoft.com/office/drawing/2014/main" id="{00000000-0008-0000-0200-0000EC020000}"/>
            </a:ext>
          </a:extLst>
        </xdr:cNvPr>
        <xdr:cNvSpPr txBox="1"/>
      </xdr:nvSpPr>
      <xdr:spPr>
        <a:xfrm>
          <a:off x="14414500" y="128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42875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13988</xdr:rowOff>
    </xdr:from>
    <xdr:ext cx="405111" cy="259045"/>
    <xdr:sp macro="" textlink="">
      <xdr:nvSpPr>
        <xdr:cNvPr id="750" name="【消防施設】&#10;有形固定資産減価償却率平均値テキスト">
          <a:extLst>
            <a:ext uri="{FF2B5EF4-FFF2-40B4-BE49-F238E27FC236}">
              <a16:creationId xmlns:a16="http://schemas.microsoft.com/office/drawing/2014/main" id="{00000000-0008-0000-0200-0000EE020000}"/>
            </a:ext>
          </a:extLst>
        </xdr:cNvPr>
        <xdr:cNvSpPr txBox="1"/>
      </xdr:nvSpPr>
      <xdr:spPr>
        <a:xfrm>
          <a:off x="14414500" y="13760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325600" y="139090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57884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80414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2029440" y="13851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123188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36830</xdr:rowOff>
    </xdr:from>
    <xdr:to>
      <xdr:col>85</xdr:col>
      <xdr:colOff>177800</xdr:colOff>
      <xdr:row>84</xdr:row>
      <xdr:rowOff>138430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4325600" y="141185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15257</xdr:rowOff>
    </xdr:from>
    <xdr:ext cx="405111" cy="259045"/>
    <xdr:sp macro="" textlink="">
      <xdr:nvSpPr>
        <xdr:cNvPr id="762" name="【消防施設】&#10;有形固定資産減価償却率該当値テキスト">
          <a:extLst>
            <a:ext uri="{FF2B5EF4-FFF2-40B4-BE49-F238E27FC236}">
              <a16:creationId xmlns:a16="http://schemas.microsoft.com/office/drawing/2014/main" id="{00000000-0008-0000-0200-0000FA020000}"/>
            </a:ext>
          </a:extLst>
        </xdr:cNvPr>
        <xdr:cNvSpPr txBox="1"/>
      </xdr:nvSpPr>
      <xdr:spPr>
        <a:xfrm>
          <a:off x="14414500" y="1409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143511</xdr:rowOff>
    </xdr:from>
    <xdr:to>
      <xdr:col>81</xdr:col>
      <xdr:colOff>101600</xdr:colOff>
      <xdr:row>84</xdr:row>
      <xdr:rowOff>73661</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3578840" y="14057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22861</xdr:rowOff>
    </xdr:from>
    <xdr:to>
      <xdr:col>85</xdr:col>
      <xdr:colOff>127000</xdr:colOff>
      <xdr:row>84</xdr:row>
      <xdr:rowOff>87630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3629640" y="14104621"/>
          <a:ext cx="74676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154939</xdr:rowOff>
    </xdr:from>
    <xdr:to>
      <xdr:col>76</xdr:col>
      <xdr:colOff>165100</xdr:colOff>
      <xdr:row>85</xdr:row>
      <xdr:rowOff>85089</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2804140" y="14236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22861</xdr:rowOff>
    </xdr:from>
    <xdr:to>
      <xdr:col>81</xdr:col>
      <xdr:colOff>50800</xdr:colOff>
      <xdr:row>85</xdr:row>
      <xdr:rowOff>34289</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flipV="1">
          <a:off x="12854940" y="14104621"/>
          <a:ext cx="774700" cy="17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82550</xdr:rowOff>
    </xdr:from>
    <xdr:to>
      <xdr:col>72</xdr:col>
      <xdr:colOff>38100</xdr:colOff>
      <xdr:row>85</xdr:row>
      <xdr:rowOff>12700</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029440" y="14164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133350</xdr:rowOff>
    </xdr:from>
    <xdr:to>
      <xdr:col>76</xdr:col>
      <xdr:colOff>114300</xdr:colOff>
      <xdr:row>85</xdr:row>
      <xdr:rowOff>34289</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072620" y="14215110"/>
          <a:ext cx="78232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2539</xdr:rowOff>
    </xdr:from>
    <xdr:to>
      <xdr:col>67</xdr:col>
      <xdr:colOff>101600</xdr:colOff>
      <xdr:row>85</xdr:row>
      <xdr:rowOff>104139</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123188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133350</xdr:rowOff>
    </xdr:from>
    <xdr:to>
      <xdr:col>71</xdr:col>
      <xdr:colOff>177800</xdr:colOff>
      <xdr:row>85</xdr:row>
      <xdr:rowOff>53339</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flipV="1">
          <a:off x="11282680" y="14215110"/>
          <a:ext cx="78994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74947</xdr:rowOff>
    </xdr:from>
    <xdr:ext cx="405111" cy="259045"/>
    <xdr:sp macro="" textlink="">
      <xdr:nvSpPr>
        <xdr:cNvPr id="771" name="n_1aveValue【消防施設】&#10;有形固定資産減価償却率">
          <a:extLst>
            <a:ext uri="{FF2B5EF4-FFF2-40B4-BE49-F238E27FC236}">
              <a16:creationId xmlns:a16="http://schemas.microsoft.com/office/drawing/2014/main" id="{00000000-0008-0000-0200-000003030000}"/>
            </a:ext>
          </a:extLst>
        </xdr:cNvPr>
        <xdr:cNvSpPr txBox="1"/>
      </xdr:nvSpPr>
      <xdr:spPr>
        <a:xfrm>
          <a:off x="1343724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52088</xdr:rowOff>
    </xdr:from>
    <xdr:ext cx="405111" cy="259045"/>
    <xdr:sp macro="" textlink="">
      <xdr:nvSpPr>
        <xdr:cNvPr id="772" name="n_2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7524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52088</xdr:rowOff>
    </xdr:from>
    <xdr:ext cx="405111" cy="259045"/>
    <xdr:sp macro="" textlink="">
      <xdr:nvSpPr>
        <xdr:cNvPr id="773" name="n_3aveValue【消防施設】&#10;有形固定資産減価償却率">
          <a:extLst>
            <a:ext uri="{FF2B5EF4-FFF2-40B4-BE49-F238E27FC236}">
              <a16:creationId xmlns:a16="http://schemas.microsoft.com/office/drawing/2014/main" id="{00000000-0008-0000-0200-000005030000}"/>
            </a:ext>
          </a:extLst>
        </xdr:cNvPr>
        <xdr:cNvSpPr txBox="1"/>
      </xdr:nvSpPr>
      <xdr:spPr>
        <a:xfrm>
          <a:off x="1190054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74" name="n_4aveValue【消防施設】&#10;有形固定資産減価償却率">
          <a:extLst>
            <a:ext uri="{FF2B5EF4-FFF2-40B4-BE49-F238E27FC236}">
              <a16:creationId xmlns:a16="http://schemas.microsoft.com/office/drawing/2014/main" id="{00000000-0008-0000-0200-000006030000}"/>
            </a:ext>
          </a:extLst>
        </xdr:cNvPr>
        <xdr:cNvSpPr txBox="1"/>
      </xdr:nvSpPr>
      <xdr:spPr>
        <a:xfrm>
          <a:off x="1110298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64788</xdr:rowOff>
    </xdr:from>
    <xdr:ext cx="405111" cy="259045"/>
    <xdr:sp macro="" textlink="">
      <xdr:nvSpPr>
        <xdr:cNvPr id="775" name="n_1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437244" y="1414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76216</xdr:rowOff>
    </xdr:from>
    <xdr:ext cx="405111" cy="259045"/>
    <xdr:sp macro="" textlink="">
      <xdr:nvSpPr>
        <xdr:cNvPr id="776" name="n_2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752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3827</xdr:rowOff>
    </xdr:from>
    <xdr:ext cx="405111" cy="259045"/>
    <xdr:sp macro="" textlink="">
      <xdr:nvSpPr>
        <xdr:cNvPr id="777" name="n_3mainValue【消防施設】&#10;有形固定資産減価償却率">
          <a:extLst>
            <a:ext uri="{FF2B5EF4-FFF2-40B4-BE49-F238E27FC236}">
              <a16:creationId xmlns:a16="http://schemas.microsoft.com/office/drawing/2014/main" id="{00000000-0008-0000-0200-000009030000}"/>
            </a:ext>
          </a:extLst>
        </xdr:cNvPr>
        <xdr:cNvSpPr txBox="1"/>
      </xdr:nvSpPr>
      <xdr:spPr>
        <a:xfrm>
          <a:off x="119005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95266</xdr:rowOff>
    </xdr:from>
    <xdr:ext cx="405111" cy="259045"/>
    <xdr:sp macro="" textlink="">
      <xdr:nvSpPr>
        <xdr:cNvPr id="778" name="n_4mainValue【消防施設】&#10;有形固定資産減価償却率">
          <a:extLst>
            <a:ext uri="{FF2B5EF4-FFF2-40B4-BE49-F238E27FC236}">
              <a16:creationId xmlns:a16="http://schemas.microsoft.com/office/drawing/2014/main" id="{00000000-0008-0000-0200-00000A030000}"/>
            </a:ext>
          </a:extLst>
        </xdr:cNvPr>
        <xdr:cNvSpPr txBox="1"/>
      </xdr:nvSpPr>
      <xdr:spPr>
        <a:xfrm>
          <a:off x="1110298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200-00001F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19509104" y="1333423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200-000021030000}"/>
            </a:ext>
          </a:extLst>
        </xdr:cNvPr>
        <xdr:cNvSpPr txBox="1"/>
      </xdr:nvSpPr>
      <xdr:spPr>
        <a:xfrm>
          <a:off x="19547840" y="1426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9443700" y="1426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200-000023030000}"/>
            </a:ext>
          </a:extLst>
        </xdr:cNvPr>
        <xdr:cNvSpPr txBox="1"/>
      </xdr:nvSpPr>
      <xdr:spPr>
        <a:xfrm>
          <a:off x="1954784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9443700" y="13334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122190</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200-000025030000}"/>
            </a:ext>
          </a:extLst>
        </xdr:cNvPr>
        <xdr:cNvSpPr txBox="1"/>
      </xdr:nvSpPr>
      <xdr:spPr>
        <a:xfrm>
          <a:off x="19547840" y="1386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19458940" y="14013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873504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793748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1716278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6388080" y="14036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945894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165116</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200-000031030000}"/>
            </a:ext>
          </a:extLst>
        </xdr:cNvPr>
        <xdr:cNvSpPr txBox="1"/>
      </xdr:nvSpPr>
      <xdr:spPr>
        <a:xfrm>
          <a:off x="19547840" y="140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18735040" y="14165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134113</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18778220" y="14211299"/>
          <a:ext cx="7315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793748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7988280" y="1421587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7162780" y="1417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147828</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17213580" y="14215873"/>
          <a:ext cx="7747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1638808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147828</xdr:rowOff>
    </xdr:from>
    <xdr:to>
      <xdr:col>102</xdr:col>
      <xdr:colOff>114300</xdr:colOff>
      <xdr:row>84</xdr:row>
      <xdr:rowOff>152400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16431260" y="1422958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26" name="n_1aveValue【消防施設】&#10;一人当たり面積">
          <a:extLst>
            <a:ext uri="{FF2B5EF4-FFF2-40B4-BE49-F238E27FC236}">
              <a16:creationId xmlns:a16="http://schemas.microsoft.com/office/drawing/2014/main" id="{00000000-0008-0000-0200-00003A030000}"/>
            </a:ext>
          </a:extLst>
        </xdr:cNvPr>
        <xdr:cNvSpPr txBox="1"/>
      </xdr:nvSpPr>
      <xdr:spPr>
        <a:xfrm>
          <a:off x="1856112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827" name="n_2aveValue【消防施設】&#10;一人当たり面積">
          <a:extLst>
            <a:ext uri="{FF2B5EF4-FFF2-40B4-BE49-F238E27FC236}">
              <a16:creationId xmlns:a16="http://schemas.microsoft.com/office/drawing/2014/main" id="{00000000-0008-0000-0200-00003B030000}"/>
            </a:ext>
          </a:extLst>
        </xdr:cNvPr>
        <xdr:cNvSpPr txBox="1"/>
      </xdr:nvSpPr>
      <xdr:spPr>
        <a:xfrm>
          <a:off x="1777626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828" name="n_3aveValue【消防施設】&#10;一人当たり面積">
          <a:extLst>
            <a:ext uri="{FF2B5EF4-FFF2-40B4-BE49-F238E27FC236}">
              <a16:creationId xmlns:a16="http://schemas.microsoft.com/office/drawing/2014/main" id="{00000000-0008-0000-0200-00003C030000}"/>
            </a:ext>
          </a:extLst>
        </xdr:cNvPr>
        <xdr:cNvSpPr txBox="1"/>
      </xdr:nvSpPr>
      <xdr:spPr>
        <a:xfrm>
          <a:off x="1700156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68851</xdr:rowOff>
    </xdr:from>
    <xdr:ext cx="469744" cy="259045"/>
    <xdr:sp macro="" textlink="">
      <xdr:nvSpPr>
        <xdr:cNvPr id="829" name="n_4aveValue【消防施設】&#10;一人当たり面積">
          <a:extLst>
            <a:ext uri="{FF2B5EF4-FFF2-40B4-BE49-F238E27FC236}">
              <a16:creationId xmlns:a16="http://schemas.microsoft.com/office/drawing/2014/main" id="{00000000-0008-0000-0200-00003D030000}"/>
            </a:ext>
          </a:extLst>
        </xdr:cNvPr>
        <xdr:cNvSpPr txBox="1"/>
      </xdr:nvSpPr>
      <xdr:spPr>
        <a:xfrm>
          <a:off x="16226867" y="138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830" name="n_1mainValue【消防施設】&#10;一人当たり面積">
          <a:extLst>
            <a:ext uri="{FF2B5EF4-FFF2-40B4-BE49-F238E27FC236}">
              <a16:creationId xmlns:a16="http://schemas.microsoft.com/office/drawing/2014/main" id="{00000000-0008-0000-0200-00003E030000}"/>
            </a:ext>
          </a:extLst>
        </xdr:cNvPr>
        <xdr:cNvSpPr txBox="1"/>
      </xdr:nvSpPr>
      <xdr:spPr>
        <a:xfrm>
          <a:off x="1856112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831" name="n_2mainValue【消防施設】&#10;一人当たり面積">
          <a:extLst>
            <a:ext uri="{FF2B5EF4-FFF2-40B4-BE49-F238E27FC236}">
              <a16:creationId xmlns:a16="http://schemas.microsoft.com/office/drawing/2014/main" id="{00000000-0008-0000-0200-00003F030000}"/>
            </a:ext>
          </a:extLst>
        </xdr:cNvPr>
        <xdr:cNvSpPr txBox="1"/>
      </xdr:nvSpPr>
      <xdr:spPr>
        <a:xfrm>
          <a:off x="1777626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832" name="n_3mainValue【消防施設】&#10;一人当たり面積">
          <a:extLst>
            <a:ext uri="{FF2B5EF4-FFF2-40B4-BE49-F238E27FC236}">
              <a16:creationId xmlns:a16="http://schemas.microsoft.com/office/drawing/2014/main" id="{00000000-0008-0000-0200-000040030000}"/>
            </a:ext>
          </a:extLst>
        </xdr:cNvPr>
        <xdr:cNvSpPr txBox="1"/>
      </xdr:nvSpPr>
      <xdr:spPr>
        <a:xfrm>
          <a:off x="17001567" y="1426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3" name="n_4mainValue【消防施設】&#10;一人当たり面積">
          <a:extLst>
            <a:ext uri="{FF2B5EF4-FFF2-40B4-BE49-F238E27FC236}">
              <a16:creationId xmlns:a16="http://schemas.microsoft.com/office/drawing/2014/main" id="{00000000-0008-0000-0200-000041030000}"/>
            </a:ext>
          </a:extLst>
        </xdr:cNvPr>
        <xdr:cNvSpPr txBox="1"/>
      </xdr:nvSpPr>
      <xdr:spPr>
        <a:xfrm>
          <a:off x="162268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200-000057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flipV="1">
          <a:off x="14375764" y="16801337"/>
          <a:ext cx="0" cy="129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57" name="【庁舎】&#10;有形固定資産減価償却率最小値テキスト">
          <a:extLst>
            <a:ext uri="{FF2B5EF4-FFF2-40B4-BE49-F238E27FC236}">
              <a16:creationId xmlns:a16="http://schemas.microsoft.com/office/drawing/2014/main" id="{00000000-0008-0000-0200-000059030000}"/>
            </a:ext>
          </a:extLst>
        </xdr:cNvPr>
        <xdr:cNvSpPr txBox="1"/>
      </xdr:nvSpPr>
      <xdr:spPr>
        <a:xfrm>
          <a:off x="14414500"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4287500" y="18095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59" name="【庁舎】&#10;有形固定資産減価償却率最大値テキスト">
          <a:extLst>
            <a:ext uri="{FF2B5EF4-FFF2-40B4-BE49-F238E27FC236}">
              <a16:creationId xmlns:a16="http://schemas.microsoft.com/office/drawing/2014/main" id="{00000000-0008-0000-0200-00005B030000}"/>
            </a:ext>
          </a:extLst>
        </xdr:cNvPr>
        <xdr:cNvSpPr txBox="1"/>
      </xdr:nvSpPr>
      <xdr:spPr>
        <a:xfrm>
          <a:off x="14414500" y="165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4287500" y="16801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92981</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200-00005D030000}"/>
            </a:ext>
          </a:extLst>
        </xdr:cNvPr>
        <xdr:cNvSpPr txBox="1"/>
      </xdr:nvSpPr>
      <xdr:spPr>
        <a:xfrm>
          <a:off x="14414500" y="17192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4325600" y="1721383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3578840" y="17344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280414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2029440" y="17466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1231880" y="17402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xdr:rowOff>
    </xdr:from>
    <xdr:to>
      <xdr:col>85</xdr:col>
      <xdr:colOff>177800</xdr:colOff>
      <xdr:row>100</xdr:row>
      <xdr:rowOff>101854</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4325600" y="1676425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111015</xdr:rowOff>
    </xdr:from>
    <xdr:ext cx="405111" cy="259045"/>
    <xdr:sp macro="" textlink="">
      <xdr:nvSpPr>
        <xdr:cNvPr id="873" name="【庁舎】&#10;有形固定資産減価償却率該当値テキスト">
          <a:extLst>
            <a:ext uri="{FF2B5EF4-FFF2-40B4-BE49-F238E27FC236}">
              <a16:creationId xmlns:a16="http://schemas.microsoft.com/office/drawing/2014/main" id="{00000000-0008-0000-0200-000069030000}"/>
            </a:ext>
          </a:extLst>
        </xdr:cNvPr>
        <xdr:cNvSpPr txBox="1"/>
      </xdr:nvSpPr>
      <xdr:spPr>
        <a:xfrm>
          <a:off x="14414500" y="1670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91694</xdr:rowOff>
    </xdr:from>
    <xdr:to>
      <xdr:col>81</xdr:col>
      <xdr:colOff>101600</xdr:colOff>
      <xdr:row>100</xdr:row>
      <xdr:rowOff>21844</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3578840" y="16688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142494</xdr:rowOff>
    </xdr:from>
    <xdr:to>
      <xdr:col>85</xdr:col>
      <xdr:colOff>127000</xdr:colOff>
      <xdr:row>100</xdr:row>
      <xdr:rowOff>51054</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3629640" y="16738854"/>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157987</xdr:rowOff>
    </xdr:from>
    <xdr:to>
      <xdr:col>76</xdr:col>
      <xdr:colOff>165100</xdr:colOff>
      <xdr:row>101</xdr:row>
      <xdr:rowOff>88137</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2804140" y="16921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142494</xdr:rowOff>
    </xdr:from>
    <xdr:to>
      <xdr:col>81</xdr:col>
      <xdr:colOff>50800</xdr:colOff>
      <xdr:row>101</xdr:row>
      <xdr:rowOff>37337</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flipV="1">
          <a:off x="12854940" y="16738854"/>
          <a:ext cx="774700" cy="2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36830</xdr:rowOff>
    </xdr:from>
    <xdr:to>
      <xdr:col>72</xdr:col>
      <xdr:colOff>38100</xdr:colOff>
      <xdr:row>107</xdr:row>
      <xdr:rowOff>138430</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202944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37337</xdr:rowOff>
    </xdr:from>
    <xdr:to>
      <xdr:col>76</xdr:col>
      <xdr:colOff>114300</xdr:colOff>
      <xdr:row>107</xdr:row>
      <xdr:rowOff>87630</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flipV="1">
          <a:off x="12072620" y="16968977"/>
          <a:ext cx="782320" cy="10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16256</xdr:rowOff>
    </xdr:from>
    <xdr:to>
      <xdr:col>67</xdr:col>
      <xdr:colOff>101600</xdr:colOff>
      <xdr:row>107</xdr:row>
      <xdr:rowOff>117856</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1231880" y="179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67056</xdr:rowOff>
    </xdr:from>
    <xdr:to>
      <xdr:col>71</xdr:col>
      <xdr:colOff>177800</xdr:colOff>
      <xdr:row>107</xdr:row>
      <xdr:rowOff>87630</xdr:rowOff>
    </xdr:to>
    <xdr:cxnSp macro="">
      <xdr:nvCxnSpPr>
        <xdr:cNvPr id="881" name="直線コネクタ 880">
          <a:extLst>
            <a:ext uri="{FF2B5EF4-FFF2-40B4-BE49-F238E27FC236}">
              <a16:creationId xmlns:a16="http://schemas.microsoft.com/office/drawing/2014/main" id="{00000000-0008-0000-0200-000071030000}"/>
            </a:ext>
          </a:extLst>
        </xdr:cNvPr>
        <xdr:cNvCxnSpPr/>
      </xdr:nvCxnSpPr>
      <xdr:spPr>
        <a:xfrm>
          <a:off x="11282680" y="18004536"/>
          <a:ext cx="78994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170705</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200-000072030000}"/>
            </a:ext>
          </a:extLst>
        </xdr:cNvPr>
        <xdr:cNvSpPr txBox="1"/>
      </xdr:nvSpPr>
      <xdr:spPr>
        <a:xfrm>
          <a:off x="13437244" y="1743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200-000073030000}"/>
            </a:ext>
          </a:extLst>
        </xdr:cNvPr>
        <xdr:cNvSpPr txBox="1"/>
      </xdr:nvSpPr>
      <xdr:spPr>
        <a:xfrm>
          <a:off x="126752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200-000074030000}"/>
            </a:ext>
          </a:extLst>
        </xdr:cNvPr>
        <xdr:cNvSpPr txBox="1"/>
      </xdr:nvSpPr>
      <xdr:spPr>
        <a:xfrm>
          <a:off x="11900544" y="172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81805</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200-000075030000}"/>
            </a:ext>
          </a:extLst>
        </xdr:cNvPr>
        <xdr:cNvSpPr txBox="1"/>
      </xdr:nvSpPr>
      <xdr:spPr>
        <a:xfrm>
          <a:off x="11102984" y="1718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38371</xdr:rowOff>
    </xdr:from>
    <xdr:ext cx="405111" cy="259045"/>
    <xdr:sp macro="" textlink="">
      <xdr:nvSpPr>
        <xdr:cNvPr id="886" name="n_1mainValue【庁舎】&#10;有形固定資産減価償却率">
          <a:extLst>
            <a:ext uri="{FF2B5EF4-FFF2-40B4-BE49-F238E27FC236}">
              <a16:creationId xmlns:a16="http://schemas.microsoft.com/office/drawing/2014/main" id="{00000000-0008-0000-0200-000076030000}"/>
            </a:ext>
          </a:extLst>
        </xdr:cNvPr>
        <xdr:cNvSpPr txBox="1"/>
      </xdr:nvSpPr>
      <xdr:spPr>
        <a:xfrm>
          <a:off x="13437244" y="1646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104664</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200-000077030000}"/>
            </a:ext>
          </a:extLst>
        </xdr:cNvPr>
        <xdr:cNvSpPr txBox="1"/>
      </xdr:nvSpPr>
      <xdr:spPr>
        <a:xfrm>
          <a:off x="12675244" y="16701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129557</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200-000078030000}"/>
            </a:ext>
          </a:extLst>
        </xdr:cNvPr>
        <xdr:cNvSpPr txBox="1"/>
      </xdr:nvSpPr>
      <xdr:spPr>
        <a:xfrm>
          <a:off x="11900544" y="180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108983</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200-000079030000}"/>
            </a:ext>
          </a:extLst>
        </xdr:cNvPr>
        <xdr:cNvSpPr txBox="1"/>
      </xdr:nvSpPr>
      <xdr:spPr>
        <a:xfrm>
          <a:off x="11102984" y="1804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00000000-0008-0000-0200-00008F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flipV="1">
          <a:off x="19509104" y="17069562"/>
          <a:ext cx="0" cy="110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3" name="【庁舎】&#10;一人当たり面積最小値テキスト">
          <a:extLst>
            <a:ext uri="{FF2B5EF4-FFF2-40B4-BE49-F238E27FC236}">
              <a16:creationId xmlns:a16="http://schemas.microsoft.com/office/drawing/2014/main" id="{00000000-0008-0000-0200-000091030000}"/>
            </a:ext>
          </a:extLst>
        </xdr:cNvPr>
        <xdr:cNvSpPr txBox="1"/>
      </xdr:nvSpPr>
      <xdr:spPr>
        <a:xfrm>
          <a:off x="1954784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944370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5" name="【庁舎】&#10;一人当たり面積最大値テキスト">
          <a:extLst>
            <a:ext uri="{FF2B5EF4-FFF2-40B4-BE49-F238E27FC236}">
              <a16:creationId xmlns:a16="http://schemas.microsoft.com/office/drawing/2014/main" id="{00000000-0008-0000-0200-000093030000}"/>
            </a:ext>
          </a:extLst>
        </xdr:cNvPr>
        <xdr:cNvSpPr txBox="1"/>
      </xdr:nvSpPr>
      <xdr:spPr>
        <a:xfrm>
          <a:off x="19547840" y="1684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9443700" y="17069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17" name="【庁舎】&#10;一人当たり面積平均値テキスト">
          <a:extLst>
            <a:ext uri="{FF2B5EF4-FFF2-40B4-BE49-F238E27FC236}">
              <a16:creationId xmlns:a16="http://schemas.microsoft.com/office/drawing/2014/main" id="{00000000-0008-0000-0200-000095030000}"/>
            </a:ext>
          </a:extLst>
        </xdr:cNvPr>
        <xdr:cNvSpPr txBox="1"/>
      </xdr:nvSpPr>
      <xdr:spPr>
        <a:xfrm>
          <a:off x="19547840" y="1762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194589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1793748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17162780" y="17757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6388080" y="177579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167132</xdr:rowOff>
    </xdr:from>
    <xdr:to>
      <xdr:col>116</xdr:col>
      <xdr:colOff>114300</xdr:colOff>
      <xdr:row>105</xdr:row>
      <xdr:rowOff>97282</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19458940" y="17601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18559</xdr:rowOff>
    </xdr:from>
    <xdr:ext cx="469744" cy="259045"/>
    <xdr:sp macro="" textlink="">
      <xdr:nvSpPr>
        <xdr:cNvPr id="929" name="【庁舎】&#10;一人当たり面積該当値テキスト">
          <a:extLst>
            <a:ext uri="{FF2B5EF4-FFF2-40B4-BE49-F238E27FC236}">
              <a16:creationId xmlns:a16="http://schemas.microsoft.com/office/drawing/2014/main" id="{00000000-0008-0000-0200-0000A1030000}"/>
            </a:ext>
          </a:extLst>
        </xdr:cNvPr>
        <xdr:cNvSpPr txBox="1"/>
      </xdr:nvSpPr>
      <xdr:spPr>
        <a:xfrm>
          <a:off x="19547840"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xdr:rowOff>
    </xdr:from>
    <xdr:to>
      <xdr:col>112</xdr:col>
      <xdr:colOff>38100</xdr:colOff>
      <xdr:row>105</xdr:row>
      <xdr:rowOff>106426</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18735040" y="176070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46482</xdr:rowOff>
    </xdr:from>
    <xdr:to>
      <xdr:col>116</xdr:col>
      <xdr:colOff>63500</xdr:colOff>
      <xdr:row>105</xdr:row>
      <xdr:rowOff>55626</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18778220" y="17648682"/>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17937480" y="1739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105</xdr:row>
      <xdr:rowOff>55626</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a:off x="17988280" y="17442180"/>
          <a:ext cx="78994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157987</xdr:rowOff>
    </xdr:from>
    <xdr:to>
      <xdr:col>102</xdr:col>
      <xdr:colOff>165100</xdr:colOff>
      <xdr:row>107</xdr:row>
      <xdr:rowOff>88137</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17162780" y="17927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xdr:rowOff>
    </xdr:from>
    <xdr:to>
      <xdr:col>107</xdr:col>
      <xdr:colOff>50800</xdr:colOff>
      <xdr:row>107</xdr:row>
      <xdr:rowOff>37337</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17213580" y="17442180"/>
          <a:ext cx="774700" cy="5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157987</xdr:rowOff>
    </xdr:from>
    <xdr:to>
      <xdr:col>98</xdr:col>
      <xdr:colOff>38100</xdr:colOff>
      <xdr:row>107</xdr:row>
      <xdr:rowOff>88137</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16388080" y="179278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37337</xdr:rowOff>
    </xdr:from>
    <xdr:to>
      <xdr:col>102</xdr:col>
      <xdr:colOff>114300</xdr:colOff>
      <xdr:row>107</xdr:row>
      <xdr:rowOff>37337</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a:off x="16431260" y="1797481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38" name="n_1aveValue【庁舎】&#10;一人当たり面積">
          <a:extLst>
            <a:ext uri="{FF2B5EF4-FFF2-40B4-BE49-F238E27FC236}">
              <a16:creationId xmlns:a16="http://schemas.microsoft.com/office/drawing/2014/main" id="{00000000-0008-0000-0200-0000AA030000}"/>
            </a:ext>
          </a:extLst>
        </xdr:cNvPr>
        <xdr:cNvSpPr txBox="1"/>
      </xdr:nvSpPr>
      <xdr:spPr>
        <a:xfrm>
          <a:off x="1856112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939" name="n_2aveValue【庁舎】&#10;一人当たり面積">
          <a:extLst>
            <a:ext uri="{FF2B5EF4-FFF2-40B4-BE49-F238E27FC236}">
              <a16:creationId xmlns:a16="http://schemas.microsoft.com/office/drawing/2014/main" id="{00000000-0008-0000-0200-0000AB030000}"/>
            </a:ext>
          </a:extLst>
        </xdr:cNvPr>
        <xdr:cNvSpPr txBox="1"/>
      </xdr:nvSpPr>
      <xdr:spPr>
        <a:xfrm>
          <a:off x="17776267" y="1775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40" name="n_3aveValue【庁舎】&#10;一人当たり面積">
          <a:extLst>
            <a:ext uri="{FF2B5EF4-FFF2-40B4-BE49-F238E27FC236}">
              <a16:creationId xmlns:a16="http://schemas.microsoft.com/office/drawing/2014/main" id="{00000000-0008-0000-0200-0000AC030000}"/>
            </a:ext>
          </a:extLst>
        </xdr:cNvPr>
        <xdr:cNvSpPr txBox="1"/>
      </xdr:nvSpPr>
      <xdr:spPr>
        <a:xfrm>
          <a:off x="17001567" y="175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941" name="n_4aveValue【庁舎】&#10;一人当たり面積">
          <a:extLst>
            <a:ext uri="{FF2B5EF4-FFF2-40B4-BE49-F238E27FC236}">
              <a16:creationId xmlns:a16="http://schemas.microsoft.com/office/drawing/2014/main" id="{00000000-0008-0000-0200-0000AD030000}"/>
            </a:ext>
          </a:extLst>
        </xdr:cNvPr>
        <xdr:cNvSpPr txBox="1"/>
      </xdr:nvSpPr>
      <xdr:spPr>
        <a:xfrm>
          <a:off x="16226867" y="175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122953</xdr:rowOff>
    </xdr:from>
    <xdr:ext cx="469744" cy="259045"/>
    <xdr:sp macro="" textlink="">
      <xdr:nvSpPr>
        <xdr:cNvPr id="942" name="n_1mainValue【庁舎】&#10;一人当たり面積">
          <a:extLst>
            <a:ext uri="{FF2B5EF4-FFF2-40B4-BE49-F238E27FC236}">
              <a16:creationId xmlns:a16="http://schemas.microsoft.com/office/drawing/2014/main" id="{00000000-0008-0000-0200-0000AE030000}"/>
            </a:ext>
          </a:extLst>
        </xdr:cNvPr>
        <xdr:cNvSpPr txBox="1"/>
      </xdr:nvSpPr>
      <xdr:spPr>
        <a:xfrm>
          <a:off x="18561127" y="1738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943" name="n_2mainValue【庁舎】&#10;一人当たり面積">
          <a:extLst>
            <a:ext uri="{FF2B5EF4-FFF2-40B4-BE49-F238E27FC236}">
              <a16:creationId xmlns:a16="http://schemas.microsoft.com/office/drawing/2014/main" id="{00000000-0008-0000-0200-0000AF030000}"/>
            </a:ext>
          </a:extLst>
        </xdr:cNvPr>
        <xdr:cNvSpPr txBox="1"/>
      </xdr:nvSpPr>
      <xdr:spPr>
        <a:xfrm>
          <a:off x="1777626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79264</xdr:rowOff>
    </xdr:from>
    <xdr:ext cx="469744" cy="259045"/>
    <xdr:sp macro="" textlink="">
      <xdr:nvSpPr>
        <xdr:cNvPr id="944" name="n_3mainValue【庁舎】&#10;一人当たり面積">
          <a:extLst>
            <a:ext uri="{FF2B5EF4-FFF2-40B4-BE49-F238E27FC236}">
              <a16:creationId xmlns:a16="http://schemas.microsoft.com/office/drawing/2014/main" id="{00000000-0008-0000-0200-0000B0030000}"/>
            </a:ext>
          </a:extLst>
        </xdr:cNvPr>
        <xdr:cNvSpPr txBox="1"/>
      </xdr:nvSpPr>
      <xdr:spPr>
        <a:xfrm>
          <a:off x="17001567" y="1801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79264</xdr:rowOff>
    </xdr:from>
    <xdr:ext cx="469744" cy="259045"/>
    <xdr:sp macro="" textlink="">
      <xdr:nvSpPr>
        <xdr:cNvPr id="945" name="n_4mainValue【庁舎】&#10;一人当たり面積">
          <a:extLst>
            <a:ext uri="{FF2B5EF4-FFF2-40B4-BE49-F238E27FC236}">
              <a16:creationId xmlns:a16="http://schemas.microsoft.com/office/drawing/2014/main" id="{00000000-0008-0000-0200-0000B1030000}"/>
            </a:ext>
          </a:extLst>
        </xdr:cNvPr>
        <xdr:cNvSpPr txBox="1"/>
      </xdr:nvSpPr>
      <xdr:spPr>
        <a:xfrm>
          <a:off x="16226867" y="1801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00000000-0008-0000-0200-0000B2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0000000-0008-0000-0200-0000B4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図書館については、スイトピアセンター、上石津、墨俣の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館を計上しているが、主となるスイトピアセンターについて耐用年数が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年に対し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年築）が経過しているため償却率が高い。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同様に、市民会館については、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年築）が経過し、後年に整備したオイルタンク室等の償却を残すのみとなっているため償却率が高い。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庁舎については、新庁舎建設事業により償却率が大幅に減少したが、事業が完了したため、今後は増加に転じると見込まれる。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その他の施設全般においては償却率が高い水準にあるため、法定点検等において施設の状況を適切に把握する中で、計画的な更新等を行い適正管理に努める。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159,894
154,442
206.57
70,103,502
65,001,547
4,753,045
37,885,957
68,492,401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年度の財政力指数は、法人税割の減等により分子である基準財政収入額が前年度比で</a:t>
          </a:r>
          <a:r>
            <a:rPr kumimoji="1" lang="en-US" altLang="ja-JP" sz="1100">
              <a:latin typeface="ＭＳ Ｐゴシック" panose="020B0600070205080204" pitchFamily="50" charset="-128"/>
              <a:ea typeface="ＭＳ Ｐゴシック" panose="020B0600070205080204" pitchFamily="50" charset="-128"/>
            </a:rPr>
            <a:t>642</a:t>
          </a:r>
          <a:r>
            <a:rPr kumimoji="1" lang="ja-JP" altLang="en-US" sz="1100">
              <a:latin typeface="ＭＳ Ｐゴシック" panose="020B0600070205080204" pitchFamily="50" charset="-128"/>
              <a:ea typeface="ＭＳ Ｐゴシック" panose="020B0600070205080204" pitchFamily="50" charset="-128"/>
            </a:rPr>
            <a:t>百万円の減となり、臨時財政対策債償還基金費の創設や社会福祉費の増等により分母である基準財政需要額が前年度比で</a:t>
          </a:r>
          <a:r>
            <a:rPr kumimoji="1" lang="en-US" altLang="ja-JP" sz="1100">
              <a:latin typeface="ＭＳ Ｐゴシック" panose="020B0600070205080204" pitchFamily="50" charset="-128"/>
              <a:ea typeface="ＭＳ Ｐゴシック" panose="020B0600070205080204" pitchFamily="50" charset="-128"/>
            </a:rPr>
            <a:t>806</a:t>
          </a:r>
          <a:r>
            <a:rPr kumimoji="1" lang="ja-JP" altLang="en-US" sz="1100">
              <a:latin typeface="ＭＳ Ｐゴシック" panose="020B0600070205080204" pitchFamily="50" charset="-128"/>
              <a:ea typeface="ＭＳ Ｐゴシック" panose="020B0600070205080204" pitchFamily="50" charset="-128"/>
            </a:rPr>
            <a:t>百万円増となったため、単年度では前年度（</a:t>
          </a:r>
          <a:r>
            <a:rPr kumimoji="1" lang="en-US" altLang="ja-JP" sz="1100">
              <a:latin typeface="ＭＳ Ｐゴシック" panose="020B0600070205080204" pitchFamily="50" charset="-128"/>
              <a:ea typeface="ＭＳ Ｐゴシック" panose="020B0600070205080204" pitchFamily="50" charset="-128"/>
            </a:rPr>
            <a:t>0.876</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0.048</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0.828</a:t>
          </a:r>
          <a:r>
            <a:rPr kumimoji="1" lang="ja-JP" altLang="en-US" sz="1100">
              <a:latin typeface="ＭＳ Ｐゴシック" panose="020B0600070205080204" pitchFamily="50" charset="-128"/>
              <a:ea typeface="ＭＳ Ｐゴシック" panose="020B0600070205080204" pitchFamily="50" charset="-128"/>
            </a:rPr>
            <a:t>となった。また、単年度の財政力指数において、平成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年度に比べ令和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年度は低下したことにより、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カ年平均の財政力指数が前年度（</a:t>
          </a:r>
          <a:r>
            <a:rPr kumimoji="1" lang="en-US" altLang="ja-JP" sz="1100">
              <a:latin typeface="ＭＳ Ｐゴシック" panose="020B0600070205080204" pitchFamily="50" charset="-128"/>
              <a:ea typeface="ＭＳ Ｐゴシック" panose="020B0600070205080204" pitchFamily="50" charset="-128"/>
            </a:rPr>
            <a:t>0.880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0.019</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0.861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≪単年度財政力指数≫</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0.885</a:t>
          </a:r>
          <a:r>
            <a:rPr kumimoji="1" lang="ja-JP" altLang="en-US" sz="1100">
              <a:latin typeface="ＭＳ Ｐゴシック" panose="020B0600070205080204" pitchFamily="50" charset="-128"/>
              <a:ea typeface="ＭＳ Ｐゴシック" panose="020B0600070205080204" pitchFamily="50" charset="-128"/>
            </a:rPr>
            <a:t>　元年度 </a:t>
          </a:r>
          <a:r>
            <a:rPr kumimoji="1" lang="en-US" altLang="ja-JP" sz="1100">
              <a:latin typeface="ＭＳ Ｐゴシック" panose="020B0600070205080204" pitchFamily="50" charset="-128"/>
              <a:ea typeface="ＭＳ Ｐゴシック" panose="020B0600070205080204" pitchFamily="50" charset="-128"/>
            </a:rPr>
            <a:t>0.880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0.876</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0.828</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24493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194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42834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年度の経常収支比率は、分母となる経常一般財源のうち地方税・地方交付税の大幅増により、前年度比</a:t>
          </a:r>
          <a:r>
            <a:rPr kumimoji="1" lang="en-US" altLang="ja-JP" sz="1100">
              <a:latin typeface="ＭＳ Ｐゴシック" panose="020B0600070205080204" pitchFamily="50" charset="-128"/>
              <a:ea typeface="ＭＳ Ｐゴシック" panose="020B0600070205080204" pitchFamily="50" charset="-128"/>
            </a:rPr>
            <a:t>3,232</a:t>
          </a:r>
          <a:r>
            <a:rPr kumimoji="1" lang="ja-JP" altLang="en-US" sz="1100">
              <a:latin typeface="ＭＳ Ｐゴシック" panose="020B0600070205080204" pitchFamily="50" charset="-128"/>
              <a:ea typeface="ＭＳ Ｐゴシック" panose="020B0600070205080204" pitchFamily="50" charset="-128"/>
            </a:rPr>
            <a:t>百万円増となった。また、分子となる経常経費充当一般財源は退職手当の減等により</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百万円減となる一方で、臨時財政対策債が</a:t>
          </a:r>
          <a:r>
            <a:rPr kumimoji="1" lang="en-US" altLang="ja-JP" sz="1100">
              <a:latin typeface="ＭＳ Ｐゴシック" panose="020B0600070205080204" pitchFamily="50" charset="-128"/>
              <a:ea typeface="ＭＳ Ｐゴシック" panose="020B0600070205080204" pitchFamily="50" charset="-128"/>
            </a:rPr>
            <a:t>760</a:t>
          </a:r>
          <a:r>
            <a:rPr kumimoji="1" lang="ja-JP" altLang="en-US" sz="1100">
              <a:latin typeface="ＭＳ Ｐゴシック" panose="020B0600070205080204" pitchFamily="50" charset="-128"/>
              <a:ea typeface="ＭＳ Ｐゴシック" panose="020B0600070205080204" pitchFamily="50" charset="-128"/>
            </a:rPr>
            <a:t>百万円増となったことで、前年度比</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82.5</a:t>
          </a:r>
          <a:r>
            <a:rPr kumimoji="1" lang="ja-JP" altLang="en-US" sz="1100">
              <a:latin typeface="ＭＳ Ｐゴシック" panose="020B0600070205080204" pitchFamily="50" charset="-128"/>
              <a:ea typeface="ＭＳ Ｐゴシック" panose="020B0600070205080204" pitchFamily="50" charset="-128"/>
            </a:rPr>
            <a:t>％となった。その結果、臨時財政対策債を経常一般財源等から除いた場合には</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87.8</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108857</xdr:rowOff>
    </xdr:from>
    <xdr:to>
      <xdr:col>23</xdr:col>
      <xdr:colOff>133350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988150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23784</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62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108857</xdr:rowOff>
    </xdr:from>
    <xdr:to>
      <xdr:col>24</xdr:col>
      <xdr:colOff>12700</xdr:colOff>
      <xdr:row>57</xdr:row>
      <xdr:rowOff>108857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988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75293</xdr:rowOff>
    </xdr:from>
    <xdr:to>
      <xdr:col>23</xdr:col>
      <xdr:colOff>133350</xdr:colOff>
      <xdr:row>65</xdr:row>
      <xdr:rowOff>167822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019393"/>
          <a:ext cx="838200" cy="129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33762</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49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150585</xdr:rowOff>
    </xdr:from>
    <xdr:to>
      <xdr:col>19</xdr:col>
      <xdr:colOff>133350</xdr:colOff>
      <xdr:row>65</xdr:row>
      <xdr:rowOff>167822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129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79828</xdr:rowOff>
    </xdr:from>
    <xdr:to>
      <xdr:col>15</xdr:col>
      <xdr:colOff>82550</xdr:colOff>
      <xdr:row>65</xdr:row>
      <xdr:rowOff>150585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0881178"/>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150585</xdr:rowOff>
    </xdr:from>
    <xdr:to>
      <xdr:col>15</xdr:col>
      <xdr:colOff>133350</xdr:colOff>
      <xdr:row>65</xdr:row>
      <xdr:rowOff>80735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90912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8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79828</xdr:rowOff>
    </xdr:from>
    <xdr:to>
      <xdr:col>11</xdr:col>
      <xdr:colOff>31750</xdr:colOff>
      <xdr:row>64</xdr:row>
      <xdr:rowOff>46265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flipV="1">
          <a:off x="1447800" y="1088117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98878</xdr:rowOff>
    </xdr:from>
    <xdr:to>
      <xdr:col>11</xdr:col>
      <xdr:colOff>82550</xdr:colOff>
      <xdr:row>65</xdr:row>
      <xdr:rowOff>29028</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0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13805</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30843</xdr:rowOff>
    </xdr:from>
    <xdr:to>
      <xdr:col>7</xdr:col>
      <xdr:colOff>31750</xdr:colOff>
      <xdr:row>65</xdr:row>
      <xdr:rowOff>132443</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17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117220</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24493</xdr:rowOff>
    </xdr:from>
    <xdr:to>
      <xdr:col>23</xdr:col>
      <xdr:colOff>184150</xdr:colOff>
      <xdr:row>58</xdr:row>
      <xdr:rowOff>126093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41020</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981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117022</xdr:rowOff>
    </xdr:from>
    <xdr:to>
      <xdr:col>19</xdr:col>
      <xdr:colOff>184150</xdr:colOff>
      <xdr:row>66</xdr:row>
      <xdr:rowOff>47172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31949</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34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99785</xdr:rowOff>
    </xdr:from>
    <xdr:to>
      <xdr:col>15</xdr:col>
      <xdr:colOff>133350</xdr:colOff>
      <xdr:row>66</xdr:row>
      <xdr:rowOff>29935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14712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29028</xdr:rowOff>
    </xdr:from>
    <xdr:to>
      <xdr:col>11</xdr:col>
      <xdr:colOff>82550</xdr:colOff>
      <xdr:row>63</xdr:row>
      <xdr:rowOff>130628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140805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166915</xdr:rowOff>
    </xdr:from>
    <xdr:to>
      <xdr:col>7</xdr:col>
      <xdr:colOff>31750</xdr:colOff>
      <xdr:row>64</xdr:row>
      <xdr:rowOff>97065</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107242</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人件費（退職手当を除き、事業費支弁人件費を含む）は、新型コロナウイルス感染症予防費の増等により前年度比</a:t>
          </a:r>
          <a:r>
            <a:rPr kumimoji="1" lang="en-US" altLang="ja-JP" sz="1100">
              <a:latin typeface="ＭＳ Ｐゴシック" panose="020B0600070205080204" pitchFamily="50" charset="-128"/>
              <a:ea typeface="ＭＳ Ｐゴシック" panose="020B0600070205080204" pitchFamily="50" charset="-128"/>
            </a:rPr>
            <a:t>193</a:t>
          </a:r>
          <a:r>
            <a:rPr kumimoji="1" lang="ja-JP" altLang="en-US" sz="1100">
              <a:latin typeface="ＭＳ Ｐゴシック" panose="020B0600070205080204" pitchFamily="50" charset="-128"/>
              <a:ea typeface="ＭＳ Ｐゴシック" panose="020B0600070205080204" pitchFamily="50" charset="-128"/>
            </a:rPr>
            <a:t>百万円の増となった。</a:t>
          </a:r>
        </a:p>
        <a:p>
          <a:r>
            <a:rPr kumimoji="1" lang="ja-JP" altLang="en-US" sz="1100">
              <a:latin typeface="ＭＳ Ｐゴシック" panose="020B0600070205080204" pitchFamily="50" charset="-128"/>
              <a:ea typeface="ＭＳ Ｐゴシック" panose="020B0600070205080204" pitchFamily="50" charset="-128"/>
            </a:rPr>
            <a:t>　物件費は、新型コロナウイルスワクチン接種事業で増となった一方、</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スクール関係の整備費減等により、前年度比</a:t>
          </a:r>
          <a:r>
            <a:rPr kumimoji="1" lang="en-US" altLang="ja-JP" sz="1100">
              <a:latin typeface="ＭＳ Ｐゴシック" panose="020B0600070205080204" pitchFamily="50" charset="-128"/>
              <a:ea typeface="ＭＳ Ｐゴシック" panose="020B0600070205080204" pitchFamily="50" charset="-128"/>
            </a:rPr>
            <a:t>180</a:t>
          </a:r>
          <a:r>
            <a:rPr kumimoji="1" lang="ja-JP" altLang="en-US" sz="1100">
              <a:latin typeface="ＭＳ Ｐゴシック" panose="020B0600070205080204" pitchFamily="50" charset="-128"/>
              <a:ea typeface="ＭＳ Ｐゴシック" panose="020B0600070205080204" pitchFamily="50" charset="-128"/>
            </a:rPr>
            <a:t>百万円の減となった。</a:t>
          </a:r>
        </a:p>
        <a:p>
          <a:r>
            <a:rPr kumimoji="1" lang="ja-JP" altLang="en-US" sz="1100">
              <a:latin typeface="ＭＳ Ｐゴシック" panose="020B0600070205080204" pitchFamily="50" charset="-128"/>
              <a:ea typeface="ＭＳ Ｐゴシック" panose="020B0600070205080204" pitchFamily="50" charset="-128"/>
            </a:rPr>
            <a:t>　人件費・物件費等の決算額では、前年度比</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百万円増の</a:t>
          </a:r>
          <a:r>
            <a:rPr kumimoji="1" lang="en-US" altLang="ja-JP" sz="1100">
              <a:latin typeface="ＭＳ Ｐゴシック" panose="020B0600070205080204" pitchFamily="50" charset="-128"/>
              <a:ea typeface="ＭＳ Ｐゴシック" panose="020B0600070205080204" pitchFamily="50" charset="-128"/>
            </a:rPr>
            <a:t>19,736</a:t>
          </a:r>
          <a:r>
            <a:rPr kumimoji="1" lang="ja-JP" altLang="en-US" sz="1100">
              <a:latin typeface="ＭＳ Ｐゴシック" panose="020B0600070205080204" pitchFamily="50" charset="-128"/>
              <a:ea typeface="ＭＳ Ｐゴシック" panose="020B0600070205080204" pitchFamily="50" charset="-128"/>
            </a:rPr>
            <a:t>百万円となった。</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27339</xdr:rowOff>
    </xdr:from>
    <xdr:to>
      <xdr:col>23</xdr:col>
      <xdr:colOff>133350</xdr:colOff>
      <xdr:row>83</xdr:row>
      <xdr:rowOff>41455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57689"/>
          <a:ext cx="8382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54399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56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106237</xdr:rowOff>
    </xdr:from>
    <xdr:to>
      <xdr:col>19</xdr:col>
      <xdr:colOff>133350</xdr:colOff>
      <xdr:row>83</xdr:row>
      <xdr:rowOff>27339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93687"/>
          <a:ext cx="889000" cy="26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128267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5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38170</xdr:rowOff>
    </xdr:from>
    <xdr:to>
      <xdr:col>15</xdr:col>
      <xdr:colOff>82550</xdr:colOff>
      <xdr:row>81</xdr:row>
      <xdr:rowOff>106237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25620"/>
          <a:ext cx="889000" cy="6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113957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38170</xdr:rowOff>
    </xdr:from>
    <xdr:to>
      <xdr:col>11</xdr:col>
      <xdr:colOff>31750</xdr:colOff>
      <xdr:row>81</xdr:row>
      <xdr:rowOff>41971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25620"/>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7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9072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6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162105</xdr:rowOff>
    </xdr:from>
    <xdr:to>
      <xdr:col>23</xdr:col>
      <xdr:colOff>184150</xdr:colOff>
      <xdr:row>83</xdr:row>
      <xdr:rowOff>92255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7182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0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147989</xdr:rowOff>
    </xdr:from>
    <xdr:to>
      <xdr:col>19</xdr:col>
      <xdr:colOff>184150</xdr:colOff>
      <xdr:row>83</xdr:row>
      <xdr:rowOff>78139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88316</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7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55437</xdr:rowOff>
    </xdr:from>
    <xdr:to>
      <xdr:col>15</xdr:col>
      <xdr:colOff>133350</xdr:colOff>
      <xdr:row>81</xdr:row>
      <xdr:rowOff>157037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167214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7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158820</xdr:rowOff>
    </xdr:from>
    <xdr:to>
      <xdr:col>11</xdr:col>
      <xdr:colOff>82550</xdr:colOff>
      <xdr:row>81</xdr:row>
      <xdr:rowOff>88970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99147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162621</xdr:rowOff>
    </xdr:from>
    <xdr:to>
      <xdr:col>7</xdr:col>
      <xdr:colOff>31750</xdr:colOff>
      <xdr:row>81</xdr:row>
      <xdr:rowOff>92771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102948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4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優秀な人材確保のため近隣市との均衡を図り初任給基準を国より高く設定していることや、年齢・学歴によらない能力・実績に基づく昇給の実施等によりラスパイレス指数が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を超えている。</a:t>
          </a:r>
        </a:p>
        <a:p>
          <a:r>
            <a:rPr kumimoji="1" lang="ja-JP" altLang="en-US" sz="1100">
              <a:latin typeface="ＭＳ Ｐゴシック" panose="020B0600070205080204" pitchFamily="50" charset="-128"/>
              <a:ea typeface="ＭＳ Ｐゴシック" panose="020B0600070205080204" pitchFamily="50" charset="-128"/>
            </a:rPr>
            <a:t>　今後も人事院勧告に準拠し、給与の適正化に努めていく。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21607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99061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669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147320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186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大垣市定員管理計画（令和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年度）では、令和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日の職員数</a:t>
          </a:r>
          <a:r>
            <a:rPr kumimoji="1" lang="en-US" altLang="ja-JP" sz="1100">
              <a:latin typeface="ＭＳ Ｐゴシック" panose="020B0600070205080204" pitchFamily="50" charset="-128"/>
              <a:ea typeface="ＭＳ Ｐゴシック" panose="020B0600070205080204" pitchFamily="50" charset="-128"/>
            </a:rPr>
            <a:t>1,270</a:t>
          </a:r>
          <a:r>
            <a:rPr kumimoji="1" lang="ja-JP" altLang="en-US" sz="1100">
              <a:latin typeface="ＭＳ Ｐゴシック" panose="020B0600070205080204" pitchFamily="50" charset="-128"/>
              <a:ea typeface="ＭＳ Ｐゴシック" panose="020B0600070205080204" pitchFamily="50" charset="-128"/>
            </a:rPr>
            <a:t>人を目標数値とし、効率的かつ柔軟な行政運営体制により行政のスリム化を図りつつ、新たな行政需要に対応し、安定した行政サービスの提供を図る最適な定員管理に努めるため、令和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日現在の職員数は</a:t>
          </a:r>
          <a:r>
            <a:rPr kumimoji="1" lang="en-US" altLang="ja-JP" sz="1100">
              <a:latin typeface="ＭＳ Ｐゴシック" panose="020B0600070205080204" pitchFamily="50" charset="-128"/>
              <a:ea typeface="ＭＳ Ｐゴシック" panose="020B0600070205080204" pitchFamily="50" charset="-128"/>
            </a:rPr>
            <a:t>1,249</a:t>
          </a:r>
          <a:r>
            <a:rPr kumimoji="1" lang="ja-JP" altLang="en-US" sz="1100">
              <a:latin typeface="ＭＳ Ｐゴシック" panose="020B0600070205080204" pitchFamily="50" charset="-128"/>
              <a:ea typeface="ＭＳ Ｐゴシック" panose="020B0600070205080204" pitchFamily="50" charset="-128"/>
            </a:rPr>
            <a:t>人となった。</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82127</xdr:rowOff>
    </xdr:from>
    <xdr:to>
      <xdr:col>81</xdr:col>
      <xdr:colOff>44450</xdr:colOff>
      <xdr:row>63</xdr:row>
      <xdr:rowOff>114300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834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74523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82127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1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63</xdr:row>
      <xdr:rowOff>17780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1804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22860</xdr:rowOff>
    </xdr:from>
    <xdr:to>
      <xdr:col>68</xdr:col>
      <xdr:colOff>152400</xdr:colOff>
      <xdr:row>61</xdr:row>
      <xdr:rowOff>159596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813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63500</xdr:rowOff>
    </xdr:from>
    <xdr:to>
      <xdr:col>81</xdr:col>
      <xdr:colOff>95250</xdr:colOff>
      <xdr:row>63</xdr:row>
      <xdr:rowOff>165100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35577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31327</xdr:rowOff>
    </xdr:from>
    <xdr:to>
      <xdr:col>77</xdr:col>
      <xdr:colOff>95250</xdr:colOff>
      <xdr:row>63</xdr:row>
      <xdr:rowOff>132927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117704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58437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年度の実質公債比率は、令和元～</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カ年平均で算出される。平成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年度を比較すると、公営企業債償還の財源に充てたと認められる繰出金が</a:t>
          </a:r>
          <a:r>
            <a:rPr kumimoji="1" lang="en-US" altLang="ja-JP" sz="1100">
              <a:latin typeface="ＭＳ Ｐゴシック" panose="020B0600070205080204" pitchFamily="50" charset="-128"/>
              <a:ea typeface="ＭＳ Ｐゴシック" panose="020B0600070205080204" pitchFamily="50" charset="-128"/>
            </a:rPr>
            <a:t>398</a:t>
          </a:r>
          <a:r>
            <a:rPr kumimoji="1" lang="ja-JP" altLang="en-US" sz="1100">
              <a:latin typeface="ＭＳ Ｐゴシック" panose="020B0600070205080204" pitchFamily="50" charset="-128"/>
              <a:ea typeface="ＭＳ Ｐゴシック" panose="020B0600070205080204" pitchFamily="50" charset="-128"/>
            </a:rPr>
            <a:t>百万円減する一方で、一般会計等に係る公債費が</a:t>
          </a:r>
          <a:r>
            <a:rPr kumimoji="1" lang="en-US" altLang="ja-JP" sz="1100">
              <a:latin typeface="ＭＳ Ｐゴシック" panose="020B0600070205080204" pitchFamily="50" charset="-128"/>
              <a:ea typeface="ＭＳ Ｐゴシック" panose="020B0600070205080204" pitchFamily="50" charset="-128"/>
            </a:rPr>
            <a:t>364</a:t>
          </a:r>
          <a:r>
            <a:rPr kumimoji="1" lang="ja-JP" altLang="en-US" sz="1100">
              <a:latin typeface="ＭＳ Ｐゴシック" panose="020B0600070205080204" pitchFamily="50" charset="-128"/>
              <a:ea typeface="ＭＳ Ｐゴシック" panose="020B0600070205080204" pitchFamily="50" charset="-128"/>
            </a:rPr>
            <a:t>百万円増したことや、都市計画税充当額が</a:t>
          </a:r>
          <a:r>
            <a:rPr kumimoji="1" lang="en-US" altLang="ja-JP" sz="1100">
              <a:latin typeface="ＭＳ Ｐゴシック" panose="020B0600070205080204" pitchFamily="50" charset="-128"/>
              <a:ea typeface="ＭＳ Ｐゴシック" panose="020B0600070205080204" pitchFamily="50" charset="-128"/>
            </a:rPr>
            <a:t>494</a:t>
          </a:r>
          <a:r>
            <a:rPr kumimoji="1" lang="ja-JP" altLang="en-US" sz="1100">
              <a:latin typeface="ＭＳ Ｐゴシック" panose="020B0600070205080204" pitchFamily="50" charset="-128"/>
              <a:ea typeface="ＭＳ Ｐゴシック" panose="020B0600070205080204" pitchFamily="50" charset="-128"/>
            </a:rPr>
            <a:t>百万円減したことにより、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カ年平均が</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％となった。単年度では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≪単年度実質公債費比率≫</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 元年度 </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148167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1730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102205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5713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44752</xdr:rowOff>
    </xdr:from>
    <xdr:to>
      <xdr:col>72</xdr:col>
      <xdr:colOff>203200</xdr:colOff>
      <xdr:row>38</xdr:row>
      <xdr:rowOff>56243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55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44752</xdr:rowOff>
    </xdr:from>
    <xdr:to>
      <xdr:col>68</xdr:col>
      <xdr:colOff>152400</xdr:colOff>
      <xdr:row>38</xdr:row>
      <xdr:rowOff>56243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55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51405</xdr:rowOff>
    </xdr:from>
    <xdr:to>
      <xdr:col>77</xdr:col>
      <xdr:colOff>95250</xdr:colOff>
      <xdr:row>38</xdr:row>
      <xdr:rowOff>153005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165402</xdr:rowOff>
    </xdr:from>
    <xdr:to>
      <xdr:col>68</xdr:col>
      <xdr:colOff>203200</xdr:colOff>
      <xdr:row>38</xdr:row>
      <xdr:rowOff>95552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105729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一般会計等や公営企業債等の償還が進んだことにより一般会計等の地方債残高が</a:t>
          </a:r>
          <a:r>
            <a:rPr kumimoji="1" lang="en-US" altLang="ja-JP" sz="1100">
              <a:latin typeface="ＭＳ Ｐゴシック" panose="020B0600070205080204" pitchFamily="50" charset="-128"/>
              <a:ea typeface="ＭＳ Ｐゴシック" panose="020B0600070205080204" pitchFamily="50" charset="-128"/>
            </a:rPr>
            <a:t>863</a:t>
          </a:r>
          <a:r>
            <a:rPr kumimoji="1" lang="ja-JP" altLang="en-US" sz="1100">
              <a:latin typeface="ＭＳ Ｐゴシック" panose="020B0600070205080204" pitchFamily="50" charset="-128"/>
              <a:ea typeface="ＭＳ Ｐゴシック" panose="020B0600070205080204" pitchFamily="50" charset="-128"/>
            </a:rPr>
            <a:t>百万円の減、公営企業債等繰入見込額が</a:t>
          </a:r>
          <a:r>
            <a:rPr kumimoji="1" lang="en-US" altLang="ja-JP" sz="1100">
              <a:latin typeface="ＭＳ Ｐゴシック" panose="020B0600070205080204" pitchFamily="50" charset="-128"/>
              <a:ea typeface="ＭＳ Ｐゴシック" panose="020B0600070205080204" pitchFamily="50" charset="-128"/>
            </a:rPr>
            <a:t>2,392</a:t>
          </a:r>
          <a:r>
            <a:rPr kumimoji="1" lang="ja-JP" altLang="en-US" sz="1100">
              <a:latin typeface="ＭＳ Ｐゴシック" panose="020B0600070205080204" pitchFamily="50" charset="-128"/>
              <a:ea typeface="ＭＳ Ｐゴシック" panose="020B0600070205080204" pitchFamily="50" charset="-128"/>
            </a:rPr>
            <a:t>百万円の減となったため、将来負担総額は</a:t>
          </a:r>
          <a:r>
            <a:rPr kumimoji="1" lang="en-US" altLang="ja-JP" sz="1100">
              <a:latin typeface="ＭＳ Ｐゴシック" panose="020B0600070205080204" pitchFamily="50" charset="-128"/>
              <a:ea typeface="ＭＳ Ｐゴシック" panose="020B0600070205080204" pitchFamily="50" charset="-128"/>
            </a:rPr>
            <a:t>3,282</a:t>
          </a:r>
          <a:r>
            <a:rPr kumimoji="1" lang="ja-JP" altLang="en-US" sz="1100">
              <a:latin typeface="ＭＳ Ｐゴシック" panose="020B0600070205080204" pitchFamily="50" charset="-128"/>
              <a:ea typeface="ＭＳ Ｐゴシック" panose="020B0600070205080204" pitchFamily="50" charset="-128"/>
            </a:rPr>
            <a:t>百万円の減となった。</a:t>
          </a:r>
        </a:p>
        <a:p>
          <a:r>
            <a:rPr kumimoji="1" lang="ja-JP" altLang="en-US" sz="1100">
              <a:latin typeface="ＭＳ Ｐゴシック" panose="020B0600070205080204" pitchFamily="50" charset="-128"/>
              <a:ea typeface="ＭＳ Ｐゴシック" panose="020B0600070205080204" pitchFamily="50" charset="-128"/>
            </a:rPr>
            <a:t>　また、将来負担額から差し引く充当可能財源等は、充当可能基金残高</a:t>
          </a:r>
          <a:r>
            <a:rPr kumimoji="1" lang="en-US" altLang="ja-JP" sz="1100">
              <a:latin typeface="ＭＳ Ｐゴシック" panose="020B0600070205080204" pitchFamily="50" charset="-128"/>
              <a:ea typeface="ＭＳ Ｐゴシック" panose="020B0600070205080204" pitchFamily="50" charset="-128"/>
            </a:rPr>
            <a:t>2,327</a:t>
          </a:r>
          <a:r>
            <a:rPr kumimoji="1" lang="ja-JP" altLang="en-US" sz="1100">
              <a:latin typeface="ＭＳ Ｐゴシック" panose="020B0600070205080204" pitchFamily="50" charset="-128"/>
              <a:ea typeface="ＭＳ Ｐゴシック" panose="020B0600070205080204" pitchFamily="50" charset="-128"/>
            </a:rPr>
            <a:t>百万円増（財政調整基金</a:t>
          </a:r>
          <a:r>
            <a:rPr kumimoji="1" lang="en-US" altLang="ja-JP" sz="1100">
              <a:latin typeface="ＭＳ Ｐゴシック" panose="020B0600070205080204" pitchFamily="50" charset="-128"/>
              <a:ea typeface="ＭＳ Ｐゴシック" panose="020B0600070205080204" pitchFamily="50" charset="-128"/>
            </a:rPr>
            <a:t>1,008</a:t>
          </a:r>
          <a:r>
            <a:rPr kumimoji="1" lang="ja-JP" altLang="en-US" sz="1100">
              <a:latin typeface="ＭＳ Ｐゴシック" panose="020B0600070205080204" pitchFamily="50" charset="-128"/>
              <a:ea typeface="ＭＳ Ｐゴシック" panose="020B0600070205080204" pitchFamily="50" charset="-128"/>
            </a:rPr>
            <a:t>百万円増、減債基金</a:t>
          </a:r>
          <a:r>
            <a:rPr kumimoji="1" lang="en-US" altLang="ja-JP" sz="1100">
              <a:latin typeface="ＭＳ Ｐゴシック" panose="020B0600070205080204" pitchFamily="50" charset="-128"/>
              <a:ea typeface="ＭＳ Ｐゴシック" panose="020B0600070205080204" pitchFamily="50" charset="-128"/>
            </a:rPr>
            <a:t>446</a:t>
          </a:r>
          <a:r>
            <a:rPr kumimoji="1" lang="ja-JP" altLang="en-US" sz="1100">
              <a:latin typeface="ＭＳ Ｐゴシック" panose="020B0600070205080204" pitchFamily="50" charset="-128"/>
              <a:ea typeface="ＭＳ Ｐゴシック" panose="020B0600070205080204" pitchFamily="50" charset="-128"/>
            </a:rPr>
            <a:t>百万円増、公共施設整備基金</a:t>
          </a:r>
          <a:r>
            <a:rPr kumimoji="1" lang="en-US" altLang="ja-JP" sz="1100">
              <a:latin typeface="ＭＳ Ｐゴシック" panose="020B0600070205080204" pitchFamily="50" charset="-128"/>
              <a:ea typeface="ＭＳ Ｐゴシック" panose="020B0600070205080204" pitchFamily="50" charset="-128"/>
            </a:rPr>
            <a:t>564</a:t>
          </a:r>
          <a:r>
            <a:rPr kumimoji="1" lang="ja-JP" altLang="en-US" sz="1100">
              <a:latin typeface="ＭＳ Ｐゴシック" panose="020B0600070205080204" pitchFamily="50" charset="-128"/>
              <a:ea typeface="ＭＳ Ｐゴシック" panose="020B0600070205080204" pitchFamily="50" charset="-128"/>
            </a:rPr>
            <a:t>百万円増、水都大垣ふるさと応援基金</a:t>
          </a:r>
          <a:r>
            <a:rPr kumimoji="1" lang="en-US" altLang="ja-JP" sz="1100">
              <a:latin typeface="ＭＳ Ｐゴシック" panose="020B0600070205080204" pitchFamily="50" charset="-128"/>
              <a:ea typeface="ＭＳ Ｐゴシック" panose="020B0600070205080204" pitchFamily="50" charset="-128"/>
            </a:rPr>
            <a:t>405</a:t>
          </a:r>
          <a:r>
            <a:rPr kumimoji="1" lang="ja-JP" altLang="en-US" sz="1100">
              <a:latin typeface="ＭＳ Ｐゴシック" panose="020B0600070205080204" pitchFamily="50" charset="-128"/>
              <a:ea typeface="ＭＳ Ｐゴシック" panose="020B0600070205080204" pitchFamily="50" charset="-128"/>
            </a:rPr>
            <a:t>百万円増）となったが、都市計画税歳入見込額などが減したことにより、</a:t>
          </a:r>
          <a:r>
            <a:rPr kumimoji="1" lang="en-US" altLang="ja-JP" sz="1100">
              <a:latin typeface="ＭＳ Ｐゴシック" panose="020B0600070205080204" pitchFamily="50" charset="-128"/>
              <a:ea typeface="ＭＳ Ｐゴシック" panose="020B0600070205080204" pitchFamily="50" charset="-128"/>
            </a:rPr>
            <a:t>1,359</a:t>
          </a:r>
          <a:r>
            <a:rPr kumimoji="1" lang="ja-JP" altLang="en-US" sz="1100">
              <a:latin typeface="ＭＳ Ｐゴシック" panose="020B0600070205080204" pitchFamily="50" charset="-128"/>
              <a:ea typeface="ＭＳ Ｐゴシック" panose="020B0600070205080204" pitchFamily="50" charset="-128"/>
            </a:rPr>
            <a:t>百万円減となった。充当可能財源等は減となったが、将来負担額が大きく減となったことにより、将来負担比率は前年度比</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120650</xdr:rowOff>
    </xdr:from>
    <xdr:to>
      <xdr:col>81</xdr:col>
      <xdr:colOff>44450</xdr:colOff>
      <xdr:row>16</xdr:row>
      <xdr:rowOff>21590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924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21590</xdr:rowOff>
    </xdr:from>
    <xdr:to>
      <xdr:col>77</xdr:col>
      <xdr:colOff>44450</xdr:colOff>
      <xdr:row>16</xdr:row>
      <xdr:rowOff>65024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647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150216</xdr:rowOff>
    </xdr:from>
    <xdr:to>
      <xdr:col>72</xdr:col>
      <xdr:colOff>203200</xdr:colOff>
      <xdr:row>16</xdr:row>
      <xdr:rowOff>65024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550516"/>
          <a:ext cx="889000" cy="2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6147</xdr:rowOff>
    </xdr:from>
    <xdr:to>
      <xdr:col>73</xdr:col>
      <xdr:colOff>44450</xdr:colOff>
      <xdr:row>15</xdr:row>
      <xdr:rowOff>107747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105816</xdr:rowOff>
    </xdr:from>
    <xdr:to>
      <xdr:col>68</xdr:col>
      <xdr:colOff>152400</xdr:colOff>
      <xdr:row>14</xdr:row>
      <xdr:rowOff>150216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06116"/>
          <a:ext cx="8890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154432</xdr:rowOff>
    </xdr:from>
    <xdr:to>
      <xdr:col>68</xdr:col>
      <xdr:colOff>203200</xdr:colOff>
      <xdr:row>15</xdr:row>
      <xdr:rowOff>84582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69359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108932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69850</xdr:rowOff>
    </xdr:from>
    <xdr:to>
      <xdr:col>81</xdr:col>
      <xdr:colOff>95250</xdr:colOff>
      <xdr:row>16</xdr:row>
      <xdr:rowOff>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41927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142240</xdr:rowOff>
    </xdr:from>
    <xdr:to>
      <xdr:col>77</xdr:col>
      <xdr:colOff>95250</xdr:colOff>
      <xdr:row>16</xdr:row>
      <xdr:rowOff>72390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57167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0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14224</xdr:rowOff>
    </xdr:from>
    <xdr:to>
      <xdr:col>73</xdr:col>
      <xdr:colOff>44450</xdr:colOff>
      <xdr:row>16</xdr:row>
      <xdr:rowOff>115824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100601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99416</xdr:rowOff>
    </xdr:from>
    <xdr:to>
      <xdr:col>68</xdr:col>
      <xdr:colOff>203200</xdr:colOff>
      <xdr:row>15</xdr:row>
      <xdr:rowOff>29566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39743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2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55016</xdr:rowOff>
    </xdr:from>
    <xdr:to>
      <xdr:col>64</xdr:col>
      <xdr:colOff>152400</xdr:colOff>
      <xdr:row>14</xdr:row>
      <xdr:rowOff>156616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166793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159,894
154,442
206.57
70,103,502
65,001,547
4,753,045
37,885,957
68,492,401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分母である経常一般財源等が地方税・地方交付税を中心に</a:t>
          </a:r>
          <a:r>
            <a:rPr kumimoji="1" lang="en-US" altLang="ja-JP" sz="1100">
              <a:latin typeface="ＭＳ Ｐゴシック" panose="020B0600070205080204" pitchFamily="50" charset="-128"/>
              <a:ea typeface="ＭＳ Ｐゴシック" panose="020B0600070205080204" pitchFamily="50" charset="-128"/>
            </a:rPr>
            <a:t>3,232</a:t>
          </a:r>
          <a:r>
            <a:rPr kumimoji="1" lang="ja-JP" altLang="en-US" sz="1100">
              <a:latin typeface="ＭＳ Ｐゴシック" panose="020B0600070205080204" pitchFamily="50" charset="-128"/>
              <a:ea typeface="ＭＳ Ｐゴシック" panose="020B0600070205080204" pitchFamily="50" charset="-128"/>
            </a:rPr>
            <a:t>百万円増となったことに加え、分子である人件費にかかる経常経費充当一般財源が退職手当の減等により</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百万円減となったため、人件費に係る経常収支比率は前年度比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24.3</a:t>
          </a:r>
          <a:r>
            <a:rPr kumimoji="1" lang="ja-JP" altLang="en-US" sz="1100">
              <a:latin typeface="ＭＳ Ｐゴシック" panose="020B0600070205080204" pitchFamily="50" charset="-128"/>
              <a:ea typeface="ＭＳ Ｐゴシック" panose="020B0600070205080204" pitchFamily="50" charset="-128"/>
            </a:rPr>
            <a:t>％となった。</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39</xdr:row>
      <xdr:rowOff>57150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39</xdr:row>
      <xdr:rowOff>57150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84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38100</xdr:rowOff>
    </xdr:from>
    <xdr:to>
      <xdr:col>15</xdr:col>
      <xdr:colOff>98425</xdr:colOff>
      <xdr:row>36</xdr:row>
      <xdr:rowOff>76200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38100</xdr:rowOff>
    </xdr:from>
    <xdr:to>
      <xdr:col>11</xdr:col>
      <xdr:colOff>9525</xdr:colOff>
      <xdr:row>36</xdr:row>
      <xdr:rowOff>76200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6350</xdr:rowOff>
    </xdr:from>
    <xdr:to>
      <xdr:col>20</xdr:col>
      <xdr:colOff>38100</xdr:colOff>
      <xdr:row>39</xdr:row>
      <xdr:rowOff>107950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25400</xdr:rowOff>
    </xdr:from>
    <xdr:to>
      <xdr:col>15</xdr:col>
      <xdr:colOff>149225</xdr:colOff>
      <xdr:row>36</xdr:row>
      <xdr:rowOff>127000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158750</xdr:rowOff>
    </xdr:from>
    <xdr:to>
      <xdr:col>11</xdr:col>
      <xdr:colOff>60325</xdr:colOff>
      <xdr:row>36</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スクール関係の情報機器の保守経費等により分子の物件費に係る経常経費充当一般財源が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百万円の増となったが、分母である経常一般財源等も増加したため、物件費に係る経常収支比率は前年度比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004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16</xdr:row>
      <xdr:rowOff>94996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918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19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19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分母の経常一般財源等の</a:t>
          </a:r>
          <a:r>
            <a:rPr kumimoji="1" lang="en-US" altLang="ja-JP" sz="1100">
              <a:latin typeface="ＭＳ Ｐゴシック" panose="020B0600070205080204" pitchFamily="50" charset="-128"/>
              <a:ea typeface="ＭＳ Ｐゴシック" panose="020B0600070205080204" pitchFamily="50" charset="-128"/>
            </a:rPr>
            <a:t>3,232</a:t>
          </a:r>
          <a:r>
            <a:rPr kumimoji="1" lang="ja-JP" altLang="en-US" sz="1100">
              <a:latin typeface="ＭＳ Ｐゴシック" panose="020B0600070205080204" pitchFamily="50" charset="-128"/>
              <a:ea typeface="ＭＳ Ｐゴシック" panose="020B0600070205080204" pitchFamily="50" charset="-128"/>
            </a:rPr>
            <a:t>百万円増に加え、新型コロナウイルス感染症の影響による医療の受診控えにより、医療扶助費の支給額が減少したことなどにより、分子である扶助費が</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百万円減となったため、経常収支比率は前年度比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57</xdr:row>
      <xdr:rowOff>1270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681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71137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xdr:rowOff>
    </xdr:from>
    <xdr:to>
      <xdr:col>19</xdr:col>
      <xdr:colOff>187325</xdr:colOff>
      <xdr:row>59</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739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104140</xdr:rowOff>
    </xdr:from>
    <xdr:to>
      <xdr:col>15</xdr:col>
      <xdr:colOff>98425</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48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104140</xdr:rowOff>
    </xdr:from>
    <xdr:to>
      <xdr:col>11</xdr:col>
      <xdr:colOff>9525</xdr:colOff>
      <xdr:row>59</xdr:row>
      <xdr:rowOff>24130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4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62247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53340</xdr:rowOff>
    </xdr:from>
    <xdr:to>
      <xdr:col>11</xdr:col>
      <xdr:colOff>60325</xdr:colOff>
      <xdr:row>58</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144780</xdr:rowOff>
    </xdr:from>
    <xdr:to>
      <xdr:col>6</xdr:col>
      <xdr:colOff>171450</xdr:colOff>
      <xdr:row>59</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59707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％）の内訳は、繰出金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％となっている。（前年度　繰出金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繰出金について、後期高齢者医療広域連合負担金等が増加したことにより分子である繰出金に係る経常経費充当一般財源は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百万円増となったが、分母である経常一般財源等も増加したため、繰出金に係る経常収支比率が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59</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043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156227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10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12700</xdr:rowOff>
    </xdr:from>
    <xdr:to>
      <xdr:col>82</xdr:col>
      <xdr:colOff>196850</xdr:colOff>
      <xdr:row>59</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12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58</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61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949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61</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37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37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0</xdr:rowOff>
    </xdr:from>
    <xdr:to>
      <xdr:col>69</xdr:col>
      <xdr:colOff>142875</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114300</xdr:rowOff>
    </xdr:from>
    <xdr:to>
      <xdr:col>65</xdr:col>
      <xdr:colOff>53975</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54627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10177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152400</xdr:rowOff>
    </xdr:from>
    <xdr:to>
      <xdr:col>74</xdr:col>
      <xdr:colOff>31750</xdr:colOff>
      <xdr:row>61</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57150</xdr:rowOff>
    </xdr:from>
    <xdr:to>
      <xdr:col>65</xdr:col>
      <xdr:colOff>53975</xdr:colOff>
      <xdr:row>60</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分子である補助費等に係る経常経費充当一般財源は、公共下水道事業会計負担金の減等により、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また、分母である経常一般財源等が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千円増となったため、補助費等に係る経常収支比率は前年度比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34472</xdr:rowOff>
    </xdr:from>
    <xdr:to>
      <xdr:col>82</xdr:col>
      <xdr:colOff>107950</xdr:colOff>
      <xdr:row>37</xdr:row>
      <xdr:rowOff>15422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066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151493</xdr:rowOff>
    </xdr:from>
    <xdr:to>
      <xdr:col>78</xdr:col>
      <xdr:colOff>69850</xdr:colOff>
      <xdr:row>37</xdr:row>
      <xdr:rowOff>15422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1522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35</xdr:row>
      <xdr:rowOff>151493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5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129722</xdr:rowOff>
    </xdr:from>
    <xdr:to>
      <xdr:col>69</xdr:col>
      <xdr:colOff>92075</xdr:colOff>
      <xdr:row>35</xdr:row>
      <xdr:rowOff>151493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136072</xdr:rowOff>
    </xdr:from>
    <xdr:to>
      <xdr:col>78</xdr:col>
      <xdr:colOff>120650</xdr:colOff>
      <xdr:row>37</xdr:row>
      <xdr:rowOff>66222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50999</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100693</xdr:rowOff>
    </xdr:from>
    <xdr:to>
      <xdr:col>69</xdr:col>
      <xdr:colOff>142875</xdr:colOff>
      <xdr:row>36</xdr:row>
      <xdr:rowOff>30843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78922</xdr:rowOff>
    </xdr:from>
    <xdr:to>
      <xdr:col>65</xdr:col>
      <xdr:colOff>53975</xdr:colOff>
      <xdr:row>36</xdr:row>
      <xdr:rowOff>9072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19249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年度に借入れた臨時財政対策債や新庁舎建設事業債の元金償還が始まったことなどにより、分子である公債費に係る経常経費充当一般財源は前年度比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百万円の増となったが、分母である経常一般財源等も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百万円増したため、公債費に係る経常収支比率は前年度比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22498</xdr:rowOff>
    </xdr:from>
    <xdr:to>
      <xdr:col>24</xdr:col>
      <xdr:colOff>25400</xdr:colOff>
      <xdr:row>78</xdr:row>
      <xdr:rowOff>100874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95598"/>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140079</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70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100874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543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83475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1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81280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78</xdr:row>
      <xdr:rowOff>35561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021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142983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143148</xdr:rowOff>
    </xdr:from>
    <xdr:to>
      <xdr:col>24</xdr:col>
      <xdr:colOff>76200</xdr:colOff>
      <xdr:row>78</xdr:row>
      <xdr:rowOff>73298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115225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50074</xdr:rowOff>
    </xdr:from>
    <xdr:to>
      <xdr:col>20</xdr:col>
      <xdr:colOff>38100</xdr:colOff>
      <xdr:row>78</xdr:row>
      <xdr:rowOff>151674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136451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0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96538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分子である経常経費充当一般財源（公債費除く）が前年度比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百万円の減となったほか、分母である経常一般財源等が増加したため、公債費以外に係る経常収支比率は前年度比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125367</xdr:rowOff>
    </xdr:from>
    <xdr:to>
      <xdr:col>82</xdr:col>
      <xdr:colOff>107950</xdr:colOff>
      <xdr:row>78</xdr:row>
      <xdr:rowOff>22498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984117"/>
          <a:ext cx="8382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22498</xdr:rowOff>
    </xdr:from>
    <xdr:to>
      <xdr:col>78</xdr:col>
      <xdr:colOff>69850</xdr:colOff>
      <xdr:row>78</xdr:row>
      <xdr:rowOff>35561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955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95976</xdr:rowOff>
    </xdr:from>
    <xdr:to>
      <xdr:col>73</xdr:col>
      <xdr:colOff>180975</xdr:colOff>
      <xdr:row>78</xdr:row>
      <xdr:rowOff>35561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97626"/>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95976</xdr:rowOff>
    </xdr:from>
    <xdr:to>
      <xdr:col>69</xdr:col>
      <xdr:colOff>92075</xdr:colOff>
      <xdr:row>77</xdr:row>
      <xdr:rowOff>154758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9762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18159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74567</xdr:rowOff>
    </xdr:from>
    <xdr:to>
      <xdr:col>82</xdr:col>
      <xdr:colOff>158750</xdr:colOff>
      <xdr:row>76</xdr:row>
      <xdr:rowOff>4716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91094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7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143148</xdr:rowOff>
    </xdr:from>
    <xdr:to>
      <xdr:col>78</xdr:col>
      <xdr:colOff>120650</xdr:colOff>
      <xdr:row>78</xdr:row>
      <xdr:rowOff>73298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83475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1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45176</xdr:rowOff>
    </xdr:from>
    <xdr:to>
      <xdr:col>69</xdr:col>
      <xdr:colOff>142875</xdr:colOff>
      <xdr:row>77</xdr:row>
      <xdr:rowOff>146776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156953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22873</xdr:rowOff>
    </xdr:from>
    <xdr:to>
      <xdr:col>29</xdr:col>
      <xdr:colOff>127000</xdr:colOff>
      <xdr:row>15</xdr:row>
      <xdr:rowOff>86309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42248"/>
          <a:ext cx="647700" cy="63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41152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86309</xdr:rowOff>
    </xdr:from>
    <xdr:to>
      <xdr:col>26</xdr:col>
      <xdr:colOff>50800</xdr:colOff>
      <xdr:row>16</xdr:row>
      <xdr:rowOff>57086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5684"/>
          <a:ext cx="698500" cy="142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66794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57086</xdr:rowOff>
    </xdr:from>
    <xdr:to>
      <xdr:col>22</xdr:col>
      <xdr:colOff>114300</xdr:colOff>
      <xdr:row>16</xdr:row>
      <xdr:rowOff>85280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47911"/>
          <a:ext cx="698500" cy="28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85280</xdr:rowOff>
    </xdr:from>
    <xdr:to>
      <xdr:col>18</xdr:col>
      <xdr:colOff>177800</xdr:colOff>
      <xdr:row>16</xdr:row>
      <xdr:rowOff>143154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76105"/>
          <a:ext cx="698500" cy="57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143523</xdr:rowOff>
    </xdr:from>
    <xdr:to>
      <xdr:col>29</xdr:col>
      <xdr:colOff>177800</xdr:colOff>
      <xdr:row>15</xdr:row>
      <xdr:rowOff>73673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9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160050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3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35509</xdr:rowOff>
    </xdr:from>
    <xdr:to>
      <xdr:col>26</xdr:col>
      <xdr:colOff>101600</xdr:colOff>
      <xdr:row>15</xdr:row>
      <xdr:rowOff>137109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147286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3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6286</xdr:rowOff>
    </xdr:from>
    <xdr:to>
      <xdr:col>22</xdr:col>
      <xdr:colOff>165100</xdr:colOff>
      <xdr:row>16</xdr:row>
      <xdr:rowOff>107886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9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118063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6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34480</xdr:rowOff>
    </xdr:from>
    <xdr:to>
      <xdr:col>19</xdr:col>
      <xdr:colOff>38100</xdr:colOff>
      <xdr:row>16</xdr:row>
      <xdr:rowOff>136080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2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146257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92354</xdr:rowOff>
    </xdr:from>
    <xdr:to>
      <xdr:col>15</xdr:col>
      <xdr:colOff>101600</xdr:colOff>
      <xdr:row>17</xdr:row>
      <xdr:rowOff>22504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32681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76441</xdr:rowOff>
    </xdr:from>
    <xdr:to>
      <xdr:col>29</xdr:col>
      <xdr:colOff>127000</xdr:colOff>
      <xdr:row>36</xdr:row>
      <xdr:rowOff>87338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29691"/>
          <a:ext cx="647700" cy="1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4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76441</xdr:rowOff>
    </xdr:from>
    <xdr:to>
      <xdr:col>26</xdr:col>
      <xdr:colOff>50800</xdr:colOff>
      <xdr:row>36</xdr:row>
      <xdr:rowOff>111608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29691"/>
          <a:ext cx="6985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300182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111608</xdr:rowOff>
    </xdr:from>
    <xdr:to>
      <xdr:col>22</xdr:col>
      <xdr:colOff>114300</xdr:colOff>
      <xdr:row>37</xdr:row>
      <xdr:rowOff>4090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64858"/>
          <a:ext cx="698500" cy="6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271378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2984</xdr:rowOff>
    </xdr:from>
    <xdr:to>
      <xdr:col>18</xdr:col>
      <xdr:colOff>177800</xdr:colOff>
      <xdr:row>37</xdr:row>
      <xdr:rowOff>4090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27684"/>
          <a:ext cx="698500" cy="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283189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233849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36538</xdr:rowOff>
    </xdr:from>
    <xdr:to>
      <xdr:col>29</xdr:col>
      <xdr:colOff>177800</xdr:colOff>
      <xdr:row>36</xdr:row>
      <xdr:rowOff>138138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8615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25641</xdr:rowOff>
    </xdr:from>
    <xdr:to>
      <xdr:col>26</xdr:col>
      <xdr:colOff>101600</xdr:colOff>
      <xdr:row>36</xdr:row>
      <xdr:rowOff>127241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7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112018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65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60808</xdr:rowOff>
    </xdr:from>
    <xdr:to>
      <xdr:col>22</xdr:col>
      <xdr:colOff>165100</xdr:colOff>
      <xdr:row>36</xdr:row>
      <xdr:rowOff>162408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1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147185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0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124740</xdr:rowOff>
    </xdr:from>
    <xdr:to>
      <xdr:col>19</xdr:col>
      <xdr:colOff>38100</xdr:colOff>
      <xdr:row>37</xdr:row>
      <xdr:rowOff>54890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7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39667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6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123634</xdr:rowOff>
    </xdr:from>
    <xdr:to>
      <xdr:col>15</xdr:col>
      <xdr:colOff>101600</xdr:colOff>
      <xdr:row>37</xdr:row>
      <xdr:rowOff>53784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76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38561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6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159,894
154,442
206.57
70,103,502
65,001,547
4,753,045
37,885,957
68,492,401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159855</xdr:rowOff>
    </xdr:from>
    <xdr:to>
      <xdr:col>24</xdr:col>
      <xdr:colOff>63500</xdr:colOff>
      <xdr:row>36</xdr:row>
      <xdr:rowOff>3645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06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155554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13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3645</xdr:rowOff>
    </xdr:from>
    <xdr:to>
      <xdr:col>19</xdr:col>
      <xdr:colOff>177800</xdr:colOff>
      <xdr:row>38</xdr:row>
      <xdr:rowOff>14389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5845"/>
          <a:ext cx="889000" cy="3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5516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14389</xdr:rowOff>
    </xdr:from>
    <xdr:to>
      <xdr:col>15</xdr:col>
      <xdr:colOff>50800</xdr:colOff>
      <xdr:row>38</xdr:row>
      <xdr:rowOff>26695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948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87241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23952</xdr:rowOff>
    </xdr:from>
    <xdr:to>
      <xdr:col>10</xdr:col>
      <xdr:colOff>114300</xdr:colOff>
      <xdr:row>38</xdr:row>
      <xdr:rowOff>26695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390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84726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96499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109055</xdr:rowOff>
    </xdr:from>
    <xdr:to>
      <xdr:col>24</xdr:col>
      <xdr:colOff>114300</xdr:colOff>
      <xdr:row>36</xdr:row>
      <xdr:rowOff>39205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87482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124295</xdr:rowOff>
    </xdr:from>
    <xdr:to>
      <xdr:col>20</xdr:col>
      <xdr:colOff>38100</xdr:colOff>
      <xdr:row>36</xdr:row>
      <xdr:rowOff>54445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45572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135039</xdr:rowOff>
    </xdr:from>
    <xdr:to>
      <xdr:col>15</xdr:col>
      <xdr:colOff>101600</xdr:colOff>
      <xdr:row>38</xdr:row>
      <xdr:rowOff>65189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56316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147345</xdr:rowOff>
    </xdr:from>
    <xdr:to>
      <xdr:col>10</xdr:col>
      <xdr:colOff>165100</xdr:colOff>
      <xdr:row>38</xdr:row>
      <xdr:rowOff>77495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68622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144602</xdr:rowOff>
    </xdr:from>
    <xdr:to>
      <xdr:col>6</xdr:col>
      <xdr:colOff>38100</xdr:colOff>
      <xdr:row>38</xdr:row>
      <xdr:rowOff>74752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65879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127127</xdr:rowOff>
    </xdr:from>
    <xdr:to>
      <xdr:col>24</xdr:col>
      <xdr:colOff>63500</xdr:colOff>
      <xdr:row>57</xdr:row>
      <xdr:rowOff>157797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99777"/>
          <a:ext cx="8382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115511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73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127127</xdr:rowOff>
    </xdr:from>
    <xdr:to>
      <xdr:col>19</xdr:col>
      <xdr:colOff>177800</xdr:colOff>
      <xdr:row>58</xdr:row>
      <xdr:rowOff>148539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9777"/>
          <a:ext cx="889000" cy="19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167556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148539</xdr:rowOff>
    </xdr:from>
    <xdr:to>
      <xdr:col>15</xdr:col>
      <xdr:colOff>50800</xdr:colOff>
      <xdr:row>59</xdr:row>
      <xdr:rowOff>79083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92639"/>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57980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43040</xdr:rowOff>
    </xdr:from>
    <xdr:to>
      <xdr:col>10</xdr:col>
      <xdr:colOff>114300</xdr:colOff>
      <xdr:row>59</xdr:row>
      <xdr:rowOff>79083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58590"/>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50969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51426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106997</xdr:rowOff>
    </xdr:from>
    <xdr:to>
      <xdr:col>24</xdr:col>
      <xdr:colOff>114300</xdr:colOff>
      <xdr:row>58</xdr:row>
      <xdr:rowOff>37147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21924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76327</xdr:rowOff>
    </xdr:from>
    <xdr:to>
      <xdr:col>20</xdr:col>
      <xdr:colOff>38100</xdr:colOff>
      <xdr:row>58</xdr:row>
      <xdr:rowOff>6477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169054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97739</xdr:rowOff>
    </xdr:from>
    <xdr:to>
      <xdr:col>15</xdr:col>
      <xdr:colOff>101600</xdr:colOff>
      <xdr:row>59</xdr:row>
      <xdr:rowOff>27889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19016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28283</xdr:rowOff>
    </xdr:from>
    <xdr:to>
      <xdr:col>10</xdr:col>
      <xdr:colOff>165100</xdr:colOff>
      <xdr:row>59</xdr:row>
      <xdr:rowOff>129883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121010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163690</xdr:rowOff>
    </xdr:from>
    <xdr:to>
      <xdr:col>6</xdr:col>
      <xdr:colOff>38100</xdr:colOff>
      <xdr:row>59</xdr:row>
      <xdr:rowOff>93840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84967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0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16256</xdr:rowOff>
    </xdr:from>
    <xdr:to>
      <xdr:col>24</xdr:col>
      <xdr:colOff>63500</xdr:colOff>
      <xdr:row>77</xdr:row>
      <xdr:rowOff>25237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17906"/>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130391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64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4499</xdr:rowOff>
    </xdr:from>
    <xdr:to>
      <xdr:col>19</xdr:col>
      <xdr:colOff>177800</xdr:colOff>
      <xdr:row>77</xdr:row>
      <xdr:rowOff>16256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06149"/>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85542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4336</xdr:rowOff>
    </xdr:from>
    <xdr:to>
      <xdr:col>15</xdr:col>
      <xdr:colOff>50800</xdr:colOff>
      <xdr:row>77</xdr:row>
      <xdr:rowOff>4499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0598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6512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6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154722</xdr:rowOff>
    </xdr:from>
    <xdr:to>
      <xdr:col>10</xdr:col>
      <xdr:colOff>114300</xdr:colOff>
      <xdr:row>77</xdr:row>
      <xdr:rowOff>4336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84922"/>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65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145887</xdr:rowOff>
    </xdr:from>
    <xdr:to>
      <xdr:col>24</xdr:col>
      <xdr:colOff>114300</xdr:colOff>
      <xdr:row>77</xdr:row>
      <xdr:rowOff>76037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124314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136906</xdr:rowOff>
    </xdr:from>
    <xdr:to>
      <xdr:col>20</xdr:col>
      <xdr:colOff>38100</xdr:colOff>
      <xdr:row>77</xdr:row>
      <xdr:rowOff>67056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58183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5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125149</xdr:rowOff>
    </xdr:from>
    <xdr:to>
      <xdr:col>15</xdr:col>
      <xdr:colOff>101600</xdr:colOff>
      <xdr:row>77</xdr:row>
      <xdr:rowOff>55299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46426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4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124986</xdr:rowOff>
    </xdr:from>
    <xdr:to>
      <xdr:col>10</xdr:col>
      <xdr:colOff>165100</xdr:colOff>
      <xdr:row>77</xdr:row>
      <xdr:rowOff>55136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46263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4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103922</xdr:rowOff>
    </xdr:from>
    <xdr:to>
      <xdr:col>6</xdr:col>
      <xdr:colOff>38100</xdr:colOff>
      <xdr:row>77</xdr:row>
      <xdr:rowOff>34072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25199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2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87979</xdr:rowOff>
    </xdr:from>
    <xdr:to>
      <xdr:col>24</xdr:col>
      <xdr:colOff>62865</xdr:colOff>
      <xdr:row>96</xdr:row>
      <xdr:rowOff>4883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89929"/>
          <a:ext cx="1270" cy="774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4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4883</xdr:rowOff>
    </xdr:from>
    <xdr:to>
      <xdr:col>24</xdr:col>
      <xdr:colOff>152400</xdr:colOff>
      <xdr:row>96</xdr:row>
      <xdr:rowOff>4883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4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34656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6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87979</xdr:rowOff>
    </xdr:from>
    <xdr:to>
      <xdr:col>24</xdr:col>
      <xdr:colOff>152400</xdr:colOff>
      <xdr:row>91</xdr:row>
      <xdr:rowOff>87979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89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118783</xdr:rowOff>
    </xdr:from>
    <xdr:to>
      <xdr:col>24</xdr:col>
      <xdr:colOff>63500</xdr:colOff>
      <xdr:row>97</xdr:row>
      <xdr:rowOff>49498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35083"/>
          <a:ext cx="838200" cy="44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99261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8726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76384</xdr:rowOff>
    </xdr:from>
    <xdr:to>
      <xdr:col>24</xdr:col>
      <xdr:colOff>114300</xdr:colOff>
      <xdr:row>94</xdr:row>
      <xdr:rowOff>6534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0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48127</xdr:rowOff>
    </xdr:from>
    <xdr:to>
      <xdr:col>19</xdr:col>
      <xdr:colOff>177800</xdr:colOff>
      <xdr:row>97</xdr:row>
      <xdr:rowOff>49498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7877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167939</xdr:rowOff>
    </xdr:from>
    <xdr:to>
      <xdr:col>20</xdr:col>
      <xdr:colOff>38100</xdr:colOff>
      <xdr:row>96</xdr:row>
      <xdr:rowOff>98089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114616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48127</xdr:rowOff>
    </xdr:from>
    <xdr:to>
      <xdr:col>15</xdr:col>
      <xdr:colOff>50800</xdr:colOff>
      <xdr:row>97</xdr:row>
      <xdr:rowOff>127851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78777"/>
          <a:ext cx="889000" cy="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32989</xdr:rowOff>
    </xdr:from>
    <xdr:to>
      <xdr:col>15</xdr:col>
      <xdr:colOff>101600</xdr:colOff>
      <xdr:row>96</xdr:row>
      <xdr:rowOff>134589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151116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98000</xdr:rowOff>
    </xdr:from>
    <xdr:to>
      <xdr:col>10</xdr:col>
      <xdr:colOff>114300</xdr:colOff>
      <xdr:row>97</xdr:row>
      <xdr:rowOff>127851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28650"/>
          <a:ext cx="8890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111455</xdr:rowOff>
    </xdr:from>
    <xdr:to>
      <xdr:col>10</xdr:col>
      <xdr:colOff>165100</xdr:colOff>
      <xdr:row>97</xdr:row>
      <xdr:rowOff>41605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58132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109626</xdr:rowOff>
    </xdr:from>
    <xdr:to>
      <xdr:col>6</xdr:col>
      <xdr:colOff>38100</xdr:colOff>
      <xdr:row>97</xdr:row>
      <xdr:rowOff>39776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6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56303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67983</xdr:rowOff>
    </xdr:from>
    <xdr:to>
      <xdr:col>24</xdr:col>
      <xdr:colOff>114300</xdr:colOff>
      <xdr:row>94</xdr:row>
      <xdr:rowOff>169583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46410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6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170148</xdr:rowOff>
    </xdr:from>
    <xdr:to>
      <xdr:col>20</xdr:col>
      <xdr:colOff>38100</xdr:colOff>
      <xdr:row>97</xdr:row>
      <xdr:rowOff>100298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91425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168777</xdr:rowOff>
    </xdr:from>
    <xdr:to>
      <xdr:col>15</xdr:col>
      <xdr:colOff>101600</xdr:colOff>
      <xdr:row>97</xdr:row>
      <xdr:rowOff>98927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90054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77051</xdr:rowOff>
    </xdr:from>
    <xdr:to>
      <xdr:col>10</xdr:col>
      <xdr:colOff>165100</xdr:colOff>
      <xdr:row>98</xdr:row>
      <xdr:rowOff>7201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169778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47200</xdr:rowOff>
    </xdr:from>
    <xdr:to>
      <xdr:col>6</xdr:col>
      <xdr:colOff>38100</xdr:colOff>
      <xdr:row>97</xdr:row>
      <xdr:rowOff>148800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139927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150025</xdr:rowOff>
    </xdr:from>
    <xdr:to>
      <xdr:col>54</xdr:col>
      <xdr:colOff>189865</xdr:colOff>
      <xdr:row>39</xdr:row>
      <xdr:rowOff>113144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50775"/>
          <a:ext cx="1270" cy="648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116971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113144</xdr:rowOff>
    </xdr:from>
    <xdr:to>
      <xdr:col>55</xdr:col>
      <xdr:colOff>88900</xdr:colOff>
      <xdr:row>39</xdr:row>
      <xdr:rowOff>113144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9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96702</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150025</xdr:rowOff>
    </xdr:from>
    <xdr:to>
      <xdr:col>55</xdr:col>
      <xdr:colOff>88900</xdr:colOff>
      <xdr:row>35</xdr:row>
      <xdr:rowOff>150025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5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79832</xdr:rowOff>
    </xdr:from>
    <xdr:to>
      <xdr:col>55</xdr:col>
      <xdr:colOff>0</xdr:colOff>
      <xdr:row>38</xdr:row>
      <xdr:rowOff>53187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223332"/>
          <a:ext cx="838200" cy="134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8145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51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156718</xdr:rowOff>
    </xdr:from>
    <xdr:to>
      <xdr:col>55</xdr:col>
      <xdr:colOff>50800</xdr:colOff>
      <xdr:row>38</xdr:row>
      <xdr:rowOff>86868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79832</xdr:rowOff>
    </xdr:from>
    <xdr:to>
      <xdr:col>50</xdr:col>
      <xdr:colOff>114300</xdr:colOff>
      <xdr:row>38</xdr:row>
      <xdr:rowOff>135916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223332"/>
          <a:ext cx="889000" cy="14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84328</xdr:rowOff>
    </xdr:from>
    <xdr:to>
      <xdr:col>50</xdr:col>
      <xdr:colOff>165100</xdr:colOff>
      <xdr:row>31</xdr:row>
      <xdr:rowOff>14478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5605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2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102768</xdr:rowOff>
    </xdr:from>
    <xdr:to>
      <xdr:col>45</xdr:col>
      <xdr:colOff>177800</xdr:colOff>
      <xdr:row>38</xdr:row>
      <xdr:rowOff>135916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617868"/>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86475</xdr:rowOff>
    </xdr:from>
    <xdr:to>
      <xdr:col>46</xdr:col>
      <xdr:colOff>38100</xdr:colOff>
      <xdr:row>39</xdr:row>
      <xdr:rowOff>16625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7752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102768</xdr:rowOff>
    </xdr:from>
    <xdr:to>
      <xdr:col>41</xdr:col>
      <xdr:colOff>50800</xdr:colOff>
      <xdr:row>38</xdr:row>
      <xdr:rowOff>155016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17868"/>
          <a:ext cx="889000" cy="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138087</xdr:rowOff>
    </xdr:from>
    <xdr:to>
      <xdr:col>41</xdr:col>
      <xdr:colOff>101600</xdr:colOff>
      <xdr:row>39</xdr:row>
      <xdr:rowOff>68237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59364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155677</xdr:rowOff>
    </xdr:from>
    <xdr:to>
      <xdr:col>36</xdr:col>
      <xdr:colOff>165100</xdr:colOff>
      <xdr:row>39</xdr:row>
      <xdr:rowOff>85827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76954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2387</xdr:rowOff>
    </xdr:from>
    <xdr:to>
      <xdr:col>55</xdr:col>
      <xdr:colOff>50800</xdr:colOff>
      <xdr:row>38</xdr:row>
      <xdr:rowOff>103987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1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152264</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29032</xdr:rowOff>
    </xdr:from>
    <xdr:to>
      <xdr:col>50</xdr:col>
      <xdr:colOff>165100</xdr:colOff>
      <xdr:row>30</xdr:row>
      <xdr:rowOff>130632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1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147159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94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85116</xdr:rowOff>
    </xdr:from>
    <xdr:to>
      <xdr:col>46</xdr:col>
      <xdr:colOff>38100</xdr:colOff>
      <xdr:row>39</xdr:row>
      <xdr:rowOff>15266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6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31792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51968</xdr:rowOff>
    </xdr:from>
    <xdr:to>
      <xdr:col>41</xdr:col>
      <xdr:colOff>101600</xdr:colOff>
      <xdr:row>38</xdr:row>
      <xdr:rowOff>153568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170096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104216</xdr:rowOff>
    </xdr:from>
    <xdr:to>
      <xdr:col>36</xdr:col>
      <xdr:colOff>165100</xdr:colOff>
      <xdr:row>39</xdr:row>
      <xdr:rowOff>34366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50893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59413</xdr:rowOff>
    </xdr:from>
    <xdr:to>
      <xdr:col>55</xdr:col>
      <xdr:colOff>0</xdr:colOff>
      <xdr:row>57</xdr:row>
      <xdr:rowOff>111550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32063"/>
          <a:ext cx="838200" cy="5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30397</xdr:rowOff>
    </xdr:from>
    <xdr:to>
      <xdr:col>50</xdr:col>
      <xdr:colOff>114300</xdr:colOff>
      <xdr:row>57</xdr:row>
      <xdr:rowOff>59413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117247"/>
          <a:ext cx="889000" cy="7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22759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2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30397</xdr:rowOff>
    </xdr:from>
    <xdr:to>
      <xdr:col>45</xdr:col>
      <xdr:colOff>177800</xdr:colOff>
      <xdr:row>56</xdr:row>
      <xdr:rowOff>36373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117247"/>
          <a:ext cx="889000" cy="5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56518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36373</xdr:rowOff>
    </xdr:from>
    <xdr:to>
      <xdr:col>41</xdr:col>
      <xdr:colOff>50800</xdr:colOff>
      <xdr:row>57</xdr:row>
      <xdr:rowOff>122539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37573"/>
          <a:ext cx="889000" cy="25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25461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160083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60750</xdr:rowOff>
    </xdr:from>
    <xdr:to>
      <xdr:col>55</xdr:col>
      <xdr:colOff>50800</xdr:colOff>
      <xdr:row>57</xdr:row>
      <xdr:rowOff>162350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39177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8613</xdr:rowOff>
    </xdr:from>
    <xdr:to>
      <xdr:col>50</xdr:col>
      <xdr:colOff>165100</xdr:colOff>
      <xdr:row>57</xdr:row>
      <xdr:rowOff>110213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8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101340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151047</xdr:rowOff>
    </xdr:from>
    <xdr:to>
      <xdr:col>46</xdr:col>
      <xdr:colOff>38100</xdr:colOff>
      <xdr:row>53</xdr:row>
      <xdr:rowOff>81197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06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97724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88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157023</xdr:rowOff>
    </xdr:from>
    <xdr:to>
      <xdr:col>41</xdr:col>
      <xdr:colOff>101600</xdr:colOff>
      <xdr:row>56</xdr:row>
      <xdr:rowOff>87173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103700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36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71739</xdr:rowOff>
    </xdr:from>
    <xdr:to>
      <xdr:col>36</xdr:col>
      <xdr:colOff>165100</xdr:colOff>
      <xdr:row>58</xdr:row>
      <xdr:rowOff>1889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164466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3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139071</xdr:rowOff>
    </xdr:from>
    <xdr:to>
      <xdr:col>55</xdr:col>
      <xdr:colOff>0</xdr:colOff>
      <xdr:row>78</xdr:row>
      <xdr:rowOff>46241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40721"/>
          <a:ext cx="838200" cy="7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73616</xdr:rowOff>
    </xdr:from>
    <xdr:to>
      <xdr:col>50</xdr:col>
      <xdr:colOff>114300</xdr:colOff>
      <xdr:row>78</xdr:row>
      <xdr:rowOff>46241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275266"/>
          <a:ext cx="889000" cy="14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73616</xdr:rowOff>
    </xdr:from>
    <xdr:to>
      <xdr:col>45</xdr:col>
      <xdr:colOff>177800</xdr:colOff>
      <xdr:row>78</xdr:row>
      <xdr:rowOff>54584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275266"/>
          <a:ext cx="889000" cy="1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118552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32486</xdr:rowOff>
    </xdr:from>
    <xdr:to>
      <xdr:col>41</xdr:col>
      <xdr:colOff>50800</xdr:colOff>
      <xdr:row>78</xdr:row>
      <xdr:rowOff>54584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0558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88271</xdr:rowOff>
    </xdr:from>
    <xdr:to>
      <xdr:col>55</xdr:col>
      <xdr:colOff>50800</xdr:colOff>
      <xdr:row>78</xdr:row>
      <xdr:rowOff>18421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66698</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166891</xdr:rowOff>
    </xdr:from>
    <xdr:to>
      <xdr:col>50</xdr:col>
      <xdr:colOff>165100</xdr:colOff>
      <xdr:row>78</xdr:row>
      <xdr:rowOff>97041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88168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46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22816</xdr:rowOff>
    </xdr:from>
    <xdr:to>
      <xdr:col>46</xdr:col>
      <xdr:colOff>38100</xdr:colOff>
      <xdr:row>77</xdr:row>
      <xdr:rowOff>124416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140943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99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3784</xdr:rowOff>
    </xdr:from>
    <xdr:to>
      <xdr:col>41</xdr:col>
      <xdr:colOff>101600</xdr:colOff>
      <xdr:row>78</xdr:row>
      <xdr:rowOff>105384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96511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4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153136</xdr:rowOff>
    </xdr:from>
    <xdr:to>
      <xdr:col>36</xdr:col>
      <xdr:colOff>165100</xdr:colOff>
      <xdr:row>78</xdr:row>
      <xdr:rowOff>83286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74413</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129848</xdr:rowOff>
    </xdr:from>
    <xdr:to>
      <xdr:col>55</xdr:col>
      <xdr:colOff>0</xdr:colOff>
      <xdr:row>96</xdr:row>
      <xdr:rowOff>73085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246148"/>
          <a:ext cx="838200" cy="2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12062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28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82641</xdr:rowOff>
    </xdr:from>
    <xdr:to>
      <xdr:col>50</xdr:col>
      <xdr:colOff>114300</xdr:colOff>
      <xdr:row>94</xdr:row>
      <xdr:rowOff>129848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5513141"/>
          <a:ext cx="889000" cy="7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156553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59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82641</xdr:rowOff>
    </xdr:from>
    <xdr:to>
      <xdr:col>45</xdr:col>
      <xdr:colOff>177800</xdr:colOff>
      <xdr:row>93</xdr:row>
      <xdr:rowOff>31846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5513141"/>
          <a:ext cx="889000" cy="46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63799</xdr:rowOff>
    </xdr:from>
    <xdr:to>
      <xdr:col>46</xdr:col>
      <xdr:colOff>38100</xdr:colOff>
      <xdr:row>94</xdr:row>
      <xdr:rowOff>165399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156526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7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31846</xdr:rowOff>
    </xdr:from>
    <xdr:to>
      <xdr:col>41</xdr:col>
      <xdr:colOff>50800</xdr:colOff>
      <xdr:row>95</xdr:row>
      <xdr:rowOff>127470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976696"/>
          <a:ext cx="889000" cy="43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44529</xdr:rowOff>
    </xdr:from>
    <xdr:to>
      <xdr:col>41</xdr:col>
      <xdr:colOff>101600</xdr:colOff>
      <xdr:row>95</xdr:row>
      <xdr:rowOff>146129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3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137256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157138</xdr:rowOff>
    </xdr:from>
    <xdr:to>
      <xdr:col>36</xdr:col>
      <xdr:colOff>165100</xdr:colOff>
      <xdr:row>95</xdr:row>
      <xdr:rowOff>87288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2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103815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0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22285</xdr:rowOff>
    </xdr:from>
    <xdr:to>
      <xdr:col>55</xdr:col>
      <xdr:colOff>50800</xdr:colOff>
      <xdr:row>96</xdr:row>
      <xdr:rowOff>123885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5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79048</xdr:rowOff>
    </xdr:from>
    <xdr:to>
      <xdr:col>50</xdr:col>
      <xdr:colOff>165100</xdr:colOff>
      <xdr:row>95</xdr:row>
      <xdr:rowOff>9198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1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8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31841</xdr:rowOff>
    </xdr:from>
    <xdr:to>
      <xdr:col>46</xdr:col>
      <xdr:colOff>38100</xdr:colOff>
      <xdr:row>90</xdr:row>
      <xdr:rowOff>133441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4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149968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23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152496</xdr:rowOff>
    </xdr:from>
    <xdr:to>
      <xdr:col>41</xdr:col>
      <xdr:colOff>101600</xdr:colOff>
      <xdr:row>93</xdr:row>
      <xdr:rowOff>82646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9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99173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7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76670</xdr:rowOff>
    </xdr:from>
    <xdr:to>
      <xdr:col>36</xdr:col>
      <xdr:colOff>165100</xdr:colOff>
      <xdr:row>96</xdr:row>
      <xdr:rowOff>6820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169397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41287</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27837"/>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39916</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2646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166103</xdr:rowOff>
    </xdr:from>
    <xdr:to>
      <xdr:col>76</xdr:col>
      <xdr:colOff>114300</xdr:colOff>
      <xdr:row>39</xdr:row>
      <xdr:rowOff>39916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81203"/>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156392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166103</xdr:rowOff>
    </xdr:from>
    <xdr:to>
      <xdr:col>71</xdr:col>
      <xdr:colOff>177800</xdr:colOff>
      <xdr:row>39</xdr:row>
      <xdr:rowOff>35078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81203"/>
          <a:ext cx="889000" cy="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95165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161937</xdr:rowOff>
    </xdr:from>
    <xdr:to>
      <xdr:col>85</xdr:col>
      <xdr:colOff>177800</xdr:colOff>
      <xdr:row>39</xdr:row>
      <xdr:rowOff>92087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76864</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1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160566</xdr:rowOff>
    </xdr:from>
    <xdr:to>
      <xdr:col>76</xdr:col>
      <xdr:colOff>165100</xdr:colOff>
      <xdr:row>39</xdr:row>
      <xdr:rowOff>90716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81843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6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115303</xdr:rowOff>
    </xdr:from>
    <xdr:to>
      <xdr:col>72</xdr:col>
      <xdr:colOff>38100</xdr:colOff>
      <xdr:row>39</xdr:row>
      <xdr:rowOff>45453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36580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72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155728</xdr:rowOff>
    </xdr:from>
    <xdr:to>
      <xdr:col>67</xdr:col>
      <xdr:colOff>101600</xdr:colOff>
      <xdr:row>39</xdr:row>
      <xdr:rowOff>85878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77005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57461</xdr:rowOff>
    </xdr:from>
    <xdr:to>
      <xdr:col>85</xdr:col>
      <xdr:colOff>127000</xdr:colOff>
      <xdr:row>75</xdr:row>
      <xdr:rowOff>69196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916211"/>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166812</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8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69196</xdr:rowOff>
    </xdr:from>
    <xdr:to>
      <xdr:col>81</xdr:col>
      <xdr:colOff>50800</xdr:colOff>
      <xdr:row>75</xdr:row>
      <xdr:rowOff>83198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927946"/>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115740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83198</xdr:rowOff>
    </xdr:from>
    <xdr:to>
      <xdr:col>76</xdr:col>
      <xdr:colOff>114300</xdr:colOff>
      <xdr:row>75</xdr:row>
      <xdr:rowOff>108134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941948"/>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95299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108134</xdr:rowOff>
    </xdr:from>
    <xdr:to>
      <xdr:col>71</xdr:col>
      <xdr:colOff>177800</xdr:colOff>
      <xdr:row>75</xdr:row>
      <xdr:rowOff>118802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96688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106577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88231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6661</xdr:rowOff>
    </xdr:from>
    <xdr:to>
      <xdr:col>85</xdr:col>
      <xdr:colOff>177800</xdr:colOff>
      <xdr:row>75</xdr:row>
      <xdr:rowOff>108261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6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156538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4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18396</xdr:rowOff>
    </xdr:from>
    <xdr:to>
      <xdr:col>81</xdr:col>
      <xdr:colOff>101600</xdr:colOff>
      <xdr:row>75</xdr:row>
      <xdr:rowOff>119996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111123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9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32398</xdr:rowOff>
    </xdr:from>
    <xdr:to>
      <xdr:col>76</xdr:col>
      <xdr:colOff>165100</xdr:colOff>
      <xdr:row>75</xdr:row>
      <xdr:rowOff>133998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125125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9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57334</xdr:rowOff>
    </xdr:from>
    <xdr:to>
      <xdr:col>72</xdr:col>
      <xdr:colOff>38100</xdr:colOff>
      <xdr:row>75</xdr:row>
      <xdr:rowOff>158934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150061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0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68002</xdr:rowOff>
    </xdr:from>
    <xdr:to>
      <xdr:col>67</xdr:col>
      <xdr:colOff>101600</xdr:colOff>
      <xdr:row>75</xdr:row>
      <xdr:rowOff>169602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160729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0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32389</xdr:rowOff>
    </xdr:from>
    <xdr:to>
      <xdr:col>85</xdr:col>
      <xdr:colOff>127000</xdr:colOff>
      <xdr:row>97</xdr:row>
      <xdr:rowOff>90681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491589"/>
          <a:ext cx="838200" cy="22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16121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75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90681</xdr:rowOff>
    </xdr:from>
    <xdr:to>
      <xdr:col>81</xdr:col>
      <xdr:colOff>50800</xdr:colOff>
      <xdr:row>97</xdr:row>
      <xdr:rowOff>93393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721331"/>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105202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3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93393</xdr:rowOff>
    </xdr:from>
    <xdr:to>
      <xdr:col>76</xdr:col>
      <xdr:colOff>114300</xdr:colOff>
      <xdr:row>97</xdr:row>
      <xdr:rowOff>142867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24043"/>
          <a:ext cx="889000" cy="4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93257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42512</xdr:rowOff>
    </xdr:from>
    <xdr:to>
      <xdr:col>71</xdr:col>
      <xdr:colOff>177800</xdr:colOff>
      <xdr:row>97</xdr:row>
      <xdr:rowOff>142867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673162"/>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111969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9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119350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9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153039</xdr:rowOff>
    </xdr:from>
    <xdr:to>
      <xdr:col>85</xdr:col>
      <xdr:colOff>177800</xdr:colOff>
      <xdr:row>96</xdr:row>
      <xdr:rowOff>83189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4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4466</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29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39881</xdr:rowOff>
    </xdr:from>
    <xdr:to>
      <xdr:col>81</xdr:col>
      <xdr:colOff>101600</xdr:colOff>
      <xdr:row>97</xdr:row>
      <xdr:rowOff>141481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6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132608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7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42593</xdr:rowOff>
    </xdr:from>
    <xdr:to>
      <xdr:col>76</xdr:col>
      <xdr:colOff>165100</xdr:colOff>
      <xdr:row>97</xdr:row>
      <xdr:rowOff>144193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160720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92067</xdr:rowOff>
    </xdr:from>
    <xdr:to>
      <xdr:col>72</xdr:col>
      <xdr:colOff>38100</xdr:colOff>
      <xdr:row>98</xdr:row>
      <xdr:rowOff>22217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38744</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49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163162</xdr:rowOff>
    </xdr:from>
    <xdr:to>
      <xdr:col>67</xdr:col>
      <xdr:colOff>101600</xdr:colOff>
      <xdr:row>97</xdr:row>
      <xdr:rowOff>93312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6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109839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39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117602</xdr:rowOff>
    </xdr:from>
    <xdr:to>
      <xdr:col>116</xdr:col>
      <xdr:colOff>63500</xdr:colOff>
      <xdr:row>36</xdr:row>
      <xdr:rowOff>51181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118352"/>
          <a:ext cx="8382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94124</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66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51181</xdr:rowOff>
    </xdr:from>
    <xdr:to>
      <xdr:col>111</xdr:col>
      <xdr:colOff>177800</xdr:colOff>
      <xdr:row>38</xdr:row>
      <xdr:rowOff>90170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223381"/>
          <a:ext cx="889000" cy="38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46118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90170</xdr:rowOff>
    </xdr:from>
    <xdr:to>
      <xdr:col>107</xdr:col>
      <xdr:colOff>50800</xdr:colOff>
      <xdr:row>38</xdr:row>
      <xdr:rowOff>95885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6052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2176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73914</xdr:rowOff>
    </xdr:from>
    <xdr:to>
      <xdr:col>102</xdr:col>
      <xdr:colOff>114300</xdr:colOff>
      <xdr:row>38</xdr:row>
      <xdr:rowOff>95885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589014"/>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69105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87266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66802</xdr:rowOff>
    </xdr:from>
    <xdr:to>
      <xdr:col>116</xdr:col>
      <xdr:colOff>114300</xdr:colOff>
      <xdr:row>35</xdr:row>
      <xdr:rowOff>168402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89679</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9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381</xdr:rowOff>
    </xdr:from>
    <xdr:to>
      <xdr:col>112</xdr:col>
      <xdr:colOff>38100</xdr:colOff>
      <xdr:row>36</xdr:row>
      <xdr:rowOff>101981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1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118508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94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39370</xdr:rowOff>
    </xdr:from>
    <xdr:to>
      <xdr:col>107</xdr:col>
      <xdr:colOff>101600</xdr:colOff>
      <xdr:row>38</xdr:row>
      <xdr:rowOff>140970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132097</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64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45085</xdr:rowOff>
    </xdr:from>
    <xdr:to>
      <xdr:col>102</xdr:col>
      <xdr:colOff>165100</xdr:colOff>
      <xdr:row>38</xdr:row>
      <xdr:rowOff>146685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137812</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65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23114</xdr:rowOff>
    </xdr:from>
    <xdr:to>
      <xdr:col>98</xdr:col>
      <xdr:colOff>38100</xdr:colOff>
      <xdr:row>38</xdr:row>
      <xdr:rowOff>124714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115841</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6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65595</xdr:rowOff>
    </xdr:from>
    <xdr:to>
      <xdr:col>116</xdr:col>
      <xdr:colOff>63500</xdr:colOff>
      <xdr:row>57</xdr:row>
      <xdr:rowOff>125222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9838245"/>
          <a:ext cx="8382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112116</xdr:rowOff>
    </xdr:from>
    <xdr:to>
      <xdr:col>111</xdr:col>
      <xdr:colOff>177800</xdr:colOff>
      <xdr:row>57</xdr:row>
      <xdr:rowOff>125222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88476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112116</xdr:rowOff>
    </xdr:from>
    <xdr:to>
      <xdr:col>107</xdr:col>
      <xdr:colOff>50800</xdr:colOff>
      <xdr:row>57</xdr:row>
      <xdr:rowOff>123469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884766"/>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122864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159931</xdr:rowOff>
    </xdr:from>
    <xdr:to>
      <xdr:col>102</xdr:col>
      <xdr:colOff>114300</xdr:colOff>
      <xdr:row>57</xdr:row>
      <xdr:rowOff>123469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761131"/>
          <a:ext cx="8890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49954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14795</xdr:rowOff>
    </xdr:from>
    <xdr:to>
      <xdr:col>116</xdr:col>
      <xdr:colOff>114300</xdr:colOff>
      <xdr:row>57</xdr:row>
      <xdr:rowOff>116395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7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164672</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76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74422</xdr:rowOff>
    </xdr:from>
    <xdr:to>
      <xdr:col>112</xdr:col>
      <xdr:colOff>38100</xdr:colOff>
      <xdr:row>58</xdr:row>
      <xdr:rowOff>4572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167149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9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61316</xdr:rowOff>
    </xdr:from>
    <xdr:to>
      <xdr:col>107</xdr:col>
      <xdr:colOff>101600</xdr:colOff>
      <xdr:row>57</xdr:row>
      <xdr:rowOff>162916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154043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92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72669</xdr:rowOff>
    </xdr:from>
    <xdr:to>
      <xdr:col>102</xdr:col>
      <xdr:colOff>165100</xdr:colOff>
      <xdr:row>58</xdr:row>
      <xdr:rowOff>2819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165396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9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109131</xdr:rowOff>
    </xdr:from>
    <xdr:to>
      <xdr:col>98</xdr:col>
      <xdr:colOff>38100</xdr:colOff>
      <xdr:row>57</xdr:row>
      <xdr:rowOff>39281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55808</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86627</xdr:rowOff>
    </xdr:from>
    <xdr:to>
      <xdr:col>116</xdr:col>
      <xdr:colOff>63500</xdr:colOff>
      <xdr:row>76</xdr:row>
      <xdr:rowOff>122593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16827"/>
          <a:ext cx="8382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48226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06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86169</xdr:rowOff>
    </xdr:from>
    <xdr:to>
      <xdr:col>111</xdr:col>
      <xdr:colOff>177800</xdr:colOff>
      <xdr:row>76</xdr:row>
      <xdr:rowOff>122593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773469"/>
          <a:ext cx="889000" cy="3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157345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86169</xdr:rowOff>
    </xdr:from>
    <xdr:to>
      <xdr:col>107</xdr:col>
      <xdr:colOff>50800</xdr:colOff>
      <xdr:row>74</xdr:row>
      <xdr:rowOff>117831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773469"/>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117831</xdr:rowOff>
    </xdr:from>
    <xdr:to>
      <xdr:col>102</xdr:col>
      <xdr:colOff>114300</xdr:colOff>
      <xdr:row>74</xdr:row>
      <xdr:rowOff>121145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805131"/>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120666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93654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35827</xdr:rowOff>
    </xdr:from>
    <xdr:to>
      <xdr:col>116</xdr:col>
      <xdr:colOff>114300</xdr:colOff>
      <xdr:row>76</xdr:row>
      <xdr:rowOff>137427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14254</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71793</xdr:rowOff>
    </xdr:from>
    <xdr:to>
      <xdr:col>112</xdr:col>
      <xdr:colOff>38100</xdr:colOff>
      <xdr:row>77</xdr:row>
      <xdr:rowOff>1943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164520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35369</xdr:rowOff>
    </xdr:from>
    <xdr:to>
      <xdr:col>107</xdr:col>
      <xdr:colOff>101600</xdr:colOff>
      <xdr:row>74</xdr:row>
      <xdr:rowOff>136969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7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153496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4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67031</xdr:rowOff>
    </xdr:from>
    <xdr:to>
      <xdr:col>102</xdr:col>
      <xdr:colOff>165100</xdr:colOff>
      <xdr:row>74</xdr:row>
      <xdr:rowOff>168631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7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13708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5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70345</xdr:rowOff>
    </xdr:from>
    <xdr:to>
      <xdr:col>98</xdr:col>
      <xdr:colOff>38100</xdr:colOff>
      <xdr:row>75</xdr:row>
      <xdr:rowOff>495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17022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53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406,529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75,121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％）の減となった。減少の大きかった補助費等では、住民一人当たり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42,812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105,902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％）の減となっており、特別定額給付金給付事業費（住民一人当たり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99,969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一方、最も大きな割合を占めている扶助費では、住民一人当たり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101,098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23,363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％）の増となっており、子育て世帯臨時特別給付金給付事業費（住民一人当たり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円増）や、住民税非課税世帯等臨時特別給付金給付事業費（住民一人当たり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積立金は、財政調整基金積立金（住民一人当たり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4,487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円増）、減債基金積立金（住民一人当たり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円増）の増などにより、住民一人当たり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％）の増となっている。普通建設事業費は産地収益力向上対策条件整備事業費が増加した一方、新庁舎建設事業費の減などにより住民一人当たり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40,224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％）の減、投資及び出資金は公共下水道事業会計出資金の増等により、住民一人当たり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そのほか、物件費は住民一人当たり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56,025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円、公債費が住民一人当たり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35,317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円、繰出金が住民一人当たり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円などとなっている。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159,894
154,442
206.57
70,103,502
65,001,547
4,753,045
37,885,957
68,492,401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170180</xdr:rowOff>
    </xdr:from>
    <xdr:to>
      <xdr:col>24</xdr:col>
      <xdr:colOff>63500</xdr:colOff>
      <xdr:row>35</xdr:row>
      <xdr:rowOff>46355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94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168927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141605</xdr:rowOff>
    </xdr:from>
    <xdr:to>
      <xdr:col>19</xdr:col>
      <xdr:colOff>177800</xdr:colOff>
      <xdr:row>34</xdr:row>
      <xdr:rowOff>170180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0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60342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74930</xdr:rowOff>
    </xdr:from>
    <xdr:to>
      <xdr:col>15</xdr:col>
      <xdr:colOff>50800</xdr:colOff>
      <xdr:row>34</xdr:row>
      <xdr:rowOff>141605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042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66057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74930</xdr:rowOff>
    </xdr:from>
    <xdr:to>
      <xdr:col>10</xdr:col>
      <xdr:colOff>114300</xdr:colOff>
      <xdr:row>34</xdr:row>
      <xdr:rowOff>143510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42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29862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50817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167005</xdr:rowOff>
    </xdr:from>
    <xdr:to>
      <xdr:col>24</xdr:col>
      <xdr:colOff>114300</xdr:colOff>
      <xdr:row>35</xdr:row>
      <xdr:rowOff>97155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145432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119380</xdr:rowOff>
    </xdr:from>
    <xdr:to>
      <xdr:col>20</xdr:col>
      <xdr:colOff>38100</xdr:colOff>
      <xdr:row>35</xdr:row>
      <xdr:rowOff>49530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90805</xdr:rowOff>
    </xdr:from>
    <xdr:to>
      <xdr:col>15</xdr:col>
      <xdr:colOff>101600</xdr:colOff>
      <xdr:row>35</xdr:row>
      <xdr:rowOff>20955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24130</xdr:rowOff>
    </xdr:from>
    <xdr:to>
      <xdr:col>10</xdr:col>
      <xdr:colOff>165100</xdr:colOff>
      <xdr:row>34</xdr:row>
      <xdr:rowOff>125730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92710</xdr:rowOff>
    </xdr:from>
    <xdr:to>
      <xdr:col>6</xdr:col>
      <xdr:colOff>38100</xdr:colOff>
      <xdr:row>35</xdr:row>
      <xdr:rowOff>22860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123571</xdr:rowOff>
    </xdr:from>
    <xdr:to>
      <xdr:col>24</xdr:col>
      <xdr:colOff>63500</xdr:colOff>
      <xdr:row>57</xdr:row>
      <xdr:rowOff>137490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696071"/>
          <a:ext cx="838200" cy="121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73880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123571</xdr:rowOff>
    </xdr:from>
    <xdr:to>
      <xdr:col>19</xdr:col>
      <xdr:colOff>177800</xdr:colOff>
      <xdr:row>55</xdr:row>
      <xdr:rowOff>30683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696071"/>
          <a:ext cx="889000" cy="76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30683</xdr:rowOff>
    </xdr:from>
    <xdr:to>
      <xdr:col>15</xdr:col>
      <xdr:colOff>50800</xdr:colOff>
      <xdr:row>57</xdr:row>
      <xdr:rowOff>8547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460433"/>
          <a:ext cx="889000" cy="3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91851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8547</xdr:rowOff>
    </xdr:from>
    <xdr:to>
      <xdr:col>10</xdr:col>
      <xdr:colOff>114300</xdr:colOff>
      <xdr:row>58</xdr:row>
      <xdr:rowOff>35864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81197"/>
          <a:ext cx="889000" cy="19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130636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86690</xdr:rowOff>
    </xdr:from>
    <xdr:to>
      <xdr:col>24</xdr:col>
      <xdr:colOff>114300</xdr:colOff>
      <xdr:row>58</xdr:row>
      <xdr:rowOff>16840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65117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72771</xdr:rowOff>
    </xdr:from>
    <xdr:to>
      <xdr:col>20</xdr:col>
      <xdr:colOff>38100</xdr:colOff>
      <xdr:row>51</xdr:row>
      <xdr:rowOff>2921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6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165498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7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151333</xdr:rowOff>
    </xdr:from>
    <xdr:to>
      <xdr:col>15</xdr:col>
      <xdr:colOff>101600</xdr:colOff>
      <xdr:row>55</xdr:row>
      <xdr:rowOff>81483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98010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1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129197</xdr:rowOff>
    </xdr:from>
    <xdr:to>
      <xdr:col>10</xdr:col>
      <xdr:colOff>165100</xdr:colOff>
      <xdr:row>57</xdr:row>
      <xdr:rowOff>59347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75874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0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156514</xdr:rowOff>
    </xdr:from>
    <xdr:to>
      <xdr:col>6</xdr:col>
      <xdr:colOff>38100</xdr:colOff>
      <xdr:row>58</xdr:row>
      <xdr:rowOff>86664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103191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12465</xdr:rowOff>
    </xdr:from>
    <xdr:to>
      <xdr:col>24</xdr:col>
      <xdr:colOff>63500</xdr:colOff>
      <xdr:row>77</xdr:row>
      <xdr:rowOff>114040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71215"/>
          <a:ext cx="838200" cy="4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116197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46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114040</xdr:rowOff>
    </xdr:from>
    <xdr:to>
      <xdr:col>19</xdr:col>
      <xdr:colOff>177800</xdr:colOff>
      <xdr:row>78</xdr:row>
      <xdr:rowOff>31248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15690"/>
          <a:ext cx="8890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21365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25515</xdr:rowOff>
    </xdr:from>
    <xdr:to>
      <xdr:col>15</xdr:col>
      <xdr:colOff>50800</xdr:colOff>
      <xdr:row>78</xdr:row>
      <xdr:rowOff>31248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98615"/>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107834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6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25515</xdr:rowOff>
    </xdr:from>
    <xdr:to>
      <xdr:col>10</xdr:col>
      <xdr:colOff>114300</xdr:colOff>
      <xdr:row>78</xdr:row>
      <xdr:rowOff>56242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8615"/>
          <a:ext cx="8890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31196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44874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7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133115</xdr:rowOff>
    </xdr:from>
    <xdr:to>
      <xdr:col>24</xdr:col>
      <xdr:colOff>114300</xdr:colOff>
      <xdr:row>75</xdr:row>
      <xdr:rowOff>63265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111542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9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63240</xdr:rowOff>
    </xdr:from>
    <xdr:to>
      <xdr:col>20</xdr:col>
      <xdr:colOff>38100</xdr:colOff>
      <xdr:row>77</xdr:row>
      <xdr:rowOff>164840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155967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5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151898</xdr:rowOff>
    </xdr:from>
    <xdr:to>
      <xdr:col>15</xdr:col>
      <xdr:colOff>101600</xdr:colOff>
      <xdr:row>78</xdr:row>
      <xdr:rowOff>82048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73175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4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146165</xdr:rowOff>
    </xdr:from>
    <xdr:to>
      <xdr:col>10</xdr:col>
      <xdr:colOff>165100</xdr:colOff>
      <xdr:row>78</xdr:row>
      <xdr:rowOff>76315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67442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4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5442</xdr:rowOff>
    </xdr:from>
    <xdr:to>
      <xdr:col>6</xdr:col>
      <xdr:colOff>38100</xdr:colOff>
      <xdr:row>78</xdr:row>
      <xdr:rowOff>107042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98169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21611</xdr:rowOff>
    </xdr:from>
    <xdr:to>
      <xdr:col>24</xdr:col>
      <xdr:colOff>63500</xdr:colOff>
      <xdr:row>98</xdr:row>
      <xdr:rowOff>162038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23711"/>
          <a:ext cx="8382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162038</xdr:rowOff>
    </xdr:from>
    <xdr:to>
      <xdr:col>19</xdr:col>
      <xdr:colOff>177800</xdr:colOff>
      <xdr:row>99</xdr:row>
      <xdr:rowOff>5659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64138"/>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5659</xdr:rowOff>
    </xdr:from>
    <xdr:to>
      <xdr:col>15</xdr:col>
      <xdr:colOff>50800</xdr:colOff>
      <xdr:row>99</xdr:row>
      <xdr:rowOff>7536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79209"/>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100757</xdr:rowOff>
    </xdr:from>
    <xdr:to>
      <xdr:col>10</xdr:col>
      <xdr:colOff>114300</xdr:colOff>
      <xdr:row>99</xdr:row>
      <xdr:rowOff>7536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902857"/>
          <a:ext cx="889000" cy="7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130920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142261</xdr:rowOff>
    </xdr:from>
    <xdr:to>
      <xdr:col>24</xdr:col>
      <xdr:colOff>114300</xdr:colOff>
      <xdr:row>98</xdr:row>
      <xdr:rowOff>72411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57188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111238</xdr:rowOff>
    </xdr:from>
    <xdr:to>
      <xdr:col>20</xdr:col>
      <xdr:colOff>38100</xdr:colOff>
      <xdr:row>99</xdr:row>
      <xdr:rowOff>41388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32515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0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126309</xdr:rowOff>
    </xdr:from>
    <xdr:to>
      <xdr:col>15</xdr:col>
      <xdr:colOff>101600</xdr:colOff>
      <xdr:row>99</xdr:row>
      <xdr:rowOff>56459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47586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128186</xdr:rowOff>
    </xdr:from>
    <xdr:to>
      <xdr:col>10</xdr:col>
      <xdr:colOff>165100</xdr:colOff>
      <xdr:row>99</xdr:row>
      <xdr:rowOff>58336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49463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2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49957</xdr:rowOff>
    </xdr:from>
    <xdr:to>
      <xdr:col>6</xdr:col>
      <xdr:colOff>38100</xdr:colOff>
      <xdr:row>98</xdr:row>
      <xdr:rowOff>151557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142684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4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74740</xdr:rowOff>
    </xdr:from>
    <xdr:to>
      <xdr:col>55</xdr:col>
      <xdr:colOff>0</xdr:colOff>
      <xdr:row>38</xdr:row>
      <xdr:rowOff>85027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8984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85027</xdr:rowOff>
    </xdr:from>
    <xdr:to>
      <xdr:col>50</xdr:col>
      <xdr:colOff>114300</xdr:colOff>
      <xdr:row>38</xdr:row>
      <xdr:rowOff>85407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0012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78169</xdr:rowOff>
    </xdr:from>
    <xdr:to>
      <xdr:col>45</xdr:col>
      <xdr:colOff>177800</xdr:colOff>
      <xdr:row>38</xdr:row>
      <xdr:rowOff>85407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93269"/>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7002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73216</xdr:rowOff>
    </xdr:from>
    <xdr:to>
      <xdr:col>41</xdr:col>
      <xdr:colOff>50800</xdr:colOff>
      <xdr:row>38</xdr:row>
      <xdr:rowOff>78169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8831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163022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23940</xdr:rowOff>
    </xdr:from>
    <xdr:to>
      <xdr:col>55</xdr:col>
      <xdr:colOff>50800</xdr:colOff>
      <xdr:row>38</xdr:row>
      <xdr:rowOff>125540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110317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53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34227</xdr:rowOff>
    </xdr:from>
    <xdr:to>
      <xdr:col>50</xdr:col>
      <xdr:colOff>165100</xdr:colOff>
      <xdr:row>38</xdr:row>
      <xdr:rowOff>135827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126954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34607</xdr:rowOff>
    </xdr:from>
    <xdr:to>
      <xdr:col>46</xdr:col>
      <xdr:colOff>38100</xdr:colOff>
      <xdr:row>38</xdr:row>
      <xdr:rowOff>136207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127334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2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27369</xdr:rowOff>
    </xdr:from>
    <xdr:to>
      <xdr:col>41</xdr:col>
      <xdr:colOff>101600</xdr:colOff>
      <xdr:row>38</xdr:row>
      <xdr:rowOff>128969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120096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22416</xdr:rowOff>
    </xdr:from>
    <xdr:to>
      <xdr:col>36</xdr:col>
      <xdr:colOff>165100</xdr:colOff>
      <xdr:row>38</xdr:row>
      <xdr:rowOff>124016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115143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16942</xdr:rowOff>
    </xdr:from>
    <xdr:to>
      <xdr:col>55</xdr:col>
      <xdr:colOff>0</xdr:colOff>
      <xdr:row>57</xdr:row>
      <xdr:rowOff>22611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18142"/>
          <a:ext cx="838200" cy="1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135176</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4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22611</xdr:rowOff>
    </xdr:from>
    <xdr:to>
      <xdr:col>50</xdr:col>
      <xdr:colOff>114300</xdr:colOff>
      <xdr:row>57</xdr:row>
      <xdr:rowOff>22611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95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151112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22611</xdr:rowOff>
    </xdr:from>
    <xdr:to>
      <xdr:col>45</xdr:col>
      <xdr:colOff>177800</xdr:colOff>
      <xdr:row>57</xdr:row>
      <xdr:rowOff>56764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95261"/>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155181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50683</xdr:rowOff>
    </xdr:from>
    <xdr:to>
      <xdr:col>41</xdr:col>
      <xdr:colOff>50800</xdr:colOff>
      <xdr:row>57</xdr:row>
      <xdr:rowOff>56764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23333"/>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154632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112981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137592</xdr:rowOff>
    </xdr:from>
    <xdr:to>
      <xdr:col>55</xdr:col>
      <xdr:colOff>50800</xdr:colOff>
      <xdr:row>56</xdr:row>
      <xdr:rowOff>67742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160469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1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143261</xdr:rowOff>
    </xdr:from>
    <xdr:to>
      <xdr:col>50</xdr:col>
      <xdr:colOff>165100</xdr:colOff>
      <xdr:row>57</xdr:row>
      <xdr:rowOff>73411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64538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143261</xdr:rowOff>
    </xdr:from>
    <xdr:to>
      <xdr:col>46</xdr:col>
      <xdr:colOff>38100</xdr:colOff>
      <xdr:row>57</xdr:row>
      <xdr:rowOff>73411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64538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5964</xdr:rowOff>
    </xdr:from>
    <xdr:to>
      <xdr:col>41</xdr:col>
      <xdr:colOff>101600</xdr:colOff>
      <xdr:row>57</xdr:row>
      <xdr:rowOff>107564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98691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87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171333</xdr:rowOff>
    </xdr:from>
    <xdr:to>
      <xdr:col>36</xdr:col>
      <xdr:colOff>165100</xdr:colOff>
      <xdr:row>57</xdr:row>
      <xdr:rowOff>101483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92610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86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146444</xdr:rowOff>
    </xdr:from>
    <xdr:to>
      <xdr:col>55</xdr:col>
      <xdr:colOff>0</xdr:colOff>
      <xdr:row>75</xdr:row>
      <xdr:rowOff>55423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833744"/>
          <a:ext cx="8382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154677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67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146444</xdr:rowOff>
    </xdr:from>
    <xdr:to>
      <xdr:col>50</xdr:col>
      <xdr:colOff>114300</xdr:colOff>
      <xdr:row>76</xdr:row>
      <xdr:rowOff>52946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833744"/>
          <a:ext cx="889000" cy="2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10540</xdr:rowOff>
    </xdr:from>
    <xdr:to>
      <xdr:col>45</xdr:col>
      <xdr:colOff>177800</xdr:colOff>
      <xdr:row>76</xdr:row>
      <xdr:rowOff>52946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040740"/>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93489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126822</xdr:rowOff>
    </xdr:from>
    <xdr:to>
      <xdr:col>41</xdr:col>
      <xdr:colOff>50800</xdr:colOff>
      <xdr:row>76</xdr:row>
      <xdr:rowOff>10540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985572"/>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94493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98607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4623</xdr:rowOff>
    </xdr:from>
    <xdr:to>
      <xdr:col>55</xdr:col>
      <xdr:colOff>50800</xdr:colOff>
      <xdr:row>75</xdr:row>
      <xdr:rowOff>106223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154500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4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95644</xdr:rowOff>
    </xdr:from>
    <xdr:to>
      <xdr:col>50</xdr:col>
      <xdr:colOff>165100</xdr:colOff>
      <xdr:row>75</xdr:row>
      <xdr:rowOff>25794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7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42321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5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2146</xdr:rowOff>
    </xdr:from>
    <xdr:to>
      <xdr:col>46</xdr:col>
      <xdr:colOff>38100</xdr:colOff>
      <xdr:row>76</xdr:row>
      <xdr:rowOff>103746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131191</xdr:rowOff>
    </xdr:from>
    <xdr:to>
      <xdr:col>41</xdr:col>
      <xdr:colOff>101600</xdr:colOff>
      <xdr:row>76</xdr:row>
      <xdr:rowOff>61342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89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77868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76022</xdr:rowOff>
    </xdr:from>
    <xdr:to>
      <xdr:col>36</xdr:col>
      <xdr:colOff>165100</xdr:colOff>
      <xdr:row>76</xdr:row>
      <xdr:rowOff>6173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347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22699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151039</xdr:rowOff>
    </xdr:from>
    <xdr:to>
      <xdr:col>55</xdr:col>
      <xdr:colOff>0</xdr:colOff>
      <xdr:row>96</xdr:row>
      <xdr:rowOff>42636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38789"/>
          <a:ext cx="8382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66698</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76606</xdr:rowOff>
    </xdr:from>
    <xdr:to>
      <xdr:col>50</xdr:col>
      <xdr:colOff>114300</xdr:colOff>
      <xdr:row>95</xdr:row>
      <xdr:rowOff>151039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364356"/>
          <a:ext cx="889000" cy="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142195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76606</xdr:rowOff>
    </xdr:from>
    <xdr:to>
      <xdr:col>45</xdr:col>
      <xdr:colOff>177800</xdr:colOff>
      <xdr:row>96</xdr:row>
      <xdr:rowOff>35664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64356"/>
          <a:ext cx="889000" cy="1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166926</xdr:rowOff>
    </xdr:from>
    <xdr:to>
      <xdr:col>41</xdr:col>
      <xdr:colOff>50800</xdr:colOff>
      <xdr:row>96</xdr:row>
      <xdr:rowOff>35664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54676"/>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171183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141578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0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163286</xdr:rowOff>
    </xdr:from>
    <xdr:to>
      <xdr:col>55</xdr:col>
      <xdr:colOff>50800</xdr:colOff>
      <xdr:row>96</xdr:row>
      <xdr:rowOff>93436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141713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100239</xdr:rowOff>
    </xdr:from>
    <xdr:to>
      <xdr:col>50</xdr:col>
      <xdr:colOff>165100</xdr:colOff>
      <xdr:row>96</xdr:row>
      <xdr:rowOff>30389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21516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4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25806</xdr:rowOff>
    </xdr:from>
    <xdr:to>
      <xdr:col>46</xdr:col>
      <xdr:colOff>38100</xdr:colOff>
      <xdr:row>95</xdr:row>
      <xdr:rowOff>127406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143933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156314</xdr:rowOff>
    </xdr:from>
    <xdr:to>
      <xdr:col>41</xdr:col>
      <xdr:colOff>101600</xdr:colOff>
      <xdr:row>96</xdr:row>
      <xdr:rowOff>86464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4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77591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53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116126</xdr:rowOff>
    </xdr:from>
    <xdr:to>
      <xdr:col>36</xdr:col>
      <xdr:colOff>165100</xdr:colOff>
      <xdr:row>96</xdr:row>
      <xdr:rowOff>46276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37403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4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92425</xdr:rowOff>
    </xdr:from>
    <xdr:to>
      <xdr:col>85</xdr:col>
      <xdr:colOff>127000</xdr:colOff>
      <xdr:row>37</xdr:row>
      <xdr:rowOff>109250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36075"/>
          <a:ext cx="8382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4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75143</xdr:rowOff>
    </xdr:from>
    <xdr:to>
      <xdr:col>81</xdr:col>
      <xdr:colOff>50800</xdr:colOff>
      <xdr:row>37</xdr:row>
      <xdr:rowOff>92425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18793"/>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78737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7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75143</xdr:rowOff>
    </xdr:from>
    <xdr:to>
      <xdr:col>76</xdr:col>
      <xdr:colOff>114300</xdr:colOff>
      <xdr:row>37</xdr:row>
      <xdr:rowOff>103581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18793"/>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36400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103581</xdr:rowOff>
    </xdr:from>
    <xdr:to>
      <xdr:col>71</xdr:col>
      <xdr:colOff>177800</xdr:colOff>
      <xdr:row>37</xdr:row>
      <xdr:rowOff>141986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47231"/>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79011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4030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58450</xdr:rowOff>
    </xdr:from>
    <xdr:to>
      <xdr:col>85</xdr:col>
      <xdr:colOff>177800</xdr:colOff>
      <xdr:row>37</xdr:row>
      <xdr:rowOff>160051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021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36877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41625</xdr:rowOff>
    </xdr:from>
    <xdr:to>
      <xdr:col>81</xdr:col>
      <xdr:colOff>101600</xdr:colOff>
      <xdr:row>37</xdr:row>
      <xdr:rowOff>143225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134352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24343</xdr:rowOff>
    </xdr:from>
    <xdr:to>
      <xdr:col>76</xdr:col>
      <xdr:colOff>165100</xdr:colOff>
      <xdr:row>37</xdr:row>
      <xdr:rowOff>125943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117070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6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52781</xdr:rowOff>
    </xdr:from>
    <xdr:to>
      <xdr:col>72</xdr:col>
      <xdr:colOff>38100</xdr:colOff>
      <xdr:row>37</xdr:row>
      <xdr:rowOff>154381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145508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8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91186</xdr:rowOff>
    </xdr:from>
    <xdr:to>
      <xdr:col>67</xdr:col>
      <xdr:colOff>101600</xdr:colOff>
      <xdr:row>38</xdr:row>
      <xdr:rowOff>21336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12463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164161</xdr:rowOff>
    </xdr:from>
    <xdr:to>
      <xdr:col>85</xdr:col>
      <xdr:colOff>126364</xdr:colOff>
      <xdr:row>57</xdr:row>
      <xdr:rowOff>30978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36661"/>
          <a:ext cx="1269" cy="106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34805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30978</xdr:rowOff>
    </xdr:from>
    <xdr:to>
      <xdr:col>86</xdr:col>
      <xdr:colOff>25400</xdr:colOff>
      <xdr:row>57</xdr:row>
      <xdr:rowOff>30978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0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110838</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1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164161</xdr:rowOff>
    </xdr:from>
    <xdr:to>
      <xdr:col>86</xdr:col>
      <xdr:colOff>25400</xdr:colOff>
      <xdr:row>50</xdr:row>
      <xdr:rowOff>164161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3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91739</xdr:rowOff>
    </xdr:from>
    <xdr:to>
      <xdr:col>85</xdr:col>
      <xdr:colOff>127000</xdr:colOff>
      <xdr:row>54</xdr:row>
      <xdr:rowOff>80538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8835689"/>
          <a:ext cx="838200" cy="5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167281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082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144404</xdr:rowOff>
    </xdr:from>
    <xdr:to>
      <xdr:col>85</xdr:col>
      <xdr:colOff>177800</xdr:colOff>
      <xdr:row>54</xdr:row>
      <xdr:rowOff>74554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2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91739</xdr:rowOff>
    </xdr:from>
    <xdr:to>
      <xdr:col>81</xdr:col>
      <xdr:colOff>50800</xdr:colOff>
      <xdr:row>53</xdr:row>
      <xdr:rowOff>58684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8835689"/>
          <a:ext cx="889000" cy="30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3495</xdr:rowOff>
    </xdr:from>
    <xdr:to>
      <xdr:col>81</xdr:col>
      <xdr:colOff>101600</xdr:colOff>
      <xdr:row>52</xdr:row>
      <xdr:rowOff>105095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89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96222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0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58684</xdr:rowOff>
    </xdr:from>
    <xdr:to>
      <xdr:col>76</xdr:col>
      <xdr:colOff>114300</xdr:colOff>
      <xdr:row>55</xdr:row>
      <xdr:rowOff>103353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145534"/>
          <a:ext cx="889000" cy="38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83139</xdr:rowOff>
    </xdr:from>
    <xdr:to>
      <xdr:col>76</xdr:col>
      <xdr:colOff>165100</xdr:colOff>
      <xdr:row>54</xdr:row>
      <xdr:rowOff>13289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16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4416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26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103353</xdr:rowOff>
    </xdr:from>
    <xdr:to>
      <xdr:col>71</xdr:col>
      <xdr:colOff>177800</xdr:colOff>
      <xdr:row>55</xdr:row>
      <xdr:rowOff>145186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33103"/>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32802</xdr:rowOff>
    </xdr:from>
    <xdr:to>
      <xdr:col>72</xdr:col>
      <xdr:colOff>38100</xdr:colOff>
      <xdr:row>55</xdr:row>
      <xdr:rowOff>134402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150929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2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44872</xdr:rowOff>
    </xdr:from>
    <xdr:to>
      <xdr:col>67</xdr:col>
      <xdr:colOff>101600</xdr:colOff>
      <xdr:row>55</xdr:row>
      <xdr:rowOff>146472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47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162999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2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29738</xdr:rowOff>
    </xdr:from>
    <xdr:to>
      <xdr:col>85</xdr:col>
      <xdr:colOff>177800</xdr:colOff>
      <xdr:row>54</xdr:row>
      <xdr:rowOff>131338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8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8165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26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40939</xdr:rowOff>
    </xdr:from>
    <xdr:to>
      <xdr:col>81</xdr:col>
      <xdr:colOff>101600</xdr:colOff>
      <xdr:row>51</xdr:row>
      <xdr:rowOff>142539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87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159066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56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7884</xdr:rowOff>
    </xdr:from>
    <xdr:to>
      <xdr:col>76</xdr:col>
      <xdr:colOff>165100</xdr:colOff>
      <xdr:row>53</xdr:row>
      <xdr:rowOff>109484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0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126011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86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52553</xdr:rowOff>
    </xdr:from>
    <xdr:to>
      <xdr:col>72</xdr:col>
      <xdr:colOff>38100</xdr:colOff>
      <xdr:row>55</xdr:row>
      <xdr:rowOff>154153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145280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7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94386</xdr:rowOff>
    </xdr:from>
    <xdr:to>
      <xdr:col>67</xdr:col>
      <xdr:colOff>101600</xdr:colOff>
      <xdr:row>56</xdr:row>
      <xdr:rowOff>24536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15663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1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41287</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85837"/>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39915</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4465"/>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166103</xdr:rowOff>
    </xdr:from>
    <xdr:to>
      <xdr:col>76</xdr:col>
      <xdr:colOff>114300</xdr:colOff>
      <xdr:row>79</xdr:row>
      <xdr:rowOff>39915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39203"/>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156391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166103</xdr:rowOff>
    </xdr:from>
    <xdr:to>
      <xdr:col>71</xdr:col>
      <xdr:colOff>177800</xdr:colOff>
      <xdr:row>79</xdr:row>
      <xdr:rowOff>35077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39203"/>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95166</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9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161937</xdr:rowOff>
    </xdr:from>
    <xdr:to>
      <xdr:col>85</xdr:col>
      <xdr:colOff>177800</xdr:colOff>
      <xdr:row>79</xdr:row>
      <xdr:rowOff>92087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76864</xdr:rowOff>
    </xdr:from>
    <xdr:ext cx="313932"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49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160565</xdr:rowOff>
    </xdr:from>
    <xdr:to>
      <xdr:col>76</xdr:col>
      <xdr:colOff>165100</xdr:colOff>
      <xdr:row>79</xdr:row>
      <xdr:rowOff>90715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81842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26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115303</xdr:rowOff>
    </xdr:from>
    <xdr:to>
      <xdr:col>72</xdr:col>
      <xdr:colOff>38100</xdr:colOff>
      <xdr:row>79</xdr:row>
      <xdr:rowOff>45453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36580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155727</xdr:rowOff>
    </xdr:from>
    <xdr:to>
      <xdr:col>67</xdr:col>
      <xdr:colOff>101600</xdr:colOff>
      <xdr:row>79</xdr:row>
      <xdr:rowOff>85877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77004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21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57462</xdr:rowOff>
    </xdr:from>
    <xdr:to>
      <xdr:col>85</xdr:col>
      <xdr:colOff>127000</xdr:colOff>
      <xdr:row>95</xdr:row>
      <xdr:rowOff>69196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345212"/>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166812</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1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69196</xdr:rowOff>
    </xdr:from>
    <xdr:to>
      <xdr:col>81</xdr:col>
      <xdr:colOff>50800</xdr:colOff>
      <xdr:row>95</xdr:row>
      <xdr:rowOff>83198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356946"/>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115721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83198</xdr:rowOff>
    </xdr:from>
    <xdr:to>
      <xdr:col>76</xdr:col>
      <xdr:colOff>114300</xdr:colOff>
      <xdr:row>95</xdr:row>
      <xdr:rowOff>108134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370948"/>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95280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108134</xdr:rowOff>
    </xdr:from>
    <xdr:to>
      <xdr:col>71</xdr:col>
      <xdr:colOff>177800</xdr:colOff>
      <xdr:row>95</xdr:row>
      <xdr:rowOff>118802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39588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106557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88231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6662</xdr:rowOff>
    </xdr:from>
    <xdr:to>
      <xdr:col>85</xdr:col>
      <xdr:colOff>177800</xdr:colOff>
      <xdr:row>95</xdr:row>
      <xdr:rowOff>108262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156539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18396</xdr:rowOff>
    </xdr:from>
    <xdr:to>
      <xdr:col>81</xdr:col>
      <xdr:colOff>101600</xdr:colOff>
      <xdr:row>95</xdr:row>
      <xdr:rowOff>119996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111123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32398</xdr:rowOff>
    </xdr:from>
    <xdr:to>
      <xdr:col>76</xdr:col>
      <xdr:colOff>165100</xdr:colOff>
      <xdr:row>95</xdr:row>
      <xdr:rowOff>133998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125125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57334</xdr:rowOff>
    </xdr:from>
    <xdr:to>
      <xdr:col>72</xdr:col>
      <xdr:colOff>38100</xdr:colOff>
      <xdr:row>95</xdr:row>
      <xdr:rowOff>158934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150061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68002</xdr:rowOff>
    </xdr:from>
    <xdr:to>
      <xdr:col>67</xdr:col>
      <xdr:colOff>101600</xdr:colOff>
      <xdr:row>95</xdr:row>
      <xdr:rowOff>169602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160729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4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116</xdr:row>
      <xdr:rowOff>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695960" y="17697450"/>
          <a:ext cx="19509740" cy="174879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406,529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75,121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最も減少が大きい総務費では、特別定額給付金給付事業費（住民一人当たり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99,969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円減）などの減により、住民一人当たり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49,674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95,596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最も大きな割合を占める民生費は、荒崎幼保園改築事業費（住民一人当たり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3,460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円減）が減した一方、子育て世帯臨時特別給付金給付事業費（住民一人当たり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円増）や住民税非課税世帯等臨時特別給付金給付事業費（住民一人当たり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円増）が増加したことにより、住民一人当たり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157,679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23,332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増、農林水産業費は、産地収益力向上対策条件整備事業費（住民一人当たり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4,570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円）の増などにより住民一人当たり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10,185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％）増、衛生費は、新型コロナワクチン接種事業費（住民一人当たり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8,536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円増）の増などにより住民一人当たり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35,232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％）増、教育費は、小・中学校教育用情報機器利用環境整備事業費（住民一人当たり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8,478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円減）の減などにより住民一人当たり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46,294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そのほか、土木費が住民一人当たり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39,246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円、商工費が住民一人当たり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円、消防費が住民一人当たり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円、公債費が住民一人当たり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35,317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円などとなっている。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百万円を積み立てた結果、令和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年度末残高は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6,651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百万円となり、標準財政規模比で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17.56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実質収支額は、地方税・地方交付税を中心に歳入が増加となり、差引で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2,531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百万円の増となり、標準財政規模比で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12.55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また、財政調整基金の積立・取崩を考慮した実質単年度収支は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3,539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百万円の黒字となった。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連結実質収支については、全会計で実質収支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もしくは黒字を確保した。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前年度比較で、一般会計で実質収支額が前年度比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ポイントの増）となる一方で、国民健康保険事業会計で実質収支額が前年度比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ポイントの減）、競輪事業会計で実質収支額が前年度比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ポイント減）となり、最も事業規模の大きい病院事業会計で余剰額が前年度比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1,694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ポイント増）となるなど、連結実質収支ベースで前年度比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4,180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70103502</v>
      </c>
      <c r="BO4" s="375"/>
      <c r="BP4" s="375"/>
      <c r="BQ4" s="375"/>
      <c r="BR4" s="375"/>
      <c r="BS4" s="375"/>
      <c r="BT4" s="375"/>
      <c r="BU4" s="376"/>
      <c r="BV4" s="374">
        <v>79960576</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12.5</v>
      </c>
      <c r="CU4" s="381"/>
      <c r="CV4" s="381"/>
      <c r="CW4" s="381"/>
      <c r="CX4" s="381"/>
      <c r="CY4" s="381"/>
      <c r="CZ4" s="381"/>
      <c r="DA4" s="382"/>
      <c r="DB4" s="380">
        <v>6.1</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65001547</v>
      </c>
      <c r="BO5" s="412"/>
      <c r="BP5" s="412"/>
      <c r="BQ5" s="412"/>
      <c r="BR5" s="412"/>
      <c r="BS5" s="412"/>
      <c r="BT5" s="412"/>
      <c r="BU5" s="413"/>
      <c r="BV5" s="411">
        <v>77446374</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82.5</v>
      </c>
      <c r="CU5" s="409"/>
      <c r="CV5" s="409"/>
      <c r="CW5" s="409"/>
      <c r="CX5" s="409"/>
      <c r="CY5" s="409"/>
      <c r="CZ5" s="409"/>
      <c r="DA5" s="410"/>
      <c r="DB5" s="408">
        <v>90</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5101955</v>
      </c>
      <c r="BO6" s="412"/>
      <c r="BP6" s="412"/>
      <c r="BQ6" s="412"/>
      <c r="BR6" s="412"/>
      <c r="BS6" s="412"/>
      <c r="BT6" s="412"/>
      <c r="BU6" s="413"/>
      <c r="BV6" s="411">
        <v>2514202</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87.8</v>
      </c>
      <c r="CU6" s="449"/>
      <c r="CV6" s="449"/>
      <c r="CW6" s="449"/>
      <c r="CX6" s="449"/>
      <c r="CY6" s="449"/>
      <c r="CZ6" s="449"/>
      <c r="DA6" s="450"/>
      <c r="DB6" s="448">
        <v>94.2</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348910</v>
      </c>
      <c r="BO7" s="412"/>
      <c r="BP7" s="412"/>
      <c r="BQ7" s="412"/>
      <c r="BR7" s="412"/>
      <c r="BS7" s="412"/>
      <c r="BT7" s="412"/>
      <c r="BU7" s="413"/>
      <c r="BV7" s="411">
        <v>292549</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37885957</v>
      </c>
      <c r="CU7" s="412"/>
      <c r="CV7" s="412"/>
      <c r="CW7" s="412"/>
      <c r="CX7" s="412"/>
      <c r="CY7" s="412"/>
      <c r="CZ7" s="412"/>
      <c r="DA7" s="413"/>
      <c r="DB7" s="411">
        <v>36173659</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102</v>
      </c>
      <c r="AV8" s="444"/>
      <c r="AW8" s="444"/>
      <c r="AX8" s="444"/>
      <c r="AY8" s="445" t="s">
        <v>110</v>
      </c>
      <c r="AZ8" s="446"/>
      <c r="BA8" s="446"/>
      <c r="BB8" s="446"/>
      <c r="BC8" s="446"/>
      <c r="BD8" s="446"/>
      <c r="BE8" s="446"/>
      <c r="BF8" s="446"/>
      <c r="BG8" s="446"/>
      <c r="BH8" s="446"/>
      <c r="BI8" s="446"/>
      <c r="BJ8" s="446"/>
      <c r="BK8" s="446"/>
      <c r="BL8" s="446"/>
      <c r="BM8" s="447"/>
      <c r="BN8" s="411">
        <v>4753045</v>
      </c>
      <c r="BO8" s="412"/>
      <c r="BP8" s="412"/>
      <c r="BQ8" s="412"/>
      <c r="BR8" s="412"/>
      <c r="BS8" s="412"/>
      <c r="BT8" s="412"/>
      <c r="BU8" s="413"/>
      <c r="BV8" s="411">
        <v>2221653</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0.86</v>
      </c>
      <c r="CU8" s="452"/>
      <c r="CV8" s="452"/>
      <c r="CW8" s="452"/>
      <c r="CX8" s="452"/>
      <c r="CY8" s="452"/>
      <c r="CZ8" s="452"/>
      <c r="DA8" s="453"/>
      <c r="DB8" s="451">
        <v>0.88</v>
      </c>
      <c r="DC8" s="452"/>
      <c r="DD8" s="452"/>
      <c r="DE8" s="452"/>
      <c r="DF8" s="452"/>
      <c r="DG8" s="452"/>
      <c r="DH8" s="452"/>
      <c r="DI8" s="453"/>
    </row>
    <row r="9" spans="1:119" ht="18.75" customHeight="1" thickBot="1" x14ac:dyDescent="0.25">
      <c r="A9" s="178"/>
      <c r="B9" s="405" t="s">
        <v>112</v>
      </c>
      <c r="C9" s="406"/>
      <c r="D9" s="406"/>
      <c r="E9" s="406"/>
      <c r="F9" s="406"/>
      <c r="G9" s="406"/>
      <c r="H9" s="406"/>
      <c r="I9" s="406"/>
      <c r="J9" s="406"/>
      <c r="K9" s="454"/>
      <c r="L9" s="455" t="s">
        <v>113</v>
      </c>
      <c r="M9" s="456"/>
      <c r="N9" s="456"/>
      <c r="O9" s="456"/>
      <c r="P9" s="456"/>
      <c r="Q9" s="457"/>
      <c r="R9" s="458">
        <v>158286</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2531392</v>
      </c>
      <c r="BO9" s="412"/>
      <c r="BP9" s="412"/>
      <c r="BQ9" s="412"/>
      <c r="BR9" s="412"/>
      <c r="BS9" s="412"/>
      <c r="BT9" s="412"/>
      <c r="BU9" s="413"/>
      <c r="BV9" s="411">
        <v>-594828</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12</v>
      </c>
      <c r="CU9" s="409"/>
      <c r="CV9" s="409"/>
      <c r="CW9" s="409"/>
      <c r="CX9" s="409"/>
      <c r="CY9" s="409"/>
      <c r="CZ9" s="409"/>
      <c r="DA9" s="410"/>
      <c r="DB9" s="408">
        <v>12.7</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119</v>
      </c>
      <c r="M10" s="441"/>
      <c r="N10" s="441"/>
      <c r="O10" s="441"/>
      <c r="P10" s="441"/>
      <c r="Q10" s="442"/>
      <c r="R10" s="462">
        <v>159879</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1007600</v>
      </c>
      <c r="BO10" s="412"/>
      <c r="BP10" s="412"/>
      <c r="BQ10" s="412"/>
      <c r="BR10" s="412"/>
      <c r="BS10" s="412"/>
      <c r="BT10" s="412"/>
      <c r="BU10" s="413"/>
      <c r="BV10" s="411">
        <v>291800</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116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129</v>
      </c>
      <c r="DC11" s="452"/>
      <c r="DD11" s="452"/>
      <c r="DE11" s="452"/>
      <c r="DF11" s="452"/>
      <c r="DG11" s="452"/>
      <c r="DH11" s="452"/>
      <c r="DI11" s="453"/>
    </row>
    <row r="12" spans="1:119" ht="18.75" customHeight="1" x14ac:dyDescent="0.2">
      <c r="A12" s="178"/>
      <c r="B12" s="471" t="s">
        <v>130</v>
      </c>
      <c r="C12" s="472"/>
      <c r="D12" s="472"/>
      <c r="E12" s="472"/>
      <c r="F12" s="472"/>
      <c r="G12" s="472"/>
      <c r="H12" s="472"/>
      <c r="I12" s="472"/>
      <c r="J12" s="472"/>
      <c r="K12" s="473"/>
      <c r="L12" s="480" t="s">
        <v>131</v>
      </c>
      <c r="M12" s="481"/>
      <c r="N12" s="481"/>
      <c r="O12" s="481"/>
      <c r="P12" s="481"/>
      <c r="Q12" s="482"/>
      <c r="R12" s="483">
        <v>159894</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94</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137</v>
      </c>
      <c r="CU12" s="452"/>
      <c r="CV12" s="452"/>
      <c r="CW12" s="452"/>
      <c r="CX12" s="452"/>
      <c r="CY12" s="452"/>
      <c r="CZ12" s="452"/>
      <c r="DA12" s="453"/>
      <c r="DB12" s="451" t="s">
        <v>138</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139</v>
      </c>
      <c r="N13" s="503"/>
      <c r="O13" s="503"/>
      <c r="P13" s="503"/>
      <c r="Q13" s="504"/>
      <c r="R13" s="495">
        <v>154442</v>
      </c>
      <c r="S13" s="496"/>
      <c r="T13" s="496"/>
      <c r="U13" s="496"/>
      <c r="V13" s="497"/>
      <c r="W13" s="427" t="s">
        <v>140</v>
      </c>
      <c r="X13" s="428"/>
      <c r="Y13" s="428"/>
      <c r="Z13" s="428"/>
      <c r="AA13" s="428"/>
      <c r="AB13" s="418"/>
      <c r="AC13" s="462">
        <v>1008</v>
      </c>
      <c r="AD13" s="463"/>
      <c r="AE13" s="463"/>
      <c r="AF13" s="463"/>
      <c r="AG13" s="505"/>
      <c r="AH13" s="462">
        <v>1169</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3538992</v>
      </c>
      <c r="BO13" s="412"/>
      <c r="BP13" s="412"/>
      <c r="BQ13" s="412"/>
      <c r="BR13" s="412"/>
      <c r="BS13" s="412"/>
      <c r="BT13" s="412"/>
      <c r="BU13" s="413"/>
      <c r="BV13" s="411">
        <v>-303028</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1.7</v>
      </c>
      <c r="CU13" s="409"/>
      <c r="CV13" s="409"/>
      <c r="CW13" s="409"/>
      <c r="CX13" s="409"/>
      <c r="CY13" s="409"/>
      <c r="CZ13" s="409"/>
      <c r="DA13" s="410"/>
      <c r="DB13" s="408">
        <v>1.3</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145</v>
      </c>
      <c r="M14" s="493"/>
      <c r="N14" s="493"/>
      <c r="O14" s="493"/>
      <c r="P14" s="493"/>
      <c r="Q14" s="494"/>
      <c r="R14" s="495">
        <v>160794</v>
      </c>
      <c r="S14" s="496"/>
      <c r="T14" s="496"/>
      <c r="U14" s="496"/>
      <c r="V14" s="497"/>
      <c r="W14" s="401"/>
      <c r="X14" s="402"/>
      <c r="Y14" s="402"/>
      <c r="Z14" s="402"/>
      <c r="AA14" s="402"/>
      <c r="AB14" s="391"/>
      <c r="AC14" s="498">
        <v>1.3</v>
      </c>
      <c r="AD14" s="499"/>
      <c r="AE14" s="499"/>
      <c r="AF14" s="499"/>
      <c r="AG14" s="500"/>
      <c r="AH14" s="498">
        <v>1.5</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25</v>
      </c>
      <c r="CU14" s="510"/>
      <c r="CV14" s="510"/>
      <c r="CW14" s="510"/>
      <c r="CX14" s="510"/>
      <c r="CY14" s="510"/>
      <c r="CZ14" s="510"/>
      <c r="DA14" s="511"/>
      <c r="DB14" s="509">
        <v>32.5</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147</v>
      </c>
      <c r="N15" s="503"/>
      <c r="O15" s="503"/>
      <c r="P15" s="503"/>
      <c r="Q15" s="504"/>
      <c r="R15" s="495">
        <v>155128</v>
      </c>
      <c r="S15" s="496"/>
      <c r="T15" s="496"/>
      <c r="U15" s="496"/>
      <c r="V15" s="497"/>
      <c r="W15" s="427" t="s">
        <v>148</v>
      </c>
      <c r="X15" s="428"/>
      <c r="Y15" s="428"/>
      <c r="Z15" s="428"/>
      <c r="AA15" s="428"/>
      <c r="AB15" s="418"/>
      <c r="AC15" s="462">
        <v>25178</v>
      </c>
      <c r="AD15" s="463"/>
      <c r="AE15" s="463"/>
      <c r="AF15" s="463"/>
      <c r="AG15" s="505"/>
      <c r="AH15" s="462">
        <v>25646</v>
      </c>
      <c r="AI15" s="463"/>
      <c r="AJ15" s="463"/>
      <c r="AK15" s="463"/>
      <c r="AL15" s="464"/>
      <c r="AM15" s="440"/>
      <c r="AN15" s="441"/>
      <c r="AO15" s="441"/>
      <c r="AP15" s="441"/>
      <c r="AQ15" s="441"/>
      <c r="AR15" s="441"/>
      <c r="AS15" s="441"/>
      <c r="AT15" s="442"/>
      <c r="AU15" s="443"/>
      <c r="AV15" s="444"/>
      <c r="AW15" s="444"/>
      <c r="AX15" s="444"/>
      <c r="AY15" s="371" t="s">
        <v>149</v>
      </c>
      <c r="AZ15" s="372"/>
      <c r="BA15" s="372"/>
      <c r="BB15" s="372"/>
      <c r="BC15" s="372"/>
      <c r="BD15" s="372"/>
      <c r="BE15" s="372"/>
      <c r="BF15" s="372"/>
      <c r="BG15" s="372"/>
      <c r="BH15" s="372"/>
      <c r="BI15" s="372"/>
      <c r="BJ15" s="372"/>
      <c r="BK15" s="372"/>
      <c r="BL15" s="372"/>
      <c r="BM15" s="373"/>
      <c r="BN15" s="374">
        <v>23308807</v>
      </c>
      <c r="BO15" s="375"/>
      <c r="BP15" s="375"/>
      <c r="BQ15" s="375"/>
      <c r="BR15" s="375"/>
      <c r="BS15" s="375"/>
      <c r="BT15" s="375"/>
      <c r="BU15" s="376"/>
      <c r="BV15" s="374">
        <v>23950867</v>
      </c>
      <c r="BW15" s="375"/>
      <c r="BX15" s="375"/>
      <c r="BY15" s="375"/>
      <c r="BZ15" s="375"/>
      <c r="CA15" s="375"/>
      <c r="CB15" s="375"/>
      <c r="CC15" s="376"/>
      <c r="CD15" s="512" t="s">
        <v>150</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151</v>
      </c>
      <c r="M16" s="515"/>
      <c r="N16" s="515"/>
      <c r="O16" s="515"/>
      <c r="P16" s="515"/>
      <c r="Q16" s="516"/>
      <c r="R16" s="517" t="s">
        <v>152</v>
      </c>
      <c r="S16" s="518"/>
      <c r="T16" s="518"/>
      <c r="U16" s="518"/>
      <c r="V16" s="519"/>
      <c r="W16" s="401"/>
      <c r="X16" s="402"/>
      <c r="Y16" s="402"/>
      <c r="Z16" s="402"/>
      <c r="AA16" s="402"/>
      <c r="AB16" s="391"/>
      <c r="AC16" s="498">
        <v>33.6</v>
      </c>
      <c r="AD16" s="499"/>
      <c r="AE16" s="499"/>
      <c r="AF16" s="499"/>
      <c r="AG16" s="500"/>
      <c r="AH16" s="498">
        <v>33.6</v>
      </c>
      <c r="AI16" s="499"/>
      <c r="AJ16" s="499"/>
      <c r="AK16" s="499"/>
      <c r="AL16" s="501"/>
      <c r="AM16" s="440"/>
      <c r="AN16" s="441"/>
      <c r="AO16" s="441"/>
      <c r="AP16" s="441"/>
      <c r="AQ16" s="441"/>
      <c r="AR16" s="441"/>
      <c r="AS16" s="441"/>
      <c r="AT16" s="442"/>
      <c r="AU16" s="443"/>
      <c r="AV16" s="444"/>
      <c r="AW16" s="444"/>
      <c r="AX16" s="444"/>
      <c r="AY16" s="445" t="s">
        <v>153</v>
      </c>
      <c r="AZ16" s="446"/>
      <c r="BA16" s="446"/>
      <c r="BB16" s="446"/>
      <c r="BC16" s="446"/>
      <c r="BD16" s="446"/>
      <c r="BE16" s="446"/>
      <c r="BF16" s="446"/>
      <c r="BG16" s="446"/>
      <c r="BH16" s="446"/>
      <c r="BI16" s="446"/>
      <c r="BJ16" s="446"/>
      <c r="BK16" s="446"/>
      <c r="BL16" s="446"/>
      <c r="BM16" s="447"/>
      <c r="BN16" s="411">
        <v>28149739</v>
      </c>
      <c r="BO16" s="412"/>
      <c r="BP16" s="412"/>
      <c r="BQ16" s="412"/>
      <c r="BR16" s="412"/>
      <c r="BS16" s="412"/>
      <c r="BT16" s="412"/>
      <c r="BU16" s="413"/>
      <c r="BV16" s="411">
        <v>27344084</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154</v>
      </c>
      <c r="N17" s="523"/>
      <c r="O17" s="523"/>
      <c r="P17" s="523"/>
      <c r="Q17" s="524"/>
      <c r="R17" s="517" t="s">
        <v>155</v>
      </c>
      <c r="S17" s="518"/>
      <c r="T17" s="518"/>
      <c r="U17" s="518"/>
      <c r="V17" s="519"/>
      <c r="W17" s="427" t="s">
        <v>156</v>
      </c>
      <c r="X17" s="428"/>
      <c r="Y17" s="428"/>
      <c r="Z17" s="428"/>
      <c r="AA17" s="428"/>
      <c r="AB17" s="418"/>
      <c r="AC17" s="462">
        <v>48787</v>
      </c>
      <c r="AD17" s="463"/>
      <c r="AE17" s="463"/>
      <c r="AF17" s="463"/>
      <c r="AG17" s="505"/>
      <c r="AH17" s="462">
        <v>49431</v>
      </c>
      <c r="AI17" s="463"/>
      <c r="AJ17" s="463"/>
      <c r="AK17" s="463"/>
      <c r="AL17" s="464"/>
      <c r="AM17" s="440"/>
      <c r="AN17" s="441"/>
      <c r="AO17" s="441"/>
      <c r="AP17" s="441"/>
      <c r="AQ17" s="441"/>
      <c r="AR17" s="441"/>
      <c r="AS17" s="441"/>
      <c r="AT17" s="442"/>
      <c r="AU17" s="443"/>
      <c r="AV17" s="444"/>
      <c r="AW17" s="444"/>
      <c r="AX17" s="444"/>
      <c r="AY17" s="445" t="s">
        <v>157</v>
      </c>
      <c r="AZ17" s="446"/>
      <c r="BA17" s="446"/>
      <c r="BB17" s="446"/>
      <c r="BC17" s="446"/>
      <c r="BD17" s="446"/>
      <c r="BE17" s="446"/>
      <c r="BF17" s="446"/>
      <c r="BG17" s="446"/>
      <c r="BH17" s="446"/>
      <c r="BI17" s="446"/>
      <c r="BJ17" s="446"/>
      <c r="BK17" s="446"/>
      <c r="BL17" s="446"/>
      <c r="BM17" s="447"/>
      <c r="BN17" s="411">
        <v>29826006</v>
      </c>
      <c r="BO17" s="412"/>
      <c r="BP17" s="412"/>
      <c r="BQ17" s="412"/>
      <c r="BR17" s="412"/>
      <c r="BS17" s="412"/>
      <c r="BT17" s="412"/>
      <c r="BU17" s="413"/>
      <c r="BV17" s="411">
        <v>30659282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158</v>
      </c>
      <c r="C18" s="454"/>
      <c r="D18" s="454"/>
      <c r="E18" s="534"/>
      <c r="F18" s="534"/>
      <c r="G18" s="534"/>
      <c r="H18" s="534"/>
      <c r="I18" s="534"/>
      <c r="J18" s="534"/>
      <c r="K18" s="534"/>
      <c r="L18" s="535">
        <v>206.57</v>
      </c>
      <c r="M18" s="535"/>
      <c r="N18" s="535"/>
      <c r="O18" s="535"/>
      <c r="P18" s="535"/>
      <c r="Q18" s="535"/>
      <c r="R18" s="536"/>
      <c r="S18" s="536"/>
      <c r="T18" s="536"/>
      <c r="U18" s="536"/>
      <c r="V18" s="537"/>
      <c r="W18" s="429"/>
      <c r="X18" s="430"/>
      <c r="Y18" s="430"/>
      <c r="Z18" s="430"/>
      <c r="AA18" s="430"/>
      <c r="AB18" s="421"/>
      <c r="AC18" s="538">
        <v>65.099999999999994</v>
      </c>
      <c r="AD18" s="539"/>
      <c r="AE18" s="539"/>
      <c r="AF18" s="539"/>
      <c r="AG18" s="540"/>
      <c r="AH18" s="538">
        <v>64.8</v>
      </c>
      <c r="AI18" s="539"/>
      <c r="AJ18" s="539"/>
      <c r="AK18" s="539"/>
      <c r="AL18" s="541"/>
      <c r="AM18" s="440"/>
      <c r="AN18" s="441"/>
      <c r="AO18" s="441"/>
      <c r="AP18" s="441"/>
      <c r="AQ18" s="441"/>
      <c r="AR18" s="441"/>
      <c r="AS18" s="441"/>
      <c r="AT18" s="442"/>
      <c r="AU18" s="443"/>
      <c r="AV18" s="444"/>
      <c r="AW18" s="444"/>
      <c r="AX18" s="444"/>
      <c r="AY18" s="445" t="s">
        <v>159</v>
      </c>
      <c r="AZ18" s="446"/>
      <c r="BA18" s="446"/>
      <c r="BB18" s="446"/>
      <c r="BC18" s="446"/>
      <c r="BD18" s="446"/>
      <c r="BE18" s="446"/>
      <c r="BF18" s="446"/>
      <c r="BG18" s="446"/>
      <c r="BH18" s="446"/>
      <c r="BI18" s="446"/>
      <c r="BJ18" s="446"/>
      <c r="BK18" s="446"/>
      <c r="BL18" s="446"/>
      <c r="BM18" s="447"/>
      <c r="BN18" s="411">
        <v>32202097</v>
      </c>
      <c r="BO18" s="412"/>
      <c r="BP18" s="412"/>
      <c r="BQ18" s="412"/>
      <c r="BR18" s="412"/>
      <c r="BS18" s="412"/>
      <c r="BT18" s="412"/>
      <c r="BU18" s="413"/>
      <c r="BV18" s="411">
        <v>32225623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160</v>
      </c>
      <c r="C19" s="454"/>
      <c r="D19" s="454"/>
      <c r="E19" s="534"/>
      <c r="F19" s="534"/>
      <c r="G19" s="534"/>
      <c r="H19" s="534"/>
      <c r="I19" s="534"/>
      <c r="J19" s="534"/>
      <c r="K19" s="534"/>
      <c r="L19" s="542">
        <v>766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161</v>
      </c>
      <c r="AZ19" s="446"/>
      <c r="BA19" s="446"/>
      <c r="BB19" s="446"/>
      <c r="BC19" s="446"/>
      <c r="BD19" s="446"/>
      <c r="BE19" s="446"/>
      <c r="BF19" s="446"/>
      <c r="BG19" s="446"/>
      <c r="BH19" s="446"/>
      <c r="BI19" s="446"/>
      <c r="BJ19" s="446"/>
      <c r="BK19" s="446"/>
      <c r="BL19" s="446"/>
      <c r="BM19" s="447"/>
      <c r="BN19" s="411">
        <v>46797396</v>
      </c>
      <c r="BO19" s="412"/>
      <c r="BP19" s="412"/>
      <c r="BQ19" s="412"/>
      <c r="BR19" s="412"/>
      <c r="BS19" s="412"/>
      <c r="BT19" s="412"/>
      <c r="BU19" s="413"/>
      <c r="BV19" s="411">
        <v>43710050</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162</v>
      </c>
      <c r="C20" s="454"/>
      <c r="D20" s="454"/>
      <c r="E20" s="534"/>
      <c r="F20" s="534"/>
      <c r="G20" s="534"/>
      <c r="H20" s="534"/>
      <c r="I20" s="534"/>
      <c r="J20" s="534"/>
      <c r="K20" s="534"/>
      <c r="L20" s="542">
        <v>62277</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643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68492401</v>
      </c>
      <c r="BO22" s="375"/>
      <c r="BP22" s="375"/>
      <c r="BQ22" s="375"/>
      <c r="BR22" s="375"/>
      <c r="BS22" s="375"/>
      <c r="BT22" s="375"/>
      <c r="BU22" s="376"/>
      <c r="BV22" s="374">
        <v>69348962</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18350660</v>
      </c>
      <c r="BO23" s="412"/>
      <c r="BP23" s="412"/>
      <c r="BQ23" s="412"/>
      <c r="BR23" s="412"/>
      <c r="BS23" s="412"/>
      <c r="BT23" s="412"/>
      <c r="BU23" s="413"/>
      <c r="BV23" s="411">
        <v>18441974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171</v>
      </c>
      <c r="F24" s="441"/>
      <c r="G24" s="441"/>
      <c r="H24" s="441"/>
      <c r="I24" s="441"/>
      <c r="J24" s="441"/>
      <c r="K24" s="442"/>
      <c r="L24" s="462">
        <v>1</v>
      </c>
      <c r="M24" s="463"/>
      <c r="N24" s="463"/>
      <c r="O24" s="463"/>
      <c r="P24" s="505"/>
      <c r="Q24" s="462">
        <v>10550</v>
      </c>
      <c r="R24" s="463"/>
      <c r="S24" s="463"/>
      <c r="T24" s="463"/>
      <c r="U24" s="463"/>
      <c r="V24" s="505"/>
      <c r="W24" s="557"/>
      <c r="X24" s="558"/>
      <c r="Y24" s="559"/>
      <c r="Z24" s="461" t="s">
        <v>172</v>
      </c>
      <c r="AA24" s="441"/>
      <c r="AB24" s="441"/>
      <c r="AC24" s="441"/>
      <c r="AD24" s="441"/>
      <c r="AE24" s="441"/>
      <c r="AF24" s="441"/>
      <c r="AG24" s="442"/>
      <c r="AH24" s="462">
        <v>1053</v>
      </c>
      <c r="AI24" s="463"/>
      <c r="AJ24" s="463"/>
      <c r="AK24" s="463"/>
      <c r="AL24" s="505"/>
      <c r="AM24" s="462">
        <v>3265353</v>
      </c>
      <c r="AN24" s="463"/>
      <c r="AO24" s="463"/>
      <c r="AP24" s="463"/>
      <c r="AQ24" s="463"/>
      <c r="AR24" s="505"/>
      <c r="AS24" s="462">
        <v>3101</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42514460</v>
      </c>
      <c r="BO24" s="412"/>
      <c r="BP24" s="412"/>
      <c r="BQ24" s="412"/>
      <c r="BR24" s="412"/>
      <c r="BS24" s="412"/>
      <c r="BT24" s="412"/>
      <c r="BU24" s="413"/>
      <c r="BV24" s="411">
        <v>43548120</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174</v>
      </c>
      <c r="F25" s="441"/>
      <c r="G25" s="441"/>
      <c r="H25" s="441"/>
      <c r="I25" s="441"/>
      <c r="J25" s="441"/>
      <c r="K25" s="442"/>
      <c r="L25" s="462">
        <v>1</v>
      </c>
      <c r="M25" s="463"/>
      <c r="N25" s="463"/>
      <c r="O25" s="463"/>
      <c r="P25" s="505"/>
      <c r="Q25" s="462">
        <v>8700</v>
      </c>
      <c r="R25" s="463"/>
      <c r="S25" s="463"/>
      <c r="T25" s="463"/>
      <c r="U25" s="463"/>
      <c r="V25" s="505"/>
      <c r="W25" s="557"/>
      <c r="X25" s="558"/>
      <c r="Y25" s="559"/>
      <c r="Z25" s="461" t="s">
        <v>175</v>
      </c>
      <c r="AA25" s="441"/>
      <c r="AB25" s="441"/>
      <c r="AC25" s="441"/>
      <c r="AD25" s="441"/>
      <c r="AE25" s="441"/>
      <c r="AF25" s="441"/>
      <c r="AG25" s="442"/>
      <c r="AH25" s="462" t="s">
        <v>138</v>
      </c>
      <c r="AI25" s="463"/>
      <c r="AJ25" s="463"/>
      <c r="AK25" s="463"/>
      <c r="AL25" s="505"/>
      <c r="AM25" s="462" t="s">
        <v>137</v>
      </c>
      <c r="AN25" s="463"/>
      <c r="AO25" s="463"/>
      <c r="AP25" s="463"/>
      <c r="AQ25" s="463"/>
      <c r="AR25" s="505"/>
      <c r="AS25" s="462" t="s">
        <v>129</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8633862</v>
      </c>
      <c r="BO25" s="375"/>
      <c r="BP25" s="375"/>
      <c r="BQ25" s="375"/>
      <c r="BR25" s="375"/>
      <c r="BS25" s="375"/>
      <c r="BT25" s="375"/>
      <c r="BU25" s="376"/>
      <c r="BV25" s="374">
        <v>11349179</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177</v>
      </c>
      <c r="F26" s="441"/>
      <c r="G26" s="441"/>
      <c r="H26" s="441"/>
      <c r="I26" s="441"/>
      <c r="J26" s="441"/>
      <c r="K26" s="442"/>
      <c r="L26" s="462">
        <v>1</v>
      </c>
      <c r="M26" s="463"/>
      <c r="N26" s="463"/>
      <c r="O26" s="463"/>
      <c r="P26" s="505"/>
      <c r="Q26" s="462">
        <v>6890</v>
      </c>
      <c r="R26" s="463"/>
      <c r="S26" s="463"/>
      <c r="T26" s="463"/>
      <c r="U26" s="463"/>
      <c r="V26" s="505"/>
      <c r="W26" s="557"/>
      <c r="X26" s="558"/>
      <c r="Y26" s="559"/>
      <c r="Z26" s="461" t="s">
        <v>178</v>
      </c>
      <c r="AA26" s="563"/>
      <c r="AB26" s="563"/>
      <c r="AC26" s="563"/>
      <c r="AD26" s="563"/>
      <c r="AE26" s="563"/>
      <c r="AF26" s="563"/>
      <c r="AG26" s="564"/>
      <c r="AH26" s="462">
        <v>194</v>
      </c>
      <c r="AI26" s="463"/>
      <c r="AJ26" s="463"/>
      <c r="AK26" s="463"/>
      <c r="AL26" s="505"/>
      <c r="AM26" s="462">
        <v>567838</v>
      </c>
      <c r="AN26" s="463"/>
      <c r="AO26" s="463"/>
      <c r="AP26" s="463"/>
      <c r="AQ26" s="463"/>
      <c r="AR26" s="505"/>
      <c r="AS26" s="462">
        <v>2927</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v>100000</v>
      </c>
      <c r="BO26" s="412"/>
      <c r="BP26" s="412"/>
      <c r="BQ26" s="412"/>
      <c r="BR26" s="412"/>
      <c r="BS26" s="412"/>
      <c r="BT26" s="412"/>
      <c r="BU26" s="413"/>
      <c r="BV26" s="411">
        <v>100000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180</v>
      </c>
      <c r="F27" s="441"/>
      <c r="G27" s="441"/>
      <c r="H27" s="441"/>
      <c r="I27" s="441"/>
      <c r="J27" s="441"/>
      <c r="K27" s="442"/>
      <c r="L27" s="462">
        <v>1</v>
      </c>
      <c r="M27" s="463"/>
      <c r="N27" s="463"/>
      <c r="O27" s="463"/>
      <c r="P27" s="505"/>
      <c r="Q27" s="462">
        <v>6300</v>
      </c>
      <c r="R27" s="463"/>
      <c r="S27" s="463"/>
      <c r="T27" s="463"/>
      <c r="U27" s="463"/>
      <c r="V27" s="505"/>
      <c r="W27" s="557"/>
      <c r="X27" s="558"/>
      <c r="Y27" s="559"/>
      <c r="Z27" s="461" t="s">
        <v>181</v>
      </c>
      <c r="AA27" s="441"/>
      <c r="AB27" s="441"/>
      <c r="AC27" s="441"/>
      <c r="AD27" s="441"/>
      <c r="AE27" s="441"/>
      <c r="AF27" s="441"/>
      <c r="AG27" s="442"/>
      <c r="AH27" s="462">
        <v>91</v>
      </c>
      <c r="AI27" s="463"/>
      <c r="AJ27" s="463"/>
      <c r="AK27" s="463"/>
      <c r="AL27" s="505"/>
      <c r="AM27" s="462">
        <v>253259</v>
      </c>
      <c r="AN27" s="463"/>
      <c r="AO27" s="463"/>
      <c r="AP27" s="463"/>
      <c r="AQ27" s="463"/>
      <c r="AR27" s="505"/>
      <c r="AS27" s="462">
        <v>2783</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t="s">
        <v>129</v>
      </c>
      <c r="BO27" s="531"/>
      <c r="BP27" s="531"/>
      <c r="BQ27" s="531"/>
      <c r="BR27" s="531"/>
      <c r="BS27" s="531"/>
      <c r="BT27" s="531"/>
      <c r="BU27" s="532"/>
      <c r="BV27" s="530" t="s">
        <v>183</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184</v>
      </c>
      <c r="F28" s="441"/>
      <c r="G28" s="441"/>
      <c r="H28" s="441"/>
      <c r="I28" s="441"/>
      <c r="J28" s="441"/>
      <c r="K28" s="442"/>
      <c r="L28" s="462">
        <v>1</v>
      </c>
      <c r="M28" s="463"/>
      <c r="N28" s="463"/>
      <c r="O28" s="463"/>
      <c r="P28" s="505"/>
      <c r="Q28" s="462">
        <v>5790</v>
      </c>
      <c r="R28" s="463"/>
      <c r="S28" s="463"/>
      <c r="T28" s="463"/>
      <c r="U28" s="463"/>
      <c r="V28" s="505"/>
      <c r="W28" s="557"/>
      <c r="X28" s="558"/>
      <c r="Y28" s="559"/>
      <c r="Z28" s="461" t="s">
        <v>185</v>
      </c>
      <c r="AA28" s="441"/>
      <c r="AB28" s="441"/>
      <c r="AC28" s="441"/>
      <c r="AD28" s="441"/>
      <c r="AE28" s="441"/>
      <c r="AF28" s="441"/>
      <c r="AG28" s="442"/>
      <c r="AH28" s="462" t="s">
        <v>138</v>
      </c>
      <c r="AI28" s="463"/>
      <c r="AJ28" s="463"/>
      <c r="AK28" s="463"/>
      <c r="AL28" s="505"/>
      <c r="AM28" s="462" t="s">
        <v>129</v>
      </c>
      <c r="AN28" s="463"/>
      <c r="AO28" s="463"/>
      <c r="AP28" s="463"/>
      <c r="AQ28" s="463"/>
      <c r="AR28" s="505"/>
      <c r="AS28" s="462" t="s">
        <v>138</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6651200</v>
      </c>
      <c r="BO28" s="375"/>
      <c r="BP28" s="375"/>
      <c r="BQ28" s="375"/>
      <c r="BR28" s="375"/>
      <c r="BS28" s="375"/>
      <c r="BT28" s="375"/>
      <c r="BU28" s="376"/>
      <c r="BV28" s="374">
        <v>5643600</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187</v>
      </c>
      <c r="F29" s="441"/>
      <c r="G29" s="441"/>
      <c r="H29" s="441"/>
      <c r="I29" s="441"/>
      <c r="J29" s="441"/>
      <c r="K29" s="442"/>
      <c r="L29" s="462">
        <v>20</v>
      </c>
      <c r="M29" s="463"/>
      <c r="N29" s="463"/>
      <c r="O29" s="463"/>
      <c r="P29" s="505"/>
      <c r="Q29" s="462">
        <v>5530</v>
      </c>
      <c r="R29" s="463"/>
      <c r="S29" s="463"/>
      <c r="T29" s="463"/>
      <c r="U29" s="463"/>
      <c r="V29" s="505"/>
      <c r="W29" s="560"/>
      <c r="X29" s="561"/>
      <c r="Y29" s="562"/>
      <c r="Z29" s="461" t="s">
        <v>188</v>
      </c>
      <c r="AA29" s="441"/>
      <c r="AB29" s="441"/>
      <c r="AC29" s="441"/>
      <c r="AD29" s="441"/>
      <c r="AE29" s="441"/>
      <c r="AF29" s="441"/>
      <c r="AG29" s="442"/>
      <c r="AH29" s="462">
        <v>1144</v>
      </c>
      <c r="AI29" s="463"/>
      <c r="AJ29" s="463"/>
      <c r="AK29" s="463"/>
      <c r="AL29" s="505"/>
      <c r="AM29" s="462">
        <v>3518612</v>
      </c>
      <c r="AN29" s="463"/>
      <c r="AO29" s="463"/>
      <c r="AP29" s="463"/>
      <c r="AQ29" s="463"/>
      <c r="AR29" s="505"/>
      <c r="AS29" s="462">
        <v>3076</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1321301</v>
      </c>
      <c r="BO29" s="412"/>
      <c r="BP29" s="412"/>
      <c r="BQ29" s="412"/>
      <c r="BR29" s="412"/>
      <c r="BS29" s="412"/>
      <c r="BT29" s="412"/>
      <c r="BU29" s="413"/>
      <c r="BV29" s="411">
        <v>875042</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100.7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4231361</v>
      </c>
      <c r="BO30" s="531"/>
      <c r="BP30" s="531"/>
      <c r="BQ30" s="531"/>
      <c r="BR30" s="531"/>
      <c r="BS30" s="531"/>
      <c r="BT30" s="531"/>
      <c r="BU30" s="532"/>
      <c r="BV30" s="530">
        <v>3506039</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197</v>
      </c>
      <c r="V33" s="435"/>
      <c r="W33" s="400" t="s">
        <v>199</v>
      </c>
      <c r="X33" s="400"/>
      <c r="Y33" s="400"/>
      <c r="Z33" s="400"/>
      <c r="AA33" s="400"/>
      <c r="AB33" s="400"/>
      <c r="AC33" s="400"/>
      <c r="AD33" s="400"/>
      <c r="AE33" s="400"/>
      <c r="AF33" s="400"/>
      <c r="AG33" s="400"/>
      <c r="AH33" s="400"/>
      <c r="AI33" s="400"/>
      <c r="AJ33" s="400"/>
      <c r="AK33" s="400"/>
      <c r="AL33" s="203"/>
      <c r="AM33" s="435" t="s">
        <v>200</v>
      </c>
      <c r="AN33" s="435"/>
      <c r="AO33" s="400" t="s">
        <v>198</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200</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5</v>
      </c>
      <c r="V34" s="601"/>
      <c r="W34" s="602" t="str">
        <f>IF('各会計、関係団体の財政状況及び健全化判断比率'!B28="","",'各会計、関係団体の財政状況及び健全化判断比率'!B28)</f>
        <v>国民健康保険事業会計</v>
      </c>
      <c r="X34" s="602"/>
      <c r="Y34" s="602"/>
      <c r="Z34" s="602"/>
      <c r="AA34" s="602"/>
      <c r="AB34" s="602"/>
      <c r="AC34" s="602"/>
      <c r="AD34" s="602"/>
      <c r="AE34" s="602"/>
      <c r="AF34" s="602"/>
      <c r="AG34" s="602"/>
      <c r="AH34" s="602"/>
      <c r="AI34" s="602"/>
      <c r="AJ34" s="602"/>
      <c r="AK34" s="602"/>
      <c r="AL34" s="178"/>
      <c r="AM34" s="601">
        <f>IF(AO34="","",MAX(C34:D43,U34:V43)+1)</f>
        <v>11</v>
      </c>
      <c r="AN34" s="601"/>
      <c r="AO34" s="602" t="str">
        <f>IF('各会計、関係団体の財政状況及び健全化判断比率'!B34="","",'各会計、関係団体の財政状況及び健全化判断比率'!B34)</f>
        <v>病院事業会計</v>
      </c>
      <c r="AP34" s="602"/>
      <c r="AQ34" s="602"/>
      <c r="AR34" s="602"/>
      <c r="AS34" s="602"/>
      <c r="AT34" s="602"/>
      <c r="AU34" s="602"/>
      <c r="AV34" s="602"/>
      <c r="AW34" s="602"/>
      <c r="AX34" s="602"/>
      <c r="AY34" s="602"/>
      <c r="AZ34" s="602"/>
      <c r="BA34" s="602"/>
      <c r="BB34" s="602"/>
      <c r="BC34" s="602"/>
      <c r="BD34" s="178"/>
      <c r="BE34" s="601">
        <f>IF(BG34="","",MAX(C34:D43,U34:V43,AM34:AN43)+1)</f>
        <v>17</v>
      </c>
      <c r="BF34" s="601"/>
      <c r="BG34" s="602" t="str">
        <f>IF('各会計、関係団体の財政状況及び健全化判断比率'!B40="","",'各会計、関係団体の財政状況及び健全化判断比率'!B40)</f>
        <v>公設地方卸売市場事業会計</v>
      </c>
      <c r="BH34" s="602"/>
      <c r="BI34" s="602"/>
      <c r="BJ34" s="602"/>
      <c r="BK34" s="602"/>
      <c r="BL34" s="602"/>
      <c r="BM34" s="602"/>
      <c r="BN34" s="602"/>
      <c r="BO34" s="602"/>
      <c r="BP34" s="602"/>
      <c r="BQ34" s="602"/>
      <c r="BR34" s="602"/>
      <c r="BS34" s="602"/>
      <c r="BT34" s="602"/>
      <c r="BU34" s="602"/>
      <c r="BV34" s="178"/>
      <c r="BW34" s="601">
        <f>IF(BY34="","",MAX(C34:D43,U34:V43,AM34:AN43,BE34:BF43)+1)</f>
        <v>18</v>
      </c>
      <c r="BX34" s="601"/>
      <c r="BY34" s="602" t="str">
        <f>IF('各会計、関係団体の財政状況及び健全化判断比率'!B68="","",'各会計、関係団体の財政状況及び健全化判断比率'!B68)</f>
        <v>大垣消防組合</v>
      </c>
      <c r="BZ34" s="602"/>
      <c r="CA34" s="602"/>
      <c r="CB34" s="602"/>
      <c r="CC34" s="602"/>
      <c r="CD34" s="602"/>
      <c r="CE34" s="602"/>
      <c r="CF34" s="602"/>
      <c r="CG34" s="602"/>
      <c r="CH34" s="602"/>
      <c r="CI34" s="602"/>
      <c r="CJ34" s="602"/>
      <c r="CK34" s="602"/>
      <c r="CL34" s="602"/>
      <c r="CM34" s="602"/>
      <c r="CN34" s="178"/>
      <c r="CO34" s="601">
        <f>IF(CQ34="","",MAX(C34:D43,U34:V43,AM34:AN43,BE34:BF43,BW34:BX43)+1)</f>
        <v>28</v>
      </c>
      <c r="CP34" s="601"/>
      <c r="CQ34" s="602" t="str">
        <f>IF('各会計、関係団体の財政状況及び健全化判断比率'!BS7="","",'各会計、関係団体の財政状況及び健全化判断比率'!BS7)</f>
        <v>大垣勤労者福祉サービスセンター</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f>IF(E35="","",C34+1)</f>
        <v>2</v>
      </c>
      <c r="D35" s="601"/>
      <c r="E35" s="602" t="str">
        <f>IF('各会計、関係団体の財政状況及び健全化判断比率'!B8="","",'各会計、関係団体の財政状況及び健全化判断比率'!B8)</f>
        <v>物品調達会計</v>
      </c>
      <c r="F35" s="602"/>
      <c r="G35" s="602"/>
      <c r="H35" s="602"/>
      <c r="I35" s="602"/>
      <c r="J35" s="602"/>
      <c r="K35" s="602"/>
      <c r="L35" s="602"/>
      <c r="M35" s="602"/>
      <c r="N35" s="602"/>
      <c r="O35" s="602"/>
      <c r="P35" s="602"/>
      <c r="Q35" s="602"/>
      <c r="R35" s="602"/>
      <c r="S35" s="602"/>
      <c r="T35" s="178"/>
      <c r="U35" s="601">
        <f>IF(W35="","",U34+1)</f>
        <v>6</v>
      </c>
      <c r="V35" s="601"/>
      <c r="W35" s="602" t="str">
        <f>IF('各会計、関係団体の財政状況及び健全化判断比率'!B29="","",'各会計、関係団体の財政状況及び健全化判断比率'!B29)</f>
        <v>国民健康保険直営診療施設事業会計</v>
      </c>
      <c r="X35" s="602"/>
      <c r="Y35" s="602"/>
      <c r="Z35" s="602"/>
      <c r="AA35" s="602"/>
      <c r="AB35" s="602"/>
      <c r="AC35" s="602"/>
      <c r="AD35" s="602"/>
      <c r="AE35" s="602"/>
      <c r="AF35" s="602"/>
      <c r="AG35" s="602"/>
      <c r="AH35" s="602"/>
      <c r="AI35" s="602"/>
      <c r="AJ35" s="602"/>
      <c r="AK35" s="602"/>
      <c r="AL35" s="178"/>
      <c r="AM35" s="601">
        <f t="shared" ref="AM35:AM43" si="0">IF(AO35="","",AM34+1)</f>
        <v>12</v>
      </c>
      <c r="AN35" s="601"/>
      <c r="AO35" s="602" t="str">
        <f>IF('各会計、関係団体の財政状況及び健全化判断比率'!B35="","",'各会計、関係団体の財政状況及び健全化判断比率'!B35)</f>
        <v>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19</v>
      </c>
      <c r="BX35" s="601"/>
      <c r="BY35" s="602" t="str">
        <f>IF('各会計、関係団体の財政状況及び健全化判断比率'!B69="","",'各会計、関係団体の財政状況及び健全化判断比率'!B69)</f>
        <v>大垣衛生施設組合</v>
      </c>
      <c r="BZ35" s="602"/>
      <c r="CA35" s="602"/>
      <c r="CB35" s="602"/>
      <c r="CC35" s="602"/>
      <c r="CD35" s="602"/>
      <c r="CE35" s="602"/>
      <c r="CF35" s="602"/>
      <c r="CG35" s="602"/>
      <c r="CH35" s="602"/>
      <c r="CI35" s="602"/>
      <c r="CJ35" s="602"/>
      <c r="CK35" s="602"/>
      <c r="CL35" s="602"/>
      <c r="CM35" s="602"/>
      <c r="CN35" s="178"/>
      <c r="CO35" s="601">
        <f t="shared" ref="CO35:CO43" si="3">IF(CQ35="","",CO34+1)</f>
        <v>29</v>
      </c>
      <c r="CP35" s="601"/>
      <c r="CQ35" s="602" t="str">
        <f>IF('各会計、関係団体の財政状況及び健全化判断比率'!BS8="","",'各会計、関係団体の財政状況及び健全化判断比率'!BS8)</f>
        <v>大垣市文化事業団</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f>IF(E36="","",C35+1)</f>
        <v>3</v>
      </c>
      <c r="D36" s="601"/>
      <c r="E36" s="602" t="str">
        <f>IF('各会計、関係団体の財政状況及び健全化判断比率'!B9="","",'各会計、関係団体の財政状況及び健全化判断比率'!B9)</f>
        <v>公共用地先行取得事業会計</v>
      </c>
      <c r="F36" s="602"/>
      <c r="G36" s="602"/>
      <c r="H36" s="602"/>
      <c r="I36" s="602"/>
      <c r="J36" s="602"/>
      <c r="K36" s="602"/>
      <c r="L36" s="602"/>
      <c r="M36" s="602"/>
      <c r="N36" s="602"/>
      <c r="O36" s="602"/>
      <c r="P36" s="602"/>
      <c r="Q36" s="602"/>
      <c r="R36" s="602"/>
      <c r="S36" s="602"/>
      <c r="T36" s="178"/>
      <c r="U36" s="601">
        <f t="shared" ref="U36:U43" si="4">IF(W36="","",U35+1)</f>
        <v>7</v>
      </c>
      <c r="V36" s="601"/>
      <c r="W36" s="602" t="str">
        <f>IF('各会計、関係団体の財政状況及び健全化判断比率'!B30="","",'各会計、関係団体の財政状況及び健全化判断比率'!B30)</f>
        <v>後期高齢者医療事業会計</v>
      </c>
      <c r="X36" s="602"/>
      <c r="Y36" s="602"/>
      <c r="Z36" s="602"/>
      <c r="AA36" s="602"/>
      <c r="AB36" s="602"/>
      <c r="AC36" s="602"/>
      <c r="AD36" s="602"/>
      <c r="AE36" s="602"/>
      <c r="AF36" s="602"/>
      <c r="AG36" s="602"/>
      <c r="AH36" s="602"/>
      <c r="AI36" s="602"/>
      <c r="AJ36" s="602"/>
      <c r="AK36" s="602"/>
      <c r="AL36" s="178"/>
      <c r="AM36" s="601">
        <f t="shared" si="0"/>
        <v>13</v>
      </c>
      <c r="AN36" s="601"/>
      <c r="AO36" s="602" t="str">
        <f>IF('各会計、関係団体の財政状況及び健全化判断比率'!B36="","",'各会計、関係団体の財政状況及び健全化判断比率'!B36)</f>
        <v>簡易水道事業会計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20</v>
      </c>
      <c r="BX36" s="601"/>
      <c r="BY36" s="602" t="str">
        <f>IF('各会計、関係団体の財政状況及び健全化判断比率'!B70="","",'各会計、関係団体の財政状況及び健全化判断比率'!B70)</f>
        <v>西南濃粗大廃棄物処理組合</v>
      </c>
      <c r="BZ36" s="602"/>
      <c r="CA36" s="602"/>
      <c r="CB36" s="602"/>
      <c r="CC36" s="602"/>
      <c r="CD36" s="602"/>
      <c r="CE36" s="602"/>
      <c r="CF36" s="602"/>
      <c r="CG36" s="602"/>
      <c r="CH36" s="602"/>
      <c r="CI36" s="602"/>
      <c r="CJ36" s="602"/>
      <c r="CK36" s="602"/>
      <c r="CL36" s="602"/>
      <c r="CM36" s="602"/>
      <c r="CN36" s="178"/>
      <c r="CO36" s="601">
        <f t="shared" si="3"/>
        <v>30</v>
      </c>
      <c r="CP36" s="601"/>
      <c r="CQ36" s="602" t="str">
        <f>IF('各会計、関係団体の財政状況及び健全化判断比率'!BS9="","",'各会計、関係団体の財政状況及び健全化判断比率'!BS9)</f>
        <v>大垣市土地開発公社</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〇</v>
      </c>
      <c r="DH36" s="603"/>
      <c r="DI36" s="205"/>
    </row>
    <row r="37" spans="1:113" ht="32.25" customHeight="1" x14ac:dyDescent="0.2">
      <c r="A37" s="178"/>
      <c r="B37" s="202"/>
      <c r="C37" s="601">
        <f>IF(E37="","",C36+1)</f>
        <v>4</v>
      </c>
      <c r="D37" s="601"/>
      <c r="E37" s="602" t="str">
        <f>IF('各会計、関係団体の財政状況及び健全化判断比率'!B10="","",'各会計、関係団体の財政状況及び健全化判断比率'!B10)</f>
        <v>市行造林事業会計</v>
      </c>
      <c r="F37" s="602"/>
      <c r="G37" s="602"/>
      <c r="H37" s="602"/>
      <c r="I37" s="602"/>
      <c r="J37" s="602"/>
      <c r="K37" s="602"/>
      <c r="L37" s="602"/>
      <c r="M37" s="602"/>
      <c r="N37" s="602"/>
      <c r="O37" s="602"/>
      <c r="P37" s="602"/>
      <c r="Q37" s="602"/>
      <c r="R37" s="602"/>
      <c r="S37" s="602"/>
      <c r="T37" s="178"/>
      <c r="U37" s="601">
        <f t="shared" si="4"/>
        <v>8</v>
      </c>
      <c r="V37" s="601"/>
      <c r="W37" s="602" t="str">
        <f>IF('各会計、関係団体の財政状況及び健全化判断比率'!B31="","",'各会計、関係団体の財政状況及び健全化判断比率'!B31)</f>
        <v>介護保険事業会計</v>
      </c>
      <c r="X37" s="602"/>
      <c r="Y37" s="602"/>
      <c r="Z37" s="602"/>
      <c r="AA37" s="602"/>
      <c r="AB37" s="602"/>
      <c r="AC37" s="602"/>
      <c r="AD37" s="602"/>
      <c r="AE37" s="602"/>
      <c r="AF37" s="602"/>
      <c r="AG37" s="602"/>
      <c r="AH37" s="602"/>
      <c r="AI37" s="602"/>
      <c r="AJ37" s="602"/>
      <c r="AK37" s="602"/>
      <c r="AL37" s="178"/>
      <c r="AM37" s="601">
        <f t="shared" si="0"/>
        <v>14</v>
      </c>
      <c r="AN37" s="601"/>
      <c r="AO37" s="602" t="str">
        <f>IF('各会計、関係団体の財政状況及び健全化判断比率'!B37="","",'各会計、関係団体の財政状況及び健全化判断比率'!B37)</f>
        <v>公共下水道事業会計</v>
      </c>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21</v>
      </c>
      <c r="BX37" s="601"/>
      <c r="BY37" s="602" t="str">
        <f>IF('各会計、関係団体の財政状況及び健全化判断比率'!B71="","",'各会計、関係団体の財政状況及び健全化判断比率'!B71)</f>
        <v>西濃環境整備組合</v>
      </c>
      <c r="BZ37" s="602"/>
      <c r="CA37" s="602"/>
      <c r="CB37" s="602"/>
      <c r="CC37" s="602"/>
      <c r="CD37" s="602"/>
      <c r="CE37" s="602"/>
      <c r="CF37" s="602"/>
      <c r="CG37" s="602"/>
      <c r="CH37" s="602"/>
      <c r="CI37" s="602"/>
      <c r="CJ37" s="602"/>
      <c r="CK37" s="602"/>
      <c r="CL37" s="602"/>
      <c r="CM37" s="602"/>
      <c r="CN37" s="178"/>
      <c r="CO37" s="601">
        <f t="shared" si="3"/>
        <v>31</v>
      </c>
      <c r="CP37" s="601"/>
      <c r="CQ37" s="602" t="str">
        <f>IF('各会計、関係団体の財政状況及び健全化判断比率'!BS10="","",'各会計、関係団体の財政状況及び健全化判断比率'!BS10)</f>
        <v>かみいしづ緑の村公社</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f t="shared" si="4"/>
        <v>9</v>
      </c>
      <c r="V38" s="601"/>
      <c r="W38" s="602" t="str">
        <f>IF('各会計、関係団体の財政状況及び健全化判断比率'!B32="","",'各会計、関係団体の財政状況及び健全化判断比率'!B32)</f>
        <v>駐車場事業会計</v>
      </c>
      <c r="X38" s="602"/>
      <c r="Y38" s="602"/>
      <c r="Z38" s="602"/>
      <c r="AA38" s="602"/>
      <c r="AB38" s="602"/>
      <c r="AC38" s="602"/>
      <c r="AD38" s="602"/>
      <c r="AE38" s="602"/>
      <c r="AF38" s="602"/>
      <c r="AG38" s="602"/>
      <c r="AH38" s="602"/>
      <c r="AI38" s="602"/>
      <c r="AJ38" s="602"/>
      <c r="AK38" s="602"/>
      <c r="AL38" s="178"/>
      <c r="AM38" s="601">
        <f t="shared" si="0"/>
        <v>15</v>
      </c>
      <c r="AN38" s="601"/>
      <c r="AO38" s="602" t="str">
        <f>IF('各会計、関係団体の財政状況及び健全化判断比率'!B38="","",'各会計、関係団体の財政状況及び健全化判断比率'!B38)</f>
        <v>特定環境保全公共下水道事業会計</v>
      </c>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22</v>
      </c>
      <c r="BX38" s="601"/>
      <c r="BY38" s="602" t="str">
        <f>IF('各会計、関係団体の財政状況及び健全化判断比率'!B72="","",'各会計、関係団体の財政状況及び健全化判断比率'!B72)</f>
        <v>あすわ苑老人福祉施設事務組合</v>
      </c>
      <c r="BZ38" s="602"/>
      <c r="CA38" s="602"/>
      <c r="CB38" s="602"/>
      <c r="CC38" s="602"/>
      <c r="CD38" s="602"/>
      <c r="CE38" s="602"/>
      <c r="CF38" s="602"/>
      <c r="CG38" s="602"/>
      <c r="CH38" s="602"/>
      <c r="CI38" s="602"/>
      <c r="CJ38" s="602"/>
      <c r="CK38" s="602"/>
      <c r="CL38" s="602"/>
      <c r="CM38" s="602"/>
      <c r="CN38" s="178"/>
      <c r="CO38" s="601">
        <f t="shared" si="3"/>
        <v>32</v>
      </c>
      <c r="CP38" s="601"/>
      <c r="CQ38" s="602" t="str">
        <f>IF('各会計、関係団体の財政状況及び健全化判断比率'!BS11="","",'各会計、関係団体の財政状況及び健全化判断比率'!BS11)</f>
        <v>養老線管理機構</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f t="shared" si="4"/>
        <v>10</v>
      </c>
      <c r="V39" s="601"/>
      <c r="W39" s="602" t="str">
        <f>IF('各会計、関係団体の財政状況及び健全化判断比率'!B33="","",'各会計、関係団体の財政状況及び健全化判断比率'!B33)</f>
        <v>競輪事業会計</v>
      </c>
      <c r="X39" s="602"/>
      <c r="Y39" s="602"/>
      <c r="Z39" s="602"/>
      <c r="AA39" s="602"/>
      <c r="AB39" s="602"/>
      <c r="AC39" s="602"/>
      <c r="AD39" s="602"/>
      <c r="AE39" s="602"/>
      <c r="AF39" s="602"/>
      <c r="AG39" s="602"/>
      <c r="AH39" s="602"/>
      <c r="AI39" s="602"/>
      <c r="AJ39" s="602"/>
      <c r="AK39" s="602"/>
      <c r="AL39" s="178"/>
      <c r="AM39" s="601">
        <f t="shared" si="0"/>
        <v>16</v>
      </c>
      <c r="AN39" s="601"/>
      <c r="AO39" s="602" t="str">
        <f>IF('各会計、関係団体の財政状況及び健全化判断比率'!B39="","",'各会計、関係団体の財政状況及び健全化判断比率'!B39)</f>
        <v>農業集落排水事業会計</v>
      </c>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23</v>
      </c>
      <c r="BX39" s="601"/>
      <c r="BY39" s="602" t="str">
        <f>IF('各会計、関係団体の財政状況及び健全化判断比率'!B73="","",'各会計、関係団体の財政状況及び健全化判断比率'!B73)</f>
        <v>大垣市安八郡安八町東安中学校組合</v>
      </c>
      <c r="BZ39" s="602"/>
      <c r="CA39" s="602"/>
      <c r="CB39" s="602"/>
      <c r="CC39" s="602"/>
      <c r="CD39" s="602"/>
      <c r="CE39" s="602"/>
      <c r="CF39" s="602"/>
      <c r="CG39" s="602"/>
      <c r="CH39" s="602"/>
      <c r="CI39" s="602"/>
      <c r="CJ39" s="602"/>
      <c r="CK39" s="602"/>
      <c r="CL39" s="602"/>
      <c r="CM39" s="602"/>
      <c r="CN39" s="178"/>
      <c r="CO39" s="601">
        <f t="shared" si="3"/>
        <v>33</v>
      </c>
      <c r="CP39" s="601"/>
      <c r="CQ39" s="602" t="str">
        <f>IF('各会計、関係団体の財政状況及び健全化判断比率'!BS12="","",'各会計、関係団体の財政状況及び健全化判断比率'!BS12)</f>
        <v>樽見鉄道株式会社</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24</v>
      </c>
      <c r="BX40" s="601"/>
      <c r="BY40" s="602" t="str">
        <f>IF('各会計、関係団体の財政状況及び健全化判断比率'!B74="","",'各会計、関係団体の財政状況及び健全化判断比率'!B74)</f>
        <v>岐阜県後期高齢者医療広域連合（一般会計）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25</v>
      </c>
      <c r="BX41" s="601"/>
      <c r="BY41" s="602" t="str">
        <f>IF('各会計、関係団体の財政状況及び健全化判断比率'!B75="","",'各会計、関係団体の財政状況及び健全化判断比率'!B75)</f>
        <v>岐阜県後期高齢者医療広域連合（特別会計）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26</v>
      </c>
      <c r="BX42" s="601"/>
      <c r="BY42" s="602" t="str">
        <f>IF('各会計、関係団体の財政状況及び健全化判断比率'!B76="","",'各会計、関係団体の財政状況及び健全化判断比率'!B76)</f>
        <v>西美濃さくら苑介護老人保健施設事務組合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27</v>
      </c>
      <c r="BX43" s="601"/>
      <c r="BY43" s="602" t="str">
        <f>IF('各会計、関係団体の財政状況及び健全化判断比率'!B77="","",'各会計、関係団体の財政状況及び健全化判断比率'!B77)</f>
        <v>大垣輪中水防事務組合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644</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587</v>
      </c>
      <c r="G33" s="29" t="s">
        <v>588</v>
      </c>
      <c r="H33" s="29" t="s">
        <v>589</v>
      </c>
      <c r="I33" s="29" t="s">
        <v>590</v>
      </c>
      <c r="J33" s="30" t="s">
        <v>591</v>
      </c>
      <c r="K33" s="22"/>
      <c r="L33" s="22"/>
      <c r="M33" s="22"/>
      <c r="N33" s="22"/>
      <c r="O33" s="22"/>
      <c r="P33" s="22"/>
    </row>
    <row r="34" spans="1:16" ht="39" customHeight="1" x14ac:dyDescent="0.2">
      <c r="A34" s="22"/>
      <c r="B34" s="31"/>
      <c r="C34" s="1180" t="s">
        <v>593</v>
      </c>
      <c r="D34" s="1180"/>
      <c r="E34" s="1181"/>
      <c r="F34" s="32">
        <v>77.680000000000007</v>
      </c>
      <c r="G34" s="33">
        <v>78.17</v>
      </c>
      <c r="H34" s="33">
        <v>77.03</v>
      </c>
      <c r="I34" s="33">
        <v>77.010000000000005</v>
      </c>
      <c r="J34" s="34">
        <v>77.989999999999995</v>
      </c>
      <c r="K34" s="22"/>
      <c r="L34" s="22"/>
      <c r="M34" s="22"/>
      <c r="N34" s="22"/>
      <c r="O34" s="22"/>
      <c r="P34" s="22"/>
    </row>
    <row r="35" spans="1:16" ht="39" customHeight="1" x14ac:dyDescent="0.2">
      <c r="A35" s="22"/>
      <c r="B35" s="35"/>
      <c r="C35" s="1174" t="s">
        <v>594</v>
      </c>
      <c r="D35" s="1175"/>
      <c r="E35" s="1176"/>
      <c r="F35" s="36">
        <v>5.87</v>
      </c>
      <c r="G35" s="37">
        <v>7.01</v>
      </c>
      <c r="H35" s="37">
        <v>7.97</v>
      </c>
      <c r="I35" s="37">
        <v>6.13</v>
      </c>
      <c r="J35" s="38">
        <v>12.54</v>
      </c>
      <c r="K35" s="22"/>
      <c r="L35" s="22"/>
      <c r="M35" s="22"/>
      <c r="N35" s="22"/>
      <c r="O35" s="22"/>
      <c r="P35" s="22"/>
    </row>
    <row r="36" spans="1:16" ht="39" customHeight="1" x14ac:dyDescent="0.2">
      <c r="A36" s="22"/>
      <c r="B36" s="35"/>
      <c r="C36" s="1174" t="s">
        <v>595</v>
      </c>
      <c r="D36" s="1175"/>
      <c r="E36" s="1176"/>
      <c r="F36" s="36">
        <v>8.83</v>
      </c>
      <c r="G36" s="37">
        <v>8.08</v>
      </c>
      <c r="H36" s="37">
        <v>6.89</v>
      </c>
      <c r="I36" s="37">
        <v>6.33</v>
      </c>
      <c r="J36" s="38">
        <v>5.7</v>
      </c>
      <c r="K36" s="22"/>
      <c r="L36" s="22"/>
      <c r="M36" s="22"/>
      <c r="N36" s="22"/>
      <c r="O36" s="22"/>
      <c r="P36" s="22"/>
    </row>
    <row r="37" spans="1:16" ht="39" customHeight="1" x14ac:dyDescent="0.2">
      <c r="A37" s="22"/>
      <c r="B37" s="35"/>
      <c r="C37" s="1174" t="s">
        <v>596</v>
      </c>
      <c r="D37" s="1175"/>
      <c r="E37" s="1176"/>
      <c r="F37" s="36">
        <v>6.09</v>
      </c>
      <c r="G37" s="37">
        <v>5.88</v>
      </c>
      <c r="H37" s="37">
        <v>5.68</v>
      </c>
      <c r="I37" s="37">
        <v>5.72</v>
      </c>
      <c r="J37" s="38">
        <v>5.61</v>
      </c>
      <c r="K37" s="22"/>
      <c r="L37" s="22"/>
      <c r="M37" s="22"/>
      <c r="N37" s="22"/>
      <c r="O37" s="22"/>
      <c r="P37" s="22"/>
    </row>
    <row r="38" spans="1:16" ht="39" customHeight="1" x14ac:dyDescent="0.2">
      <c r="A38" s="22"/>
      <c r="B38" s="35"/>
      <c r="C38" s="1174" t="s">
        <v>597</v>
      </c>
      <c r="D38" s="1175"/>
      <c r="E38" s="1176"/>
      <c r="F38" s="36">
        <v>4.91</v>
      </c>
      <c r="G38" s="37">
        <v>4.7</v>
      </c>
      <c r="H38" s="37">
        <v>4.96</v>
      </c>
      <c r="I38" s="37">
        <v>5.2</v>
      </c>
      <c r="J38" s="38">
        <v>5.25</v>
      </c>
      <c r="K38" s="22"/>
      <c r="L38" s="22"/>
      <c r="M38" s="22"/>
      <c r="N38" s="22"/>
      <c r="O38" s="22"/>
      <c r="P38" s="22"/>
    </row>
    <row r="39" spans="1:16" ht="39" customHeight="1" x14ac:dyDescent="0.2">
      <c r="A39" s="22"/>
      <c r="B39" s="35"/>
      <c r="C39" s="1174" t="s">
        <v>598</v>
      </c>
      <c r="D39" s="1175"/>
      <c r="E39" s="1176"/>
      <c r="F39" s="36">
        <v>3.5</v>
      </c>
      <c r="G39" s="37">
        <v>3.39</v>
      </c>
      <c r="H39" s="37">
        <v>3.39</v>
      </c>
      <c r="I39" s="37">
        <v>3.23</v>
      </c>
      <c r="J39" s="38">
        <v>2.93</v>
      </c>
      <c r="K39" s="22"/>
      <c r="L39" s="22"/>
      <c r="M39" s="22"/>
      <c r="N39" s="22"/>
      <c r="O39" s="22"/>
      <c r="P39" s="22"/>
    </row>
    <row r="40" spans="1:16" ht="39" customHeight="1" x14ac:dyDescent="0.2">
      <c r="A40" s="22"/>
      <c r="B40" s="35"/>
      <c r="C40" s="1174" t="s">
        <v>599</v>
      </c>
      <c r="D40" s="1175"/>
      <c r="E40" s="1176"/>
      <c r="F40" s="36">
        <v>0</v>
      </c>
      <c r="G40" s="37">
        <v>0</v>
      </c>
      <c r="H40" s="37">
        <v>0.31</v>
      </c>
      <c r="I40" s="37">
        <v>0.89</v>
      </c>
      <c r="J40" s="38">
        <v>0.84</v>
      </c>
      <c r="K40" s="22"/>
      <c r="L40" s="22"/>
      <c r="M40" s="22"/>
      <c r="N40" s="22"/>
      <c r="O40" s="22"/>
      <c r="P40" s="22"/>
    </row>
    <row r="41" spans="1:16" ht="39" customHeight="1" x14ac:dyDescent="0.2">
      <c r="A41" s="22"/>
      <c r="B41" s="35"/>
      <c r="C41" s="1174" t="s">
        <v>600</v>
      </c>
      <c r="D41" s="1175"/>
      <c r="E41" s="1176"/>
      <c r="F41" s="36">
        <v>0.17</v>
      </c>
      <c r="G41" s="37">
        <v>0.16</v>
      </c>
      <c r="H41" s="37">
        <v>0.15</v>
      </c>
      <c r="I41" s="37">
        <v>0.18</v>
      </c>
      <c r="J41" s="38">
        <v>0.17</v>
      </c>
      <c r="K41" s="22"/>
      <c r="L41" s="22"/>
      <c r="M41" s="22"/>
      <c r="N41" s="22"/>
      <c r="O41" s="22"/>
      <c r="P41" s="22"/>
    </row>
    <row r="42" spans="1:16" ht="39" customHeight="1" x14ac:dyDescent="0.2">
      <c r="A42" s="22"/>
      <c r="B42" s="39"/>
      <c r="C42" s="1174" t="s">
        <v>601</v>
      </c>
      <c r="D42" s="1175"/>
      <c r="E42" s="1176"/>
      <c r="F42" s="36" t="s">
        <v>545</v>
      </c>
      <c r="G42" s="37" t="s">
        <v>545</v>
      </c>
      <c r="H42" s="37" t="s">
        <v>545</v>
      </c>
      <c r="I42" s="37" t="s">
        <v>545</v>
      </c>
      <c r="J42" s="38" t="s">
        <v>545</v>
      </c>
      <c r="K42" s="22"/>
      <c r="L42" s="22"/>
      <c r="M42" s="22"/>
      <c r="N42" s="22"/>
      <c r="O42" s="22"/>
      <c r="P42" s="22"/>
    </row>
    <row r="43" spans="1:16" ht="39" customHeight="1" thickBot="1" x14ac:dyDescent="0.25">
      <c r="A43" s="22"/>
      <c r="B43" s="40"/>
      <c r="C43" s="1177" t="s">
        <v>602</v>
      </c>
      <c r="D43" s="1178"/>
      <c r="E43" s="1179"/>
      <c r="F43" s="41">
        <v>0.05</v>
      </c>
      <c r="G43" s="42">
        <v>0.06</v>
      </c>
      <c r="H43" s="42">
        <v>0.14000000000000001</v>
      </c>
      <c r="I43" s="42">
        <v>0.09</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wHAFlsLmoklbWi5DoosCrnqpaTbUkfKHIll0IUL/6dq5xo0buaiG5nD324T/rWzPiPpEMKUtlVL7iC+uLPGFA==" saltValue="fnXrvZrklU8D94jVaHF7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8"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587</v>
      </c>
      <c r="L44" s="56" t="s">
        <v>588</v>
      </c>
      <c r="M44" s="56" t="s">
        <v>589</v>
      </c>
      <c r="N44" s="56" t="s">
        <v>590</v>
      </c>
      <c r="O44" s="57" t="s">
        <v>591</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5211</v>
      </c>
      <c r="L45" s="60">
        <v>5289</v>
      </c>
      <c r="M45" s="60">
        <v>5493</v>
      </c>
      <c r="N45" s="60">
        <v>5586</v>
      </c>
      <c r="O45" s="61">
        <v>5654</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545</v>
      </c>
      <c r="L46" s="64" t="s">
        <v>545</v>
      </c>
      <c r="M46" s="64" t="s">
        <v>545</v>
      </c>
      <c r="N46" s="64" t="s">
        <v>545</v>
      </c>
      <c r="O46" s="65" t="s">
        <v>545</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545</v>
      </c>
      <c r="L47" s="64" t="s">
        <v>545</v>
      </c>
      <c r="M47" s="64" t="s">
        <v>545</v>
      </c>
      <c r="N47" s="64" t="s">
        <v>545</v>
      </c>
      <c r="O47" s="65" t="s">
        <v>545</v>
      </c>
      <c r="P47" s="48"/>
      <c r="Q47" s="48"/>
      <c r="R47" s="48"/>
      <c r="S47" s="48"/>
      <c r="T47" s="48"/>
      <c r="U47" s="48"/>
    </row>
    <row r="48" spans="1:21" ht="30.75" customHeight="1" x14ac:dyDescent="0.2">
      <c r="A48" s="48"/>
      <c r="B48" s="1184"/>
      <c r="C48" s="1185"/>
      <c r="D48" s="62"/>
      <c r="E48" s="1190" t="s">
        <v>15</v>
      </c>
      <c r="F48" s="1190"/>
      <c r="G48" s="1190"/>
      <c r="H48" s="1190"/>
      <c r="I48" s="1190"/>
      <c r="J48" s="1191"/>
      <c r="K48" s="63">
        <v>1455</v>
      </c>
      <c r="L48" s="64">
        <v>1420</v>
      </c>
      <c r="M48" s="64">
        <v>1482</v>
      </c>
      <c r="N48" s="64">
        <v>1248</v>
      </c>
      <c r="O48" s="65">
        <v>1023</v>
      </c>
      <c r="P48" s="48"/>
      <c r="Q48" s="48"/>
      <c r="R48" s="48"/>
      <c r="S48" s="48"/>
      <c r="T48" s="48"/>
      <c r="U48" s="48"/>
    </row>
    <row r="49" spans="1:21" ht="30.75" customHeight="1" x14ac:dyDescent="0.2">
      <c r="A49" s="48"/>
      <c r="B49" s="1184"/>
      <c r="C49" s="1185"/>
      <c r="D49" s="62"/>
      <c r="E49" s="1190" t="s">
        <v>16</v>
      </c>
      <c r="F49" s="1190"/>
      <c r="G49" s="1190"/>
      <c r="H49" s="1190"/>
      <c r="I49" s="1190"/>
      <c r="J49" s="1191"/>
      <c r="K49" s="63">
        <v>97</v>
      </c>
      <c r="L49" s="64">
        <v>100</v>
      </c>
      <c r="M49" s="64">
        <v>93</v>
      </c>
      <c r="N49" s="64">
        <v>97</v>
      </c>
      <c r="O49" s="65">
        <v>106</v>
      </c>
      <c r="P49" s="48"/>
      <c r="Q49" s="48"/>
      <c r="R49" s="48"/>
      <c r="S49" s="48"/>
      <c r="T49" s="48"/>
      <c r="U49" s="48"/>
    </row>
    <row r="50" spans="1:21" ht="30.75" customHeight="1" x14ac:dyDescent="0.2">
      <c r="A50" s="48"/>
      <c r="B50" s="1184"/>
      <c r="C50" s="1185"/>
      <c r="D50" s="62"/>
      <c r="E50" s="1190" t="s">
        <v>17</v>
      </c>
      <c r="F50" s="1190"/>
      <c r="G50" s="1190"/>
      <c r="H50" s="1190"/>
      <c r="I50" s="1190"/>
      <c r="J50" s="1191"/>
      <c r="K50" s="63">
        <v>193</v>
      </c>
      <c r="L50" s="64">
        <v>220</v>
      </c>
      <c r="M50" s="64">
        <v>219</v>
      </c>
      <c r="N50" s="64">
        <v>216</v>
      </c>
      <c r="O50" s="65">
        <v>213</v>
      </c>
      <c r="P50" s="48"/>
      <c r="Q50" s="48"/>
      <c r="R50" s="48"/>
      <c r="S50" s="48"/>
      <c r="T50" s="48"/>
      <c r="U50" s="48"/>
    </row>
    <row r="51" spans="1:21" ht="30.75" customHeight="1" x14ac:dyDescent="0.2">
      <c r="A51" s="48"/>
      <c r="B51" s="1186"/>
      <c r="C51" s="1187"/>
      <c r="D51" s="66"/>
      <c r="E51" s="1190" t="s">
        <v>18</v>
      </c>
      <c r="F51" s="1190"/>
      <c r="G51" s="1190"/>
      <c r="H51" s="1190"/>
      <c r="I51" s="1190"/>
      <c r="J51" s="1191"/>
      <c r="K51" s="63">
        <v>0</v>
      </c>
      <c r="L51" s="64" t="s">
        <v>545</v>
      </c>
      <c r="M51" s="64" t="s">
        <v>545</v>
      </c>
      <c r="N51" s="64">
        <v>0</v>
      </c>
      <c r="O51" s="65" t="s">
        <v>545</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6754</v>
      </c>
      <c r="L52" s="64">
        <v>6832</v>
      </c>
      <c r="M52" s="64">
        <v>6818</v>
      </c>
      <c r="N52" s="64">
        <v>6532</v>
      </c>
      <c r="O52" s="65">
        <v>6429</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202</v>
      </c>
      <c r="L53" s="69">
        <v>197</v>
      </c>
      <c r="M53" s="69">
        <v>469</v>
      </c>
      <c r="N53" s="69">
        <v>615</v>
      </c>
      <c r="O53" s="70">
        <v>567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603</v>
      </c>
      <c r="P55" s="48"/>
      <c r="Q55" s="48"/>
      <c r="R55" s="48"/>
      <c r="S55" s="48"/>
      <c r="T55" s="48"/>
      <c r="U55" s="48"/>
    </row>
    <row r="56" spans="1:21" ht="31.5" customHeight="1" thickBot="1" x14ac:dyDescent="0.25">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x14ac:dyDescent="0.2">
      <c r="B57" s="1198" t="s">
        <v>25</v>
      </c>
      <c r="C57" s="1199"/>
      <c r="D57" s="1202" t="s">
        <v>26</v>
      </c>
      <c r="E57" s="1203"/>
      <c r="F57" s="1203"/>
      <c r="G57" s="1203"/>
      <c r="H57" s="1203"/>
      <c r="I57" s="1203"/>
      <c r="J57" s="1204"/>
      <c r="K57" s="83" t="s">
        <v>642</v>
      </c>
      <c r="L57" s="84" t="s">
        <v>642</v>
      </c>
      <c r="M57" s="84" t="s">
        <v>642</v>
      </c>
      <c r="N57" s="84" t="s">
        <v>642</v>
      </c>
      <c r="O57" s="85" t="s">
        <v>642</v>
      </c>
    </row>
    <row r="58" spans="1:21" ht="31.5" customHeight="1" thickBot="1" x14ac:dyDescent="0.25">
      <c r="B58" s="1200"/>
      <c r="C58" s="1201"/>
      <c r="D58" s="1205" t="s">
        <v>27</v>
      </c>
      <c r="E58" s="1206"/>
      <c r="F58" s="1206"/>
      <c r="G58" s="1206"/>
      <c r="H58" s="1206"/>
      <c r="I58" s="1206"/>
      <c r="J58" s="1207"/>
      <c r="K58" s="86" t="s">
        <v>642</v>
      </c>
      <c r="L58" s="87" t="s">
        <v>642</v>
      </c>
      <c r="M58" s="87" t="s">
        <v>642</v>
      </c>
      <c r="N58" s="87" t="s">
        <v>642</v>
      </c>
      <c r="O58" s="88" t="s">
        <v>642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1cFWp8avfj9M4LsStrXTNjG6L9XAyxJVd4WhKwGffVS+c3E7GVtqH3kfqdOJBVyd9HYVQrXG1YaAp2yMayQXA==" saltValue="QFo+yHKeUwSnc4ucTmwd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587</v>
      </c>
      <c r="J40" s="100" t="s">
        <v>588</v>
      </c>
      <c r="K40" s="100" t="s">
        <v>589</v>
      </c>
      <c r="L40" s="100" t="s">
        <v>590</v>
      </c>
      <c r="M40" s="101" t="s">
        <v>591</v>
      </c>
    </row>
    <row r="41" spans="2:13" ht="27.75" customHeight="1" x14ac:dyDescent="0.2">
      <c r="B41" s="1208" t="s">
        <v>30</v>
      </c>
      <c r="C41" s="1209"/>
      <c r="D41" s="102"/>
      <c r="E41" s="1214" t="s">
        <v>31</v>
      </c>
      <c r="F41" s="1214"/>
      <c r="G41" s="1214"/>
      <c r="H41" s="1215"/>
      <c r="I41" s="358">
        <v>65207</v>
      </c>
      <c r="J41" s="359">
        <v>67506</v>
      </c>
      <c r="K41" s="359">
        <v>69823</v>
      </c>
      <c r="L41" s="359">
        <v>69356</v>
      </c>
      <c r="M41" s="360">
        <v>68492</v>
      </c>
    </row>
    <row r="42" spans="2:13" ht="27.75" customHeight="1" x14ac:dyDescent="0.2">
      <c r="B42" s="1210"/>
      <c r="C42" s="1211"/>
      <c r="D42" s="103"/>
      <c r="E42" s="1216" t="s">
        <v>32</v>
      </c>
      <c r="F42" s="1216"/>
      <c r="G42" s="1216"/>
      <c r="H42" s="1217"/>
      <c r="I42" s="361">
        <v>4648</v>
      </c>
      <c r="J42" s="362">
        <v>4411</v>
      </c>
      <c r="K42" s="362">
        <v>3506</v>
      </c>
      <c r="L42" s="362">
        <v>3257</v>
      </c>
      <c r="M42" s="363">
        <v>2963</v>
      </c>
    </row>
    <row r="43" spans="2:13" ht="27.75" customHeight="1" x14ac:dyDescent="0.2">
      <c r="B43" s="1210"/>
      <c r="C43" s="1211"/>
      <c r="D43" s="103"/>
      <c r="E43" s="1216" t="s">
        <v>33</v>
      </c>
      <c r="F43" s="1216"/>
      <c r="G43" s="1216"/>
      <c r="H43" s="1217"/>
      <c r="I43" s="361">
        <v>19710</v>
      </c>
      <c r="J43" s="362">
        <v>19054</v>
      </c>
      <c r="K43" s="362">
        <v>18092</v>
      </c>
      <c r="L43" s="362">
        <v>16486</v>
      </c>
      <c r="M43" s="363">
        <v>14094</v>
      </c>
    </row>
    <row r="44" spans="2:13" ht="27.75" customHeight="1" x14ac:dyDescent="0.2">
      <c r="B44" s="1210"/>
      <c r="C44" s="1211"/>
      <c r="D44" s="103"/>
      <c r="E44" s="1216" t="s">
        <v>34</v>
      </c>
      <c r="F44" s="1216"/>
      <c r="G44" s="1216"/>
      <c r="H44" s="1217"/>
      <c r="I44" s="361">
        <v>932</v>
      </c>
      <c r="J44" s="362">
        <v>990</v>
      </c>
      <c r="K44" s="362">
        <v>1056</v>
      </c>
      <c r="L44" s="362">
        <v>1340</v>
      </c>
      <c r="M44" s="363">
        <v>1314</v>
      </c>
    </row>
    <row r="45" spans="2:13" ht="27.75" customHeight="1" x14ac:dyDescent="0.2">
      <c r="B45" s="1210"/>
      <c r="C45" s="1211"/>
      <c r="D45" s="103"/>
      <c r="E45" s="1216" t="s">
        <v>35</v>
      </c>
      <c r="F45" s="1216"/>
      <c r="G45" s="1216"/>
      <c r="H45" s="1217"/>
      <c r="I45" s="361">
        <v>8180</v>
      </c>
      <c r="J45" s="362">
        <v>8269</v>
      </c>
      <c r="K45" s="362">
        <v>8573</v>
      </c>
      <c r="L45" s="362">
        <v>8667</v>
      </c>
      <c r="M45" s="363">
        <v>9035</v>
      </c>
    </row>
    <row r="46" spans="2:13" ht="27.75" customHeight="1" x14ac:dyDescent="0.2">
      <c r="B46" s="1210"/>
      <c r="C46" s="1211"/>
      <c r="D46" s="104"/>
      <c r="E46" s="1216" t="s">
        <v>36</v>
      </c>
      <c r="F46" s="1216"/>
      <c r="G46" s="1216"/>
      <c r="H46" s="1217"/>
      <c r="I46" s="361">
        <v>2512</v>
      </c>
      <c r="J46" s="362">
        <v>2000</v>
      </c>
      <c r="K46" s="362">
        <v>1580</v>
      </c>
      <c r="L46" s="362">
        <v>586</v>
      </c>
      <c r="M46" s="363">
        <v>511</v>
      </c>
    </row>
    <row r="47" spans="2:13" ht="27.75" customHeight="1" x14ac:dyDescent="0.2">
      <c r="B47" s="1210"/>
      <c r="C47" s="1211"/>
      <c r="D47" s="105"/>
      <c r="E47" s="1218" t="s">
        <v>37</v>
      </c>
      <c r="F47" s="1219"/>
      <c r="G47" s="1219"/>
      <c r="H47" s="1220"/>
      <c r="I47" s="361" t="s">
        <v>545</v>
      </c>
      <c r="J47" s="362" t="s">
        <v>545</v>
      </c>
      <c r="K47" s="362" t="s">
        <v>545</v>
      </c>
      <c r="L47" s="362" t="s">
        <v>545</v>
      </c>
      <c r="M47" s="363" t="s">
        <v>545</v>
      </c>
    </row>
    <row r="48" spans="2:13" ht="27.75" customHeight="1" x14ac:dyDescent="0.2">
      <c r="B48" s="1210"/>
      <c r="C48" s="1211"/>
      <c r="D48" s="103"/>
      <c r="E48" s="1216" t="s">
        <v>38</v>
      </c>
      <c r="F48" s="1216"/>
      <c r="G48" s="1216"/>
      <c r="H48" s="1217"/>
      <c r="I48" s="361" t="s">
        <v>545</v>
      </c>
      <c r="J48" s="362" t="s">
        <v>545</v>
      </c>
      <c r="K48" s="362" t="s">
        <v>545</v>
      </c>
      <c r="L48" s="362" t="s">
        <v>545</v>
      </c>
      <c r="M48" s="363" t="s">
        <v>545</v>
      </c>
    </row>
    <row r="49" spans="2:13" ht="27.75" customHeight="1" x14ac:dyDescent="0.2">
      <c r="B49" s="1212"/>
      <c r="C49" s="1213"/>
      <c r="D49" s="103"/>
      <c r="E49" s="1216" t="s">
        <v>39</v>
      </c>
      <c r="F49" s="1216"/>
      <c r="G49" s="1216"/>
      <c r="H49" s="1217"/>
      <c r="I49" s="361" t="s">
        <v>545</v>
      </c>
      <c r="J49" s="362" t="s">
        <v>545</v>
      </c>
      <c r="K49" s="362" t="s">
        <v>545</v>
      </c>
      <c r="L49" s="362" t="s">
        <v>545</v>
      </c>
      <c r="M49" s="363" t="s">
        <v>545</v>
      </c>
    </row>
    <row r="50" spans="2:13" ht="27.75" customHeight="1" x14ac:dyDescent="0.2">
      <c r="B50" s="1221" t="s">
        <v>40</v>
      </c>
      <c r="C50" s="1222"/>
      <c r="D50" s="106"/>
      <c r="E50" s="1216" t="s">
        <v>41</v>
      </c>
      <c r="F50" s="1216"/>
      <c r="G50" s="1216"/>
      <c r="H50" s="1217"/>
      <c r="I50" s="361">
        <v>15196</v>
      </c>
      <c r="J50" s="362">
        <v>15972</v>
      </c>
      <c r="K50" s="362">
        <v>12003</v>
      </c>
      <c r="L50" s="362">
        <v>12771</v>
      </c>
      <c r="M50" s="363">
        <v>15098</v>
      </c>
    </row>
    <row r="51" spans="2:13" ht="27.75" customHeight="1" x14ac:dyDescent="0.2">
      <c r="B51" s="1210"/>
      <c r="C51" s="1211"/>
      <c r="D51" s="103"/>
      <c r="E51" s="1216" t="s">
        <v>42</v>
      </c>
      <c r="F51" s="1216"/>
      <c r="G51" s="1216"/>
      <c r="H51" s="1217"/>
      <c r="I51" s="361">
        <v>23108</v>
      </c>
      <c r="J51" s="362">
        <v>21859</v>
      </c>
      <c r="K51" s="362">
        <v>18598</v>
      </c>
      <c r="L51" s="362">
        <v>17140</v>
      </c>
      <c r="M51" s="363">
        <v>14860</v>
      </c>
    </row>
    <row r="52" spans="2:13" ht="27.75" customHeight="1" x14ac:dyDescent="0.2">
      <c r="B52" s="1212"/>
      <c r="C52" s="1213"/>
      <c r="D52" s="103"/>
      <c r="E52" s="1216" t="s">
        <v>43</v>
      </c>
      <c r="F52" s="1216"/>
      <c r="G52" s="1216"/>
      <c r="H52" s="1217"/>
      <c r="I52" s="361">
        <v>61151</v>
      </c>
      <c r="J52" s="362">
        <v>61266</v>
      </c>
      <c r="K52" s="362">
        <v>60820</v>
      </c>
      <c r="L52" s="362">
        <v>59662</v>
      </c>
      <c r="M52" s="363">
        <v>58255</v>
      </c>
    </row>
    <row r="53" spans="2:13" ht="27.75" customHeight="1" thickBot="1" x14ac:dyDescent="0.25">
      <c r="B53" s="1223" t="s">
        <v>44</v>
      </c>
      <c r="C53" s="1224"/>
      <c r="D53" s="107"/>
      <c r="E53" s="1225" t="s">
        <v>45</v>
      </c>
      <c r="F53" s="1225"/>
      <c r="G53" s="1225"/>
      <c r="H53" s="1226"/>
      <c r="I53" s="364">
        <v>1733</v>
      </c>
      <c r="J53" s="365">
        <v>3134</v>
      </c>
      <c r="K53" s="365">
        <v>11209</v>
      </c>
      <c r="L53" s="365">
        <v>10120</v>
      </c>
      <c r="M53" s="366">
        <v>8197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IPckkUkcxNoWpEIifkGRf4jZVB9dxta5AzCAldD7j9VoQ8UfHemEJaH1G2HRfFIKguapAm6f9y9LY1rT0JmLGg==" saltValue="iEo8LnnxqTMlCxjrN1eQ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589</v>
      </c>
      <c r="G54" s="116" t="s">
        <v>590</v>
      </c>
      <c r="H54" s="117" t="s">
        <v>591</v>
      </c>
    </row>
    <row r="55" spans="2:8" ht="52.5" customHeight="1" x14ac:dyDescent="0.2">
      <c r="B55" s="118"/>
      <c r="C55" s="1235" t="s">
        <v>48</v>
      </c>
      <c r="D55" s="1235"/>
      <c r="E55" s="1236"/>
      <c r="F55" s="119">
        <v>5352</v>
      </c>
      <c r="G55" s="119">
        <v>5644</v>
      </c>
      <c r="H55" s="120">
        <v>6651</v>
      </c>
    </row>
    <row r="56" spans="2:8" ht="52.5" customHeight="1" x14ac:dyDescent="0.2">
      <c r="B56" s="121"/>
      <c r="C56" s="1237" t="s">
        <v>49</v>
      </c>
      <c r="D56" s="1237"/>
      <c r="E56" s="1238"/>
      <c r="F56" s="122">
        <v>1148</v>
      </c>
      <c r="G56" s="122">
        <v>875</v>
      </c>
      <c r="H56" s="123">
        <v>1321</v>
      </c>
    </row>
    <row r="57" spans="2:8" ht="53.25" customHeight="1" x14ac:dyDescent="0.2">
      <c r="B57" s="121"/>
      <c r="C57" s="1239" t="s">
        <v>50</v>
      </c>
      <c r="D57" s="1239"/>
      <c r="E57" s="1240"/>
      <c r="F57" s="124">
        <v>3060</v>
      </c>
      <c r="G57" s="124">
        <v>3506</v>
      </c>
      <c r="H57" s="125">
        <v>4231</v>
      </c>
    </row>
    <row r="58" spans="2:8" ht="45.75" customHeight="1" x14ac:dyDescent="0.2">
      <c r="B58" s="126"/>
      <c r="C58" s="1227" t="s">
        <v>634</v>
      </c>
      <c r="D58" s="1228"/>
      <c r="E58" s="1229"/>
      <c r="F58" s="127">
        <v>977</v>
      </c>
      <c r="G58" s="127">
        <v>804</v>
      </c>
      <c r="H58" s="128">
        <v>1368</v>
      </c>
    </row>
    <row r="59" spans="2:8" ht="45.75" customHeight="1" x14ac:dyDescent="0.2">
      <c r="B59" s="126"/>
      <c r="C59" s="1227" t="s">
        <v>635</v>
      </c>
      <c r="D59" s="1228"/>
      <c r="E59" s="1229"/>
      <c r="F59" s="127">
        <v>533</v>
      </c>
      <c r="G59" s="127">
        <v>608</v>
      </c>
      <c r="H59" s="128">
        <v>1013</v>
      </c>
    </row>
    <row r="60" spans="2:8" ht="45.75" customHeight="1" x14ac:dyDescent="0.2">
      <c r="B60" s="126"/>
      <c r="C60" s="1227" t="s">
        <v>636</v>
      </c>
      <c r="D60" s="1228"/>
      <c r="E60" s="1229"/>
      <c r="F60" s="127">
        <v>939</v>
      </c>
      <c r="G60" s="127">
        <v>877</v>
      </c>
      <c r="H60" s="128">
        <v>855</v>
      </c>
    </row>
    <row r="61" spans="2:8" ht="45.75" customHeight="1" x14ac:dyDescent="0.2">
      <c r="B61" s="126"/>
      <c r="C61" s="1227" t="s">
        <v>637</v>
      </c>
      <c r="D61" s="1228"/>
      <c r="E61" s="1229"/>
      <c r="F61" s="127">
        <v>402</v>
      </c>
      <c r="G61" s="127">
        <v>397</v>
      </c>
      <c r="H61" s="128">
        <v>392</v>
      </c>
    </row>
    <row r="62" spans="2:8" ht="45.75" customHeight="1" thickBot="1" x14ac:dyDescent="0.25">
      <c r="B62" s="129"/>
      <c r="C62" s="1230" t="s">
        <v>638</v>
      </c>
      <c r="D62" s="1231"/>
      <c r="E62" s="1232"/>
      <c r="F62" s="130" t="s">
        <v>639</v>
      </c>
      <c r="G62" s="130">
        <v>600</v>
      </c>
      <c r="H62" s="131">
        <v>390</v>
      </c>
    </row>
    <row r="63" spans="2:8" ht="52.5" customHeight="1" thickBot="1" x14ac:dyDescent="0.25">
      <c r="B63" s="132"/>
      <c r="C63" s="1233" t="s">
        <v>51</v>
      </c>
      <c r="D63" s="1233"/>
      <c r="E63" s="1234"/>
      <c r="F63" s="133">
        <v>9559</v>
      </c>
      <c r="G63" s="133">
        <v>10025</v>
      </c>
      <c r="H63" s="134">
        <v>12204</v>
      </c>
    </row>
    <row r="64" spans="2:8" ht="13.2" x14ac:dyDescent="0.2"/>
  </sheetData>
  <sheetProtection password="C5BB"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7" zoomScale="55" zoomScaleNormal="55" zoomScaleSheetLayoutView="55" workbookViewId="0">
      <selection activeCell="AN43" sqref="AN43:DC47"/>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655</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651</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654</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649</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587</v>
      </c>
      <c r="BQ50" s="1250"/>
      <c r="BR50" s="1250"/>
      <c r="BS50" s="1250"/>
      <c r="BT50" s="1250"/>
      <c r="BU50" s="1250"/>
      <c r="BV50" s="1250"/>
      <c r="BW50" s="1250"/>
      <c r="BX50" s="1250" t="s">
        <v>588</v>
      </c>
      <c r="BY50" s="1250"/>
      <c r="BZ50" s="1250"/>
      <c r="CA50" s="1250"/>
      <c r="CB50" s="1250"/>
      <c r="CC50" s="1250"/>
      <c r="CD50" s="1250"/>
      <c r="CE50" s="1250"/>
      <c r="CF50" s="1250" t="s">
        <v>589</v>
      </c>
      <c r="CG50" s="1250"/>
      <c r="CH50" s="1250"/>
      <c r="CI50" s="1250"/>
      <c r="CJ50" s="1250"/>
      <c r="CK50" s="1250"/>
      <c r="CL50" s="1250"/>
      <c r="CM50" s="1250"/>
      <c r="CN50" s="1250" t="s">
        <v>590</v>
      </c>
      <c r="CO50" s="1250"/>
      <c r="CP50" s="1250"/>
      <c r="CQ50" s="1250"/>
      <c r="CR50" s="1250"/>
      <c r="CS50" s="1250"/>
      <c r="CT50" s="1250"/>
      <c r="CU50" s="1250"/>
      <c r="CV50" s="1250" t="s">
        <v>591</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648</v>
      </c>
      <c r="AO51" s="1249"/>
      <c r="AP51" s="1249"/>
      <c r="AQ51" s="1249"/>
      <c r="AR51" s="1249"/>
      <c r="AS51" s="1249"/>
      <c r="AT51" s="1249"/>
      <c r="AU51" s="1249"/>
      <c r="AV51" s="1249"/>
      <c r="AW51" s="1249"/>
      <c r="AX51" s="1249"/>
      <c r="AY51" s="1249"/>
      <c r="AZ51" s="1249"/>
      <c r="BA51" s="1249"/>
      <c r="BB51" s="1249" t="s">
        <v>646</v>
      </c>
      <c r="BC51" s="1249"/>
      <c r="BD51" s="1249"/>
      <c r="BE51" s="1249"/>
      <c r="BF51" s="1249"/>
      <c r="BG51" s="1249"/>
      <c r="BH51" s="1249"/>
      <c r="BI51" s="1249"/>
      <c r="BJ51" s="1249"/>
      <c r="BK51" s="1249"/>
      <c r="BL51" s="1249"/>
      <c r="BM51" s="1249"/>
      <c r="BN51" s="1249"/>
      <c r="BO51" s="1249"/>
      <c r="BP51" s="1248">
        <v>5.7</v>
      </c>
      <c r="BQ51" s="1248"/>
      <c r="BR51" s="1248"/>
      <c r="BS51" s="1248"/>
      <c r="BT51" s="1248"/>
      <c r="BU51" s="1248"/>
      <c r="BV51" s="1248"/>
      <c r="BW51" s="1248"/>
      <c r="BX51" s="1248">
        <v>10.3</v>
      </c>
      <c r="BY51" s="1248"/>
      <c r="BZ51" s="1248"/>
      <c r="CA51" s="1248"/>
      <c r="CB51" s="1248"/>
      <c r="CC51" s="1248"/>
      <c r="CD51" s="1248"/>
      <c r="CE51" s="1248"/>
      <c r="CF51" s="1248">
        <v>37</v>
      </c>
      <c r="CG51" s="1248"/>
      <c r="CH51" s="1248"/>
      <c r="CI51" s="1248"/>
      <c r="CJ51" s="1248"/>
      <c r="CK51" s="1248"/>
      <c r="CL51" s="1248"/>
      <c r="CM51" s="1248"/>
      <c r="CN51" s="1248">
        <v>32.5</v>
      </c>
      <c r="CO51" s="1248"/>
      <c r="CP51" s="1248"/>
      <c r="CQ51" s="1248"/>
      <c r="CR51" s="1248"/>
      <c r="CS51" s="1248"/>
      <c r="CT51" s="1248"/>
      <c r="CU51" s="1248"/>
      <c r="CV51" s="1248">
        <v>25</v>
      </c>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653</v>
      </c>
      <c r="BC53" s="1249"/>
      <c r="BD53" s="1249"/>
      <c r="BE53" s="1249"/>
      <c r="BF53" s="1249"/>
      <c r="BG53" s="1249"/>
      <c r="BH53" s="1249"/>
      <c r="BI53" s="1249"/>
      <c r="BJ53" s="1249"/>
      <c r="BK53" s="1249"/>
      <c r="BL53" s="1249"/>
      <c r="BM53" s="1249"/>
      <c r="BN53" s="1249"/>
      <c r="BO53" s="1249"/>
      <c r="BP53" s="1248">
        <v>73.5</v>
      </c>
      <c r="BQ53" s="1248"/>
      <c r="BR53" s="1248"/>
      <c r="BS53" s="1248"/>
      <c r="BT53" s="1248"/>
      <c r="BU53" s="1248"/>
      <c r="BV53" s="1248"/>
      <c r="BW53" s="1248"/>
      <c r="BX53" s="1248">
        <v>74.5</v>
      </c>
      <c r="BY53" s="1248"/>
      <c r="BZ53" s="1248"/>
      <c r="CA53" s="1248"/>
      <c r="CB53" s="1248"/>
      <c r="CC53" s="1248"/>
      <c r="CD53" s="1248"/>
      <c r="CE53" s="1248"/>
      <c r="CF53" s="1248">
        <v>73.2</v>
      </c>
      <c r="CG53" s="1248"/>
      <c r="CH53" s="1248"/>
      <c r="CI53" s="1248"/>
      <c r="CJ53" s="1248"/>
      <c r="CK53" s="1248"/>
      <c r="CL53" s="1248"/>
      <c r="CM53" s="1248"/>
      <c r="CN53" s="1248">
        <v>74</v>
      </c>
      <c r="CO53" s="1248"/>
      <c r="CP53" s="1248"/>
      <c r="CQ53" s="1248"/>
      <c r="CR53" s="1248"/>
      <c r="CS53" s="1248"/>
      <c r="CT53" s="1248"/>
      <c r="CU53" s="1248"/>
      <c r="CV53" s="1248">
        <v>75.099999999999994</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647</v>
      </c>
      <c r="AO55" s="1250"/>
      <c r="AP55" s="1250"/>
      <c r="AQ55" s="1250"/>
      <c r="AR55" s="1250"/>
      <c r="AS55" s="1250"/>
      <c r="AT55" s="1250"/>
      <c r="AU55" s="1250"/>
      <c r="AV55" s="1250"/>
      <c r="AW55" s="1250"/>
      <c r="AX55" s="1250"/>
      <c r="AY55" s="1250"/>
      <c r="AZ55" s="1250"/>
      <c r="BA55" s="1250"/>
      <c r="BB55" s="1249" t="s">
        <v>646</v>
      </c>
      <c r="BC55" s="1249"/>
      <c r="BD55" s="1249"/>
      <c r="BE55" s="1249"/>
      <c r="BF55" s="1249"/>
      <c r="BG55" s="1249"/>
      <c r="BH55" s="1249"/>
      <c r="BI55" s="1249"/>
      <c r="BJ55" s="1249"/>
      <c r="BK55" s="1249"/>
      <c r="BL55" s="1249"/>
      <c r="BM55" s="1249"/>
      <c r="BN55" s="1249"/>
      <c r="BO55" s="1249"/>
      <c r="BP55" s="1248">
        <v>20.100000000000001</v>
      </c>
      <c r="BQ55" s="1248"/>
      <c r="BR55" s="1248"/>
      <c r="BS55" s="1248"/>
      <c r="BT55" s="1248"/>
      <c r="BU55" s="1248"/>
      <c r="BV55" s="1248"/>
      <c r="BW55" s="1248"/>
      <c r="BX55" s="1248">
        <v>16</v>
      </c>
      <c r="BY55" s="1248"/>
      <c r="BZ55" s="1248"/>
      <c r="CA55" s="1248"/>
      <c r="CB55" s="1248"/>
      <c r="CC55" s="1248"/>
      <c r="CD55" s="1248"/>
      <c r="CE55" s="1248"/>
      <c r="CF55" s="1248">
        <v>18.399999999999999</v>
      </c>
      <c r="CG55" s="1248"/>
      <c r="CH55" s="1248"/>
      <c r="CI55" s="1248"/>
      <c r="CJ55" s="1248"/>
      <c r="CK55" s="1248"/>
      <c r="CL55" s="1248"/>
      <c r="CM55" s="1248"/>
      <c r="CN55" s="1248">
        <v>13.5</v>
      </c>
      <c r="CO55" s="1248"/>
      <c r="CP55" s="1248"/>
      <c r="CQ55" s="1248"/>
      <c r="CR55" s="1248"/>
      <c r="CS55" s="1248"/>
      <c r="CT55" s="1248"/>
      <c r="CU55" s="1248"/>
      <c r="CV55" s="1248">
        <v>1.5</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653</v>
      </c>
      <c r="BC57" s="1249"/>
      <c r="BD57" s="1249"/>
      <c r="BE57" s="1249"/>
      <c r="BF57" s="1249"/>
      <c r="BG57" s="1249"/>
      <c r="BH57" s="1249"/>
      <c r="BI57" s="1249"/>
      <c r="BJ57" s="1249"/>
      <c r="BK57" s="1249"/>
      <c r="BL57" s="1249"/>
      <c r="BM57" s="1249"/>
      <c r="BN57" s="1249"/>
      <c r="BO57" s="1249"/>
      <c r="BP57" s="1248">
        <v>57.7</v>
      </c>
      <c r="BQ57" s="1248"/>
      <c r="BR57" s="1248"/>
      <c r="BS57" s="1248"/>
      <c r="BT57" s="1248"/>
      <c r="BU57" s="1248"/>
      <c r="BV57" s="1248"/>
      <c r="BW57" s="1248"/>
      <c r="BX57" s="1248">
        <v>58.8</v>
      </c>
      <c r="BY57" s="1248"/>
      <c r="BZ57" s="1248"/>
      <c r="CA57" s="1248"/>
      <c r="CB57" s="1248"/>
      <c r="CC57" s="1248"/>
      <c r="CD57" s="1248"/>
      <c r="CE57" s="1248"/>
      <c r="CF57" s="1248">
        <v>59.8</v>
      </c>
      <c r="CG57" s="1248"/>
      <c r="CH57" s="1248"/>
      <c r="CI57" s="1248"/>
      <c r="CJ57" s="1248"/>
      <c r="CK57" s="1248"/>
      <c r="CL57" s="1248"/>
      <c r="CM57" s="1248"/>
      <c r="CN57" s="1248">
        <v>60.2</v>
      </c>
      <c r="CO57" s="1248"/>
      <c r="CP57" s="1248"/>
      <c r="CQ57" s="1248"/>
      <c r="CR57" s="1248"/>
      <c r="CS57" s="1248"/>
      <c r="CT57" s="1248"/>
      <c r="CU57" s="1248"/>
      <c r="CV57" s="1248">
        <v>58.6</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652</v>
      </c>
    </row>
    <row r="64" spans="1:109" ht="13.2" x14ac:dyDescent="0.2">
      <c r="B64" s="1242"/>
      <c r="G64" s="1278"/>
      <c r="I64" s="1280"/>
      <c r="J64" s="1280"/>
      <c r="K64" s="1280"/>
      <c r="L64" s="1280"/>
      <c r="M64" s="1280"/>
      <c r="N64" s="1279"/>
      <c r="AM64" s="1278"/>
      <c r="AN64" s="1278" t="s">
        <v>651</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650</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649</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587</v>
      </c>
      <c r="BQ72" s="1250"/>
      <c r="BR72" s="1250"/>
      <c r="BS72" s="1250"/>
      <c r="BT72" s="1250"/>
      <c r="BU72" s="1250"/>
      <c r="BV72" s="1250"/>
      <c r="BW72" s="1250"/>
      <c r="BX72" s="1250" t="s">
        <v>588</v>
      </c>
      <c r="BY72" s="1250"/>
      <c r="BZ72" s="1250"/>
      <c r="CA72" s="1250"/>
      <c r="CB72" s="1250"/>
      <c r="CC72" s="1250"/>
      <c r="CD72" s="1250"/>
      <c r="CE72" s="1250"/>
      <c r="CF72" s="1250" t="s">
        <v>589</v>
      </c>
      <c r="CG72" s="1250"/>
      <c r="CH72" s="1250"/>
      <c r="CI72" s="1250"/>
      <c r="CJ72" s="1250"/>
      <c r="CK72" s="1250"/>
      <c r="CL72" s="1250"/>
      <c r="CM72" s="1250"/>
      <c r="CN72" s="1250" t="s">
        <v>590</v>
      </c>
      <c r="CO72" s="1250"/>
      <c r="CP72" s="1250"/>
      <c r="CQ72" s="1250"/>
      <c r="CR72" s="1250"/>
      <c r="CS72" s="1250"/>
      <c r="CT72" s="1250"/>
      <c r="CU72" s="1250"/>
      <c r="CV72" s="1250" t="s">
        <v>591</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648</v>
      </c>
      <c r="AO73" s="1249"/>
      <c r="AP73" s="1249"/>
      <c r="AQ73" s="1249"/>
      <c r="AR73" s="1249"/>
      <c r="AS73" s="1249"/>
      <c r="AT73" s="1249"/>
      <c r="AU73" s="1249"/>
      <c r="AV73" s="1249"/>
      <c r="AW73" s="1249"/>
      <c r="AX73" s="1249"/>
      <c r="AY73" s="1249"/>
      <c r="AZ73" s="1249"/>
      <c r="BA73" s="1249"/>
      <c r="BB73" s="1249" t="s">
        <v>646</v>
      </c>
      <c r="BC73" s="1249"/>
      <c r="BD73" s="1249"/>
      <c r="BE73" s="1249"/>
      <c r="BF73" s="1249"/>
      <c r="BG73" s="1249"/>
      <c r="BH73" s="1249"/>
      <c r="BI73" s="1249"/>
      <c r="BJ73" s="1249"/>
      <c r="BK73" s="1249"/>
      <c r="BL73" s="1249"/>
      <c r="BM73" s="1249"/>
      <c r="BN73" s="1249"/>
      <c r="BO73" s="1249"/>
      <c r="BP73" s="1248">
        <v>5.7</v>
      </c>
      <c r="BQ73" s="1248"/>
      <c r="BR73" s="1248"/>
      <c r="BS73" s="1248"/>
      <c r="BT73" s="1248"/>
      <c r="BU73" s="1248"/>
      <c r="BV73" s="1248"/>
      <c r="BW73" s="1248"/>
      <c r="BX73" s="1248">
        <v>10.3</v>
      </c>
      <c r="BY73" s="1248"/>
      <c r="BZ73" s="1248"/>
      <c r="CA73" s="1248"/>
      <c r="CB73" s="1248"/>
      <c r="CC73" s="1248"/>
      <c r="CD73" s="1248"/>
      <c r="CE73" s="1248"/>
      <c r="CF73" s="1248">
        <v>37</v>
      </c>
      <c r="CG73" s="1248"/>
      <c r="CH73" s="1248"/>
      <c r="CI73" s="1248"/>
      <c r="CJ73" s="1248"/>
      <c r="CK73" s="1248"/>
      <c r="CL73" s="1248"/>
      <c r="CM73" s="1248"/>
      <c r="CN73" s="1248">
        <v>32.5</v>
      </c>
      <c r="CO73" s="1248"/>
      <c r="CP73" s="1248"/>
      <c r="CQ73" s="1248"/>
      <c r="CR73" s="1248"/>
      <c r="CS73" s="1248"/>
      <c r="CT73" s="1248"/>
      <c r="CU73" s="1248"/>
      <c r="CV73" s="1248">
        <v>25</v>
      </c>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645</v>
      </c>
      <c r="BC75" s="1249"/>
      <c r="BD75" s="1249"/>
      <c r="BE75" s="1249"/>
      <c r="BF75" s="1249"/>
      <c r="BG75" s="1249"/>
      <c r="BH75" s="1249"/>
      <c r="BI75" s="1249"/>
      <c r="BJ75" s="1249"/>
      <c r="BK75" s="1249"/>
      <c r="BL75" s="1249"/>
      <c r="BM75" s="1249"/>
      <c r="BN75" s="1249"/>
      <c r="BO75" s="1249"/>
      <c r="BP75" s="1248">
        <v>0.9</v>
      </c>
      <c r="BQ75" s="1248"/>
      <c r="BR75" s="1248"/>
      <c r="BS75" s="1248"/>
      <c r="BT75" s="1248"/>
      <c r="BU75" s="1248"/>
      <c r="BV75" s="1248"/>
      <c r="BW75" s="1248"/>
      <c r="BX75" s="1248">
        <v>0.8</v>
      </c>
      <c r="BY75" s="1248"/>
      <c r="BZ75" s="1248"/>
      <c r="CA75" s="1248"/>
      <c r="CB75" s="1248"/>
      <c r="CC75" s="1248"/>
      <c r="CD75" s="1248"/>
      <c r="CE75" s="1248"/>
      <c r="CF75" s="1248">
        <v>0.9</v>
      </c>
      <c r="CG75" s="1248"/>
      <c r="CH75" s="1248"/>
      <c r="CI75" s="1248"/>
      <c r="CJ75" s="1248"/>
      <c r="CK75" s="1248"/>
      <c r="CL75" s="1248"/>
      <c r="CM75" s="1248"/>
      <c r="CN75" s="1248">
        <v>1.3</v>
      </c>
      <c r="CO75" s="1248"/>
      <c r="CP75" s="1248"/>
      <c r="CQ75" s="1248"/>
      <c r="CR75" s="1248"/>
      <c r="CS75" s="1248"/>
      <c r="CT75" s="1248"/>
      <c r="CU75" s="1248"/>
      <c r="CV75" s="1248">
        <v>1.7</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647</v>
      </c>
      <c r="AO77" s="1250"/>
      <c r="AP77" s="1250"/>
      <c r="AQ77" s="1250"/>
      <c r="AR77" s="1250"/>
      <c r="AS77" s="1250"/>
      <c r="AT77" s="1250"/>
      <c r="AU77" s="1250"/>
      <c r="AV77" s="1250"/>
      <c r="AW77" s="1250"/>
      <c r="AX77" s="1250"/>
      <c r="AY77" s="1250"/>
      <c r="AZ77" s="1250"/>
      <c r="BA77" s="1250"/>
      <c r="BB77" s="1249" t="s">
        <v>646</v>
      </c>
      <c r="BC77" s="1249"/>
      <c r="BD77" s="1249"/>
      <c r="BE77" s="1249"/>
      <c r="BF77" s="1249"/>
      <c r="BG77" s="1249"/>
      <c r="BH77" s="1249"/>
      <c r="BI77" s="1249"/>
      <c r="BJ77" s="1249"/>
      <c r="BK77" s="1249"/>
      <c r="BL77" s="1249"/>
      <c r="BM77" s="1249"/>
      <c r="BN77" s="1249"/>
      <c r="BO77" s="1249"/>
      <c r="BP77" s="1248">
        <v>20.100000000000001</v>
      </c>
      <c r="BQ77" s="1248"/>
      <c r="BR77" s="1248"/>
      <c r="BS77" s="1248"/>
      <c r="BT77" s="1248"/>
      <c r="BU77" s="1248"/>
      <c r="BV77" s="1248"/>
      <c r="BW77" s="1248"/>
      <c r="BX77" s="1248">
        <v>16</v>
      </c>
      <c r="BY77" s="1248"/>
      <c r="BZ77" s="1248"/>
      <c r="CA77" s="1248"/>
      <c r="CB77" s="1248"/>
      <c r="CC77" s="1248"/>
      <c r="CD77" s="1248"/>
      <c r="CE77" s="1248"/>
      <c r="CF77" s="1248">
        <v>18.399999999999999</v>
      </c>
      <c r="CG77" s="1248"/>
      <c r="CH77" s="1248"/>
      <c r="CI77" s="1248"/>
      <c r="CJ77" s="1248"/>
      <c r="CK77" s="1248"/>
      <c r="CL77" s="1248"/>
      <c r="CM77" s="1248"/>
      <c r="CN77" s="1248">
        <v>13.5</v>
      </c>
      <c r="CO77" s="1248"/>
      <c r="CP77" s="1248"/>
      <c r="CQ77" s="1248"/>
      <c r="CR77" s="1248"/>
      <c r="CS77" s="1248"/>
      <c r="CT77" s="1248"/>
      <c r="CU77" s="1248"/>
      <c r="CV77" s="1248">
        <v>1.5</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645</v>
      </c>
      <c r="BC79" s="1249"/>
      <c r="BD79" s="1249"/>
      <c r="BE79" s="1249"/>
      <c r="BF79" s="1249"/>
      <c r="BG79" s="1249"/>
      <c r="BH79" s="1249"/>
      <c r="BI79" s="1249"/>
      <c r="BJ79" s="1249"/>
      <c r="BK79" s="1249"/>
      <c r="BL79" s="1249"/>
      <c r="BM79" s="1249"/>
      <c r="BN79" s="1249"/>
      <c r="BO79" s="1249"/>
      <c r="BP79" s="1248">
        <v>5.8</v>
      </c>
      <c r="BQ79" s="1248"/>
      <c r="BR79" s="1248"/>
      <c r="BS79" s="1248"/>
      <c r="BT79" s="1248"/>
      <c r="BU79" s="1248"/>
      <c r="BV79" s="1248"/>
      <c r="BW79" s="1248"/>
      <c r="BX79" s="1248">
        <v>5.3</v>
      </c>
      <c r="BY79" s="1248"/>
      <c r="BZ79" s="1248"/>
      <c r="CA79" s="1248"/>
      <c r="CB79" s="1248"/>
      <c r="CC79" s="1248"/>
      <c r="CD79" s="1248"/>
      <c r="CE79" s="1248"/>
      <c r="CF79" s="1248">
        <v>5</v>
      </c>
      <c r="CG79" s="1248"/>
      <c r="CH79" s="1248"/>
      <c r="CI79" s="1248"/>
      <c r="CJ79" s="1248"/>
      <c r="CK79" s="1248"/>
      <c r="CL79" s="1248"/>
      <c r="CM79" s="1248"/>
      <c r="CN79" s="1248">
        <v>4.3</v>
      </c>
      <c r="CO79" s="1248"/>
      <c r="CP79" s="1248"/>
      <c r="CQ79" s="1248"/>
      <c r="CR79" s="1248"/>
      <c r="CS79" s="1248"/>
      <c r="CT79" s="1248"/>
      <c r="CU79" s="1248"/>
      <c r="CV79" s="1248">
        <v>3.9</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X8nxe7uPyTBh4OT3IaMejNUDFXMuGNSZO4jfLIBvLpuq0CyBu6GaY+TSat3x2JgSuy+frIyHLiRtKPVr0RJ1GA==" saltValue="kJ9/NYQtFCVKNQcc4zn7n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9" zoomScale="55" zoomScaleNormal="55" zoomScaleSheetLayoutView="70"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534</v>
      </c>
    </row>
  </sheetData>
  <sheetProtection algorithmName="SHA-512" hashValue="yqbqQj6AQ++AbZ5t0+3sTvTZmvN4i8Ic/mk/Vw5ZtfQaLTZdBTcU37yiwW3G7vWWq0rL77RS88rqh8tTeOzfTA==" saltValue="Ou05JJP6Lw0fXgWfZBQM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8" zoomScale="55" zoomScaleNormal="55" zoomScaleSheetLayoutView="55" workbookViewId="0">
      <selection activeCell="AN43" sqref="AN43:DC47"/>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534</v>
      </c>
    </row>
  </sheetData>
  <sheetProtection algorithmName="SHA-512" hashValue="cikU8LfGrQ6Wf1cixYNuob9Tq7fgXHdix0kmPV4PF5Mmn8OBF9/0Jypk1QcoGQEWwcvQseH+8GPTrOBfjgocCw==" saltValue="r3VdwULCYcB32krPmwOK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584</v>
      </c>
      <c r="G2" s="148"/>
      <c r="H2" s="149"/>
    </row>
    <row r="3" spans="1:8" x14ac:dyDescent="0.2">
      <c r="A3" s="145" t="s">
        <v>577</v>
      </c>
      <c r="B3" s="150"/>
      <c r="C3" s="151"/>
      <c r="D3" s="152">
        <v>39551</v>
      </c>
      <c r="E3" s="153"/>
      <c r="F3" s="154">
        <v>51875</v>
      </c>
      <c r="G3" s="155"/>
      <c r="H3" s="156"/>
    </row>
    <row r="4" spans="1:8" x14ac:dyDescent="0.2">
      <c r="A4" s="157"/>
      <c r="B4" s="158"/>
      <c r="C4" s="159"/>
      <c r="D4" s="160">
        <v>30214</v>
      </c>
      <c r="E4" s="161"/>
      <c r="F4" s="162">
        <v>29372</v>
      </c>
      <c r="G4" s="163"/>
      <c r="H4" s="164"/>
    </row>
    <row r="5" spans="1:8" x14ac:dyDescent="0.2">
      <c r="A5" s="145" t="s">
        <v>579</v>
      </c>
      <c r="B5" s="150"/>
      <c r="C5" s="151"/>
      <c r="D5" s="152">
        <v>55328</v>
      </c>
      <c r="E5" s="153"/>
      <c r="F5" s="154">
        <v>48064</v>
      </c>
      <c r="G5" s="155"/>
      <c r="H5" s="156"/>
    </row>
    <row r="6" spans="1:8" x14ac:dyDescent="0.2">
      <c r="A6" s="157"/>
      <c r="B6" s="158"/>
      <c r="C6" s="159"/>
      <c r="D6" s="160">
        <v>47420</v>
      </c>
      <c r="E6" s="161"/>
      <c r="F6" s="162">
        <v>30373</v>
      </c>
      <c r="G6" s="163"/>
      <c r="H6" s="164"/>
    </row>
    <row r="7" spans="1:8" x14ac:dyDescent="0.2">
      <c r="A7" s="145" t="s">
        <v>580</v>
      </c>
      <c r="B7" s="150"/>
      <c r="C7" s="151"/>
      <c r="D7" s="152">
        <v>87194</v>
      </c>
      <c r="E7" s="153"/>
      <c r="F7" s="154">
        <v>56662</v>
      </c>
      <c r="G7" s="155"/>
      <c r="H7" s="156"/>
    </row>
    <row r="8" spans="1:8" x14ac:dyDescent="0.2">
      <c r="A8" s="157"/>
      <c r="B8" s="158"/>
      <c r="C8" s="159"/>
      <c r="D8" s="160">
        <v>74721</v>
      </c>
      <c r="E8" s="161"/>
      <c r="F8" s="162">
        <v>34709</v>
      </c>
      <c r="G8" s="163"/>
      <c r="H8" s="164"/>
    </row>
    <row r="9" spans="1:8" x14ac:dyDescent="0.2">
      <c r="A9" s="145" t="s">
        <v>581</v>
      </c>
      <c r="B9" s="150"/>
      <c r="C9" s="151"/>
      <c r="D9" s="152">
        <v>43417</v>
      </c>
      <c r="E9" s="153"/>
      <c r="F9" s="154">
        <v>60285</v>
      </c>
      <c r="G9" s="155"/>
      <c r="H9" s="156"/>
    </row>
    <row r="10" spans="1:8" x14ac:dyDescent="0.2">
      <c r="A10" s="157"/>
      <c r="B10" s="158"/>
      <c r="C10" s="159"/>
      <c r="D10" s="160">
        <v>32256</v>
      </c>
      <c r="E10" s="161"/>
      <c r="F10" s="162">
        <v>36445</v>
      </c>
      <c r="G10" s="163"/>
      <c r="H10" s="164"/>
    </row>
    <row r="11" spans="1:8" x14ac:dyDescent="0.2">
      <c r="A11" s="145" t="s">
        <v>582</v>
      </c>
      <c r="B11" s="150"/>
      <c r="C11" s="151"/>
      <c r="D11" s="152">
        <v>40224</v>
      </c>
      <c r="E11" s="153"/>
      <c r="F11" s="154">
        <v>52714</v>
      </c>
      <c r="G11" s="155"/>
      <c r="H11" s="156"/>
    </row>
    <row r="12" spans="1:8" x14ac:dyDescent="0.2">
      <c r="A12" s="157"/>
      <c r="B12" s="158"/>
      <c r="C12" s="165"/>
      <c r="D12" s="160">
        <v>24636</v>
      </c>
      <c r="E12" s="161"/>
      <c r="F12" s="162">
        <v>29032</v>
      </c>
      <c r="G12" s="163"/>
      <c r="H12" s="164"/>
    </row>
    <row r="13" spans="1:8" x14ac:dyDescent="0.2">
      <c r="A13" s="145"/>
      <c r="B13" s="150"/>
      <c r="C13" s="166"/>
      <c r="D13" s="167">
        <v>53143</v>
      </c>
      <c r="E13" s="168"/>
      <c r="F13" s="169">
        <v>53920</v>
      </c>
      <c r="G13" s="170"/>
      <c r="H13" s="156"/>
    </row>
    <row r="14" spans="1:8" x14ac:dyDescent="0.2">
      <c r="A14" s="157"/>
      <c r="B14" s="158"/>
      <c r="C14" s="159"/>
      <c r="D14" s="160">
        <v>41849</v>
      </c>
      <c r="E14" s="161"/>
      <c r="F14" s="162">
        <v>31986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5.88</v>
      </c>
      <c r="C19" s="171">
        <f>ROUND(VALUE(SUBSTITUTE(実質収支比率等に係る経年分析!G$48,"▲","-")),2)</f>
        <v>7.02</v>
      </c>
      <c r="D19" s="171">
        <f>ROUND(VALUE(SUBSTITUTE(実質収支比率等に係る経年分析!H$48,"▲","-")),2)</f>
        <v>7.98</v>
      </c>
      <c r="E19" s="171">
        <f>ROUND(VALUE(SUBSTITUTE(実質収支比率等に係る経年分析!I$48,"▲","-")),2)</f>
        <v>6.14</v>
      </c>
      <c r="F19" s="171">
        <f>ROUND(VALUE(SUBSTITUTE(実質収支比率等に係る経年分析!J$48,"▲","-")),2)</f>
        <v>12.55</v>
      </c>
    </row>
    <row r="20" spans="1:11" x14ac:dyDescent="0.2">
      <c r="A20" s="171" t="s">
        <v>55</v>
      </c>
      <c r="B20" s="171">
        <f>ROUND(VALUE(SUBSTITUTE(実質収支比率等に係る経年分析!F$47,"▲","-")),2)</f>
        <v>14.04</v>
      </c>
      <c r="C20" s="171">
        <f>ROUND(VALUE(SUBSTITUTE(実質収支比率等に係る経年分析!G$47,"▲","-")),2)</f>
        <v>15.73</v>
      </c>
      <c r="D20" s="171">
        <f>ROUND(VALUE(SUBSTITUTE(実質収支比率等に係る経年分析!H$47,"▲","-")),2)</f>
        <v>15.16</v>
      </c>
      <c r="E20" s="171">
        <f>ROUND(VALUE(SUBSTITUTE(実質収支比率等に係る経年分析!I$47,"▲","-")),2)</f>
        <v>15.6</v>
      </c>
      <c r="F20" s="171">
        <f>ROUND(VALUE(SUBSTITUTE(実質収支比率等に係る経年分析!J$47,"▲","-")),2)</f>
        <v>17.559999999999999</v>
      </c>
    </row>
    <row r="21" spans="1:11" x14ac:dyDescent="0.2">
      <c r="A21" s="171" t="s">
        <v>56</v>
      </c>
      <c r="B21" s="171">
        <f>IF(ISNUMBER(VALUE(SUBSTITUTE(実質収支比率等に係る経年分析!F$49,"▲","-"))),ROUND(VALUE(SUBSTITUTE(実質収支比率等に係る経年分析!F$49,"▲","-")),2),NA())</f>
        <v>1.29</v>
      </c>
      <c r="C21" s="171">
        <f>IF(ISNUMBER(VALUE(SUBSTITUTE(実質収支比率等に係る経年分析!G$49,"▲","-"))),ROUND(VALUE(SUBSTITUTE(実質収支比率等に係る経年分析!G$49,"▲","-")),2),NA())</f>
        <v>2.87</v>
      </c>
      <c r="D21" s="171">
        <f>IF(ISNUMBER(VALUE(SUBSTITUTE(実質収支比率等に係る経年分析!H$49,"▲","-"))),ROUND(VALUE(SUBSTITUTE(実質収支比率等に係る経年分析!H$49,"▲","-")),2),NA())</f>
        <v>0.43</v>
      </c>
      <c r="E21" s="171">
        <f>IF(ISNUMBER(VALUE(SUBSTITUTE(実質収支比率等に係る経年分析!I$49,"▲","-"))),ROUND(VALUE(SUBSTITUTE(実質収支比率等に係る経年分析!I$49,"▲","-")),2),NA())</f>
        <v>-0.84</v>
      </c>
      <c r="F21" s="171">
        <f>IF(ISNUMBER(VALUE(SUBSTITUTE(実質収支比率等に係る経年分析!J$49,"▲","-"))),ROUND(VALUE(SUBSTITUTE(実質収支比率等に係る経年分析!J$49,"▲","-")),2),NA())</f>
        <v>9.34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0.14000000000000001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0.17</v>
      </c>
    </row>
    <row r="30" spans="1:11" x14ac:dyDescent="0.2">
      <c r="A30" s="172" t="str">
        <f>IF(連結実質赤字比率に係る赤字・黒字の構成分析!C$40="",NA(),連結実質赤字比率に係る赤字・黒字の構成分析!C$40)</f>
        <v>公共下水道事業会計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0.89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0.84</v>
      </c>
    </row>
    <row r="31" spans="1:11" x14ac:dyDescent="0.2">
      <c r="A31" s="172" t="str">
        <f>IF(連結実質赤字比率に係る赤字・黒字の構成分析!C$39="",NA(),連結実質赤字比率に係る赤字・黒字の構成分析!C$39)</f>
        <v>競輪事業会計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3.39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3.39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3.23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2.93</v>
      </c>
    </row>
    <row r="32" spans="1:11" x14ac:dyDescent="0.2">
      <c r="A32" s="172" t="str">
        <f>IF(連結実質赤字比率に係る赤字・黒字の構成分析!C$38="",NA(),連結実質赤字比率に係る赤字・黒字の構成分析!C$38)</f>
        <v>介護保険事業会計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4.91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4.7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4.96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5.2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5.25</v>
      </c>
    </row>
    <row r="33" spans="1:16" x14ac:dyDescent="0.2">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5.88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5.72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5.61</v>
      </c>
    </row>
    <row r="34" spans="1:16" x14ac:dyDescent="0.2">
      <c r="A34" s="172" t="str">
        <f>IF(連結実質赤字比率に係る赤字・黒字の構成分析!C$36="",NA(),連結実質赤字比率に係る赤字・黒字の構成分析!C$36)</f>
        <v>国民健康保険事業会計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8.83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12.54</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77.680000000000007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77.03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77.010000000000005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77.989999999999995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6754</v>
      </c>
      <c r="E42" s="173"/>
      <c r="F42" s="173"/>
      <c r="G42" s="173">
        <f>'実質公債費比率（分子）の構造'!L$52</f>
        <v>6832</v>
      </c>
      <c r="H42" s="173"/>
      <c r="I42" s="173"/>
      <c r="J42" s="173">
        <f>'実質公債費比率（分子）の構造'!M$52</f>
        <v>6818</v>
      </c>
      <c r="K42" s="173"/>
      <c r="L42" s="173"/>
      <c r="M42" s="173">
        <f>'実質公債費比率（分子）の構造'!N$52</f>
        <v>6532</v>
      </c>
      <c r="N42" s="173"/>
      <c r="O42" s="173"/>
      <c r="P42" s="173">
        <f>'実質公債費比率（分子）の構造'!O$52</f>
        <v>6429</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2">
      <c r="A44" s="173" t="s">
        <v>65</v>
      </c>
      <c r="B44" s="173">
        <f>'実質公債費比率（分子）の構造'!K$50</f>
        <v>193</v>
      </c>
      <c r="C44" s="173"/>
      <c r="D44" s="173"/>
      <c r="E44" s="173">
        <f>'実質公債費比率（分子）の構造'!L$50</f>
        <v>220</v>
      </c>
      <c r="F44" s="173"/>
      <c r="G44" s="173"/>
      <c r="H44" s="173">
        <f>'実質公債費比率（分子）の構造'!M$50</f>
        <v>219</v>
      </c>
      <c r="I44" s="173"/>
      <c r="J44" s="173"/>
      <c r="K44" s="173">
        <f>'実質公債費比率（分子）の構造'!N$50</f>
        <v>216</v>
      </c>
      <c r="L44" s="173"/>
      <c r="M44" s="173"/>
      <c r="N44" s="173">
        <f>'実質公債費比率（分子）の構造'!O$50</f>
        <v>213</v>
      </c>
      <c r="O44" s="173"/>
      <c r="P44" s="173"/>
    </row>
    <row r="45" spans="1:16" x14ac:dyDescent="0.2">
      <c r="A45" s="173" t="s">
        <v>66</v>
      </c>
      <c r="B45" s="173">
        <f>'実質公債費比率（分子）の構造'!K$49</f>
        <v>97</v>
      </c>
      <c r="C45" s="173"/>
      <c r="D45" s="173"/>
      <c r="E45" s="173">
        <f>'実質公債費比率（分子）の構造'!L$49</f>
        <v>100</v>
      </c>
      <c r="F45" s="173"/>
      <c r="G45" s="173"/>
      <c r="H45" s="173">
        <f>'実質公債費比率（分子）の構造'!M$49</f>
        <v>93</v>
      </c>
      <c r="I45" s="173"/>
      <c r="J45" s="173"/>
      <c r="K45" s="173">
        <f>'実質公債費比率（分子）の構造'!N$49</f>
        <v>97</v>
      </c>
      <c r="L45" s="173"/>
      <c r="M45" s="173"/>
      <c r="N45" s="173">
        <f>'実質公債費比率（分子）の構造'!O$49</f>
        <v>106</v>
      </c>
      <c r="O45" s="173"/>
      <c r="P45" s="173"/>
    </row>
    <row r="46" spans="1:16" x14ac:dyDescent="0.2">
      <c r="A46" s="173" t="s">
        <v>67</v>
      </c>
      <c r="B46" s="173">
        <f>'実質公債費比率（分子）の構造'!K$48</f>
        <v>1455</v>
      </c>
      <c r="C46" s="173"/>
      <c r="D46" s="173"/>
      <c r="E46" s="173">
        <f>'実質公債費比率（分子）の構造'!L$48</f>
        <v>1420</v>
      </c>
      <c r="F46" s="173"/>
      <c r="G46" s="173"/>
      <c r="H46" s="173">
        <f>'実質公債費比率（分子）の構造'!M$48</f>
        <v>1482</v>
      </c>
      <c r="I46" s="173"/>
      <c r="J46" s="173"/>
      <c r="K46" s="173">
        <f>'実質公債費比率（分子）の構造'!N$48</f>
        <v>1248</v>
      </c>
      <c r="L46" s="173"/>
      <c r="M46" s="173"/>
      <c r="N46" s="173">
        <f>'実質公債費比率（分子）の構造'!O$48</f>
        <v>1023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5211</v>
      </c>
      <c r="C49" s="173"/>
      <c r="D49" s="173"/>
      <c r="E49" s="173">
        <f>'実質公債費比率（分子）の構造'!L$45</f>
        <v>5289</v>
      </c>
      <c r="F49" s="173"/>
      <c r="G49" s="173"/>
      <c r="H49" s="173">
        <f>'実質公債費比率（分子）の構造'!M$45</f>
        <v>5493</v>
      </c>
      <c r="I49" s="173"/>
      <c r="J49" s="173"/>
      <c r="K49" s="173">
        <f>'実質公債費比率（分子）の構造'!N$45</f>
        <v>5586</v>
      </c>
      <c r="L49" s="173"/>
      <c r="M49" s="173"/>
      <c r="N49" s="173">
        <f>'実質公債費比率（分子）の構造'!O$45</f>
        <v>5654</v>
      </c>
      <c r="O49" s="173"/>
      <c r="P49" s="173"/>
    </row>
    <row r="50" spans="1:16" x14ac:dyDescent="0.2">
      <c r="A50" s="173" t="s">
        <v>71</v>
      </c>
      <c r="B50" s="173" t="e">
        <f>NA()</f>
        <v>#N/A</v>
      </c>
      <c r="C50" s="173">
        <f>IF(ISNUMBER('実質公債費比率（分子）の構造'!K$53),'実質公債費比率（分子）の構造'!K$53,NA())</f>
        <v>202</v>
      </c>
      <c r="D50" s="173" t="e">
        <f>NA()</f>
        <v>#N/A</v>
      </c>
      <c r="E50" s="173" t="e">
        <f>NA()</f>
        <v>#N/A</v>
      </c>
      <c r="F50" s="173">
        <f>IF(ISNUMBER('実質公債費比率（分子）の構造'!L$53),'実質公債費比率（分子）の構造'!L$53,NA())</f>
        <v>197</v>
      </c>
      <c r="G50" s="173" t="e">
        <f>NA()</f>
        <v>#N/A</v>
      </c>
      <c r="H50" s="173" t="e">
        <f>NA()</f>
        <v>#N/A</v>
      </c>
      <c r="I50" s="173">
        <f>IF(ISNUMBER('実質公債費比率（分子）の構造'!M$53),'実質公債費比率（分子）の構造'!M$53,NA())</f>
        <v>469</v>
      </c>
      <c r="J50" s="173" t="e">
        <f>NA()</f>
        <v>#N/A</v>
      </c>
      <c r="K50" s="173" t="e">
        <f>NA()</f>
        <v>#N/A</v>
      </c>
      <c r="L50" s="173">
        <f>IF(ISNUMBER('実質公債費比率（分子）の構造'!N$53),'実質公債費比率（分子）の構造'!N$53,NA())</f>
        <v>615</v>
      </c>
      <c r="M50" s="173" t="e">
        <f>NA()</f>
        <v>#N/A</v>
      </c>
      <c r="N50" s="173" t="e">
        <f>NA()</f>
        <v>#N/A</v>
      </c>
      <c r="O50" s="173">
        <f>IF(ISNUMBER('実質公債費比率（分子）の構造'!O$53),'実質公債費比率（分子）の構造'!O$53,NA())</f>
        <v>567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61151</v>
      </c>
      <c r="E56" s="172"/>
      <c r="F56" s="172"/>
      <c r="G56" s="172">
        <f>'将来負担比率（分子）の構造'!J$52</f>
        <v>61266</v>
      </c>
      <c r="H56" s="172"/>
      <c r="I56" s="172"/>
      <c r="J56" s="172">
        <f>'将来負担比率（分子）の構造'!K$52</f>
        <v>60820</v>
      </c>
      <c r="K56" s="172"/>
      <c r="L56" s="172"/>
      <c r="M56" s="172">
        <f>'将来負担比率（分子）の構造'!L$52</f>
        <v>59662</v>
      </c>
      <c r="N56" s="172"/>
      <c r="O56" s="172"/>
      <c r="P56" s="172">
        <f>'将来負担比率（分子）の構造'!M$52</f>
        <v>58255</v>
      </c>
    </row>
    <row r="57" spans="1:16" x14ac:dyDescent="0.2">
      <c r="A57" s="172" t="s">
        <v>42</v>
      </c>
      <c r="B57" s="172"/>
      <c r="C57" s="172"/>
      <c r="D57" s="172">
        <f>'将来負担比率（分子）の構造'!I$51</f>
        <v>23108</v>
      </c>
      <c r="E57" s="172"/>
      <c r="F57" s="172"/>
      <c r="G57" s="172">
        <f>'将来負担比率（分子）の構造'!J$51</f>
        <v>21859</v>
      </c>
      <c r="H57" s="172"/>
      <c r="I57" s="172"/>
      <c r="J57" s="172">
        <f>'将来負担比率（分子）の構造'!K$51</f>
        <v>18598</v>
      </c>
      <c r="K57" s="172"/>
      <c r="L57" s="172"/>
      <c r="M57" s="172">
        <f>'将来負担比率（分子）の構造'!L$51</f>
        <v>17140</v>
      </c>
      <c r="N57" s="172"/>
      <c r="O57" s="172"/>
      <c r="P57" s="172">
        <f>'将来負担比率（分子）の構造'!M$51</f>
        <v>14860</v>
      </c>
    </row>
    <row r="58" spans="1:16" x14ac:dyDescent="0.2">
      <c r="A58" s="172" t="s">
        <v>41</v>
      </c>
      <c r="B58" s="172"/>
      <c r="C58" s="172"/>
      <c r="D58" s="172">
        <f>'将来負担比率（分子）の構造'!I$50</f>
        <v>15196</v>
      </c>
      <c r="E58" s="172"/>
      <c r="F58" s="172"/>
      <c r="G58" s="172">
        <f>'将来負担比率（分子）の構造'!J$50</f>
        <v>15972</v>
      </c>
      <c r="H58" s="172"/>
      <c r="I58" s="172"/>
      <c r="J58" s="172">
        <f>'将来負担比率（分子）の構造'!K$50</f>
        <v>12003</v>
      </c>
      <c r="K58" s="172"/>
      <c r="L58" s="172"/>
      <c r="M58" s="172">
        <f>'将来負担比率（分子）の構造'!L$50</f>
        <v>12771</v>
      </c>
      <c r="N58" s="172"/>
      <c r="O58" s="172"/>
      <c r="P58" s="172">
        <f>'将来負担比率（分子）の構造'!M$50</f>
        <v>15098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2512</v>
      </c>
      <c r="C61" s="172"/>
      <c r="D61" s="172"/>
      <c r="E61" s="172">
        <f>'将来負担比率（分子）の構造'!J$46</f>
        <v>2000</v>
      </c>
      <c r="F61" s="172"/>
      <c r="G61" s="172"/>
      <c r="H61" s="172">
        <f>'将来負担比率（分子）の構造'!K$46</f>
        <v>1580</v>
      </c>
      <c r="I61" s="172"/>
      <c r="J61" s="172"/>
      <c r="K61" s="172">
        <f>'将来負担比率（分子）の構造'!L$46</f>
        <v>586</v>
      </c>
      <c r="L61" s="172"/>
      <c r="M61" s="172"/>
      <c r="N61" s="172">
        <f>'将来負担比率（分子）の構造'!M$46</f>
        <v>511</v>
      </c>
      <c r="O61" s="172"/>
      <c r="P61" s="172"/>
    </row>
    <row r="62" spans="1:16" x14ac:dyDescent="0.2">
      <c r="A62" s="172" t="s">
        <v>35</v>
      </c>
      <c r="B62" s="172">
        <f>'将来負担比率（分子）の構造'!I$45</f>
        <v>8180</v>
      </c>
      <c r="C62" s="172"/>
      <c r="D62" s="172"/>
      <c r="E62" s="172">
        <f>'将来負担比率（分子）の構造'!J$45</f>
        <v>8269</v>
      </c>
      <c r="F62" s="172"/>
      <c r="G62" s="172"/>
      <c r="H62" s="172">
        <f>'将来負担比率（分子）の構造'!K$45</f>
        <v>8573</v>
      </c>
      <c r="I62" s="172"/>
      <c r="J62" s="172"/>
      <c r="K62" s="172">
        <f>'将来負担比率（分子）の構造'!L$45</f>
        <v>8667</v>
      </c>
      <c r="L62" s="172"/>
      <c r="M62" s="172"/>
      <c r="N62" s="172">
        <f>'将来負担比率（分子）の構造'!M$45</f>
        <v>9035</v>
      </c>
      <c r="O62" s="172"/>
      <c r="P62" s="172"/>
    </row>
    <row r="63" spans="1:16" x14ac:dyDescent="0.2">
      <c r="A63" s="172" t="s">
        <v>34</v>
      </c>
      <c r="B63" s="172">
        <f>'将来負担比率（分子）の構造'!I$44</f>
        <v>932</v>
      </c>
      <c r="C63" s="172"/>
      <c r="D63" s="172"/>
      <c r="E63" s="172">
        <f>'将来負担比率（分子）の構造'!J$44</f>
        <v>990</v>
      </c>
      <c r="F63" s="172"/>
      <c r="G63" s="172"/>
      <c r="H63" s="172">
        <f>'将来負担比率（分子）の構造'!K$44</f>
        <v>1056</v>
      </c>
      <c r="I63" s="172"/>
      <c r="J63" s="172"/>
      <c r="K63" s="172">
        <f>'将来負担比率（分子）の構造'!L$44</f>
        <v>1340</v>
      </c>
      <c r="L63" s="172"/>
      <c r="M63" s="172"/>
      <c r="N63" s="172">
        <f>'将来負担比率（分子）の構造'!M$44</f>
        <v>1314</v>
      </c>
      <c r="O63" s="172"/>
      <c r="P63" s="172"/>
    </row>
    <row r="64" spans="1:16" x14ac:dyDescent="0.2">
      <c r="A64" s="172" t="s">
        <v>33</v>
      </c>
      <c r="B64" s="172">
        <f>'将来負担比率（分子）の構造'!I$43</f>
        <v>19710</v>
      </c>
      <c r="C64" s="172"/>
      <c r="D64" s="172"/>
      <c r="E64" s="172">
        <f>'将来負担比率（分子）の構造'!J$43</f>
        <v>19054</v>
      </c>
      <c r="F64" s="172"/>
      <c r="G64" s="172"/>
      <c r="H64" s="172">
        <f>'将来負担比率（分子）の構造'!K$43</f>
        <v>18092</v>
      </c>
      <c r="I64" s="172"/>
      <c r="J64" s="172"/>
      <c r="K64" s="172">
        <f>'将来負担比率（分子）の構造'!L$43</f>
        <v>16486</v>
      </c>
      <c r="L64" s="172"/>
      <c r="M64" s="172"/>
      <c r="N64" s="172">
        <f>'将来負担比率（分子）の構造'!M$43</f>
        <v>14094</v>
      </c>
      <c r="O64" s="172"/>
      <c r="P64" s="172"/>
    </row>
    <row r="65" spans="1:16" x14ac:dyDescent="0.2">
      <c r="A65" s="172" t="s">
        <v>32</v>
      </c>
      <c r="B65" s="172">
        <f>'将来負担比率（分子）の構造'!I$42</f>
        <v>4648</v>
      </c>
      <c r="C65" s="172"/>
      <c r="D65" s="172"/>
      <c r="E65" s="172">
        <f>'将来負担比率（分子）の構造'!J$42</f>
        <v>4411</v>
      </c>
      <c r="F65" s="172"/>
      <c r="G65" s="172"/>
      <c r="H65" s="172">
        <f>'将来負担比率（分子）の構造'!K$42</f>
        <v>3506</v>
      </c>
      <c r="I65" s="172"/>
      <c r="J65" s="172"/>
      <c r="K65" s="172">
        <f>'将来負担比率（分子）の構造'!L$42</f>
        <v>3257</v>
      </c>
      <c r="L65" s="172"/>
      <c r="M65" s="172"/>
      <c r="N65" s="172">
        <f>'将来負担比率（分子）の構造'!M$42</f>
        <v>2963</v>
      </c>
      <c r="O65" s="172"/>
      <c r="P65" s="172"/>
    </row>
    <row r="66" spans="1:16" x14ac:dyDescent="0.2">
      <c r="A66" s="172" t="s">
        <v>31</v>
      </c>
      <c r="B66" s="172">
        <f>'将来負担比率（分子）の構造'!I$41</f>
        <v>65207</v>
      </c>
      <c r="C66" s="172"/>
      <c r="D66" s="172"/>
      <c r="E66" s="172">
        <f>'将来負担比率（分子）の構造'!J$41</f>
        <v>67506</v>
      </c>
      <c r="F66" s="172"/>
      <c r="G66" s="172"/>
      <c r="H66" s="172">
        <f>'将来負担比率（分子）の構造'!K$41</f>
        <v>69823</v>
      </c>
      <c r="I66" s="172"/>
      <c r="J66" s="172"/>
      <c r="K66" s="172">
        <f>'将来負担比率（分子）の構造'!L$41</f>
        <v>69356</v>
      </c>
      <c r="L66" s="172"/>
      <c r="M66" s="172"/>
      <c r="N66" s="172">
        <f>'将来負担比率（分子）の構造'!M$41</f>
        <v>68492</v>
      </c>
      <c r="O66" s="172"/>
      <c r="P66" s="172"/>
    </row>
    <row r="67" spans="1:16" x14ac:dyDescent="0.2">
      <c r="A67" s="172" t="s">
        <v>75</v>
      </c>
      <c r="B67" s="172" t="e">
        <f>NA()</f>
        <v>#N/A</v>
      </c>
      <c r="C67" s="172">
        <f>IF(ISNUMBER('将来負担比率（分子）の構造'!I$53), IF('将来負担比率（分子）の構造'!I$53 &lt; 0, 0, '将来負担比率（分子）の構造'!I$53), NA())</f>
        <v>1733</v>
      </c>
      <c r="D67" s="172" t="e">
        <f>NA()</f>
        <v>#N/A</v>
      </c>
      <c r="E67" s="172" t="e">
        <f>NA()</f>
        <v>#N/A</v>
      </c>
      <c r="F67" s="172">
        <f>IF(ISNUMBER('将来負担比率（分子）の構造'!J$53), IF('将来負担比率（分子）の構造'!J$53 &lt; 0, 0, '将来負担比率（分子）の構造'!J$53), NA())</f>
        <v>3134</v>
      </c>
      <c r="G67" s="172" t="e">
        <f>NA()</f>
        <v>#N/A</v>
      </c>
      <c r="H67" s="172" t="e">
        <f>NA()</f>
        <v>#N/A</v>
      </c>
      <c r="I67" s="172">
        <f>IF(ISNUMBER('将来負担比率（分子）の構造'!K$53), IF('将来負担比率（分子）の構造'!K$53 &lt; 0, 0, '将来負担比率（分子）の構造'!K$53), NA())</f>
        <v>11209</v>
      </c>
      <c r="J67" s="172" t="e">
        <f>NA()</f>
        <v>#N/A</v>
      </c>
      <c r="K67" s="172" t="e">
        <f>NA()</f>
        <v>#N/A</v>
      </c>
      <c r="L67" s="172">
        <f>IF(ISNUMBER('将来負担比率（分子）の構造'!L$53), IF('将来負担比率（分子）の構造'!L$53 &lt; 0, 0, '将来負担比率（分子）の構造'!L$53), NA())</f>
        <v>10120</v>
      </c>
      <c r="M67" s="172" t="e">
        <f>NA()</f>
        <v>#N/A</v>
      </c>
      <c r="N67" s="172" t="e">
        <f>NA()</f>
        <v>#N/A</v>
      </c>
      <c r="O67" s="172">
        <f>IF(ISNUMBER('将来負担比率（分子）の構造'!M$53), IF('将来負担比率（分子）の構造'!M$53 &lt; 0, 0, '将来負担比率（分子）の構造'!M$53), NA())</f>
        <v>8197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5352</v>
      </c>
      <c r="C72" s="176">
        <f>基金残高に係る経年分析!G55</f>
        <v>5644</v>
      </c>
      <c r="D72" s="176">
        <f>基金残高に係る経年分析!H55</f>
        <v>6651</v>
      </c>
    </row>
    <row r="73" spans="1:16" x14ac:dyDescent="0.2">
      <c r="A73" s="175" t="s">
        <v>78</v>
      </c>
      <c r="B73" s="176">
        <f>基金残高に係る経年分析!F56</f>
        <v>1148</v>
      </c>
      <c r="C73" s="176">
        <f>基金残高に係る経年分析!G56</f>
        <v>875</v>
      </c>
      <c r="D73" s="176">
        <f>基金残高に係る経年分析!H56</f>
        <v>1321</v>
      </c>
    </row>
    <row r="74" spans="1:16" x14ac:dyDescent="0.2">
      <c r="A74" s="175" t="s">
        <v>79</v>
      </c>
      <c r="B74" s="176">
        <f>基金残高に係る経年分析!F57</f>
        <v>3060</v>
      </c>
      <c r="C74" s="176">
        <f>基金残高に係る経年分析!G57</f>
        <v>3506</v>
      </c>
      <c r="D74" s="176">
        <f>基金残高に係る経年分析!H57</f>
        <v>4231</v>
      </c>
    </row>
  </sheetData>
  <sheetProtection algorithmName="SHA-512" hashValue="aznX2iTcP4hT0PAWCQcP2sdcOMYG9blr1JL5TPbg0TVJOVZKKK0tmpFGSzBubl3qzf+4OcD7d/csPBmhmhMYlQ==" saltValue="YEyoLy/hpTQ6LB0Chd10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227</v>
      </c>
      <c r="C5" s="617"/>
      <c r="D5" s="617"/>
      <c r="E5" s="617"/>
      <c r="F5" s="617"/>
      <c r="G5" s="617"/>
      <c r="H5" s="617"/>
      <c r="I5" s="617"/>
      <c r="J5" s="617"/>
      <c r="K5" s="617"/>
      <c r="L5" s="617"/>
      <c r="M5" s="617"/>
      <c r="N5" s="617"/>
      <c r="O5" s="617"/>
      <c r="P5" s="617"/>
      <c r="Q5" s="618"/>
      <c r="R5" s="619">
        <v>27756115</v>
      </c>
      <c r="S5" s="620"/>
      <c r="T5" s="620"/>
      <c r="U5" s="620"/>
      <c r="V5" s="620"/>
      <c r="W5" s="620"/>
      <c r="X5" s="620"/>
      <c r="Y5" s="621"/>
      <c r="Z5" s="622">
        <v>39.6</v>
      </c>
      <c r="AA5" s="622"/>
      <c r="AB5" s="622"/>
      <c r="AC5" s="622"/>
      <c r="AD5" s="623">
        <v>25656887</v>
      </c>
      <c r="AE5" s="623"/>
      <c r="AF5" s="623"/>
      <c r="AG5" s="623"/>
      <c r="AH5" s="623"/>
      <c r="AI5" s="623"/>
      <c r="AJ5" s="623"/>
      <c r="AK5" s="623"/>
      <c r="AL5" s="624">
        <v>70</v>
      </c>
      <c r="AM5" s="625"/>
      <c r="AN5" s="625"/>
      <c r="AO5" s="626"/>
      <c r="AP5" s="616" t="s">
        <v>228</v>
      </c>
      <c r="AQ5" s="617"/>
      <c r="AR5" s="617"/>
      <c r="AS5" s="617"/>
      <c r="AT5" s="617"/>
      <c r="AU5" s="617"/>
      <c r="AV5" s="617"/>
      <c r="AW5" s="617"/>
      <c r="AX5" s="617"/>
      <c r="AY5" s="617"/>
      <c r="AZ5" s="617"/>
      <c r="BA5" s="617"/>
      <c r="BB5" s="617"/>
      <c r="BC5" s="617"/>
      <c r="BD5" s="617"/>
      <c r="BE5" s="617"/>
      <c r="BF5" s="618"/>
      <c r="BG5" s="630">
        <v>25656887</v>
      </c>
      <c r="BH5" s="631"/>
      <c r="BI5" s="631"/>
      <c r="BJ5" s="631"/>
      <c r="BK5" s="631"/>
      <c r="BL5" s="631"/>
      <c r="BM5" s="631"/>
      <c r="BN5" s="632"/>
      <c r="BO5" s="633">
        <v>92.4</v>
      </c>
      <c r="BP5" s="633"/>
      <c r="BQ5" s="633"/>
      <c r="BR5" s="633"/>
      <c r="BS5" s="634" t="s">
        <v>229</v>
      </c>
      <c r="BT5" s="634"/>
      <c r="BU5" s="634"/>
      <c r="BV5" s="634"/>
      <c r="BW5" s="634"/>
      <c r="BX5" s="634"/>
      <c r="BY5" s="634"/>
      <c r="BZ5" s="634"/>
      <c r="CA5" s="634"/>
      <c r="CB5" s="638"/>
      <c r="CD5" s="612" t="s">
        <v>223</v>
      </c>
      <c r="CE5" s="613"/>
      <c r="CF5" s="613"/>
      <c r="CG5" s="613"/>
      <c r="CH5" s="613"/>
      <c r="CI5" s="613"/>
      <c r="CJ5" s="613"/>
      <c r="CK5" s="613"/>
      <c r="CL5" s="613"/>
      <c r="CM5" s="613"/>
      <c r="CN5" s="613"/>
      <c r="CO5" s="613"/>
      <c r="CP5" s="613"/>
      <c r="CQ5" s="614"/>
      <c r="CR5" s="612" t="s">
        <v>230</v>
      </c>
      <c r="CS5" s="613"/>
      <c r="CT5" s="613"/>
      <c r="CU5" s="613"/>
      <c r="CV5" s="613"/>
      <c r="CW5" s="613"/>
      <c r="CX5" s="613"/>
      <c r="CY5" s="614"/>
      <c r="CZ5" s="612" t="s">
        <v>221</v>
      </c>
      <c r="DA5" s="613"/>
      <c r="DB5" s="613"/>
      <c r="DC5" s="614"/>
      <c r="DD5" s="612" t="s">
        <v>231</v>
      </c>
      <c r="DE5" s="613"/>
      <c r="DF5" s="613"/>
      <c r="DG5" s="613"/>
      <c r="DH5" s="613"/>
      <c r="DI5" s="613"/>
      <c r="DJ5" s="613"/>
      <c r="DK5" s="613"/>
      <c r="DL5" s="613"/>
      <c r="DM5" s="613"/>
      <c r="DN5" s="613"/>
      <c r="DO5" s="613"/>
      <c r="DP5" s="614"/>
      <c r="DQ5" s="612" t="s">
        <v>232</v>
      </c>
      <c r="DR5" s="613"/>
      <c r="DS5" s="613"/>
      <c r="DT5" s="613"/>
      <c r="DU5" s="613"/>
      <c r="DV5" s="613"/>
      <c r="DW5" s="613"/>
      <c r="DX5" s="613"/>
      <c r="DY5" s="613"/>
      <c r="DZ5" s="613"/>
      <c r="EA5" s="613"/>
      <c r="EB5" s="613"/>
      <c r="EC5" s="614"/>
    </row>
    <row r="6" spans="2:143" ht="11.25" customHeight="1" x14ac:dyDescent="0.2">
      <c r="B6" s="627" t="s">
        <v>233</v>
      </c>
      <c r="C6" s="628"/>
      <c r="D6" s="628"/>
      <c r="E6" s="628"/>
      <c r="F6" s="628"/>
      <c r="G6" s="628"/>
      <c r="H6" s="628"/>
      <c r="I6" s="628"/>
      <c r="J6" s="628"/>
      <c r="K6" s="628"/>
      <c r="L6" s="628"/>
      <c r="M6" s="628"/>
      <c r="N6" s="628"/>
      <c r="O6" s="628"/>
      <c r="P6" s="628"/>
      <c r="Q6" s="629"/>
      <c r="R6" s="630">
        <v>584409</v>
      </c>
      <c r="S6" s="631"/>
      <c r="T6" s="631"/>
      <c r="U6" s="631"/>
      <c r="V6" s="631"/>
      <c r="W6" s="631"/>
      <c r="X6" s="631"/>
      <c r="Y6" s="632"/>
      <c r="Z6" s="633">
        <v>0.8</v>
      </c>
      <c r="AA6" s="633"/>
      <c r="AB6" s="633"/>
      <c r="AC6" s="633"/>
      <c r="AD6" s="634">
        <v>584409</v>
      </c>
      <c r="AE6" s="634"/>
      <c r="AF6" s="634"/>
      <c r="AG6" s="634"/>
      <c r="AH6" s="634"/>
      <c r="AI6" s="634"/>
      <c r="AJ6" s="634"/>
      <c r="AK6" s="634"/>
      <c r="AL6" s="635">
        <v>1.6</v>
      </c>
      <c r="AM6" s="636"/>
      <c r="AN6" s="636"/>
      <c r="AO6" s="637"/>
      <c r="AP6" s="627" t="s">
        <v>234</v>
      </c>
      <c r="AQ6" s="628"/>
      <c r="AR6" s="628"/>
      <c r="AS6" s="628"/>
      <c r="AT6" s="628"/>
      <c r="AU6" s="628"/>
      <c r="AV6" s="628"/>
      <c r="AW6" s="628"/>
      <c r="AX6" s="628"/>
      <c r="AY6" s="628"/>
      <c r="AZ6" s="628"/>
      <c r="BA6" s="628"/>
      <c r="BB6" s="628"/>
      <c r="BC6" s="628"/>
      <c r="BD6" s="628"/>
      <c r="BE6" s="628"/>
      <c r="BF6" s="629"/>
      <c r="BG6" s="630">
        <v>25656887</v>
      </c>
      <c r="BH6" s="631"/>
      <c r="BI6" s="631"/>
      <c r="BJ6" s="631"/>
      <c r="BK6" s="631"/>
      <c r="BL6" s="631"/>
      <c r="BM6" s="631"/>
      <c r="BN6" s="632"/>
      <c r="BO6" s="633">
        <v>92.4</v>
      </c>
      <c r="BP6" s="633"/>
      <c r="BQ6" s="633"/>
      <c r="BR6" s="633"/>
      <c r="BS6" s="634" t="s">
        <v>129</v>
      </c>
      <c r="BT6" s="634"/>
      <c r="BU6" s="634"/>
      <c r="BV6" s="634"/>
      <c r="BW6" s="634"/>
      <c r="BX6" s="634"/>
      <c r="BY6" s="634"/>
      <c r="BZ6" s="634"/>
      <c r="CA6" s="634"/>
      <c r="CB6" s="638"/>
      <c r="CD6" s="641" t="s">
        <v>235</v>
      </c>
      <c r="CE6" s="642"/>
      <c r="CF6" s="642"/>
      <c r="CG6" s="642"/>
      <c r="CH6" s="642"/>
      <c r="CI6" s="642"/>
      <c r="CJ6" s="642"/>
      <c r="CK6" s="642"/>
      <c r="CL6" s="642"/>
      <c r="CM6" s="642"/>
      <c r="CN6" s="642"/>
      <c r="CO6" s="642"/>
      <c r="CP6" s="642"/>
      <c r="CQ6" s="643"/>
      <c r="CR6" s="630">
        <v>345154</v>
      </c>
      <c r="CS6" s="631"/>
      <c r="CT6" s="631"/>
      <c r="CU6" s="631"/>
      <c r="CV6" s="631"/>
      <c r="CW6" s="631"/>
      <c r="CX6" s="631"/>
      <c r="CY6" s="632"/>
      <c r="CZ6" s="624">
        <v>0.5</v>
      </c>
      <c r="DA6" s="625"/>
      <c r="DB6" s="625"/>
      <c r="DC6" s="644"/>
      <c r="DD6" s="639" t="s">
        <v>129</v>
      </c>
      <c r="DE6" s="631"/>
      <c r="DF6" s="631"/>
      <c r="DG6" s="631"/>
      <c r="DH6" s="631"/>
      <c r="DI6" s="631"/>
      <c r="DJ6" s="631"/>
      <c r="DK6" s="631"/>
      <c r="DL6" s="631"/>
      <c r="DM6" s="631"/>
      <c r="DN6" s="631"/>
      <c r="DO6" s="631"/>
      <c r="DP6" s="632"/>
      <c r="DQ6" s="639">
        <v>345154</v>
      </c>
      <c r="DR6" s="631"/>
      <c r="DS6" s="631"/>
      <c r="DT6" s="631"/>
      <c r="DU6" s="631"/>
      <c r="DV6" s="631"/>
      <c r="DW6" s="631"/>
      <c r="DX6" s="631"/>
      <c r="DY6" s="631"/>
      <c r="DZ6" s="631"/>
      <c r="EA6" s="631"/>
      <c r="EB6" s="631"/>
      <c r="EC6" s="640"/>
    </row>
    <row r="7" spans="2:143" ht="11.25" customHeight="1" x14ac:dyDescent="0.2">
      <c r="B7" s="627" t="s">
        <v>236</v>
      </c>
      <c r="C7" s="628"/>
      <c r="D7" s="628"/>
      <c r="E7" s="628"/>
      <c r="F7" s="628"/>
      <c r="G7" s="628"/>
      <c r="H7" s="628"/>
      <c r="I7" s="628"/>
      <c r="J7" s="628"/>
      <c r="K7" s="628"/>
      <c r="L7" s="628"/>
      <c r="M7" s="628"/>
      <c r="N7" s="628"/>
      <c r="O7" s="628"/>
      <c r="P7" s="628"/>
      <c r="Q7" s="629"/>
      <c r="R7" s="630">
        <v>17233</v>
      </c>
      <c r="S7" s="631"/>
      <c r="T7" s="631"/>
      <c r="U7" s="631"/>
      <c r="V7" s="631"/>
      <c r="W7" s="631"/>
      <c r="X7" s="631"/>
      <c r="Y7" s="632"/>
      <c r="Z7" s="633">
        <v>0</v>
      </c>
      <c r="AA7" s="633"/>
      <c r="AB7" s="633"/>
      <c r="AC7" s="633"/>
      <c r="AD7" s="634">
        <v>17233</v>
      </c>
      <c r="AE7" s="634"/>
      <c r="AF7" s="634"/>
      <c r="AG7" s="634"/>
      <c r="AH7" s="634"/>
      <c r="AI7" s="634"/>
      <c r="AJ7" s="634"/>
      <c r="AK7" s="634"/>
      <c r="AL7" s="635">
        <v>0</v>
      </c>
      <c r="AM7" s="636"/>
      <c r="AN7" s="636"/>
      <c r="AO7" s="637"/>
      <c r="AP7" s="627" t="s">
        <v>237</v>
      </c>
      <c r="AQ7" s="628"/>
      <c r="AR7" s="628"/>
      <c r="AS7" s="628"/>
      <c r="AT7" s="628"/>
      <c r="AU7" s="628"/>
      <c r="AV7" s="628"/>
      <c r="AW7" s="628"/>
      <c r="AX7" s="628"/>
      <c r="AY7" s="628"/>
      <c r="AZ7" s="628"/>
      <c r="BA7" s="628"/>
      <c r="BB7" s="628"/>
      <c r="BC7" s="628"/>
      <c r="BD7" s="628"/>
      <c r="BE7" s="628"/>
      <c r="BF7" s="629"/>
      <c r="BG7" s="630">
        <v>11409874</v>
      </c>
      <c r="BH7" s="631"/>
      <c r="BI7" s="631"/>
      <c r="BJ7" s="631"/>
      <c r="BK7" s="631"/>
      <c r="BL7" s="631"/>
      <c r="BM7" s="631"/>
      <c r="BN7" s="632"/>
      <c r="BO7" s="633">
        <v>41.1</v>
      </c>
      <c r="BP7" s="633"/>
      <c r="BQ7" s="633"/>
      <c r="BR7" s="633"/>
      <c r="BS7" s="634" t="s">
        <v>129</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7942629</v>
      </c>
      <c r="CS7" s="631"/>
      <c r="CT7" s="631"/>
      <c r="CU7" s="631"/>
      <c r="CV7" s="631"/>
      <c r="CW7" s="631"/>
      <c r="CX7" s="631"/>
      <c r="CY7" s="632"/>
      <c r="CZ7" s="633">
        <v>12.2</v>
      </c>
      <c r="DA7" s="633"/>
      <c r="DB7" s="633"/>
      <c r="DC7" s="633"/>
      <c r="DD7" s="639">
        <v>215115</v>
      </c>
      <c r="DE7" s="631"/>
      <c r="DF7" s="631"/>
      <c r="DG7" s="631"/>
      <c r="DH7" s="631"/>
      <c r="DI7" s="631"/>
      <c r="DJ7" s="631"/>
      <c r="DK7" s="631"/>
      <c r="DL7" s="631"/>
      <c r="DM7" s="631"/>
      <c r="DN7" s="631"/>
      <c r="DO7" s="631"/>
      <c r="DP7" s="632"/>
      <c r="DQ7" s="639">
        <v>7094979</v>
      </c>
      <c r="DR7" s="631"/>
      <c r="DS7" s="631"/>
      <c r="DT7" s="631"/>
      <c r="DU7" s="631"/>
      <c r="DV7" s="631"/>
      <c r="DW7" s="631"/>
      <c r="DX7" s="631"/>
      <c r="DY7" s="631"/>
      <c r="DZ7" s="631"/>
      <c r="EA7" s="631"/>
      <c r="EB7" s="631"/>
      <c r="EC7" s="640"/>
    </row>
    <row r="8" spans="2:143" ht="11.25" customHeight="1" x14ac:dyDescent="0.2">
      <c r="B8" s="627" t="s">
        <v>239</v>
      </c>
      <c r="C8" s="628"/>
      <c r="D8" s="628"/>
      <c r="E8" s="628"/>
      <c r="F8" s="628"/>
      <c r="G8" s="628"/>
      <c r="H8" s="628"/>
      <c r="I8" s="628"/>
      <c r="J8" s="628"/>
      <c r="K8" s="628"/>
      <c r="L8" s="628"/>
      <c r="M8" s="628"/>
      <c r="N8" s="628"/>
      <c r="O8" s="628"/>
      <c r="P8" s="628"/>
      <c r="Q8" s="629"/>
      <c r="R8" s="630">
        <v>144707</v>
      </c>
      <c r="S8" s="631"/>
      <c r="T8" s="631"/>
      <c r="U8" s="631"/>
      <c r="V8" s="631"/>
      <c r="W8" s="631"/>
      <c r="X8" s="631"/>
      <c r="Y8" s="632"/>
      <c r="Z8" s="633">
        <v>0.2</v>
      </c>
      <c r="AA8" s="633"/>
      <c r="AB8" s="633"/>
      <c r="AC8" s="633"/>
      <c r="AD8" s="634">
        <v>144707</v>
      </c>
      <c r="AE8" s="634"/>
      <c r="AF8" s="634"/>
      <c r="AG8" s="634"/>
      <c r="AH8" s="634"/>
      <c r="AI8" s="634"/>
      <c r="AJ8" s="634"/>
      <c r="AK8" s="634"/>
      <c r="AL8" s="635">
        <v>0.4</v>
      </c>
      <c r="AM8" s="636"/>
      <c r="AN8" s="636"/>
      <c r="AO8" s="637"/>
      <c r="AP8" s="627" t="s">
        <v>240</v>
      </c>
      <c r="AQ8" s="628"/>
      <c r="AR8" s="628"/>
      <c r="AS8" s="628"/>
      <c r="AT8" s="628"/>
      <c r="AU8" s="628"/>
      <c r="AV8" s="628"/>
      <c r="AW8" s="628"/>
      <c r="AX8" s="628"/>
      <c r="AY8" s="628"/>
      <c r="AZ8" s="628"/>
      <c r="BA8" s="628"/>
      <c r="BB8" s="628"/>
      <c r="BC8" s="628"/>
      <c r="BD8" s="628"/>
      <c r="BE8" s="628"/>
      <c r="BF8" s="629"/>
      <c r="BG8" s="630">
        <v>286421</v>
      </c>
      <c r="BH8" s="631"/>
      <c r="BI8" s="631"/>
      <c r="BJ8" s="631"/>
      <c r="BK8" s="631"/>
      <c r="BL8" s="631"/>
      <c r="BM8" s="631"/>
      <c r="BN8" s="632"/>
      <c r="BO8" s="633">
        <v>1</v>
      </c>
      <c r="BP8" s="633"/>
      <c r="BQ8" s="633"/>
      <c r="BR8" s="633"/>
      <c r="BS8" s="634" t="s">
        <v>241</v>
      </c>
      <c r="BT8" s="634"/>
      <c r="BU8" s="634"/>
      <c r="BV8" s="634"/>
      <c r="BW8" s="634"/>
      <c r="BX8" s="634"/>
      <c r="BY8" s="634"/>
      <c r="BZ8" s="634"/>
      <c r="CA8" s="634"/>
      <c r="CB8" s="638"/>
      <c r="CD8" s="645" t="s">
        <v>242</v>
      </c>
      <c r="CE8" s="646"/>
      <c r="CF8" s="646"/>
      <c r="CG8" s="646"/>
      <c r="CH8" s="646"/>
      <c r="CI8" s="646"/>
      <c r="CJ8" s="646"/>
      <c r="CK8" s="646"/>
      <c r="CL8" s="646"/>
      <c r="CM8" s="646"/>
      <c r="CN8" s="646"/>
      <c r="CO8" s="646"/>
      <c r="CP8" s="646"/>
      <c r="CQ8" s="647"/>
      <c r="CR8" s="630">
        <v>25211857</v>
      </c>
      <c r="CS8" s="631"/>
      <c r="CT8" s="631"/>
      <c r="CU8" s="631"/>
      <c r="CV8" s="631"/>
      <c r="CW8" s="631"/>
      <c r="CX8" s="631"/>
      <c r="CY8" s="632"/>
      <c r="CZ8" s="633">
        <v>38.799999999999997</v>
      </c>
      <c r="DA8" s="633"/>
      <c r="DB8" s="633"/>
      <c r="DC8" s="633"/>
      <c r="DD8" s="639">
        <v>476928</v>
      </c>
      <c r="DE8" s="631"/>
      <c r="DF8" s="631"/>
      <c r="DG8" s="631"/>
      <c r="DH8" s="631"/>
      <c r="DI8" s="631"/>
      <c r="DJ8" s="631"/>
      <c r="DK8" s="631"/>
      <c r="DL8" s="631"/>
      <c r="DM8" s="631"/>
      <c r="DN8" s="631"/>
      <c r="DO8" s="631"/>
      <c r="DP8" s="632"/>
      <c r="DQ8" s="639">
        <v>10970109</v>
      </c>
      <c r="DR8" s="631"/>
      <c r="DS8" s="631"/>
      <c r="DT8" s="631"/>
      <c r="DU8" s="631"/>
      <c r="DV8" s="631"/>
      <c r="DW8" s="631"/>
      <c r="DX8" s="631"/>
      <c r="DY8" s="631"/>
      <c r="DZ8" s="631"/>
      <c r="EA8" s="631"/>
      <c r="EB8" s="631"/>
      <c r="EC8" s="640"/>
    </row>
    <row r="9" spans="2:143" ht="11.25" customHeight="1" x14ac:dyDescent="0.2">
      <c r="B9" s="627" t="s">
        <v>243</v>
      </c>
      <c r="C9" s="628"/>
      <c r="D9" s="628"/>
      <c r="E9" s="628"/>
      <c r="F9" s="628"/>
      <c r="G9" s="628"/>
      <c r="H9" s="628"/>
      <c r="I9" s="628"/>
      <c r="J9" s="628"/>
      <c r="K9" s="628"/>
      <c r="L9" s="628"/>
      <c r="M9" s="628"/>
      <c r="N9" s="628"/>
      <c r="O9" s="628"/>
      <c r="P9" s="628"/>
      <c r="Q9" s="629"/>
      <c r="R9" s="630">
        <v>164130</v>
      </c>
      <c r="S9" s="631"/>
      <c r="T9" s="631"/>
      <c r="U9" s="631"/>
      <c r="V9" s="631"/>
      <c r="W9" s="631"/>
      <c r="X9" s="631"/>
      <c r="Y9" s="632"/>
      <c r="Z9" s="633">
        <v>0.2</v>
      </c>
      <c r="AA9" s="633"/>
      <c r="AB9" s="633"/>
      <c r="AC9" s="633"/>
      <c r="AD9" s="634">
        <v>164130</v>
      </c>
      <c r="AE9" s="634"/>
      <c r="AF9" s="634"/>
      <c r="AG9" s="634"/>
      <c r="AH9" s="634"/>
      <c r="AI9" s="634"/>
      <c r="AJ9" s="634"/>
      <c r="AK9" s="634"/>
      <c r="AL9" s="635">
        <v>0.4</v>
      </c>
      <c r="AM9" s="636"/>
      <c r="AN9" s="636"/>
      <c r="AO9" s="637"/>
      <c r="AP9" s="627" t="s">
        <v>244</v>
      </c>
      <c r="AQ9" s="628"/>
      <c r="AR9" s="628"/>
      <c r="AS9" s="628"/>
      <c r="AT9" s="628"/>
      <c r="AU9" s="628"/>
      <c r="AV9" s="628"/>
      <c r="AW9" s="628"/>
      <c r="AX9" s="628"/>
      <c r="AY9" s="628"/>
      <c r="AZ9" s="628"/>
      <c r="BA9" s="628"/>
      <c r="BB9" s="628"/>
      <c r="BC9" s="628"/>
      <c r="BD9" s="628"/>
      <c r="BE9" s="628"/>
      <c r="BF9" s="629"/>
      <c r="BG9" s="630">
        <v>9062240</v>
      </c>
      <c r="BH9" s="631"/>
      <c r="BI9" s="631"/>
      <c r="BJ9" s="631"/>
      <c r="BK9" s="631"/>
      <c r="BL9" s="631"/>
      <c r="BM9" s="631"/>
      <c r="BN9" s="632"/>
      <c r="BO9" s="633">
        <v>32.6</v>
      </c>
      <c r="BP9" s="633"/>
      <c r="BQ9" s="633"/>
      <c r="BR9" s="633"/>
      <c r="BS9" s="634" t="s">
        <v>129</v>
      </c>
      <c r="BT9" s="634"/>
      <c r="BU9" s="634"/>
      <c r="BV9" s="634"/>
      <c r="BW9" s="634"/>
      <c r="BX9" s="634"/>
      <c r="BY9" s="634"/>
      <c r="BZ9" s="634"/>
      <c r="CA9" s="634"/>
      <c r="CB9" s="638"/>
      <c r="CD9" s="645" t="s">
        <v>245</v>
      </c>
      <c r="CE9" s="646"/>
      <c r="CF9" s="646"/>
      <c r="CG9" s="646"/>
      <c r="CH9" s="646"/>
      <c r="CI9" s="646"/>
      <c r="CJ9" s="646"/>
      <c r="CK9" s="646"/>
      <c r="CL9" s="646"/>
      <c r="CM9" s="646"/>
      <c r="CN9" s="646"/>
      <c r="CO9" s="646"/>
      <c r="CP9" s="646"/>
      <c r="CQ9" s="647"/>
      <c r="CR9" s="630">
        <v>5633445</v>
      </c>
      <c r="CS9" s="631"/>
      <c r="CT9" s="631"/>
      <c r="CU9" s="631"/>
      <c r="CV9" s="631"/>
      <c r="CW9" s="631"/>
      <c r="CX9" s="631"/>
      <c r="CY9" s="632"/>
      <c r="CZ9" s="633">
        <v>8.6999999999999993</v>
      </c>
      <c r="DA9" s="633"/>
      <c r="DB9" s="633"/>
      <c r="DC9" s="633"/>
      <c r="DD9" s="639">
        <v>263566</v>
      </c>
      <c r="DE9" s="631"/>
      <c r="DF9" s="631"/>
      <c r="DG9" s="631"/>
      <c r="DH9" s="631"/>
      <c r="DI9" s="631"/>
      <c r="DJ9" s="631"/>
      <c r="DK9" s="631"/>
      <c r="DL9" s="631"/>
      <c r="DM9" s="631"/>
      <c r="DN9" s="631"/>
      <c r="DO9" s="631"/>
      <c r="DP9" s="632"/>
      <c r="DQ9" s="639">
        <v>3538519</v>
      </c>
      <c r="DR9" s="631"/>
      <c r="DS9" s="631"/>
      <c r="DT9" s="631"/>
      <c r="DU9" s="631"/>
      <c r="DV9" s="631"/>
      <c r="DW9" s="631"/>
      <c r="DX9" s="631"/>
      <c r="DY9" s="631"/>
      <c r="DZ9" s="631"/>
      <c r="EA9" s="631"/>
      <c r="EB9" s="631"/>
      <c r="EC9" s="640"/>
    </row>
    <row r="10" spans="2:143" ht="11.25" customHeight="1" x14ac:dyDescent="0.2">
      <c r="B10" s="627" t="s">
        <v>246</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138</v>
      </c>
      <c r="AA10" s="633"/>
      <c r="AB10" s="633"/>
      <c r="AC10" s="633"/>
      <c r="AD10" s="634" t="s">
        <v>241</v>
      </c>
      <c r="AE10" s="634"/>
      <c r="AF10" s="634"/>
      <c r="AG10" s="634"/>
      <c r="AH10" s="634"/>
      <c r="AI10" s="634"/>
      <c r="AJ10" s="634"/>
      <c r="AK10" s="634"/>
      <c r="AL10" s="635" t="s">
        <v>129</v>
      </c>
      <c r="AM10" s="636"/>
      <c r="AN10" s="636"/>
      <c r="AO10" s="637"/>
      <c r="AP10" s="627" t="s">
        <v>247</v>
      </c>
      <c r="AQ10" s="628"/>
      <c r="AR10" s="628"/>
      <c r="AS10" s="628"/>
      <c r="AT10" s="628"/>
      <c r="AU10" s="628"/>
      <c r="AV10" s="628"/>
      <c r="AW10" s="628"/>
      <c r="AX10" s="628"/>
      <c r="AY10" s="628"/>
      <c r="AZ10" s="628"/>
      <c r="BA10" s="628"/>
      <c r="BB10" s="628"/>
      <c r="BC10" s="628"/>
      <c r="BD10" s="628"/>
      <c r="BE10" s="628"/>
      <c r="BF10" s="629"/>
      <c r="BG10" s="630">
        <v>486016</v>
      </c>
      <c r="BH10" s="631"/>
      <c r="BI10" s="631"/>
      <c r="BJ10" s="631"/>
      <c r="BK10" s="631"/>
      <c r="BL10" s="631"/>
      <c r="BM10" s="631"/>
      <c r="BN10" s="632"/>
      <c r="BO10" s="633">
        <v>1.8</v>
      </c>
      <c r="BP10" s="633"/>
      <c r="BQ10" s="633"/>
      <c r="BR10" s="633"/>
      <c r="BS10" s="634" t="s">
        <v>138</v>
      </c>
      <c r="BT10" s="634"/>
      <c r="BU10" s="634"/>
      <c r="BV10" s="634"/>
      <c r="BW10" s="634"/>
      <c r="BX10" s="634"/>
      <c r="BY10" s="634"/>
      <c r="BZ10" s="634"/>
      <c r="CA10" s="634"/>
      <c r="CB10" s="638"/>
      <c r="CD10" s="645" t="s">
        <v>248</v>
      </c>
      <c r="CE10" s="646"/>
      <c r="CF10" s="646"/>
      <c r="CG10" s="646"/>
      <c r="CH10" s="646"/>
      <c r="CI10" s="646"/>
      <c r="CJ10" s="646"/>
      <c r="CK10" s="646"/>
      <c r="CL10" s="646"/>
      <c r="CM10" s="646"/>
      <c r="CN10" s="646"/>
      <c r="CO10" s="646"/>
      <c r="CP10" s="646"/>
      <c r="CQ10" s="647"/>
      <c r="CR10" s="630">
        <v>118515</v>
      </c>
      <c r="CS10" s="631"/>
      <c r="CT10" s="631"/>
      <c r="CU10" s="631"/>
      <c r="CV10" s="631"/>
      <c r="CW10" s="631"/>
      <c r="CX10" s="631"/>
      <c r="CY10" s="632"/>
      <c r="CZ10" s="633">
        <v>0.2</v>
      </c>
      <c r="DA10" s="633"/>
      <c r="DB10" s="633"/>
      <c r="DC10" s="633"/>
      <c r="DD10" s="639">
        <v>3578</v>
      </c>
      <c r="DE10" s="631"/>
      <c r="DF10" s="631"/>
      <c r="DG10" s="631"/>
      <c r="DH10" s="631"/>
      <c r="DI10" s="631"/>
      <c r="DJ10" s="631"/>
      <c r="DK10" s="631"/>
      <c r="DL10" s="631"/>
      <c r="DM10" s="631"/>
      <c r="DN10" s="631"/>
      <c r="DO10" s="631"/>
      <c r="DP10" s="632"/>
      <c r="DQ10" s="639">
        <v>116743</v>
      </c>
      <c r="DR10" s="631"/>
      <c r="DS10" s="631"/>
      <c r="DT10" s="631"/>
      <c r="DU10" s="631"/>
      <c r="DV10" s="631"/>
      <c r="DW10" s="631"/>
      <c r="DX10" s="631"/>
      <c r="DY10" s="631"/>
      <c r="DZ10" s="631"/>
      <c r="EA10" s="631"/>
      <c r="EB10" s="631"/>
      <c r="EC10" s="640"/>
    </row>
    <row r="11" spans="2:143" ht="11.25" customHeight="1" x14ac:dyDescent="0.2">
      <c r="B11" s="627" t="s">
        <v>249</v>
      </c>
      <c r="C11" s="628"/>
      <c r="D11" s="628"/>
      <c r="E11" s="628"/>
      <c r="F11" s="628"/>
      <c r="G11" s="628"/>
      <c r="H11" s="628"/>
      <c r="I11" s="628"/>
      <c r="J11" s="628"/>
      <c r="K11" s="628"/>
      <c r="L11" s="628"/>
      <c r="M11" s="628"/>
      <c r="N11" s="628"/>
      <c r="O11" s="628"/>
      <c r="P11" s="628"/>
      <c r="Q11" s="629"/>
      <c r="R11" s="630">
        <v>3944970</v>
      </c>
      <c r="S11" s="631"/>
      <c r="T11" s="631"/>
      <c r="U11" s="631"/>
      <c r="V11" s="631"/>
      <c r="W11" s="631"/>
      <c r="X11" s="631"/>
      <c r="Y11" s="632"/>
      <c r="Z11" s="635">
        <v>5.6</v>
      </c>
      <c r="AA11" s="636"/>
      <c r="AB11" s="636"/>
      <c r="AC11" s="648"/>
      <c r="AD11" s="639">
        <v>3944970</v>
      </c>
      <c r="AE11" s="631"/>
      <c r="AF11" s="631"/>
      <c r="AG11" s="631"/>
      <c r="AH11" s="631"/>
      <c r="AI11" s="631"/>
      <c r="AJ11" s="631"/>
      <c r="AK11" s="632"/>
      <c r="AL11" s="635">
        <v>10.8</v>
      </c>
      <c r="AM11" s="636"/>
      <c r="AN11" s="636"/>
      <c r="AO11" s="637"/>
      <c r="AP11" s="627" t="s">
        <v>250</v>
      </c>
      <c r="AQ11" s="628"/>
      <c r="AR11" s="628"/>
      <c r="AS11" s="628"/>
      <c r="AT11" s="628"/>
      <c r="AU11" s="628"/>
      <c r="AV11" s="628"/>
      <c r="AW11" s="628"/>
      <c r="AX11" s="628"/>
      <c r="AY11" s="628"/>
      <c r="AZ11" s="628"/>
      <c r="BA11" s="628"/>
      <c r="BB11" s="628"/>
      <c r="BC11" s="628"/>
      <c r="BD11" s="628"/>
      <c r="BE11" s="628"/>
      <c r="BF11" s="629"/>
      <c r="BG11" s="630">
        <v>1575197</v>
      </c>
      <c r="BH11" s="631"/>
      <c r="BI11" s="631"/>
      <c r="BJ11" s="631"/>
      <c r="BK11" s="631"/>
      <c r="BL11" s="631"/>
      <c r="BM11" s="631"/>
      <c r="BN11" s="632"/>
      <c r="BO11" s="633">
        <v>5.7</v>
      </c>
      <c r="BP11" s="633"/>
      <c r="BQ11" s="633"/>
      <c r="BR11" s="633"/>
      <c r="BS11" s="634" t="s">
        <v>241</v>
      </c>
      <c r="BT11" s="634"/>
      <c r="BU11" s="634"/>
      <c r="BV11" s="634"/>
      <c r="BW11" s="634"/>
      <c r="BX11" s="634"/>
      <c r="BY11" s="634"/>
      <c r="BZ11" s="634"/>
      <c r="CA11" s="634"/>
      <c r="CB11" s="638"/>
      <c r="CD11" s="645" t="s">
        <v>251</v>
      </c>
      <c r="CE11" s="646"/>
      <c r="CF11" s="646"/>
      <c r="CG11" s="646"/>
      <c r="CH11" s="646"/>
      <c r="CI11" s="646"/>
      <c r="CJ11" s="646"/>
      <c r="CK11" s="646"/>
      <c r="CL11" s="646"/>
      <c r="CM11" s="646"/>
      <c r="CN11" s="646"/>
      <c r="CO11" s="646"/>
      <c r="CP11" s="646"/>
      <c r="CQ11" s="647"/>
      <c r="CR11" s="630">
        <v>1628480</v>
      </c>
      <c r="CS11" s="631"/>
      <c r="CT11" s="631"/>
      <c r="CU11" s="631"/>
      <c r="CV11" s="631"/>
      <c r="CW11" s="631"/>
      <c r="CX11" s="631"/>
      <c r="CY11" s="632"/>
      <c r="CZ11" s="633">
        <v>2.5</v>
      </c>
      <c r="DA11" s="633"/>
      <c r="DB11" s="633"/>
      <c r="DC11" s="633"/>
      <c r="DD11" s="639">
        <v>1197764</v>
      </c>
      <c r="DE11" s="631"/>
      <c r="DF11" s="631"/>
      <c r="DG11" s="631"/>
      <c r="DH11" s="631"/>
      <c r="DI11" s="631"/>
      <c r="DJ11" s="631"/>
      <c r="DK11" s="631"/>
      <c r="DL11" s="631"/>
      <c r="DM11" s="631"/>
      <c r="DN11" s="631"/>
      <c r="DO11" s="631"/>
      <c r="DP11" s="632"/>
      <c r="DQ11" s="639">
        <v>597259</v>
      </c>
      <c r="DR11" s="631"/>
      <c r="DS11" s="631"/>
      <c r="DT11" s="631"/>
      <c r="DU11" s="631"/>
      <c r="DV11" s="631"/>
      <c r="DW11" s="631"/>
      <c r="DX11" s="631"/>
      <c r="DY11" s="631"/>
      <c r="DZ11" s="631"/>
      <c r="EA11" s="631"/>
      <c r="EB11" s="631"/>
      <c r="EC11" s="640"/>
    </row>
    <row r="12" spans="2:143" ht="11.25" customHeight="1" x14ac:dyDescent="0.2">
      <c r="B12" s="627" t="s">
        <v>252</v>
      </c>
      <c r="C12" s="628"/>
      <c r="D12" s="628"/>
      <c r="E12" s="628"/>
      <c r="F12" s="628"/>
      <c r="G12" s="628"/>
      <c r="H12" s="628"/>
      <c r="I12" s="628"/>
      <c r="J12" s="628"/>
      <c r="K12" s="628"/>
      <c r="L12" s="628"/>
      <c r="M12" s="628"/>
      <c r="N12" s="628"/>
      <c r="O12" s="628"/>
      <c r="P12" s="628"/>
      <c r="Q12" s="629"/>
      <c r="R12" s="630">
        <v>33515</v>
      </c>
      <c r="S12" s="631"/>
      <c r="T12" s="631"/>
      <c r="U12" s="631"/>
      <c r="V12" s="631"/>
      <c r="W12" s="631"/>
      <c r="X12" s="631"/>
      <c r="Y12" s="632"/>
      <c r="Z12" s="633">
        <v>0</v>
      </c>
      <c r="AA12" s="633"/>
      <c r="AB12" s="633"/>
      <c r="AC12" s="633"/>
      <c r="AD12" s="634">
        <v>33515</v>
      </c>
      <c r="AE12" s="634"/>
      <c r="AF12" s="634"/>
      <c r="AG12" s="634"/>
      <c r="AH12" s="634"/>
      <c r="AI12" s="634"/>
      <c r="AJ12" s="634"/>
      <c r="AK12" s="634"/>
      <c r="AL12" s="635">
        <v>0.1</v>
      </c>
      <c r="AM12" s="636"/>
      <c r="AN12" s="636"/>
      <c r="AO12" s="637"/>
      <c r="AP12" s="627" t="s">
        <v>253</v>
      </c>
      <c r="AQ12" s="628"/>
      <c r="AR12" s="628"/>
      <c r="AS12" s="628"/>
      <c r="AT12" s="628"/>
      <c r="AU12" s="628"/>
      <c r="AV12" s="628"/>
      <c r="AW12" s="628"/>
      <c r="AX12" s="628"/>
      <c r="AY12" s="628"/>
      <c r="AZ12" s="628"/>
      <c r="BA12" s="628"/>
      <c r="BB12" s="628"/>
      <c r="BC12" s="628"/>
      <c r="BD12" s="628"/>
      <c r="BE12" s="628"/>
      <c r="BF12" s="629"/>
      <c r="BG12" s="630">
        <v>12768039</v>
      </c>
      <c r="BH12" s="631"/>
      <c r="BI12" s="631"/>
      <c r="BJ12" s="631"/>
      <c r="BK12" s="631"/>
      <c r="BL12" s="631"/>
      <c r="BM12" s="631"/>
      <c r="BN12" s="632"/>
      <c r="BO12" s="633">
        <v>46</v>
      </c>
      <c r="BP12" s="633"/>
      <c r="BQ12" s="633"/>
      <c r="BR12" s="633"/>
      <c r="BS12" s="634" t="s">
        <v>241</v>
      </c>
      <c r="BT12" s="634"/>
      <c r="BU12" s="634"/>
      <c r="BV12" s="634"/>
      <c r="BW12" s="634"/>
      <c r="BX12" s="634"/>
      <c r="BY12" s="634"/>
      <c r="BZ12" s="634"/>
      <c r="CA12" s="634"/>
      <c r="CB12" s="638"/>
      <c r="CD12" s="645" t="s">
        <v>254</v>
      </c>
      <c r="CE12" s="646"/>
      <c r="CF12" s="646"/>
      <c r="CG12" s="646"/>
      <c r="CH12" s="646"/>
      <c r="CI12" s="646"/>
      <c r="CJ12" s="646"/>
      <c r="CK12" s="646"/>
      <c r="CL12" s="646"/>
      <c r="CM12" s="646"/>
      <c r="CN12" s="646"/>
      <c r="CO12" s="646"/>
      <c r="CP12" s="646"/>
      <c r="CQ12" s="647"/>
      <c r="CR12" s="630">
        <v>2832102</v>
      </c>
      <c r="CS12" s="631"/>
      <c r="CT12" s="631"/>
      <c r="CU12" s="631"/>
      <c r="CV12" s="631"/>
      <c r="CW12" s="631"/>
      <c r="CX12" s="631"/>
      <c r="CY12" s="632"/>
      <c r="CZ12" s="633">
        <v>4.4000000000000004</v>
      </c>
      <c r="DA12" s="633"/>
      <c r="DB12" s="633"/>
      <c r="DC12" s="633"/>
      <c r="DD12" s="639">
        <v>2393</v>
      </c>
      <c r="DE12" s="631"/>
      <c r="DF12" s="631"/>
      <c r="DG12" s="631"/>
      <c r="DH12" s="631"/>
      <c r="DI12" s="631"/>
      <c r="DJ12" s="631"/>
      <c r="DK12" s="631"/>
      <c r="DL12" s="631"/>
      <c r="DM12" s="631"/>
      <c r="DN12" s="631"/>
      <c r="DO12" s="631"/>
      <c r="DP12" s="632"/>
      <c r="DQ12" s="639">
        <v>1186319</v>
      </c>
      <c r="DR12" s="631"/>
      <c r="DS12" s="631"/>
      <c r="DT12" s="631"/>
      <c r="DU12" s="631"/>
      <c r="DV12" s="631"/>
      <c r="DW12" s="631"/>
      <c r="DX12" s="631"/>
      <c r="DY12" s="631"/>
      <c r="DZ12" s="631"/>
      <c r="EA12" s="631"/>
      <c r="EB12" s="631"/>
      <c r="EC12" s="640"/>
    </row>
    <row r="13" spans="2:143" ht="11.25" customHeight="1" x14ac:dyDescent="0.2">
      <c r="B13" s="627" t="s">
        <v>255</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33" t="s">
        <v>129</v>
      </c>
      <c r="AA13" s="633"/>
      <c r="AB13" s="633"/>
      <c r="AC13" s="633"/>
      <c r="AD13" s="634" t="s">
        <v>129</v>
      </c>
      <c r="AE13" s="634"/>
      <c r="AF13" s="634"/>
      <c r="AG13" s="634"/>
      <c r="AH13" s="634"/>
      <c r="AI13" s="634"/>
      <c r="AJ13" s="634"/>
      <c r="AK13" s="634"/>
      <c r="AL13" s="635" t="s">
        <v>138</v>
      </c>
      <c r="AM13" s="636"/>
      <c r="AN13" s="636"/>
      <c r="AO13" s="637"/>
      <c r="AP13" s="627" t="s">
        <v>256</v>
      </c>
      <c r="AQ13" s="628"/>
      <c r="AR13" s="628"/>
      <c r="AS13" s="628"/>
      <c r="AT13" s="628"/>
      <c r="AU13" s="628"/>
      <c r="AV13" s="628"/>
      <c r="AW13" s="628"/>
      <c r="AX13" s="628"/>
      <c r="AY13" s="628"/>
      <c r="AZ13" s="628"/>
      <c r="BA13" s="628"/>
      <c r="BB13" s="628"/>
      <c r="BC13" s="628"/>
      <c r="BD13" s="628"/>
      <c r="BE13" s="628"/>
      <c r="BF13" s="629"/>
      <c r="BG13" s="630">
        <v>12759141</v>
      </c>
      <c r="BH13" s="631"/>
      <c r="BI13" s="631"/>
      <c r="BJ13" s="631"/>
      <c r="BK13" s="631"/>
      <c r="BL13" s="631"/>
      <c r="BM13" s="631"/>
      <c r="BN13" s="632"/>
      <c r="BO13" s="633">
        <v>46</v>
      </c>
      <c r="BP13" s="633"/>
      <c r="BQ13" s="633"/>
      <c r="BR13" s="633"/>
      <c r="BS13" s="634" t="s">
        <v>129</v>
      </c>
      <c r="BT13" s="634"/>
      <c r="BU13" s="634"/>
      <c r="BV13" s="634"/>
      <c r="BW13" s="634"/>
      <c r="BX13" s="634"/>
      <c r="BY13" s="634"/>
      <c r="BZ13" s="634"/>
      <c r="CA13" s="634"/>
      <c r="CB13" s="638"/>
      <c r="CD13" s="645" t="s">
        <v>257</v>
      </c>
      <c r="CE13" s="646"/>
      <c r="CF13" s="646"/>
      <c r="CG13" s="646"/>
      <c r="CH13" s="646"/>
      <c r="CI13" s="646"/>
      <c r="CJ13" s="646"/>
      <c r="CK13" s="646"/>
      <c r="CL13" s="646"/>
      <c r="CM13" s="646"/>
      <c r="CN13" s="646"/>
      <c r="CO13" s="646"/>
      <c r="CP13" s="646"/>
      <c r="CQ13" s="647"/>
      <c r="CR13" s="630">
        <v>6275136</v>
      </c>
      <c r="CS13" s="631"/>
      <c r="CT13" s="631"/>
      <c r="CU13" s="631"/>
      <c r="CV13" s="631"/>
      <c r="CW13" s="631"/>
      <c r="CX13" s="631"/>
      <c r="CY13" s="632"/>
      <c r="CZ13" s="633">
        <v>9.6999999999999993</v>
      </c>
      <c r="DA13" s="633"/>
      <c r="DB13" s="633"/>
      <c r="DC13" s="633"/>
      <c r="DD13" s="639">
        <v>2493082</v>
      </c>
      <c r="DE13" s="631"/>
      <c r="DF13" s="631"/>
      <c r="DG13" s="631"/>
      <c r="DH13" s="631"/>
      <c r="DI13" s="631"/>
      <c r="DJ13" s="631"/>
      <c r="DK13" s="631"/>
      <c r="DL13" s="631"/>
      <c r="DM13" s="631"/>
      <c r="DN13" s="631"/>
      <c r="DO13" s="631"/>
      <c r="DP13" s="632"/>
      <c r="DQ13" s="639">
        <v>4771549</v>
      </c>
      <c r="DR13" s="631"/>
      <c r="DS13" s="631"/>
      <c r="DT13" s="631"/>
      <c r="DU13" s="631"/>
      <c r="DV13" s="631"/>
      <c r="DW13" s="631"/>
      <c r="DX13" s="631"/>
      <c r="DY13" s="631"/>
      <c r="DZ13" s="631"/>
      <c r="EA13" s="631"/>
      <c r="EB13" s="631"/>
      <c r="EC13" s="640"/>
    </row>
    <row r="14" spans="2:143" ht="11.25" customHeight="1" x14ac:dyDescent="0.2">
      <c r="B14" s="627" t="s">
        <v>258</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33" t="s">
        <v>129</v>
      </c>
      <c r="AA14" s="633"/>
      <c r="AB14" s="633"/>
      <c r="AC14" s="633"/>
      <c r="AD14" s="634" t="s">
        <v>241</v>
      </c>
      <c r="AE14" s="634"/>
      <c r="AF14" s="634"/>
      <c r="AG14" s="634"/>
      <c r="AH14" s="634"/>
      <c r="AI14" s="634"/>
      <c r="AJ14" s="634"/>
      <c r="AK14" s="634"/>
      <c r="AL14" s="635" t="s">
        <v>229</v>
      </c>
      <c r="AM14" s="636"/>
      <c r="AN14" s="636"/>
      <c r="AO14" s="637"/>
      <c r="AP14" s="627" t="s">
        <v>259</v>
      </c>
      <c r="AQ14" s="628"/>
      <c r="AR14" s="628"/>
      <c r="AS14" s="628"/>
      <c r="AT14" s="628"/>
      <c r="AU14" s="628"/>
      <c r="AV14" s="628"/>
      <c r="AW14" s="628"/>
      <c r="AX14" s="628"/>
      <c r="AY14" s="628"/>
      <c r="AZ14" s="628"/>
      <c r="BA14" s="628"/>
      <c r="BB14" s="628"/>
      <c r="BC14" s="628"/>
      <c r="BD14" s="628"/>
      <c r="BE14" s="628"/>
      <c r="BF14" s="629"/>
      <c r="BG14" s="630">
        <v>444749</v>
      </c>
      <c r="BH14" s="631"/>
      <c r="BI14" s="631"/>
      <c r="BJ14" s="631"/>
      <c r="BK14" s="631"/>
      <c r="BL14" s="631"/>
      <c r="BM14" s="631"/>
      <c r="BN14" s="632"/>
      <c r="BO14" s="633">
        <v>1.6</v>
      </c>
      <c r="BP14" s="633"/>
      <c r="BQ14" s="633"/>
      <c r="BR14" s="633"/>
      <c r="BS14" s="634" t="s">
        <v>241</v>
      </c>
      <c r="BT14" s="634"/>
      <c r="BU14" s="634"/>
      <c r="BV14" s="634"/>
      <c r="BW14" s="634"/>
      <c r="BX14" s="634"/>
      <c r="BY14" s="634"/>
      <c r="BZ14" s="634"/>
      <c r="CA14" s="634"/>
      <c r="CB14" s="638"/>
      <c r="CD14" s="645" t="s">
        <v>260</v>
      </c>
      <c r="CE14" s="646"/>
      <c r="CF14" s="646"/>
      <c r="CG14" s="646"/>
      <c r="CH14" s="646"/>
      <c r="CI14" s="646"/>
      <c r="CJ14" s="646"/>
      <c r="CK14" s="646"/>
      <c r="CL14" s="646"/>
      <c r="CM14" s="646"/>
      <c r="CN14" s="646"/>
      <c r="CO14" s="646"/>
      <c r="CP14" s="646"/>
      <c r="CQ14" s="647"/>
      <c r="CR14" s="630">
        <v>1951998</v>
      </c>
      <c r="CS14" s="631"/>
      <c r="CT14" s="631"/>
      <c r="CU14" s="631"/>
      <c r="CV14" s="631"/>
      <c r="CW14" s="631"/>
      <c r="CX14" s="631"/>
      <c r="CY14" s="632"/>
      <c r="CZ14" s="633">
        <v>3</v>
      </c>
      <c r="DA14" s="633"/>
      <c r="DB14" s="633"/>
      <c r="DC14" s="633"/>
      <c r="DD14" s="639">
        <v>45954</v>
      </c>
      <c r="DE14" s="631"/>
      <c r="DF14" s="631"/>
      <c r="DG14" s="631"/>
      <c r="DH14" s="631"/>
      <c r="DI14" s="631"/>
      <c r="DJ14" s="631"/>
      <c r="DK14" s="631"/>
      <c r="DL14" s="631"/>
      <c r="DM14" s="631"/>
      <c r="DN14" s="631"/>
      <c r="DO14" s="631"/>
      <c r="DP14" s="632"/>
      <c r="DQ14" s="639">
        <v>1896598</v>
      </c>
      <c r="DR14" s="631"/>
      <c r="DS14" s="631"/>
      <c r="DT14" s="631"/>
      <c r="DU14" s="631"/>
      <c r="DV14" s="631"/>
      <c r="DW14" s="631"/>
      <c r="DX14" s="631"/>
      <c r="DY14" s="631"/>
      <c r="DZ14" s="631"/>
      <c r="EA14" s="631"/>
      <c r="EB14" s="631"/>
      <c r="EC14" s="640"/>
    </row>
    <row r="15" spans="2:143" ht="11.25" customHeight="1" x14ac:dyDescent="0.2">
      <c r="B15" s="627" t="s">
        <v>261</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129</v>
      </c>
      <c r="AA15" s="633"/>
      <c r="AB15" s="633"/>
      <c r="AC15" s="633"/>
      <c r="AD15" s="634" t="s">
        <v>241</v>
      </c>
      <c r="AE15" s="634"/>
      <c r="AF15" s="634"/>
      <c r="AG15" s="634"/>
      <c r="AH15" s="634"/>
      <c r="AI15" s="634"/>
      <c r="AJ15" s="634"/>
      <c r="AK15" s="634"/>
      <c r="AL15" s="635" t="s">
        <v>129</v>
      </c>
      <c r="AM15" s="636"/>
      <c r="AN15" s="636"/>
      <c r="AO15" s="637"/>
      <c r="AP15" s="627" t="s">
        <v>262</v>
      </c>
      <c r="AQ15" s="628"/>
      <c r="AR15" s="628"/>
      <c r="AS15" s="628"/>
      <c r="AT15" s="628"/>
      <c r="AU15" s="628"/>
      <c r="AV15" s="628"/>
      <c r="AW15" s="628"/>
      <c r="AX15" s="628"/>
      <c r="AY15" s="628"/>
      <c r="AZ15" s="628"/>
      <c r="BA15" s="628"/>
      <c r="BB15" s="628"/>
      <c r="BC15" s="628"/>
      <c r="BD15" s="628"/>
      <c r="BE15" s="628"/>
      <c r="BF15" s="629"/>
      <c r="BG15" s="630">
        <v>1032029</v>
      </c>
      <c r="BH15" s="631"/>
      <c r="BI15" s="631"/>
      <c r="BJ15" s="631"/>
      <c r="BK15" s="631"/>
      <c r="BL15" s="631"/>
      <c r="BM15" s="631"/>
      <c r="BN15" s="632"/>
      <c r="BO15" s="633">
        <v>3.7</v>
      </c>
      <c r="BP15" s="633"/>
      <c r="BQ15" s="633"/>
      <c r="BR15" s="633"/>
      <c r="BS15" s="634" t="s">
        <v>129</v>
      </c>
      <c r="BT15" s="634"/>
      <c r="BU15" s="634"/>
      <c r="BV15" s="634"/>
      <c r="BW15" s="634"/>
      <c r="BX15" s="634"/>
      <c r="BY15" s="634"/>
      <c r="BZ15" s="634"/>
      <c r="CA15" s="634"/>
      <c r="CB15" s="638"/>
      <c r="CD15" s="645" t="s">
        <v>263</v>
      </c>
      <c r="CE15" s="646"/>
      <c r="CF15" s="646"/>
      <c r="CG15" s="646"/>
      <c r="CH15" s="646"/>
      <c r="CI15" s="646"/>
      <c r="CJ15" s="646"/>
      <c r="CK15" s="646"/>
      <c r="CL15" s="646"/>
      <c r="CM15" s="646"/>
      <c r="CN15" s="646"/>
      <c r="CO15" s="646"/>
      <c r="CP15" s="646"/>
      <c r="CQ15" s="647"/>
      <c r="CR15" s="630">
        <v>7402066</v>
      </c>
      <c r="CS15" s="631"/>
      <c r="CT15" s="631"/>
      <c r="CU15" s="631"/>
      <c r="CV15" s="631"/>
      <c r="CW15" s="631"/>
      <c r="CX15" s="631"/>
      <c r="CY15" s="632"/>
      <c r="CZ15" s="633">
        <v>11.4</v>
      </c>
      <c r="DA15" s="633"/>
      <c r="DB15" s="633"/>
      <c r="DC15" s="633"/>
      <c r="DD15" s="639">
        <v>1733217</v>
      </c>
      <c r="DE15" s="631"/>
      <c r="DF15" s="631"/>
      <c r="DG15" s="631"/>
      <c r="DH15" s="631"/>
      <c r="DI15" s="631"/>
      <c r="DJ15" s="631"/>
      <c r="DK15" s="631"/>
      <c r="DL15" s="631"/>
      <c r="DM15" s="631"/>
      <c r="DN15" s="631"/>
      <c r="DO15" s="631"/>
      <c r="DP15" s="632"/>
      <c r="DQ15" s="639">
        <v>5552108</v>
      </c>
      <c r="DR15" s="631"/>
      <c r="DS15" s="631"/>
      <c r="DT15" s="631"/>
      <c r="DU15" s="631"/>
      <c r="DV15" s="631"/>
      <c r="DW15" s="631"/>
      <c r="DX15" s="631"/>
      <c r="DY15" s="631"/>
      <c r="DZ15" s="631"/>
      <c r="EA15" s="631"/>
      <c r="EB15" s="631"/>
      <c r="EC15" s="640"/>
    </row>
    <row r="16" spans="2:143" ht="11.25" customHeight="1" x14ac:dyDescent="0.2">
      <c r="B16" s="627" t="s">
        <v>264</v>
      </c>
      <c r="C16" s="628"/>
      <c r="D16" s="628"/>
      <c r="E16" s="628"/>
      <c r="F16" s="628"/>
      <c r="G16" s="628"/>
      <c r="H16" s="628"/>
      <c r="I16" s="628"/>
      <c r="J16" s="628"/>
      <c r="K16" s="628"/>
      <c r="L16" s="628"/>
      <c r="M16" s="628"/>
      <c r="N16" s="628"/>
      <c r="O16" s="628"/>
      <c r="P16" s="628"/>
      <c r="Q16" s="629"/>
      <c r="R16" s="630">
        <v>58400</v>
      </c>
      <c r="S16" s="631"/>
      <c r="T16" s="631"/>
      <c r="U16" s="631"/>
      <c r="V16" s="631"/>
      <c r="W16" s="631"/>
      <c r="X16" s="631"/>
      <c r="Y16" s="632"/>
      <c r="Z16" s="633">
        <v>0.1</v>
      </c>
      <c r="AA16" s="633"/>
      <c r="AB16" s="633"/>
      <c r="AC16" s="633"/>
      <c r="AD16" s="634">
        <v>58400</v>
      </c>
      <c r="AE16" s="634"/>
      <c r="AF16" s="634"/>
      <c r="AG16" s="634"/>
      <c r="AH16" s="634"/>
      <c r="AI16" s="634"/>
      <c r="AJ16" s="634"/>
      <c r="AK16" s="634"/>
      <c r="AL16" s="635">
        <v>0.2</v>
      </c>
      <c r="AM16" s="636"/>
      <c r="AN16" s="636"/>
      <c r="AO16" s="637"/>
      <c r="AP16" s="627" t="s">
        <v>265</v>
      </c>
      <c r="AQ16" s="628"/>
      <c r="AR16" s="628"/>
      <c r="AS16" s="628"/>
      <c r="AT16" s="628"/>
      <c r="AU16" s="628"/>
      <c r="AV16" s="628"/>
      <c r="AW16" s="628"/>
      <c r="AX16" s="628"/>
      <c r="AY16" s="628"/>
      <c r="AZ16" s="628"/>
      <c r="BA16" s="628"/>
      <c r="BB16" s="628"/>
      <c r="BC16" s="628"/>
      <c r="BD16" s="628"/>
      <c r="BE16" s="628"/>
      <c r="BF16" s="629"/>
      <c r="BG16" s="630">
        <v>2196</v>
      </c>
      <c r="BH16" s="631"/>
      <c r="BI16" s="631"/>
      <c r="BJ16" s="631"/>
      <c r="BK16" s="631"/>
      <c r="BL16" s="631"/>
      <c r="BM16" s="631"/>
      <c r="BN16" s="632"/>
      <c r="BO16" s="633">
        <v>0</v>
      </c>
      <c r="BP16" s="633"/>
      <c r="BQ16" s="633"/>
      <c r="BR16" s="633"/>
      <c r="BS16" s="634" t="s">
        <v>129</v>
      </c>
      <c r="BT16" s="634"/>
      <c r="BU16" s="634"/>
      <c r="BV16" s="634"/>
      <c r="BW16" s="634"/>
      <c r="BX16" s="634"/>
      <c r="BY16" s="634"/>
      <c r="BZ16" s="634"/>
      <c r="CA16" s="634"/>
      <c r="CB16" s="638"/>
      <c r="CD16" s="645" t="s">
        <v>266</v>
      </c>
      <c r="CE16" s="646"/>
      <c r="CF16" s="646"/>
      <c r="CG16" s="646"/>
      <c r="CH16" s="646"/>
      <c r="CI16" s="646"/>
      <c r="CJ16" s="646"/>
      <c r="CK16" s="646"/>
      <c r="CL16" s="646"/>
      <c r="CM16" s="646"/>
      <c r="CN16" s="646"/>
      <c r="CO16" s="646"/>
      <c r="CP16" s="646"/>
      <c r="CQ16" s="647"/>
      <c r="CR16" s="630">
        <v>13226</v>
      </c>
      <c r="CS16" s="631"/>
      <c r="CT16" s="631"/>
      <c r="CU16" s="631"/>
      <c r="CV16" s="631"/>
      <c r="CW16" s="631"/>
      <c r="CX16" s="631"/>
      <c r="CY16" s="632"/>
      <c r="CZ16" s="633">
        <v>0</v>
      </c>
      <c r="DA16" s="633"/>
      <c r="DB16" s="633"/>
      <c r="DC16" s="633"/>
      <c r="DD16" s="639" t="s">
        <v>138</v>
      </c>
      <c r="DE16" s="631"/>
      <c r="DF16" s="631"/>
      <c r="DG16" s="631"/>
      <c r="DH16" s="631"/>
      <c r="DI16" s="631"/>
      <c r="DJ16" s="631"/>
      <c r="DK16" s="631"/>
      <c r="DL16" s="631"/>
      <c r="DM16" s="631"/>
      <c r="DN16" s="631"/>
      <c r="DO16" s="631"/>
      <c r="DP16" s="632"/>
      <c r="DQ16" s="639">
        <v>1636</v>
      </c>
      <c r="DR16" s="631"/>
      <c r="DS16" s="631"/>
      <c r="DT16" s="631"/>
      <c r="DU16" s="631"/>
      <c r="DV16" s="631"/>
      <c r="DW16" s="631"/>
      <c r="DX16" s="631"/>
      <c r="DY16" s="631"/>
      <c r="DZ16" s="631"/>
      <c r="EA16" s="631"/>
      <c r="EB16" s="631"/>
      <c r="EC16" s="640"/>
    </row>
    <row r="17" spans="2:133" ht="11.25" customHeight="1" x14ac:dyDescent="0.2">
      <c r="B17" s="627" t="s">
        <v>267</v>
      </c>
      <c r="C17" s="628"/>
      <c r="D17" s="628"/>
      <c r="E17" s="628"/>
      <c r="F17" s="628"/>
      <c r="G17" s="628"/>
      <c r="H17" s="628"/>
      <c r="I17" s="628"/>
      <c r="J17" s="628"/>
      <c r="K17" s="628"/>
      <c r="L17" s="628"/>
      <c r="M17" s="628"/>
      <c r="N17" s="628"/>
      <c r="O17" s="628"/>
      <c r="P17" s="628"/>
      <c r="Q17" s="629"/>
      <c r="R17" s="630">
        <v>438442</v>
      </c>
      <c r="S17" s="631"/>
      <c r="T17" s="631"/>
      <c r="U17" s="631"/>
      <c r="V17" s="631"/>
      <c r="W17" s="631"/>
      <c r="X17" s="631"/>
      <c r="Y17" s="632"/>
      <c r="Z17" s="633">
        <v>0.6</v>
      </c>
      <c r="AA17" s="633"/>
      <c r="AB17" s="633"/>
      <c r="AC17" s="633"/>
      <c r="AD17" s="634">
        <v>438442</v>
      </c>
      <c r="AE17" s="634"/>
      <c r="AF17" s="634"/>
      <c r="AG17" s="634"/>
      <c r="AH17" s="634"/>
      <c r="AI17" s="634"/>
      <c r="AJ17" s="634"/>
      <c r="AK17" s="634"/>
      <c r="AL17" s="635">
        <v>1.2</v>
      </c>
      <c r="AM17" s="636"/>
      <c r="AN17" s="636"/>
      <c r="AO17" s="637"/>
      <c r="AP17" s="627" t="s">
        <v>268</v>
      </c>
      <c r="AQ17" s="628"/>
      <c r="AR17" s="628"/>
      <c r="AS17" s="628"/>
      <c r="AT17" s="628"/>
      <c r="AU17" s="628"/>
      <c r="AV17" s="628"/>
      <c r="AW17" s="628"/>
      <c r="AX17" s="628"/>
      <c r="AY17" s="628"/>
      <c r="AZ17" s="628"/>
      <c r="BA17" s="628"/>
      <c r="BB17" s="628"/>
      <c r="BC17" s="628"/>
      <c r="BD17" s="628"/>
      <c r="BE17" s="628"/>
      <c r="BF17" s="629"/>
      <c r="BG17" s="630" t="s">
        <v>229</v>
      </c>
      <c r="BH17" s="631"/>
      <c r="BI17" s="631"/>
      <c r="BJ17" s="631"/>
      <c r="BK17" s="631"/>
      <c r="BL17" s="631"/>
      <c r="BM17" s="631"/>
      <c r="BN17" s="632"/>
      <c r="BO17" s="633" t="s">
        <v>138</v>
      </c>
      <c r="BP17" s="633"/>
      <c r="BQ17" s="633"/>
      <c r="BR17" s="633"/>
      <c r="BS17" s="634" t="s">
        <v>241</v>
      </c>
      <c r="BT17" s="634"/>
      <c r="BU17" s="634"/>
      <c r="BV17" s="634"/>
      <c r="BW17" s="634"/>
      <c r="BX17" s="634"/>
      <c r="BY17" s="634"/>
      <c r="BZ17" s="634"/>
      <c r="CA17" s="634"/>
      <c r="CB17" s="638"/>
      <c r="CD17" s="645" t="s">
        <v>269</v>
      </c>
      <c r="CE17" s="646"/>
      <c r="CF17" s="646"/>
      <c r="CG17" s="646"/>
      <c r="CH17" s="646"/>
      <c r="CI17" s="646"/>
      <c r="CJ17" s="646"/>
      <c r="CK17" s="646"/>
      <c r="CL17" s="646"/>
      <c r="CM17" s="646"/>
      <c r="CN17" s="646"/>
      <c r="CO17" s="646"/>
      <c r="CP17" s="646"/>
      <c r="CQ17" s="647"/>
      <c r="CR17" s="630">
        <v>5646939</v>
      </c>
      <c r="CS17" s="631"/>
      <c r="CT17" s="631"/>
      <c r="CU17" s="631"/>
      <c r="CV17" s="631"/>
      <c r="CW17" s="631"/>
      <c r="CX17" s="631"/>
      <c r="CY17" s="632"/>
      <c r="CZ17" s="633">
        <v>8.6999999999999993</v>
      </c>
      <c r="DA17" s="633"/>
      <c r="DB17" s="633"/>
      <c r="DC17" s="633"/>
      <c r="DD17" s="639" t="s">
        <v>138</v>
      </c>
      <c r="DE17" s="631"/>
      <c r="DF17" s="631"/>
      <c r="DG17" s="631"/>
      <c r="DH17" s="631"/>
      <c r="DI17" s="631"/>
      <c r="DJ17" s="631"/>
      <c r="DK17" s="631"/>
      <c r="DL17" s="631"/>
      <c r="DM17" s="631"/>
      <c r="DN17" s="631"/>
      <c r="DO17" s="631"/>
      <c r="DP17" s="632"/>
      <c r="DQ17" s="639">
        <v>5624468</v>
      </c>
      <c r="DR17" s="631"/>
      <c r="DS17" s="631"/>
      <c r="DT17" s="631"/>
      <c r="DU17" s="631"/>
      <c r="DV17" s="631"/>
      <c r="DW17" s="631"/>
      <c r="DX17" s="631"/>
      <c r="DY17" s="631"/>
      <c r="DZ17" s="631"/>
      <c r="EA17" s="631"/>
      <c r="EB17" s="631"/>
      <c r="EC17" s="640"/>
    </row>
    <row r="18" spans="2:133" ht="11.25" customHeight="1" x14ac:dyDescent="0.2">
      <c r="B18" s="627" t="s">
        <v>270</v>
      </c>
      <c r="C18" s="628"/>
      <c r="D18" s="628"/>
      <c r="E18" s="628"/>
      <c r="F18" s="628"/>
      <c r="G18" s="628"/>
      <c r="H18" s="628"/>
      <c r="I18" s="628"/>
      <c r="J18" s="628"/>
      <c r="K18" s="628"/>
      <c r="L18" s="628"/>
      <c r="M18" s="628"/>
      <c r="N18" s="628"/>
      <c r="O18" s="628"/>
      <c r="P18" s="628"/>
      <c r="Q18" s="629"/>
      <c r="R18" s="630">
        <v>648018</v>
      </c>
      <c r="S18" s="631"/>
      <c r="T18" s="631"/>
      <c r="U18" s="631"/>
      <c r="V18" s="631"/>
      <c r="W18" s="631"/>
      <c r="X18" s="631"/>
      <c r="Y18" s="632"/>
      <c r="Z18" s="633">
        <v>0.9</v>
      </c>
      <c r="AA18" s="633"/>
      <c r="AB18" s="633"/>
      <c r="AC18" s="633"/>
      <c r="AD18" s="634">
        <v>600494</v>
      </c>
      <c r="AE18" s="634"/>
      <c r="AF18" s="634"/>
      <c r="AG18" s="634"/>
      <c r="AH18" s="634"/>
      <c r="AI18" s="634"/>
      <c r="AJ18" s="634"/>
      <c r="AK18" s="634"/>
      <c r="AL18" s="635">
        <v>1.6</v>
      </c>
      <c r="AM18" s="636"/>
      <c r="AN18" s="636"/>
      <c r="AO18" s="637"/>
      <c r="AP18" s="627" t="s">
        <v>271</v>
      </c>
      <c r="AQ18" s="628"/>
      <c r="AR18" s="628"/>
      <c r="AS18" s="628"/>
      <c r="AT18" s="628"/>
      <c r="AU18" s="628"/>
      <c r="AV18" s="628"/>
      <c r="AW18" s="628"/>
      <c r="AX18" s="628"/>
      <c r="AY18" s="628"/>
      <c r="AZ18" s="628"/>
      <c r="BA18" s="628"/>
      <c r="BB18" s="628"/>
      <c r="BC18" s="628"/>
      <c r="BD18" s="628"/>
      <c r="BE18" s="628"/>
      <c r="BF18" s="629"/>
      <c r="BG18" s="630" t="s">
        <v>229</v>
      </c>
      <c r="BH18" s="631"/>
      <c r="BI18" s="631"/>
      <c r="BJ18" s="631"/>
      <c r="BK18" s="631"/>
      <c r="BL18" s="631"/>
      <c r="BM18" s="631"/>
      <c r="BN18" s="632"/>
      <c r="BO18" s="633" t="s">
        <v>129</v>
      </c>
      <c r="BP18" s="633"/>
      <c r="BQ18" s="633"/>
      <c r="BR18" s="633"/>
      <c r="BS18" s="634" t="s">
        <v>241</v>
      </c>
      <c r="BT18" s="634"/>
      <c r="BU18" s="634"/>
      <c r="BV18" s="634"/>
      <c r="BW18" s="634"/>
      <c r="BX18" s="634"/>
      <c r="BY18" s="634"/>
      <c r="BZ18" s="634"/>
      <c r="CA18" s="634"/>
      <c r="CB18" s="638"/>
      <c r="CD18" s="645" t="s">
        <v>272</v>
      </c>
      <c r="CE18" s="646"/>
      <c r="CF18" s="646"/>
      <c r="CG18" s="646"/>
      <c r="CH18" s="646"/>
      <c r="CI18" s="646"/>
      <c r="CJ18" s="646"/>
      <c r="CK18" s="646"/>
      <c r="CL18" s="646"/>
      <c r="CM18" s="646"/>
      <c r="CN18" s="646"/>
      <c r="CO18" s="646"/>
      <c r="CP18" s="646"/>
      <c r="CQ18" s="647"/>
      <c r="CR18" s="630" t="s">
        <v>138</v>
      </c>
      <c r="CS18" s="631"/>
      <c r="CT18" s="631"/>
      <c r="CU18" s="631"/>
      <c r="CV18" s="631"/>
      <c r="CW18" s="631"/>
      <c r="CX18" s="631"/>
      <c r="CY18" s="632"/>
      <c r="CZ18" s="633" t="s">
        <v>138</v>
      </c>
      <c r="DA18" s="633"/>
      <c r="DB18" s="633"/>
      <c r="DC18" s="633"/>
      <c r="DD18" s="639" t="s">
        <v>138</v>
      </c>
      <c r="DE18" s="631"/>
      <c r="DF18" s="631"/>
      <c r="DG18" s="631"/>
      <c r="DH18" s="631"/>
      <c r="DI18" s="631"/>
      <c r="DJ18" s="631"/>
      <c r="DK18" s="631"/>
      <c r="DL18" s="631"/>
      <c r="DM18" s="631"/>
      <c r="DN18" s="631"/>
      <c r="DO18" s="631"/>
      <c r="DP18" s="632"/>
      <c r="DQ18" s="639" t="s">
        <v>129</v>
      </c>
      <c r="DR18" s="631"/>
      <c r="DS18" s="631"/>
      <c r="DT18" s="631"/>
      <c r="DU18" s="631"/>
      <c r="DV18" s="631"/>
      <c r="DW18" s="631"/>
      <c r="DX18" s="631"/>
      <c r="DY18" s="631"/>
      <c r="DZ18" s="631"/>
      <c r="EA18" s="631"/>
      <c r="EB18" s="631"/>
      <c r="EC18" s="640"/>
    </row>
    <row r="19" spans="2:133" ht="11.25" customHeight="1" x14ac:dyDescent="0.2">
      <c r="B19" s="627" t="s">
        <v>273</v>
      </c>
      <c r="C19" s="628"/>
      <c r="D19" s="628"/>
      <c r="E19" s="628"/>
      <c r="F19" s="628"/>
      <c r="G19" s="628"/>
      <c r="H19" s="628"/>
      <c r="I19" s="628"/>
      <c r="J19" s="628"/>
      <c r="K19" s="628"/>
      <c r="L19" s="628"/>
      <c r="M19" s="628"/>
      <c r="N19" s="628"/>
      <c r="O19" s="628"/>
      <c r="P19" s="628"/>
      <c r="Q19" s="629"/>
      <c r="R19" s="630">
        <v>173829</v>
      </c>
      <c r="S19" s="631"/>
      <c r="T19" s="631"/>
      <c r="U19" s="631"/>
      <c r="V19" s="631"/>
      <c r="W19" s="631"/>
      <c r="X19" s="631"/>
      <c r="Y19" s="632"/>
      <c r="Z19" s="633">
        <v>0.2</v>
      </c>
      <c r="AA19" s="633"/>
      <c r="AB19" s="633"/>
      <c r="AC19" s="633"/>
      <c r="AD19" s="634">
        <v>173829</v>
      </c>
      <c r="AE19" s="634"/>
      <c r="AF19" s="634"/>
      <c r="AG19" s="634"/>
      <c r="AH19" s="634"/>
      <c r="AI19" s="634"/>
      <c r="AJ19" s="634"/>
      <c r="AK19" s="634"/>
      <c r="AL19" s="635">
        <v>0.5</v>
      </c>
      <c r="AM19" s="636"/>
      <c r="AN19" s="636"/>
      <c r="AO19" s="637"/>
      <c r="AP19" s="627" t="s">
        <v>274</v>
      </c>
      <c r="AQ19" s="628"/>
      <c r="AR19" s="628"/>
      <c r="AS19" s="628"/>
      <c r="AT19" s="628"/>
      <c r="AU19" s="628"/>
      <c r="AV19" s="628"/>
      <c r="AW19" s="628"/>
      <c r="AX19" s="628"/>
      <c r="AY19" s="628"/>
      <c r="AZ19" s="628"/>
      <c r="BA19" s="628"/>
      <c r="BB19" s="628"/>
      <c r="BC19" s="628"/>
      <c r="BD19" s="628"/>
      <c r="BE19" s="628"/>
      <c r="BF19" s="629"/>
      <c r="BG19" s="630">
        <v>2099228</v>
      </c>
      <c r="BH19" s="631"/>
      <c r="BI19" s="631"/>
      <c r="BJ19" s="631"/>
      <c r="BK19" s="631"/>
      <c r="BL19" s="631"/>
      <c r="BM19" s="631"/>
      <c r="BN19" s="632"/>
      <c r="BO19" s="633">
        <v>7.6</v>
      </c>
      <c r="BP19" s="633"/>
      <c r="BQ19" s="633"/>
      <c r="BR19" s="633"/>
      <c r="BS19" s="634" t="s">
        <v>129</v>
      </c>
      <c r="BT19" s="634"/>
      <c r="BU19" s="634"/>
      <c r="BV19" s="634"/>
      <c r="BW19" s="634"/>
      <c r="BX19" s="634"/>
      <c r="BY19" s="634"/>
      <c r="BZ19" s="634"/>
      <c r="CA19" s="634"/>
      <c r="CB19" s="638"/>
      <c r="CD19" s="645" t="s">
        <v>275</v>
      </c>
      <c r="CE19" s="646"/>
      <c r="CF19" s="646"/>
      <c r="CG19" s="646"/>
      <c r="CH19" s="646"/>
      <c r="CI19" s="646"/>
      <c r="CJ19" s="646"/>
      <c r="CK19" s="646"/>
      <c r="CL19" s="646"/>
      <c r="CM19" s="646"/>
      <c r="CN19" s="646"/>
      <c r="CO19" s="646"/>
      <c r="CP19" s="646"/>
      <c r="CQ19" s="647"/>
      <c r="CR19" s="630" t="s">
        <v>241</v>
      </c>
      <c r="CS19" s="631"/>
      <c r="CT19" s="631"/>
      <c r="CU19" s="631"/>
      <c r="CV19" s="631"/>
      <c r="CW19" s="631"/>
      <c r="CX19" s="631"/>
      <c r="CY19" s="632"/>
      <c r="CZ19" s="633" t="s">
        <v>129</v>
      </c>
      <c r="DA19" s="633"/>
      <c r="DB19" s="633"/>
      <c r="DC19" s="633"/>
      <c r="DD19" s="639" t="s">
        <v>241</v>
      </c>
      <c r="DE19" s="631"/>
      <c r="DF19" s="631"/>
      <c r="DG19" s="631"/>
      <c r="DH19" s="631"/>
      <c r="DI19" s="631"/>
      <c r="DJ19" s="631"/>
      <c r="DK19" s="631"/>
      <c r="DL19" s="631"/>
      <c r="DM19" s="631"/>
      <c r="DN19" s="631"/>
      <c r="DO19" s="631"/>
      <c r="DP19" s="632"/>
      <c r="DQ19" s="639" t="s">
        <v>129</v>
      </c>
      <c r="DR19" s="631"/>
      <c r="DS19" s="631"/>
      <c r="DT19" s="631"/>
      <c r="DU19" s="631"/>
      <c r="DV19" s="631"/>
      <c r="DW19" s="631"/>
      <c r="DX19" s="631"/>
      <c r="DY19" s="631"/>
      <c r="DZ19" s="631"/>
      <c r="EA19" s="631"/>
      <c r="EB19" s="631"/>
      <c r="EC19" s="640"/>
    </row>
    <row r="20" spans="2:133" ht="11.25" customHeight="1" x14ac:dyDescent="0.2">
      <c r="B20" s="627" t="s">
        <v>276</v>
      </c>
      <c r="C20" s="628"/>
      <c r="D20" s="628"/>
      <c r="E20" s="628"/>
      <c r="F20" s="628"/>
      <c r="G20" s="628"/>
      <c r="H20" s="628"/>
      <c r="I20" s="628"/>
      <c r="J20" s="628"/>
      <c r="K20" s="628"/>
      <c r="L20" s="628"/>
      <c r="M20" s="628"/>
      <c r="N20" s="628"/>
      <c r="O20" s="628"/>
      <c r="P20" s="628"/>
      <c r="Q20" s="629"/>
      <c r="R20" s="630">
        <v>18264</v>
      </c>
      <c r="S20" s="631"/>
      <c r="T20" s="631"/>
      <c r="U20" s="631"/>
      <c r="V20" s="631"/>
      <c r="W20" s="631"/>
      <c r="X20" s="631"/>
      <c r="Y20" s="632"/>
      <c r="Z20" s="633">
        <v>0</v>
      </c>
      <c r="AA20" s="633"/>
      <c r="AB20" s="633"/>
      <c r="AC20" s="633"/>
      <c r="AD20" s="634">
        <v>18264</v>
      </c>
      <c r="AE20" s="634"/>
      <c r="AF20" s="634"/>
      <c r="AG20" s="634"/>
      <c r="AH20" s="634"/>
      <c r="AI20" s="634"/>
      <c r="AJ20" s="634"/>
      <c r="AK20" s="634"/>
      <c r="AL20" s="635">
        <v>0</v>
      </c>
      <c r="AM20" s="636"/>
      <c r="AN20" s="636"/>
      <c r="AO20" s="637"/>
      <c r="AP20" s="627" t="s">
        <v>277</v>
      </c>
      <c r="AQ20" s="628"/>
      <c r="AR20" s="628"/>
      <c r="AS20" s="628"/>
      <c r="AT20" s="628"/>
      <c r="AU20" s="628"/>
      <c r="AV20" s="628"/>
      <c r="AW20" s="628"/>
      <c r="AX20" s="628"/>
      <c r="AY20" s="628"/>
      <c r="AZ20" s="628"/>
      <c r="BA20" s="628"/>
      <c r="BB20" s="628"/>
      <c r="BC20" s="628"/>
      <c r="BD20" s="628"/>
      <c r="BE20" s="628"/>
      <c r="BF20" s="629"/>
      <c r="BG20" s="630">
        <v>2099228</v>
      </c>
      <c r="BH20" s="631"/>
      <c r="BI20" s="631"/>
      <c r="BJ20" s="631"/>
      <c r="BK20" s="631"/>
      <c r="BL20" s="631"/>
      <c r="BM20" s="631"/>
      <c r="BN20" s="632"/>
      <c r="BO20" s="633">
        <v>7.6</v>
      </c>
      <c r="BP20" s="633"/>
      <c r="BQ20" s="633"/>
      <c r="BR20" s="633"/>
      <c r="BS20" s="634" t="s">
        <v>241</v>
      </c>
      <c r="BT20" s="634"/>
      <c r="BU20" s="634"/>
      <c r="BV20" s="634"/>
      <c r="BW20" s="634"/>
      <c r="BX20" s="634"/>
      <c r="BY20" s="634"/>
      <c r="BZ20" s="634"/>
      <c r="CA20" s="634"/>
      <c r="CB20" s="638"/>
      <c r="CD20" s="645" t="s">
        <v>278</v>
      </c>
      <c r="CE20" s="646"/>
      <c r="CF20" s="646"/>
      <c r="CG20" s="646"/>
      <c r="CH20" s="646"/>
      <c r="CI20" s="646"/>
      <c r="CJ20" s="646"/>
      <c r="CK20" s="646"/>
      <c r="CL20" s="646"/>
      <c r="CM20" s="646"/>
      <c r="CN20" s="646"/>
      <c r="CO20" s="646"/>
      <c r="CP20" s="646"/>
      <c r="CQ20" s="647"/>
      <c r="CR20" s="630">
        <v>65001547</v>
      </c>
      <c r="CS20" s="631"/>
      <c r="CT20" s="631"/>
      <c r="CU20" s="631"/>
      <c r="CV20" s="631"/>
      <c r="CW20" s="631"/>
      <c r="CX20" s="631"/>
      <c r="CY20" s="632"/>
      <c r="CZ20" s="633">
        <v>100</v>
      </c>
      <c r="DA20" s="633"/>
      <c r="DB20" s="633"/>
      <c r="DC20" s="633"/>
      <c r="DD20" s="639">
        <v>6431597</v>
      </c>
      <c r="DE20" s="631"/>
      <c r="DF20" s="631"/>
      <c r="DG20" s="631"/>
      <c r="DH20" s="631"/>
      <c r="DI20" s="631"/>
      <c r="DJ20" s="631"/>
      <c r="DK20" s="631"/>
      <c r="DL20" s="631"/>
      <c r="DM20" s="631"/>
      <c r="DN20" s="631"/>
      <c r="DO20" s="631"/>
      <c r="DP20" s="632"/>
      <c r="DQ20" s="639">
        <v>41695441</v>
      </c>
      <c r="DR20" s="631"/>
      <c r="DS20" s="631"/>
      <c r="DT20" s="631"/>
      <c r="DU20" s="631"/>
      <c r="DV20" s="631"/>
      <c r="DW20" s="631"/>
      <c r="DX20" s="631"/>
      <c r="DY20" s="631"/>
      <c r="DZ20" s="631"/>
      <c r="EA20" s="631"/>
      <c r="EB20" s="631"/>
      <c r="EC20" s="640"/>
    </row>
    <row r="21" spans="2:133" ht="11.25" customHeight="1" x14ac:dyDescent="0.2">
      <c r="B21" s="627" t="s">
        <v>279</v>
      </c>
      <c r="C21" s="628"/>
      <c r="D21" s="628"/>
      <c r="E21" s="628"/>
      <c r="F21" s="628"/>
      <c r="G21" s="628"/>
      <c r="H21" s="628"/>
      <c r="I21" s="628"/>
      <c r="J21" s="628"/>
      <c r="K21" s="628"/>
      <c r="L21" s="628"/>
      <c r="M21" s="628"/>
      <c r="N21" s="628"/>
      <c r="O21" s="628"/>
      <c r="P21" s="628"/>
      <c r="Q21" s="629"/>
      <c r="R21" s="630">
        <v>10318</v>
      </c>
      <c r="S21" s="631"/>
      <c r="T21" s="631"/>
      <c r="U21" s="631"/>
      <c r="V21" s="631"/>
      <c r="W21" s="631"/>
      <c r="X21" s="631"/>
      <c r="Y21" s="632"/>
      <c r="Z21" s="633">
        <v>0</v>
      </c>
      <c r="AA21" s="633"/>
      <c r="AB21" s="633"/>
      <c r="AC21" s="633"/>
      <c r="AD21" s="634">
        <v>10318</v>
      </c>
      <c r="AE21" s="634"/>
      <c r="AF21" s="634"/>
      <c r="AG21" s="634"/>
      <c r="AH21" s="634"/>
      <c r="AI21" s="634"/>
      <c r="AJ21" s="634"/>
      <c r="AK21" s="634"/>
      <c r="AL21" s="635">
        <v>0</v>
      </c>
      <c r="AM21" s="636"/>
      <c r="AN21" s="636"/>
      <c r="AO21" s="637"/>
      <c r="AP21" s="649" t="s">
        <v>280</v>
      </c>
      <c r="AQ21" s="650"/>
      <c r="AR21" s="650"/>
      <c r="AS21" s="650"/>
      <c r="AT21" s="650"/>
      <c r="AU21" s="650"/>
      <c r="AV21" s="650"/>
      <c r="AW21" s="650"/>
      <c r="AX21" s="650"/>
      <c r="AY21" s="650"/>
      <c r="AZ21" s="650"/>
      <c r="BA21" s="650"/>
      <c r="BB21" s="650"/>
      <c r="BC21" s="650"/>
      <c r="BD21" s="650"/>
      <c r="BE21" s="650"/>
      <c r="BF21" s="651"/>
      <c r="BG21" s="630" t="s">
        <v>241</v>
      </c>
      <c r="BH21" s="631"/>
      <c r="BI21" s="631"/>
      <c r="BJ21" s="631"/>
      <c r="BK21" s="631"/>
      <c r="BL21" s="631"/>
      <c r="BM21" s="631"/>
      <c r="BN21" s="632"/>
      <c r="BO21" s="633" t="s">
        <v>129</v>
      </c>
      <c r="BP21" s="633"/>
      <c r="BQ21" s="633"/>
      <c r="BR21" s="633"/>
      <c r="BS21" s="634" t="s">
        <v>229</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281</v>
      </c>
      <c r="C22" s="667"/>
      <c r="D22" s="667"/>
      <c r="E22" s="667"/>
      <c r="F22" s="667"/>
      <c r="G22" s="667"/>
      <c r="H22" s="667"/>
      <c r="I22" s="667"/>
      <c r="J22" s="667"/>
      <c r="K22" s="667"/>
      <c r="L22" s="667"/>
      <c r="M22" s="667"/>
      <c r="N22" s="667"/>
      <c r="O22" s="667"/>
      <c r="P22" s="667"/>
      <c r="Q22" s="668"/>
      <c r="R22" s="630">
        <v>445607</v>
      </c>
      <c r="S22" s="631"/>
      <c r="T22" s="631"/>
      <c r="U22" s="631"/>
      <c r="V22" s="631"/>
      <c r="W22" s="631"/>
      <c r="X22" s="631"/>
      <c r="Y22" s="632"/>
      <c r="Z22" s="633">
        <v>0.6</v>
      </c>
      <c r="AA22" s="633"/>
      <c r="AB22" s="633"/>
      <c r="AC22" s="633"/>
      <c r="AD22" s="634">
        <v>398083</v>
      </c>
      <c r="AE22" s="634"/>
      <c r="AF22" s="634"/>
      <c r="AG22" s="634"/>
      <c r="AH22" s="634"/>
      <c r="AI22" s="634"/>
      <c r="AJ22" s="634"/>
      <c r="AK22" s="634"/>
      <c r="AL22" s="635">
        <v>1.1000000000000001</v>
      </c>
      <c r="AM22" s="636"/>
      <c r="AN22" s="636"/>
      <c r="AO22" s="637"/>
      <c r="AP22" s="649" t="s">
        <v>282</v>
      </c>
      <c r="AQ22" s="650"/>
      <c r="AR22" s="650"/>
      <c r="AS22" s="650"/>
      <c r="AT22" s="650"/>
      <c r="AU22" s="650"/>
      <c r="AV22" s="650"/>
      <c r="AW22" s="650"/>
      <c r="AX22" s="650"/>
      <c r="AY22" s="650"/>
      <c r="AZ22" s="650"/>
      <c r="BA22" s="650"/>
      <c r="BB22" s="650"/>
      <c r="BC22" s="650"/>
      <c r="BD22" s="650"/>
      <c r="BE22" s="650"/>
      <c r="BF22" s="651"/>
      <c r="BG22" s="630" t="s">
        <v>241</v>
      </c>
      <c r="BH22" s="631"/>
      <c r="BI22" s="631"/>
      <c r="BJ22" s="631"/>
      <c r="BK22" s="631"/>
      <c r="BL22" s="631"/>
      <c r="BM22" s="631"/>
      <c r="BN22" s="632"/>
      <c r="BO22" s="633" t="s">
        <v>241</v>
      </c>
      <c r="BP22" s="633"/>
      <c r="BQ22" s="633"/>
      <c r="BR22" s="633"/>
      <c r="BS22" s="634" t="s">
        <v>129</v>
      </c>
      <c r="BT22" s="634"/>
      <c r="BU22" s="634"/>
      <c r="BV22" s="634"/>
      <c r="BW22" s="634"/>
      <c r="BX22" s="634"/>
      <c r="BY22" s="634"/>
      <c r="BZ22" s="634"/>
      <c r="CA22" s="634"/>
      <c r="CB22" s="638"/>
      <c r="CD22" s="612" t="s">
        <v>283</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284</v>
      </c>
      <c r="C23" s="628"/>
      <c r="D23" s="628"/>
      <c r="E23" s="628"/>
      <c r="F23" s="628"/>
      <c r="G23" s="628"/>
      <c r="H23" s="628"/>
      <c r="I23" s="628"/>
      <c r="J23" s="628"/>
      <c r="K23" s="628"/>
      <c r="L23" s="628"/>
      <c r="M23" s="628"/>
      <c r="N23" s="628"/>
      <c r="O23" s="628"/>
      <c r="P23" s="628"/>
      <c r="Q23" s="629"/>
      <c r="R23" s="630">
        <v>5329830</v>
      </c>
      <c r="S23" s="631"/>
      <c r="T23" s="631"/>
      <c r="U23" s="631"/>
      <c r="V23" s="631"/>
      <c r="W23" s="631"/>
      <c r="X23" s="631"/>
      <c r="Y23" s="632"/>
      <c r="Z23" s="633">
        <v>7.6</v>
      </c>
      <c r="AA23" s="633"/>
      <c r="AB23" s="633"/>
      <c r="AC23" s="633"/>
      <c r="AD23" s="634">
        <v>4796538</v>
      </c>
      <c r="AE23" s="634"/>
      <c r="AF23" s="634"/>
      <c r="AG23" s="634"/>
      <c r="AH23" s="634"/>
      <c r="AI23" s="634"/>
      <c r="AJ23" s="634"/>
      <c r="AK23" s="634"/>
      <c r="AL23" s="635">
        <v>13.1</v>
      </c>
      <c r="AM23" s="636"/>
      <c r="AN23" s="636"/>
      <c r="AO23" s="637"/>
      <c r="AP23" s="649" t="s">
        <v>285</v>
      </c>
      <c r="AQ23" s="650"/>
      <c r="AR23" s="650"/>
      <c r="AS23" s="650"/>
      <c r="AT23" s="650"/>
      <c r="AU23" s="650"/>
      <c r="AV23" s="650"/>
      <c r="AW23" s="650"/>
      <c r="AX23" s="650"/>
      <c r="AY23" s="650"/>
      <c r="AZ23" s="650"/>
      <c r="BA23" s="650"/>
      <c r="BB23" s="650"/>
      <c r="BC23" s="650"/>
      <c r="BD23" s="650"/>
      <c r="BE23" s="650"/>
      <c r="BF23" s="651"/>
      <c r="BG23" s="630">
        <v>2099228</v>
      </c>
      <c r="BH23" s="631"/>
      <c r="BI23" s="631"/>
      <c r="BJ23" s="631"/>
      <c r="BK23" s="631"/>
      <c r="BL23" s="631"/>
      <c r="BM23" s="631"/>
      <c r="BN23" s="632"/>
      <c r="BO23" s="633">
        <v>7.6</v>
      </c>
      <c r="BP23" s="633"/>
      <c r="BQ23" s="633"/>
      <c r="BR23" s="633"/>
      <c r="BS23" s="634" t="s">
        <v>129</v>
      </c>
      <c r="BT23" s="634"/>
      <c r="BU23" s="634"/>
      <c r="BV23" s="634"/>
      <c r="BW23" s="634"/>
      <c r="BX23" s="634"/>
      <c r="BY23" s="634"/>
      <c r="BZ23" s="634"/>
      <c r="CA23" s="634"/>
      <c r="CB23" s="638"/>
      <c r="CD23" s="612" t="s">
        <v>223</v>
      </c>
      <c r="CE23" s="613"/>
      <c r="CF23" s="613"/>
      <c r="CG23" s="613"/>
      <c r="CH23" s="613"/>
      <c r="CI23" s="613"/>
      <c r="CJ23" s="613"/>
      <c r="CK23" s="613"/>
      <c r="CL23" s="613"/>
      <c r="CM23" s="613"/>
      <c r="CN23" s="613"/>
      <c r="CO23" s="613"/>
      <c r="CP23" s="613"/>
      <c r="CQ23" s="614"/>
      <c r="CR23" s="612" t="s">
        <v>286</v>
      </c>
      <c r="CS23" s="613"/>
      <c r="CT23" s="613"/>
      <c r="CU23" s="613"/>
      <c r="CV23" s="613"/>
      <c r="CW23" s="613"/>
      <c r="CX23" s="613"/>
      <c r="CY23" s="614"/>
      <c r="CZ23" s="612" t="s">
        <v>287</v>
      </c>
      <c r="DA23" s="613"/>
      <c r="DB23" s="613"/>
      <c r="DC23" s="614"/>
      <c r="DD23" s="612" t="s">
        <v>288</v>
      </c>
      <c r="DE23" s="613"/>
      <c r="DF23" s="613"/>
      <c r="DG23" s="613"/>
      <c r="DH23" s="613"/>
      <c r="DI23" s="613"/>
      <c r="DJ23" s="613"/>
      <c r="DK23" s="614"/>
      <c r="DL23" s="661" t="s">
        <v>289</v>
      </c>
      <c r="DM23" s="662"/>
      <c r="DN23" s="662"/>
      <c r="DO23" s="662"/>
      <c r="DP23" s="662"/>
      <c r="DQ23" s="662"/>
      <c r="DR23" s="662"/>
      <c r="DS23" s="662"/>
      <c r="DT23" s="662"/>
      <c r="DU23" s="662"/>
      <c r="DV23" s="663"/>
      <c r="DW23" s="612" t="s">
        <v>290</v>
      </c>
      <c r="DX23" s="613"/>
      <c r="DY23" s="613"/>
      <c r="DZ23" s="613"/>
      <c r="EA23" s="613"/>
      <c r="EB23" s="613"/>
      <c r="EC23" s="614"/>
    </row>
    <row r="24" spans="2:133" ht="11.25" customHeight="1" x14ac:dyDescent="0.2">
      <c r="B24" s="627" t="s">
        <v>291</v>
      </c>
      <c r="C24" s="628"/>
      <c r="D24" s="628"/>
      <c r="E24" s="628"/>
      <c r="F24" s="628"/>
      <c r="G24" s="628"/>
      <c r="H24" s="628"/>
      <c r="I24" s="628"/>
      <c r="J24" s="628"/>
      <c r="K24" s="628"/>
      <c r="L24" s="628"/>
      <c r="M24" s="628"/>
      <c r="N24" s="628"/>
      <c r="O24" s="628"/>
      <c r="P24" s="628"/>
      <c r="Q24" s="629"/>
      <c r="R24" s="630">
        <v>4796538</v>
      </c>
      <c r="S24" s="631"/>
      <c r="T24" s="631"/>
      <c r="U24" s="631"/>
      <c r="V24" s="631"/>
      <c r="W24" s="631"/>
      <c r="X24" s="631"/>
      <c r="Y24" s="632"/>
      <c r="Z24" s="633">
        <v>6.8</v>
      </c>
      <c r="AA24" s="633"/>
      <c r="AB24" s="633"/>
      <c r="AC24" s="633"/>
      <c r="AD24" s="634">
        <v>4796538</v>
      </c>
      <c r="AE24" s="634"/>
      <c r="AF24" s="634"/>
      <c r="AG24" s="634"/>
      <c r="AH24" s="634"/>
      <c r="AI24" s="634"/>
      <c r="AJ24" s="634"/>
      <c r="AK24" s="634"/>
      <c r="AL24" s="635">
        <v>13.1</v>
      </c>
      <c r="AM24" s="636"/>
      <c r="AN24" s="636"/>
      <c r="AO24" s="637"/>
      <c r="AP24" s="649" t="s">
        <v>292</v>
      </c>
      <c r="AQ24" s="650"/>
      <c r="AR24" s="650"/>
      <c r="AS24" s="650"/>
      <c r="AT24" s="650"/>
      <c r="AU24" s="650"/>
      <c r="AV24" s="650"/>
      <c r="AW24" s="650"/>
      <c r="AX24" s="650"/>
      <c r="AY24" s="650"/>
      <c r="AZ24" s="650"/>
      <c r="BA24" s="650"/>
      <c r="BB24" s="650"/>
      <c r="BC24" s="650"/>
      <c r="BD24" s="650"/>
      <c r="BE24" s="650"/>
      <c r="BF24" s="651"/>
      <c r="BG24" s="630" t="s">
        <v>129</v>
      </c>
      <c r="BH24" s="631"/>
      <c r="BI24" s="631"/>
      <c r="BJ24" s="631"/>
      <c r="BK24" s="631"/>
      <c r="BL24" s="631"/>
      <c r="BM24" s="631"/>
      <c r="BN24" s="632"/>
      <c r="BO24" s="633" t="s">
        <v>129</v>
      </c>
      <c r="BP24" s="633"/>
      <c r="BQ24" s="633"/>
      <c r="BR24" s="633"/>
      <c r="BS24" s="634" t="s">
        <v>129</v>
      </c>
      <c r="BT24" s="634"/>
      <c r="BU24" s="634"/>
      <c r="BV24" s="634"/>
      <c r="BW24" s="634"/>
      <c r="BX24" s="634"/>
      <c r="BY24" s="634"/>
      <c r="BZ24" s="634"/>
      <c r="CA24" s="634"/>
      <c r="CB24" s="638"/>
      <c r="CD24" s="641" t="s">
        <v>293</v>
      </c>
      <c r="CE24" s="642"/>
      <c r="CF24" s="642"/>
      <c r="CG24" s="642"/>
      <c r="CH24" s="642"/>
      <c r="CI24" s="642"/>
      <c r="CJ24" s="642"/>
      <c r="CK24" s="642"/>
      <c r="CL24" s="642"/>
      <c r="CM24" s="642"/>
      <c r="CN24" s="642"/>
      <c r="CO24" s="642"/>
      <c r="CP24" s="642"/>
      <c r="CQ24" s="643"/>
      <c r="CR24" s="619">
        <v>32200302</v>
      </c>
      <c r="CS24" s="620"/>
      <c r="CT24" s="620"/>
      <c r="CU24" s="620"/>
      <c r="CV24" s="620"/>
      <c r="CW24" s="620"/>
      <c r="CX24" s="620"/>
      <c r="CY24" s="621"/>
      <c r="CZ24" s="624">
        <v>49.5</v>
      </c>
      <c r="DA24" s="625"/>
      <c r="DB24" s="625"/>
      <c r="DC24" s="644"/>
      <c r="DD24" s="672">
        <v>18982683</v>
      </c>
      <c r="DE24" s="620"/>
      <c r="DF24" s="620"/>
      <c r="DG24" s="620"/>
      <c r="DH24" s="620"/>
      <c r="DI24" s="620"/>
      <c r="DJ24" s="620"/>
      <c r="DK24" s="621"/>
      <c r="DL24" s="672">
        <v>18911826</v>
      </c>
      <c r="DM24" s="620"/>
      <c r="DN24" s="620"/>
      <c r="DO24" s="620"/>
      <c r="DP24" s="620"/>
      <c r="DQ24" s="620"/>
      <c r="DR24" s="620"/>
      <c r="DS24" s="620"/>
      <c r="DT24" s="620"/>
      <c r="DU24" s="620"/>
      <c r="DV24" s="621"/>
      <c r="DW24" s="624">
        <v>48.5</v>
      </c>
      <c r="DX24" s="625"/>
      <c r="DY24" s="625"/>
      <c r="DZ24" s="625"/>
      <c r="EA24" s="625"/>
      <c r="EB24" s="625"/>
      <c r="EC24" s="626"/>
    </row>
    <row r="25" spans="2:133" ht="11.25" customHeight="1" x14ac:dyDescent="0.2">
      <c r="B25" s="627" t="s">
        <v>294</v>
      </c>
      <c r="C25" s="628"/>
      <c r="D25" s="628"/>
      <c r="E25" s="628"/>
      <c r="F25" s="628"/>
      <c r="G25" s="628"/>
      <c r="H25" s="628"/>
      <c r="I25" s="628"/>
      <c r="J25" s="628"/>
      <c r="K25" s="628"/>
      <c r="L25" s="628"/>
      <c r="M25" s="628"/>
      <c r="N25" s="628"/>
      <c r="O25" s="628"/>
      <c r="P25" s="628"/>
      <c r="Q25" s="629"/>
      <c r="R25" s="630">
        <v>533292</v>
      </c>
      <c r="S25" s="631"/>
      <c r="T25" s="631"/>
      <c r="U25" s="631"/>
      <c r="V25" s="631"/>
      <c r="W25" s="631"/>
      <c r="X25" s="631"/>
      <c r="Y25" s="632"/>
      <c r="Z25" s="633">
        <v>0.8</v>
      </c>
      <c r="AA25" s="633"/>
      <c r="AB25" s="633"/>
      <c r="AC25" s="633"/>
      <c r="AD25" s="634" t="s">
        <v>229</v>
      </c>
      <c r="AE25" s="634"/>
      <c r="AF25" s="634"/>
      <c r="AG25" s="634"/>
      <c r="AH25" s="634"/>
      <c r="AI25" s="634"/>
      <c r="AJ25" s="634"/>
      <c r="AK25" s="634"/>
      <c r="AL25" s="635" t="s">
        <v>229</v>
      </c>
      <c r="AM25" s="636"/>
      <c r="AN25" s="636"/>
      <c r="AO25" s="637"/>
      <c r="AP25" s="649" t="s">
        <v>295</v>
      </c>
      <c r="AQ25" s="650"/>
      <c r="AR25" s="650"/>
      <c r="AS25" s="650"/>
      <c r="AT25" s="650"/>
      <c r="AU25" s="650"/>
      <c r="AV25" s="650"/>
      <c r="AW25" s="650"/>
      <c r="AX25" s="650"/>
      <c r="AY25" s="650"/>
      <c r="AZ25" s="650"/>
      <c r="BA25" s="650"/>
      <c r="BB25" s="650"/>
      <c r="BC25" s="650"/>
      <c r="BD25" s="650"/>
      <c r="BE25" s="650"/>
      <c r="BF25" s="651"/>
      <c r="BG25" s="630" t="s">
        <v>129</v>
      </c>
      <c r="BH25" s="631"/>
      <c r="BI25" s="631"/>
      <c r="BJ25" s="631"/>
      <c r="BK25" s="631"/>
      <c r="BL25" s="631"/>
      <c r="BM25" s="631"/>
      <c r="BN25" s="632"/>
      <c r="BO25" s="633" t="s">
        <v>229</v>
      </c>
      <c r="BP25" s="633"/>
      <c r="BQ25" s="633"/>
      <c r="BR25" s="633"/>
      <c r="BS25" s="634" t="s">
        <v>138</v>
      </c>
      <c r="BT25" s="634"/>
      <c r="BU25" s="634"/>
      <c r="BV25" s="634"/>
      <c r="BW25" s="634"/>
      <c r="BX25" s="634"/>
      <c r="BY25" s="634"/>
      <c r="BZ25" s="634"/>
      <c r="CA25" s="634"/>
      <c r="CB25" s="638"/>
      <c r="CD25" s="645" t="s">
        <v>296</v>
      </c>
      <c r="CE25" s="646"/>
      <c r="CF25" s="646"/>
      <c r="CG25" s="646"/>
      <c r="CH25" s="646"/>
      <c r="CI25" s="646"/>
      <c r="CJ25" s="646"/>
      <c r="CK25" s="646"/>
      <c r="CL25" s="646"/>
      <c r="CM25" s="646"/>
      <c r="CN25" s="646"/>
      <c r="CO25" s="646"/>
      <c r="CP25" s="646"/>
      <c r="CQ25" s="647"/>
      <c r="CR25" s="630">
        <v>10388396</v>
      </c>
      <c r="CS25" s="669"/>
      <c r="CT25" s="669"/>
      <c r="CU25" s="669"/>
      <c r="CV25" s="669"/>
      <c r="CW25" s="669"/>
      <c r="CX25" s="669"/>
      <c r="CY25" s="670"/>
      <c r="CZ25" s="635">
        <v>16</v>
      </c>
      <c r="DA25" s="664"/>
      <c r="DB25" s="664"/>
      <c r="DC25" s="671"/>
      <c r="DD25" s="639">
        <v>9536541</v>
      </c>
      <c r="DE25" s="669"/>
      <c r="DF25" s="669"/>
      <c r="DG25" s="669"/>
      <c r="DH25" s="669"/>
      <c r="DI25" s="669"/>
      <c r="DJ25" s="669"/>
      <c r="DK25" s="670"/>
      <c r="DL25" s="639">
        <v>9466208</v>
      </c>
      <c r="DM25" s="669"/>
      <c r="DN25" s="669"/>
      <c r="DO25" s="669"/>
      <c r="DP25" s="669"/>
      <c r="DQ25" s="669"/>
      <c r="DR25" s="669"/>
      <c r="DS25" s="669"/>
      <c r="DT25" s="669"/>
      <c r="DU25" s="669"/>
      <c r="DV25" s="670"/>
      <c r="DW25" s="635">
        <v>24.3</v>
      </c>
      <c r="DX25" s="664"/>
      <c r="DY25" s="664"/>
      <c r="DZ25" s="664"/>
      <c r="EA25" s="664"/>
      <c r="EB25" s="664"/>
      <c r="EC25" s="665"/>
    </row>
    <row r="26" spans="2:133" ht="11.25" customHeight="1" x14ac:dyDescent="0.2">
      <c r="B26" s="627" t="s">
        <v>297</v>
      </c>
      <c r="C26" s="628"/>
      <c r="D26" s="628"/>
      <c r="E26" s="628"/>
      <c r="F26" s="628"/>
      <c r="G26" s="628"/>
      <c r="H26" s="628"/>
      <c r="I26" s="628"/>
      <c r="J26" s="628"/>
      <c r="K26" s="628"/>
      <c r="L26" s="628"/>
      <c r="M26" s="628"/>
      <c r="N26" s="628"/>
      <c r="O26" s="628"/>
      <c r="P26" s="628"/>
      <c r="Q26" s="629"/>
      <c r="R26" s="630" t="s">
        <v>229</v>
      </c>
      <c r="S26" s="631"/>
      <c r="T26" s="631"/>
      <c r="U26" s="631"/>
      <c r="V26" s="631"/>
      <c r="W26" s="631"/>
      <c r="X26" s="631"/>
      <c r="Y26" s="632"/>
      <c r="Z26" s="633" t="s">
        <v>129</v>
      </c>
      <c r="AA26" s="633"/>
      <c r="AB26" s="633"/>
      <c r="AC26" s="633"/>
      <c r="AD26" s="634" t="s">
        <v>229</v>
      </c>
      <c r="AE26" s="634"/>
      <c r="AF26" s="634"/>
      <c r="AG26" s="634"/>
      <c r="AH26" s="634"/>
      <c r="AI26" s="634"/>
      <c r="AJ26" s="634"/>
      <c r="AK26" s="634"/>
      <c r="AL26" s="635" t="s">
        <v>129</v>
      </c>
      <c r="AM26" s="636"/>
      <c r="AN26" s="636"/>
      <c r="AO26" s="637"/>
      <c r="AP26" s="649" t="s">
        <v>298</v>
      </c>
      <c r="AQ26" s="679"/>
      <c r="AR26" s="679"/>
      <c r="AS26" s="679"/>
      <c r="AT26" s="679"/>
      <c r="AU26" s="679"/>
      <c r="AV26" s="679"/>
      <c r="AW26" s="679"/>
      <c r="AX26" s="679"/>
      <c r="AY26" s="679"/>
      <c r="AZ26" s="679"/>
      <c r="BA26" s="679"/>
      <c r="BB26" s="679"/>
      <c r="BC26" s="679"/>
      <c r="BD26" s="679"/>
      <c r="BE26" s="679"/>
      <c r="BF26" s="651"/>
      <c r="BG26" s="630" t="s">
        <v>241</v>
      </c>
      <c r="BH26" s="631"/>
      <c r="BI26" s="631"/>
      <c r="BJ26" s="631"/>
      <c r="BK26" s="631"/>
      <c r="BL26" s="631"/>
      <c r="BM26" s="631"/>
      <c r="BN26" s="632"/>
      <c r="BO26" s="633" t="s">
        <v>129</v>
      </c>
      <c r="BP26" s="633"/>
      <c r="BQ26" s="633"/>
      <c r="BR26" s="633"/>
      <c r="BS26" s="634" t="s">
        <v>241</v>
      </c>
      <c r="BT26" s="634"/>
      <c r="BU26" s="634"/>
      <c r="BV26" s="634"/>
      <c r="BW26" s="634"/>
      <c r="BX26" s="634"/>
      <c r="BY26" s="634"/>
      <c r="BZ26" s="634"/>
      <c r="CA26" s="634"/>
      <c r="CB26" s="638"/>
      <c r="CD26" s="645" t="s">
        <v>299</v>
      </c>
      <c r="CE26" s="646"/>
      <c r="CF26" s="646"/>
      <c r="CG26" s="646"/>
      <c r="CH26" s="646"/>
      <c r="CI26" s="646"/>
      <c r="CJ26" s="646"/>
      <c r="CK26" s="646"/>
      <c r="CL26" s="646"/>
      <c r="CM26" s="646"/>
      <c r="CN26" s="646"/>
      <c r="CO26" s="646"/>
      <c r="CP26" s="646"/>
      <c r="CQ26" s="647"/>
      <c r="CR26" s="630">
        <v>6892470</v>
      </c>
      <c r="CS26" s="631"/>
      <c r="CT26" s="631"/>
      <c r="CU26" s="631"/>
      <c r="CV26" s="631"/>
      <c r="CW26" s="631"/>
      <c r="CX26" s="631"/>
      <c r="CY26" s="632"/>
      <c r="CZ26" s="635">
        <v>10.6</v>
      </c>
      <c r="DA26" s="664"/>
      <c r="DB26" s="664"/>
      <c r="DC26" s="671"/>
      <c r="DD26" s="639">
        <v>6349673</v>
      </c>
      <c r="DE26" s="631"/>
      <c r="DF26" s="631"/>
      <c r="DG26" s="631"/>
      <c r="DH26" s="631"/>
      <c r="DI26" s="631"/>
      <c r="DJ26" s="631"/>
      <c r="DK26" s="632"/>
      <c r="DL26" s="639" t="s">
        <v>138</v>
      </c>
      <c r="DM26" s="631"/>
      <c r="DN26" s="631"/>
      <c r="DO26" s="631"/>
      <c r="DP26" s="631"/>
      <c r="DQ26" s="631"/>
      <c r="DR26" s="631"/>
      <c r="DS26" s="631"/>
      <c r="DT26" s="631"/>
      <c r="DU26" s="631"/>
      <c r="DV26" s="632"/>
      <c r="DW26" s="635" t="s">
        <v>129</v>
      </c>
      <c r="DX26" s="664"/>
      <c r="DY26" s="664"/>
      <c r="DZ26" s="664"/>
      <c r="EA26" s="664"/>
      <c r="EB26" s="664"/>
      <c r="EC26" s="665"/>
    </row>
    <row r="27" spans="2:133" ht="11.25" customHeight="1" x14ac:dyDescent="0.2">
      <c r="B27" s="627" t="s">
        <v>300</v>
      </c>
      <c r="C27" s="628"/>
      <c r="D27" s="628"/>
      <c r="E27" s="628"/>
      <c r="F27" s="628"/>
      <c r="G27" s="628"/>
      <c r="H27" s="628"/>
      <c r="I27" s="628"/>
      <c r="J27" s="628"/>
      <c r="K27" s="628"/>
      <c r="L27" s="628"/>
      <c r="M27" s="628"/>
      <c r="N27" s="628"/>
      <c r="O27" s="628"/>
      <c r="P27" s="628"/>
      <c r="Q27" s="629"/>
      <c r="R27" s="630">
        <v>39119769</v>
      </c>
      <c r="S27" s="631"/>
      <c r="T27" s="631"/>
      <c r="U27" s="631"/>
      <c r="V27" s="631"/>
      <c r="W27" s="631"/>
      <c r="X27" s="631"/>
      <c r="Y27" s="632"/>
      <c r="Z27" s="633">
        <v>55.8</v>
      </c>
      <c r="AA27" s="633"/>
      <c r="AB27" s="633"/>
      <c r="AC27" s="633"/>
      <c r="AD27" s="634">
        <v>36439725</v>
      </c>
      <c r="AE27" s="634"/>
      <c r="AF27" s="634"/>
      <c r="AG27" s="634"/>
      <c r="AH27" s="634"/>
      <c r="AI27" s="634"/>
      <c r="AJ27" s="634"/>
      <c r="AK27" s="634"/>
      <c r="AL27" s="635">
        <v>99.4</v>
      </c>
      <c r="AM27" s="636"/>
      <c r="AN27" s="636"/>
      <c r="AO27" s="637"/>
      <c r="AP27" s="627" t="s">
        <v>301</v>
      </c>
      <c r="AQ27" s="628"/>
      <c r="AR27" s="628"/>
      <c r="AS27" s="628"/>
      <c r="AT27" s="628"/>
      <c r="AU27" s="628"/>
      <c r="AV27" s="628"/>
      <c r="AW27" s="628"/>
      <c r="AX27" s="628"/>
      <c r="AY27" s="628"/>
      <c r="AZ27" s="628"/>
      <c r="BA27" s="628"/>
      <c r="BB27" s="628"/>
      <c r="BC27" s="628"/>
      <c r="BD27" s="628"/>
      <c r="BE27" s="628"/>
      <c r="BF27" s="629"/>
      <c r="BG27" s="630">
        <v>27756115</v>
      </c>
      <c r="BH27" s="631"/>
      <c r="BI27" s="631"/>
      <c r="BJ27" s="631"/>
      <c r="BK27" s="631"/>
      <c r="BL27" s="631"/>
      <c r="BM27" s="631"/>
      <c r="BN27" s="632"/>
      <c r="BO27" s="633">
        <v>100</v>
      </c>
      <c r="BP27" s="633"/>
      <c r="BQ27" s="633"/>
      <c r="BR27" s="633"/>
      <c r="BS27" s="634" t="s">
        <v>241</v>
      </c>
      <c r="BT27" s="634"/>
      <c r="BU27" s="634"/>
      <c r="BV27" s="634"/>
      <c r="BW27" s="634"/>
      <c r="BX27" s="634"/>
      <c r="BY27" s="634"/>
      <c r="BZ27" s="634"/>
      <c r="CA27" s="634"/>
      <c r="CB27" s="638"/>
      <c r="CD27" s="645" t="s">
        <v>302</v>
      </c>
      <c r="CE27" s="646"/>
      <c r="CF27" s="646"/>
      <c r="CG27" s="646"/>
      <c r="CH27" s="646"/>
      <c r="CI27" s="646"/>
      <c r="CJ27" s="646"/>
      <c r="CK27" s="646"/>
      <c r="CL27" s="646"/>
      <c r="CM27" s="646"/>
      <c r="CN27" s="646"/>
      <c r="CO27" s="646"/>
      <c r="CP27" s="646"/>
      <c r="CQ27" s="647"/>
      <c r="CR27" s="630">
        <v>16164967</v>
      </c>
      <c r="CS27" s="669"/>
      <c r="CT27" s="669"/>
      <c r="CU27" s="669"/>
      <c r="CV27" s="669"/>
      <c r="CW27" s="669"/>
      <c r="CX27" s="669"/>
      <c r="CY27" s="670"/>
      <c r="CZ27" s="635">
        <v>24.9</v>
      </c>
      <c r="DA27" s="664"/>
      <c r="DB27" s="664"/>
      <c r="DC27" s="671"/>
      <c r="DD27" s="639">
        <v>3821674</v>
      </c>
      <c r="DE27" s="669"/>
      <c r="DF27" s="669"/>
      <c r="DG27" s="669"/>
      <c r="DH27" s="669"/>
      <c r="DI27" s="669"/>
      <c r="DJ27" s="669"/>
      <c r="DK27" s="670"/>
      <c r="DL27" s="639">
        <v>3821150</v>
      </c>
      <c r="DM27" s="669"/>
      <c r="DN27" s="669"/>
      <c r="DO27" s="669"/>
      <c r="DP27" s="669"/>
      <c r="DQ27" s="669"/>
      <c r="DR27" s="669"/>
      <c r="DS27" s="669"/>
      <c r="DT27" s="669"/>
      <c r="DU27" s="669"/>
      <c r="DV27" s="670"/>
      <c r="DW27" s="635">
        <v>9.8000000000000007</v>
      </c>
      <c r="DX27" s="664"/>
      <c r="DY27" s="664"/>
      <c r="DZ27" s="664"/>
      <c r="EA27" s="664"/>
      <c r="EB27" s="664"/>
      <c r="EC27" s="665"/>
    </row>
    <row r="28" spans="2:133" ht="11.25" customHeight="1" x14ac:dyDescent="0.2">
      <c r="B28" s="627" t="s">
        <v>303</v>
      </c>
      <c r="C28" s="628"/>
      <c r="D28" s="628"/>
      <c r="E28" s="628"/>
      <c r="F28" s="628"/>
      <c r="G28" s="628"/>
      <c r="H28" s="628"/>
      <c r="I28" s="628"/>
      <c r="J28" s="628"/>
      <c r="K28" s="628"/>
      <c r="L28" s="628"/>
      <c r="M28" s="628"/>
      <c r="N28" s="628"/>
      <c r="O28" s="628"/>
      <c r="P28" s="628"/>
      <c r="Q28" s="629"/>
      <c r="R28" s="630">
        <v>19522</v>
      </c>
      <c r="S28" s="631"/>
      <c r="T28" s="631"/>
      <c r="U28" s="631"/>
      <c r="V28" s="631"/>
      <c r="W28" s="631"/>
      <c r="X28" s="631"/>
      <c r="Y28" s="632"/>
      <c r="Z28" s="633">
        <v>0</v>
      </c>
      <c r="AA28" s="633"/>
      <c r="AB28" s="633"/>
      <c r="AC28" s="633"/>
      <c r="AD28" s="634">
        <v>19522</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304</v>
      </c>
      <c r="CE28" s="646"/>
      <c r="CF28" s="646"/>
      <c r="CG28" s="646"/>
      <c r="CH28" s="646"/>
      <c r="CI28" s="646"/>
      <c r="CJ28" s="646"/>
      <c r="CK28" s="646"/>
      <c r="CL28" s="646"/>
      <c r="CM28" s="646"/>
      <c r="CN28" s="646"/>
      <c r="CO28" s="646"/>
      <c r="CP28" s="646"/>
      <c r="CQ28" s="647"/>
      <c r="CR28" s="630">
        <v>5646939</v>
      </c>
      <c r="CS28" s="631"/>
      <c r="CT28" s="631"/>
      <c r="CU28" s="631"/>
      <c r="CV28" s="631"/>
      <c r="CW28" s="631"/>
      <c r="CX28" s="631"/>
      <c r="CY28" s="632"/>
      <c r="CZ28" s="635">
        <v>8.6999999999999993</v>
      </c>
      <c r="DA28" s="664"/>
      <c r="DB28" s="664"/>
      <c r="DC28" s="671"/>
      <c r="DD28" s="639">
        <v>5624468</v>
      </c>
      <c r="DE28" s="631"/>
      <c r="DF28" s="631"/>
      <c r="DG28" s="631"/>
      <c r="DH28" s="631"/>
      <c r="DI28" s="631"/>
      <c r="DJ28" s="631"/>
      <c r="DK28" s="632"/>
      <c r="DL28" s="639">
        <v>5624468</v>
      </c>
      <c r="DM28" s="631"/>
      <c r="DN28" s="631"/>
      <c r="DO28" s="631"/>
      <c r="DP28" s="631"/>
      <c r="DQ28" s="631"/>
      <c r="DR28" s="631"/>
      <c r="DS28" s="631"/>
      <c r="DT28" s="631"/>
      <c r="DU28" s="631"/>
      <c r="DV28" s="632"/>
      <c r="DW28" s="635">
        <v>14.4</v>
      </c>
      <c r="DX28" s="664"/>
      <c r="DY28" s="664"/>
      <c r="DZ28" s="664"/>
      <c r="EA28" s="664"/>
      <c r="EB28" s="664"/>
      <c r="EC28" s="665"/>
    </row>
    <row r="29" spans="2:133" ht="11.25" customHeight="1" x14ac:dyDescent="0.2">
      <c r="B29" s="627" t="s">
        <v>305</v>
      </c>
      <c r="C29" s="628"/>
      <c r="D29" s="628"/>
      <c r="E29" s="628"/>
      <c r="F29" s="628"/>
      <c r="G29" s="628"/>
      <c r="H29" s="628"/>
      <c r="I29" s="628"/>
      <c r="J29" s="628"/>
      <c r="K29" s="628"/>
      <c r="L29" s="628"/>
      <c r="M29" s="628"/>
      <c r="N29" s="628"/>
      <c r="O29" s="628"/>
      <c r="P29" s="628"/>
      <c r="Q29" s="629"/>
      <c r="R29" s="630">
        <v>159146</v>
      </c>
      <c r="S29" s="631"/>
      <c r="T29" s="631"/>
      <c r="U29" s="631"/>
      <c r="V29" s="631"/>
      <c r="W29" s="631"/>
      <c r="X29" s="631"/>
      <c r="Y29" s="632"/>
      <c r="Z29" s="633">
        <v>0.2</v>
      </c>
      <c r="AA29" s="633"/>
      <c r="AB29" s="633"/>
      <c r="AC29" s="633"/>
      <c r="AD29" s="634" t="s">
        <v>241</v>
      </c>
      <c r="AE29" s="634"/>
      <c r="AF29" s="634"/>
      <c r="AG29" s="634"/>
      <c r="AH29" s="634"/>
      <c r="AI29" s="634"/>
      <c r="AJ29" s="634"/>
      <c r="AK29" s="634"/>
      <c r="AL29" s="635" t="s">
        <v>129</v>
      </c>
      <c r="AM29" s="636"/>
      <c r="AN29" s="636"/>
      <c r="AO29" s="637"/>
      <c r="AP29" s="680"/>
      <c r="AQ29" s="681"/>
      <c r="AR29" s="681"/>
      <c r="AS29" s="681"/>
      <c r="AT29" s="681"/>
      <c r="AU29" s="681"/>
      <c r="AV29" s="681"/>
      <c r="AW29" s="681"/>
      <c r="AX29" s="681"/>
      <c r="AY29" s="681"/>
      <c r="AZ29" s="681"/>
      <c r="BA29" s="681"/>
      <c r="BB29" s="681"/>
      <c r="BC29" s="681"/>
      <c r="BD29" s="681"/>
      <c r="BE29" s="681"/>
      <c r="BF29" s="682"/>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306</v>
      </c>
      <c r="CE29" s="674"/>
      <c r="CF29" s="645" t="s">
        <v>70</v>
      </c>
      <c r="CG29" s="646"/>
      <c r="CH29" s="646"/>
      <c r="CI29" s="646"/>
      <c r="CJ29" s="646"/>
      <c r="CK29" s="646"/>
      <c r="CL29" s="646"/>
      <c r="CM29" s="646"/>
      <c r="CN29" s="646"/>
      <c r="CO29" s="646"/>
      <c r="CP29" s="646"/>
      <c r="CQ29" s="647"/>
      <c r="CR29" s="630">
        <v>5646939</v>
      </c>
      <c r="CS29" s="669"/>
      <c r="CT29" s="669"/>
      <c r="CU29" s="669"/>
      <c r="CV29" s="669"/>
      <c r="CW29" s="669"/>
      <c r="CX29" s="669"/>
      <c r="CY29" s="670"/>
      <c r="CZ29" s="635">
        <v>8.6999999999999993</v>
      </c>
      <c r="DA29" s="664"/>
      <c r="DB29" s="664"/>
      <c r="DC29" s="671"/>
      <c r="DD29" s="639">
        <v>5624468</v>
      </c>
      <c r="DE29" s="669"/>
      <c r="DF29" s="669"/>
      <c r="DG29" s="669"/>
      <c r="DH29" s="669"/>
      <c r="DI29" s="669"/>
      <c r="DJ29" s="669"/>
      <c r="DK29" s="670"/>
      <c r="DL29" s="639">
        <v>5624468</v>
      </c>
      <c r="DM29" s="669"/>
      <c r="DN29" s="669"/>
      <c r="DO29" s="669"/>
      <c r="DP29" s="669"/>
      <c r="DQ29" s="669"/>
      <c r="DR29" s="669"/>
      <c r="DS29" s="669"/>
      <c r="DT29" s="669"/>
      <c r="DU29" s="669"/>
      <c r="DV29" s="670"/>
      <c r="DW29" s="635">
        <v>14.4</v>
      </c>
      <c r="DX29" s="664"/>
      <c r="DY29" s="664"/>
      <c r="DZ29" s="664"/>
      <c r="EA29" s="664"/>
      <c r="EB29" s="664"/>
      <c r="EC29" s="665"/>
    </row>
    <row r="30" spans="2:133" ht="11.25" customHeight="1" x14ac:dyDescent="0.2">
      <c r="B30" s="627" t="s">
        <v>307</v>
      </c>
      <c r="C30" s="628"/>
      <c r="D30" s="628"/>
      <c r="E30" s="628"/>
      <c r="F30" s="628"/>
      <c r="G30" s="628"/>
      <c r="H30" s="628"/>
      <c r="I30" s="628"/>
      <c r="J30" s="628"/>
      <c r="K30" s="628"/>
      <c r="L30" s="628"/>
      <c r="M30" s="628"/>
      <c r="N30" s="628"/>
      <c r="O30" s="628"/>
      <c r="P30" s="628"/>
      <c r="Q30" s="629"/>
      <c r="R30" s="630">
        <v>946306</v>
      </c>
      <c r="S30" s="631"/>
      <c r="T30" s="631"/>
      <c r="U30" s="631"/>
      <c r="V30" s="631"/>
      <c r="W30" s="631"/>
      <c r="X30" s="631"/>
      <c r="Y30" s="632"/>
      <c r="Z30" s="633">
        <v>1.3</v>
      </c>
      <c r="AA30" s="633"/>
      <c r="AB30" s="633"/>
      <c r="AC30" s="633"/>
      <c r="AD30" s="634">
        <v>159217</v>
      </c>
      <c r="AE30" s="634"/>
      <c r="AF30" s="634"/>
      <c r="AG30" s="634"/>
      <c r="AH30" s="634"/>
      <c r="AI30" s="634"/>
      <c r="AJ30" s="634"/>
      <c r="AK30" s="634"/>
      <c r="AL30" s="635">
        <v>0.4</v>
      </c>
      <c r="AM30" s="636"/>
      <c r="AN30" s="636"/>
      <c r="AO30" s="637"/>
      <c r="AP30" s="609" t="s">
        <v>223</v>
      </c>
      <c r="AQ30" s="610"/>
      <c r="AR30" s="610"/>
      <c r="AS30" s="610"/>
      <c r="AT30" s="610"/>
      <c r="AU30" s="610"/>
      <c r="AV30" s="610"/>
      <c r="AW30" s="610"/>
      <c r="AX30" s="610"/>
      <c r="AY30" s="610"/>
      <c r="AZ30" s="610"/>
      <c r="BA30" s="610"/>
      <c r="BB30" s="610"/>
      <c r="BC30" s="610"/>
      <c r="BD30" s="610"/>
      <c r="BE30" s="610"/>
      <c r="BF30" s="611"/>
      <c r="BG30" s="609" t="s">
        <v>308</v>
      </c>
      <c r="BH30" s="683"/>
      <c r="BI30" s="683"/>
      <c r="BJ30" s="683"/>
      <c r="BK30" s="683"/>
      <c r="BL30" s="683"/>
      <c r="BM30" s="683"/>
      <c r="BN30" s="683"/>
      <c r="BO30" s="683"/>
      <c r="BP30" s="683"/>
      <c r="BQ30" s="684"/>
      <c r="BR30" s="609" t="s">
        <v>309</v>
      </c>
      <c r="BS30" s="683"/>
      <c r="BT30" s="683"/>
      <c r="BU30" s="683"/>
      <c r="BV30" s="683"/>
      <c r="BW30" s="683"/>
      <c r="BX30" s="683"/>
      <c r="BY30" s="683"/>
      <c r="BZ30" s="683"/>
      <c r="CA30" s="683"/>
      <c r="CB30" s="684"/>
      <c r="CD30" s="675"/>
      <c r="CE30" s="676"/>
      <c r="CF30" s="645" t="s">
        <v>310</v>
      </c>
      <c r="CG30" s="646"/>
      <c r="CH30" s="646"/>
      <c r="CI30" s="646"/>
      <c r="CJ30" s="646"/>
      <c r="CK30" s="646"/>
      <c r="CL30" s="646"/>
      <c r="CM30" s="646"/>
      <c r="CN30" s="646"/>
      <c r="CO30" s="646"/>
      <c r="CP30" s="646"/>
      <c r="CQ30" s="647"/>
      <c r="CR30" s="630">
        <v>5382761</v>
      </c>
      <c r="CS30" s="631"/>
      <c r="CT30" s="631"/>
      <c r="CU30" s="631"/>
      <c r="CV30" s="631"/>
      <c r="CW30" s="631"/>
      <c r="CX30" s="631"/>
      <c r="CY30" s="632"/>
      <c r="CZ30" s="635">
        <v>8.3000000000000007</v>
      </c>
      <c r="DA30" s="664"/>
      <c r="DB30" s="664"/>
      <c r="DC30" s="671"/>
      <c r="DD30" s="639">
        <v>5361619</v>
      </c>
      <c r="DE30" s="631"/>
      <c r="DF30" s="631"/>
      <c r="DG30" s="631"/>
      <c r="DH30" s="631"/>
      <c r="DI30" s="631"/>
      <c r="DJ30" s="631"/>
      <c r="DK30" s="632"/>
      <c r="DL30" s="639">
        <v>5361619</v>
      </c>
      <c r="DM30" s="631"/>
      <c r="DN30" s="631"/>
      <c r="DO30" s="631"/>
      <c r="DP30" s="631"/>
      <c r="DQ30" s="631"/>
      <c r="DR30" s="631"/>
      <c r="DS30" s="631"/>
      <c r="DT30" s="631"/>
      <c r="DU30" s="631"/>
      <c r="DV30" s="632"/>
      <c r="DW30" s="635">
        <v>13.7</v>
      </c>
      <c r="DX30" s="664"/>
      <c r="DY30" s="664"/>
      <c r="DZ30" s="664"/>
      <c r="EA30" s="664"/>
      <c r="EB30" s="664"/>
      <c r="EC30" s="665"/>
    </row>
    <row r="31" spans="2:133" ht="11.25" customHeight="1" x14ac:dyDescent="0.2">
      <c r="B31" s="627" t="s">
        <v>311</v>
      </c>
      <c r="C31" s="628"/>
      <c r="D31" s="628"/>
      <c r="E31" s="628"/>
      <c r="F31" s="628"/>
      <c r="G31" s="628"/>
      <c r="H31" s="628"/>
      <c r="I31" s="628"/>
      <c r="J31" s="628"/>
      <c r="K31" s="628"/>
      <c r="L31" s="628"/>
      <c r="M31" s="628"/>
      <c r="N31" s="628"/>
      <c r="O31" s="628"/>
      <c r="P31" s="628"/>
      <c r="Q31" s="629"/>
      <c r="R31" s="630">
        <v>330840</v>
      </c>
      <c r="S31" s="631"/>
      <c r="T31" s="631"/>
      <c r="U31" s="631"/>
      <c r="V31" s="631"/>
      <c r="W31" s="631"/>
      <c r="X31" s="631"/>
      <c r="Y31" s="632"/>
      <c r="Z31" s="633">
        <v>0.5</v>
      </c>
      <c r="AA31" s="633"/>
      <c r="AB31" s="633"/>
      <c r="AC31" s="633"/>
      <c r="AD31" s="634" t="s">
        <v>241</v>
      </c>
      <c r="AE31" s="634"/>
      <c r="AF31" s="634"/>
      <c r="AG31" s="634"/>
      <c r="AH31" s="634"/>
      <c r="AI31" s="634"/>
      <c r="AJ31" s="634"/>
      <c r="AK31" s="634"/>
      <c r="AL31" s="635" t="s">
        <v>129</v>
      </c>
      <c r="AM31" s="636"/>
      <c r="AN31" s="636"/>
      <c r="AO31" s="637"/>
      <c r="AP31" s="687" t="s">
        <v>312</v>
      </c>
      <c r="AQ31" s="688"/>
      <c r="AR31" s="688"/>
      <c r="AS31" s="688"/>
      <c r="AT31" s="693" t="s">
        <v>313</v>
      </c>
      <c r="AU31" s="217"/>
      <c r="AV31" s="217"/>
      <c r="AW31" s="217"/>
      <c r="AX31" s="616" t="s">
        <v>188</v>
      </c>
      <c r="AY31" s="617"/>
      <c r="AZ31" s="617"/>
      <c r="BA31" s="617"/>
      <c r="BB31" s="617"/>
      <c r="BC31" s="617"/>
      <c r="BD31" s="617"/>
      <c r="BE31" s="617"/>
      <c r="BF31" s="618"/>
      <c r="BG31" s="698">
        <v>99</v>
      </c>
      <c r="BH31" s="685"/>
      <c r="BI31" s="685"/>
      <c r="BJ31" s="685"/>
      <c r="BK31" s="685"/>
      <c r="BL31" s="685"/>
      <c r="BM31" s="625">
        <v>94.7</v>
      </c>
      <c r="BN31" s="685"/>
      <c r="BO31" s="685"/>
      <c r="BP31" s="685"/>
      <c r="BQ31" s="686"/>
      <c r="BR31" s="698">
        <v>97.9</v>
      </c>
      <c r="BS31" s="685"/>
      <c r="BT31" s="685"/>
      <c r="BU31" s="685"/>
      <c r="BV31" s="685"/>
      <c r="BW31" s="685"/>
      <c r="BX31" s="625">
        <v>93.5</v>
      </c>
      <c r="BY31" s="685"/>
      <c r="BZ31" s="685"/>
      <c r="CA31" s="685"/>
      <c r="CB31" s="686"/>
      <c r="CD31" s="675"/>
      <c r="CE31" s="676"/>
      <c r="CF31" s="645" t="s">
        <v>314</v>
      </c>
      <c r="CG31" s="646"/>
      <c r="CH31" s="646"/>
      <c r="CI31" s="646"/>
      <c r="CJ31" s="646"/>
      <c r="CK31" s="646"/>
      <c r="CL31" s="646"/>
      <c r="CM31" s="646"/>
      <c r="CN31" s="646"/>
      <c r="CO31" s="646"/>
      <c r="CP31" s="646"/>
      <c r="CQ31" s="647"/>
      <c r="CR31" s="630">
        <v>264178</v>
      </c>
      <c r="CS31" s="669"/>
      <c r="CT31" s="669"/>
      <c r="CU31" s="669"/>
      <c r="CV31" s="669"/>
      <c r="CW31" s="669"/>
      <c r="CX31" s="669"/>
      <c r="CY31" s="670"/>
      <c r="CZ31" s="635">
        <v>0.4</v>
      </c>
      <c r="DA31" s="664"/>
      <c r="DB31" s="664"/>
      <c r="DC31" s="671"/>
      <c r="DD31" s="639">
        <v>262849</v>
      </c>
      <c r="DE31" s="669"/>
      <c r="DF31" s="669"/>
      <c r="DG31" s="669"/>
      <c r="DH31" s="669"/>
      <c r="DI31" s="669"/>
      <c r="DJ31" s="669"/>
      <c r="DK31" s="670"/>
      <c r="DL31" s="639">
        <v>262849</v>
      </c>
      <c r="DM31" s="669"/>
      <c r="DN31" s="669"/>
      <c r="DO31" s="669"/>
      <c r="DP31" s="669"/>
      <c r="DQ31" s="669"/>
      <c r="DR31" s="669"/>
      <c r="DS31" s="669"/>
      <c r="DT31" s="669"/>
      <c r="DU31" s="669"/>
      <c r="DV31" s="670"/>
      <c r="DW31" s="635">
        <v>0.7</v>
      </c>
      <c r="DX31" s="664"/>
      <c r="DY31" s="664"/>
      <c r="DZ31" s="664"/>
      <c r="EA31" s="664"/>
      <c r="EB31" s="664"/>
      <c r="EC31" s="665"/>
    </row>
    <row r="32" spans="2:133" ht="11.25" customHeight="1" x14ac:dyDescent="0.2">
      <c r="B32" s="627" t="s">
        <v>315</v>
      </c>
      <c r="C32" s="628"/>
      <c r="D32" s="628"/>
      <c r="E32" s="628"/>
      <c r="F32" s="628"/>
      <c r="G32" s="628"/>
      <c r="H32" s="628"/>
      <c r="I32" s="628"/>
      <c r="J32" s="628"/>
      <c r="K32" s="628"/>
      <c r="L32" s="628"/>
      <c r="M32" s="628"/>
      <c r="N32" s="628"/>
      <c r="O32" s="628"/>
      <c r="P32" s="628"/>
      <c r="Q32" s="629"/>
      <c r="R32" s="630">
        <v>13626319</v>
      </c>
      <c r="S32" s="631"/>
      <c r="T32" s="631"/>
      <c r="U32" s="631"/>
      <c r="V32" s="631"/>
      <c r="W32" s="631"/>
      <c r="X32" s="631"/>
      <c r="Y32" s="632"/>
      <c r="Z32" s="633">
        <v>19.399999999999999</v>
      </c>
      <c r="AA32" s="633"/>
      <c r="AB32" s="633"/>
      <c r="AC32" s="633"/>
      <c r="AD32" s="634" t="s">
        <v>129</v>
      </c>
      <c r="AE32" s="634"/>
      <c r="AF32" s="634"/>
      <c r="AG32" s="634"/>
      <c r="AH32" s="634"/>
      <c r="AI32" s="634"/>
      <c r="AJ32" s="634"/>
      <c r="AK32" s="634"/>
      <c r="AL32" s="635" t="s">
        <v>241</v>
      </c>
      <c r="AM32" s="636"/>
      <c r="AN32" s="636"/>
      <c r="AO32" s="637"/>
      <c r="AP32" s="689"/>
      <c r="AQ32" s="690"/>
      <c r="AR32" s="690"/>
      <c r="AS32" s="690"/>
      <c r="AT32" s="694"/>
      <c r="AU32" s="216" t="s">
        <v>316</v>
      </c>
      <c r="AV32" s="216"/>
      <c r="AW32" s="216"/>
      <c r="AX32" s="627" t="s">
        <v>317</v>
      </c>
      <c r="AY32" s="628"/>
      <c r="AZ32" s="628"/>
      <c r="BA32" s="628"/>
      <c r="BB32" s="628"/>
      <c r="BC32" s="628"/>
      <c r="BD32" s="628"/>
      <c r="BE32" s="628"/>
      <c r="BF32" s="629"/>
      <c r="BG32" s="699">
        <v>98.9</v>
      </c>
      <c r="BH32" s="669"/>
      <c r="BI32" s="669"/>
      <c r="BJ32" s="669"/>
      <c r="BK32" s="669"/>
      <c r="BL32" s="669"/>
      <c r="BM32" s="636">
        <v>94.6</v>
      </c>
      <c r="BN32" s="696"/>
      <c r="BO32" s="696"/>
      <c r="BP32" s="696"/>
      <c r="BQ32" s="697"/>
      <c r="BR32" s="699">
        <v>96.6</v>
      </c>
      <c r="BS32" s="669"/>
      <c r="BT32" s="669"/>
      <c r="BU32" s="669"/>
      <c r="BV32" s="669"/>
      <c r="BW32" s="669"/>
      <c r="BX32" s="636">
        <v>92.4</v>
      </c>
      <c r="BY32" s="696"/>
      <c r="BZ32" s="696"/>
      <c r="CA32" s="696"/>
      <c r="CB32" s="697"/>
      <c r="CD32" s="677"/>
      <c r="CE32" s="678"/>
      <c r="CF32" s="645" t="s">
        <v>318</v>
      </c>
      <c r="CG32" s="646"/>
      <c r="CH32" s="646"/>
      <c r="CI32" s="646"/>
      <c r="CJ32" s="646"/>
      <c r="CK32" s="646"/>
      <c r="CL32" s="646"/>
      <c r="CM32" s="646"/>
      <c r="CN32" s="646"/>
      <c r="CO32" s="646"/>
      <c r="CP32" s="646"/>
      <c r="CQ32" s="647"/>
      <c r="CR32" s="630" t="s">
        <v>129</v>
      </c>
      <c r="CS32" s="631"/>
      <c r="CT32" s="631"/>
      <c r="CU32" s="631"/>
      <c r="CV32" s="631"/>
      <c r="CW32" s="631"/>
      <c r="CX32" s="631"/>
      <c r="CY32" s="632"/>
      <c r="CZ32" s="635" t="s">
        <v>129</v>
      </c>
      <c r="DA32" s="664"/>
      <c r="DB32" s="664"/>
      <c r="DC32" s="671"/>
      <c r="DD32" s="639" t="s">
        <v>129</v>
      </c>
      <c r="DE32" s="631"/>
      <c r="DF32" s="631"/>
      <c r="DG32" s="631"/>
      <c r="DH32" s="631"/>
      <c r="DI32" s="631"/>
      <c r="DJ32" s="631"/>
      <c r="DK32" s="632"/>
      <c r="DL32" s="639" t="s">
        <v>241</v>
      </c>
      <c r="DM32" s="631"/>
      <c r="DN32" s="631"/>
      <c r="DO32" s="631"/>
      <c r="DP32" s="631"/>
      <c r="DQ32" s="631"/>
      <c r="DR32" s="631"/>
      <c r="DS32" s="631"/>
      <c r="DT32" s="631"/>
      <c r="DU32" s="631"/>
      <c r="DV32" s="632"/>
      <c r="DW32" s="635" t="s">
        <v>129</v>
      </c>
      <c r="DX32" s="664"/>
      <c r="DY32" s="664"/>
      <c r="DZ32" s="664"/>
      <c r="EA32" s="664"/>
      <c r="EB32" s="664"/>
      <c r="EC32" s="665"/>
    </row>
    <row r="33" spans="2:133" ht="11.25" customHeight="1" x14ac:dyDescent="0.2">
      <c r="B33" s="666" t="s">
        <v>319</v>
      </c>
      <c r="C33" s="667"/>
      <c r="D33" s="667"/>
      <c r="E33" s="667"/>
      <c r="F33" s="667"/>
      <c r="G33" s="667"/>
      <c r="H33" s="667"/>
      <c r="I33" s="667"/>
      <c r="J33" s="667"/>
      <c r="K33" s="667"/>
      <c r="L33" s="667"/>
      <c r="M33" s="667"/>
      <c r="N33" s="667"/>
      <c r="O33" s="667"/>
      <c r="P33" s="667"/>
      <c r="Q33" s="668"/>
      <c r="R33" s="630" t="s">
        <v>129</v>
      </c>
      <c r="S33" s="631"/>
      <c r="T33" s="631"/>
      <c r="U33" s="631"/>
      <c r="V33" s="631"/>
      <c r="W33" s="631"/>
      <c r="X33" s="631"/>
      <c r="Y33" s="632"/>
      <c r="Z33" s="633" t="s">
        <v>229</v>
      </c>
      <c r="AA33" s="633"/>
      <c r="AB33" s="633"/>
      <c r="AC33" s="633"/>
      <c r="AD33" s="634" t="s">
        <v>241</v>
      </c>
      <c r="AE33" s="634"/>
      <c r="AF33" s="634"/>
      <c r="AG33" s="634"/>
      <c r="AH33" s="634"/>
      <c r="AI33" s="634"/>
      <c r="AJ33" s="634"/>
      <c r="AK33" s="634"/>
      <c r="AL33" s="635" t="s">
        <v>138</v>
      </c>
      <c r="AM33" s="636"/>
      <c r="AN33" s="636"/>
      <c r="AO33" s="637"/>
      <c r="AP33" s="691"/>
      <c r="AQ33" s="692"/>
      <c r="AR33" s="692"/>
      <c r="AS33" s="692"/>
      <c r="AT33" s="695"/>
      <c r="AU33" s="218"/>
      <c r="AV33" s="218"/>
      <c r="AW33" s="218"/>
      <c r="AX33" s="680" t="s">
        <v>320</v>
      </c>
      <c r="AY33" s="681"/>
      <c r="AZ33" s="681"/>
      <c r="BA33" s="681"/>
      <c r="BB33" s="681"/>
      <c r="BC33" s="681"/>
      <c r="BD33" s="681"/>
      <c r="BE33" s="681"/>
      <c r="BF33" s="682"/>
      <c r="BG33" s="700">
        <v>99.1</v>
      </c>
      <c r="BH33" s="701"/>
      <c r="BI33" s="701"/>
      <c r="BJ33" s="701"/>
      <c r="BK33" s="701"/>
      <c r="BL33" s="701"/>
      <c r="BM33" s="702">
        <v>94.7</v>
      </c>
      <c r="BN33" s="701"/>
      <c r="BO33" s="701"/>
      <c r="BP33" s="701"/>
      <c r="BQ33" s="703"/>
      <c r="BR33" s="700">
        <v>98.7</v>
      </c>
      <c r="BS33" s="701"/>
      <c r="BT33" s="701"/>
      <c r="BU33" s="701"/>
      <c r="BV33" s="701"/>
      <c r="BW33" s="701"/>
      <c r="BX33" s="702">
        <v>94.1</v>
      </c>
      <c r="BY33" s="701"/>
      <c r="BZ33" s="701"/>
      <c r="CA33" s="701"/>
      <c r="CB33" s="703"/>
      <c r="CD33" s="645" t="s">
        <v>321</v>
      </c>
      <c r="CE33" s="646"/>
      <c r="CF33" s="646"/>
      <c r="CG33" s="646"/>
      <c r="CH33" s="646"/>
      <c r="CI33" s="646"/>
      <c r="CJ33" s="646"/>
      <c r="CK33" s="646"/>
      <c r="CL33" s="646"/>
      <c r="CM33" s="646"/>
      <c r="CN33" s="646"/>
      <c r="CO33" s="646"/>
      <c r="CP33" s="646"/>
      <c r="CQ33" s="647"/>
      <c r="CR33" s="630">
        <v>26356422</v>
      </c>
      <c r="CS33" s="669"/>
      <c r="CT33" s="669"/>
      <c r="CU33" s="669"/>
      <c r="CV33" s="669"/>
      <c r="CW33" s="669"/>
      <c r="CX33" s="669"/>
      <c r="CY33" s="670"/>
      <c r="CZ33" s="635">
        <v>40.5</v>
      </c>
      <c r="DA33" s="664"/>
      <c r="DB33" s="664"/>
      <c r="DC33" s="671"/>
      <c r="DD33" s="639">
        <v>20316816</v>
      </c>
      <c r="DE33" s="669"/>
      <c r="DF33" s="669"/>
      <c r="DG33" s="669"/>
      <c r="DH33" s="669"/>
      <c r="DI33" s="669"/>
      <c r="DJ33" s="669"/>
      <c r="DK33" s="670"/>
      <c r="DL33" s="639">
        <v>13290271</v>
      </c>
      <c r="DM33" s="669"/>
      <c r="DN33" s="669"/>
      <c r="DO33" s="669"/>
      <c r="DP33" s="669"/>
      <c r="DQ33" s="669"/>
      <c r="DR33" s="669"/>
      <c r="DS33" s="669"/>
      <c r="DT33" s="669"/>
      <c r="DU33" s="669"/>
      <c r="DV33" s="670"/>
      <c r="DW33" s="635">
        <v>34</v>
      </c>
      <c r="DX33" s="664"/>
      <c r="DY33" s="664"/>
      <c r="DZ33" s="664"/>
      <c r="EA33" s="664"/>
      <c r="EB33" s="664"/>
      <c r="EC33" s="665"/>
    </row>
    <row r="34" spans="2:133" ht="11.25" customHeight="1" x14ac:dyDescent="0.2">
      <c r="B34" s="627" t="s">
        <v>322</v>
      </c>
      <c r="C34" s="628"/>
      <c r="D34" s="628"/>
      <c r="E34" s="628"/>
      <c r="F34" s="628"/>
      <c r="G34" s="628"/>
      <c r="H34" s="628"/>
      <c r="I34" s="628"/>
      <c r="J34" s="628"/>
      <c r="K34" s="628"/>
      <c r="L34" s="628"/>
      <c r="M34" s="628"/>
      <c r="N34" s="628"/>
      <c r="O34" s="628"/>
      <c r="P34" s="628"/>
      <c r="Q34" s="629"/>
      <c r="R34" s="630">
        <v>4569736</v>
      </c>
      <c r="S34" s="631"/>
      <c r="T34" s="631"/>
      <c r="U34" s="631"/>
      <c r="V34" s="631"/>
      <c r="W34" s="631"/>
      <c r="X34" s="631"/>
      <c r="Y34" s="632"/>
      <c r="Z34" s="633">
        <v>6.5</v>
      </c>
      <c r="AA34" s="633"/>
      <c r="AB34" s="633"/>
      <c r="AC34" s="633"/>
      <c r="AD34" s="634" t="s">
        <v>129</v>
      </c>
      <c r="AE34" s="634"/>
      <c r="AF34" s="634"/>
      <c r="AG34" s="634"/>
      <c r="AH34" s="634"/>
      <c r="AI34" s="634"/>
      <c r="AJ34" s="634"/>
      <c r="AK34" s="634"/>
      <c r="AL34" s="635" t="s">
        <v>129</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323</v>
      </c>
      <c r="CE34" s="646"/>
      <c r="CF34" s="646"/>
      <c r="CG34" s="646"/>
      <c r="CH34" s="646"/>
      <c r="CI34" s="646"/>
      <c r="CJ34" s="646"/>
      <c r="CK34" s="646"/>
      <c r="CL34" s="646"/>
      <c r="CM34" s="646"/>
      <c r="CN34" s="646"/>
      <c r="CO34" s="646"/>
      <c r="CP34" s="646"/>
      <c r="CQ34" s="647"/>
      <c r="CR34" s="630">
        <v>8958091</v>
      </c>
      <c r="CS34" s="631"/>
      <c r="CT34" s="631"/>
      <c r="CU34" s="631"/>
      <c r="CV34" s="631"/>
      <c r="CW34" s="631"/>
      <c r="CX34" s="631"/>
      <c r="CY34" s="632"/>
      <c r="CZ34" s="635">
        <v>13.8</v>
      </c>
      <c r="DA34" s="664"/>
      <c r="DB34" s="664"/>
      <c r="DC34" s="671"/>
      <c r="DD34" s="639">
        <v>6017877</v>
      </c>
      <c r="DE34" s="631"/>
      <c r="DF34" s="631"/>
      <c r="DG34" s="631"/>
      <c r="DH34" s="631"/>
      <c r="DI34" s="631"/>
      <c r="DJ34" s="631"/>
      <c r="DK34" s="632"/>
      <c r="DL34" s="639">
        <v>5207674</v>
      </c>
      <c r="DM34" s="631"/>
      <c r="DN34" s="631"/>
      <c r="DO34" s="631"/>
      <c r="DP34" s="631"/>
      <c r="DQ34" s="631"/>
      <c r="DR34" s="631"/>
      <c r="DS34" s="631"/>
      <c r="DT34" s="631"/>
      <c r="DU34" s="631"/>
      <c r="DV34" s="632"/>
      <c r="DW34" s="635">
        <v>13.3</v>
      </c>
      <c r="DX34" s="664"/>
      <c r="DY34" s="664"/>
      <c r="DZ34" s="664"/>
      <c r="EA34" s="664"/>
      <c r="EB34" s="664"/>
      <c r="EC34" s="665"/>
    </row>
    <row r="35" spans="2:133" ht="11.25" customHeight="1" x14ac:dyDescent="0.2">
      <c r="B35" s="627" t="s">
        <v>324</v>
      </c>
      <c r="C35" s="628"/>
      <c r="D35" s="628"/>
      <c r="E35" s="628"/>
      <c r="F35" s="628"/>
      <c r="G35" s="628"/>
      <c r="H35" s="628"/>
      <c r="I35" s="628"/>
      <c r="J35" s="628"/>
      <c r="K35" s="628"/>
      <c r="L35" s="628"/>
      <c r="M35" s="628"/>
      <c r="N35" s="628"/>
      <c r="O35" s="628"/>
      <c r="P35" s="628"/>
      <c r="Q35" s="629"/>
      <c r="R35" s="630">
        <v>144343</v>
      </c>
      <c r="S35" s="631"/>
      <c r="T35" s="631"/>
      <c r="U35" s="631"/>
      <c r="V35" s="631"/>
      <c r="W35" s="631"/>
      <c r="X35" s="631"/>
      <c r="Y35" s="632"/>
      <c r="Z35" s="633">
        <v>0.2</v>
      </c>
      <c r="AA35" s="633"/>
      <c r="AB35" s="633"/>
      <c r="AC35" s="633"/>
      <c r="AD35" s="634" t="s">
        <v>241</v>
      </c>
      <c r="AE35" s="634"/>
      <c r="AF35" s="634"/>
      <c r="AG35" s="634"/>
      <c r="AH35" s="634"/>
      <c r="AI35" s="634"/>
      <c r="AJ35" s="634"/>
      <c r="AK35" s="634"/>
      <c r="AL35" s="635" t="s">
        <v>129</v>
      </c>
      <c r="AM35" s="636"/>
      <c r="AN35" s="636"/>
      <c r="AO35" s="637"/>
      <c r="AP35" s="221"/>
      <c r="AQ35" s="609" t="s">
        <v>325</v>
      </c>
      <c r="AR35" s="610"/>
      <c r="AS35" s="610"/>
      <c r="AT35" s="610"/>
      <c r="AU35" s="610"/>
      <c r="AV35" s="610"/>
      <c r="AW35" s="610"/>
      <c r="AX35" s="610"/>
      <c r="AY35" s="610"/>
      <c r="AZ35" s="610"/>
      <c r="BA35" s="610"/>
      <c r="BB35" s="610"/>
      <c r="BC35" s="610"/>
      <c r="BD35" s="610"/>
      <c r="BE35" s="610"/>
      <c r="BF35" s="611"/>
      <c r="BG35" s="609" t="s">
        <v>326</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327</v>
      </c>
      <c r="CE35" s="646"/>
      <c r="CF35" s="646"/>
      <c r="CG35" s="646"/>
      <c r="CH35" s="646"/>
      <c r="CI35" s="646"/>
      <c r="CJ35" s="646"/>
      <c r="CK35" s="646"/>
      <c r="CL35" s="646"/>
      <c r="CM35" s="646"/>
      <c r="CN35" s="646"/>
      <c r="CO35" s="646"/>
      <c r="CP35" s="646"/>
      <c r="CQ35" s="647"/>
      <c r="CR35" s="630">
        <v>407898</v>
      </c>
      <c r="CS35" s="669"/>
      <c r="CT35" s="669"/>
      <c r="CU35" s="669"/>
      <c r="CV35" s="669"/>
      <c r="CW35" s="669"/>
      <c r="CX35" s="669"/>
      <c r="CY35" s="670"/>
      <c r="CZ35" s="635">
        <v>0.6</v>
      </c>
      <c r="DA35" s="664"/>
      <c r="DB35" s="664"/>
      <c r="DC35" s="671"/>
      <c r="DD35" s="639">
        <v>394498</v>
      </c>
      <c r="DE35" s="669"/>
      <c r="DF35" s="669"/>
      <c r="DG35" s="669"/>
      <c r="DH35" s="669"/>
      <c r="DI35" s="669"/>
      <c r="DJ35" s="669"/>
      <c r="DK35" s="670"/>
      <c r="DL35" s="639">
        <v>394498</v>
      </c>
      <c r="DM35" s="669"/>
      <c r="DN35" s="669"/>
      <c r="DO35" s="669"/>
      <c r="DP35" s="669"/>
      <c r="DQ35" s="669"/>
      <c r="DR35" s="669"/>
      <c r="DS35" s="669"/>
      <c r="DT35" s="669"/>
      <c r="DU35" s="669"/>
      <c r="DV35" s="670"/>
      <c r="DW35" s="635">
        <v>1</v>
      </c>
      <c r="DX35" s="664"/>
      <c r="DY35" s="664"/>
      <c r="DZ35" s="664"/>
      <c r="EA35" s="664"/>
      <c r="EB35" s="664"/>
      <c r="EC35" s="665"/>
    </row>
    <row r="36" spans="2:133" ht="11.25" customHeight="1" x14ac:dyDescent="0.2">
      <c r="B36" s="627" t="s">
        <v>328</v>
      </c>
      <c r="C36" s="628"/>
      <c r="D36" s="628"/>
      <c r="E36" s="628"/>
      <c r="F36" s="628"/>
      <c r="G36" s="628"/>
      <c r="H36" s="628"/>
      <c r="I36" s="628"/>
      <c r="J36" s="628"/>
      <c r="K36" s="628"/>
      <c r="L36" s="628"/>
      <c r="M36" s="628"/>
      <c r="N36" s="628"/>
      <c r="O36" s="628"/>
      <c r="P36" s="628"/>
      <c r="Q36" s="629"/>
      <c r="R36" s="630">
        <v>1009505</v>
      </c>
      <c r="S36" s="631"/>
      <c r="T36" s="631"/>
      <c r="U36" s="631"/>
      <c r="V36" s="631"/>
      <c r="W36" s="631"/>
      <c r="X36" s="631"/>
      <c r="Y36" s="632"/>
      <c r="Z36" s="633">
        <v>1.4</v>
      </c>
      <c r="AA36" s="633"/>
      <c r="AB36" s="633"/>
      <c r="AC36" s="633"/>
      <c r="AD36" s="634" t="s">
        <v>138</v>
      </c>
      <c r="AE36" s="634"/>
      <c r="AF36" s="634"/>
      <c r="AG36" s="634"/>
      <c r="AH36" s="634"/>
      <c r="AI36" s="634"/>
      <c r="AJ36" s="634"/>
      <c r="AK36" s="634"/>
      <c r="AL36" s="635" t="s">
        <v>138</v>
      </c>
      <c r="AM36" s="636"/>
      <c r="AN36" s="636"/>
      <c r="AO36" s="637"/>
      <c r="AP36" s="221"/>
      <c r="AQ36" s="704" t="s">
        <v>329</v>
      </c>
      <c r="AR36" s="705"/>
      <c r="AS36" s="705"/>
      <c r="AT36" s="705"/>
      <c r="AU36" s="705"/>
      <c r="AV36" s="705"/>
      <c r="AW36" s="705"/>
      <c r="AX36" s="705"/>
      <c r="AY36" s="706"/>
      <c r="AZ36" s="619">
        <v>7102448</v>
      </c>
      <c r="BA36" s="620"/>
      <c r="BB36" s="620"/>
      <c r="BC36" s="620"/>
      <c r="BD36" s="620"/>
      <c r="BE36" s="620"/>
      <c r="BF36" s="707"/>
      <c r="BG36" s="641" t="s">
        <v>330</v>
      </c>
      <c r="BH36" s="642"/>
      <c r="BI36" s="642"/>
      <c r="BJ36" s="642"/>
      <c r="BK36" s="642"/>
      <c r="BL36" s="642"/>
      <c r="BM36" s="642"/>
      <c r="BN36" s="642"/>
      <c r="BO36" s="642"/>
      <c r="BP36" s="642"/>
      <c r="BQ36" s="642"/>
      <c r="BR36" s="642"/>
      <c r="BS36" s="642"/>
      <c r="BT36" s="642"/>
      <c r="BU36" s="643"/>
      <c r="BV36" s="619">
        <v>2160855</v>
      </c>
      <c r="BW36" s="620"/>
      <c r="BX36" s="620"/>
      <c r="BY36" s="620"/>
      <c r="BZ36" s="620"/>
      <c r="CA36" s="620"/>
      <c r="CB36" s="707"/>
      <c r="CD36" s="645" t="s">
        <v>331</v>
      </c>
      <c r="CE36" s="646"/>
      <c r="CF36" s="646"/>
      <c r="CG36" s="646"/>
      <c r="CH36" s="646"/>
      <c r="CI36" s="646"/>
      <c r="CJ36" s="646"/>
      <c r="CK36" s="646"/>
      <c r="CL36" s="646"/>
      <c r="CM36" s="646"/>
      <c r="CN36" s="646"/>
      <c r="CO36" s="646"/>
      <c r="CP36" s="646"/>
      <c r="CQ36" s="647"/>
      <c r="CR36" s="630">
        <v>6845435</v>
      </c>
      <c r="CS36" s="631"/>
      <c r="CT36" s="631"/>
      <c r="CU36" s="631"/>
      <c r="CV36" s="631"/>
      <c r="CW36" s="631"/>
      <c r="CX36" s="631"/>
      <c r="CY36" s="632"/>
      <c r="CZ36" s="635">
        <v>10.5</v>
      </c>
      <c r="DA36" s="664"/>
      <c r="DB36" s="664"/>
      <c r="DC36" s="671"/>
      <c r="DD36" s="639">
        <v>6195724</v>
      </c>
      <c r="DE36" s="631"/>
      <c r="DF36" s="631"/>
      <c r="DG36" s="631"/>
      <c r="DH36" s="631"/>
      <c r="DI36" s="631"/>
      <c r="DJ36" s="631"/>
      <c r="DK36" s="632"/>
      <c r="DL36" s="639">
        <v>3362014</v>
      </c>
      <c r="DM36" s="631"/>
      <c r="DN36" s="631"/>
      <c r="DO36" s="631"/>
      <c r="DP36" s="631"/>
      <c r="DQ36" s="631"/>
      <c r="DR36" s="631"/>
      <c r="DS36" s="631"/>
      <c r="DT36" s="631"/>
      <c r="DU36" s="631"/>
      <c r="DV36" s="632"/>
      <c r="DW36" s="635">
        <v>8.6</v>
      </c>
      <c r="DX36" s="664"/>
      <c r="DY36" s="664"/>
      <c r="DZ36" s="664"/>
      <c r="EA36" s="664"/>
      <c r="EB36" s="664"/>
      <c r="EC36" s="665"/>
    </row>
    <row r="37" spans="2:133" ht="11.25" customHeight="1" x14ac:dyDescent="0.2">
      <c r="B37" s="627" t="s">
        <v>332</v>
      </c>
      <c r="C37" s="628"/>
      <c r="D37" s="628"/>
      <c r="E37" s="628"/>
      <c r="F37" s="628"/>
      <c r="G37" s="628"/>
      <c r="H37" s="628"/>
      <c r="I37" s="628"/>
      <c r="J37" s="628"/>
      <c r="K37" s="628"/>
      <c r="L37" s="628"/>
      <c r="M37" s="628"/>
      <c r="N37" s="628"/>
      <c r="O37" s="628"/>
      <c r="P37" s="628"/>
      <c r="Q37" s="629"/>
      <c r="R37" s="630">
        <v>698562</v>
      </c>
      <c r="S37" s="631"/>
      <c r="T37" s="631"/>
      <c r="U37" s="631"/>
      <c r="V37" s="631"/>
      <c r="W37" s="631"/>
      <c r="X37" s="631"/>
      <c r="Y37" s="632"/>
      <c r="Z37" s="633">
        <v>1</v>
      </c>
      <c r="AA37" s="633"/>
      <c r="AB37" s="633"/>
      <c r="AC37" s="633"/>
      <c r="AD37" s="634">
        <v>33475</v>
      </c>
      <c r="AE37" s="634"/>
      <c r="AF37" s="634"/>
      <c r="AG37" s="634"/>
      <c r="AH37" s="634"/>
      <c r="AI37" s="634"/>
      <c r="AJ37" s="634"/>
      <c r="AK37" s="634"/>
      <c r="AL37" s="635">
        <v>0.1</v>
      </c>
      <c r="AM37" s="636"/>
      <c r="AN37" s="636"/>
      <c r="AO37" s="637"/>
      <c r="AQ37" s="708" t="s">
        <v>333</v>
      </c>
      <c r="AR37" s="709"/>
      <c r="AS37" s="709"/>
      <c r="AT37" s="709"/>
      <c r="AU37" s="709"/>
      <c r="AV37" s="709"/>
      <c r="AW37" s="709"/>
      <c r="AX37" s="709"/>
      <c r="AY37" s="710"/>
      <c r="AZ37" s="630">
        <v>1524295</v>
      </c>
      <c r="BA37" s="631"/>
      <c r="BB37" s="631"/>
      <c r="BC37" s="631"/>
      <c r="BD37" s="669"/>
      <c r="BE37" s="669"/>
      <c r="BF37" s="697"/>
      <c r="BG37" s="645" t="s">
        <v>334</v>
      </c>
      <c r="BH37" s="646"/>
      <c r="BI37" s="646"/>
      <c r="BJ37" s="646"/>
      <c r="BK37" s="646"/>
      <c r="BL37" s="646"/>
      <c r="BM37" s="646"/>
      <c r="BN37" s="646"/>
      <c r="BO37" s="646"/>
      <c r="BP37" s="646"/>
      <c r="BQ37" s="646"/>
      <c r="BR37" s="646"/>
      <c r="BS37" s="646"/>
      <c r="BT37" s="646"/>
      <c r="BU37" s="647"/>
      <c r="BV37" s="630">
        <v>1998643</v>
      </c>
      <c r="BW37" s="631"/>
      <c r="BX37" s="631"/>
      <c r="BY37" s="631"/>
      <c r="BZ37" s="631"/>
      <c r="CA37" s="631"/>
      <c r="CB37" s="640"/>
      <c r="CD37" s="645" t="s">
        <v>335</v>
      </c>
      <c r="CE37" s="646"/>
      <c r="CF37" s="646"/>
      <c r="CG37" s="646"/>
      <c r="CH37" s="646"/>
      <c r="CI37" s="646"/>
      <c r="CJ37" s="646"/>
      <c r="CK37" s="646"/>
      <c r="CL37" s="646"/>
      <c r="CM37" s="646"/>
      <c r="CN37" s="646"/>
      <c r="CO37" s="646"/>
      <c r="CP37" s="646"/>
      <c r="CQ37" s="647"/>
      <c r="CR37" s="630">
        <v>1861304</v>
      </c>
      <c r="CS37" s="669"/>
      <c r="CT37" s="669"/>
      <c r="CU37" s="669"/>
      <c r="CV37" s="669"/>
      <c r="CW37" s="669"/>
      <c r="CX37" s="669"/>
      <c r="CY37" s="670"/>
      <c r="CZ37" s="635">
        <v>2.9</v>
      </c>
      <c r="DA37" s="664"/>
      <c r="DB37" s="664"/>
      <c r="DC37" s="671"/>
      <c r="DD37" s="639">
        <v>1860848</v>
      </c>
      <c r="DE37" s="669"/>
      <c r="DF37" s="669"/>
      <c r="DG37" s="669"/>
      <c r="DH37" s="669"/>
      <c r="DI37" s="669"/>
      <c r="DJ37" s="669"/>
      <c r="DK37" s="670"/>
      <c r="DL37" s="639">
        <v>1662544</v>
      </c>
      <c r="DM37" s="669"/>
      <c r="DN37" s="669"/>
      <c r="DO37" s="669"/>
      <c r="DP37" s="669"/>
      <c r="DQ37" s="669"/>
      <c r="DR37" s="669"/>
      <c r="DS37" s="669"/>
      <c r="DT37" s="669"/>
      <c r="DU37" s="669"/>
      <c r="DV37" s="670"/>
      <c r="DW37" s="635">
        <v>4.3</v>
      </c>
      <c r="DX37" s="664"/>
      <c r="DY37" s="664"/>
      <c r="DZ37" s="664"/>
      <c r="EA37" s="664"/>
      <c r="EB37" s="664"/>
      <c r="EC37" s="665"/>
    </row>
    <row r="38" spans="2:133" ht="11.25" customHeight="1" x14ac:dyDescent="0.2">
      <c r="B38" s="627" t="s">
        <v>336</v>
      </c>
      <c r="C38" s="628"/>
      <c r="D38" s="628"/>
      <c r="E38" s="628"/>
      <c r="F38" s="628"/>
      <c r="G38" s="628"/>
      <c r="H38" s="628"/>
      <c r="I38" s="628"/>
      <c r="J38" s="628"/>
      <c r="K38" s="628"/>
      <c r="L38" s="628"/>
      <c r="M38" s="628"/>
      <c r="N38" s="628"/>
      <c r="O38" s="628"/>
      <c r="P38" s="628"/>
      <c r="Q38" s="629"/>
      <c r="R38" s="630">
        <v>2514202</v>
      </c>
      <c r="S38" s="631"/>
      <c r="T38" s="631"/>
      <c r="U38" s="631"/>
      <c r="V38" s="631"/>
      <c r="W38" s="631"/>
      <c r="X38" s="631"/>
      <c r="Y38" s="632"/>
      <c r="Z38" s="633">
        <v>3.6</v>
      </c>
      <c r="AA38" s="633"/>
      <c r="AB38" s="633"/>
      <c r="AC38" s="633"/>
      <c r="AD38" s="634" t="s">
        <v>129</v>
      </c>
      <c r="AE38" s="634"/>
      <c r="AF38" s="634"/>
      <c r="AG38" s="634"/>
      <c r="AH38" s="634"/>
      <c r="AI38" s="634"/>
      <c r="AJ38" s="634"/>
      <c r="AK38" s="634"/>
      <c r="AL38" s="635" t="s">
        <v>129</v>
      </c>
      <c r="AM38" s="636"/>
      <c r="AN38" s="636"/>
      <c r="AO38" s="637"/>
      <c r="AQ38" s="708" t="s">
        <v>337</v>
      </c>
      <c r="AR38" s="709"/>
      <c r="AS38" s="709"/>
      <c r="AT38" s="709"/>
      <c r="AU38" s="709"/>
      <c r="AV38" s="709"/>
      <c r="AW38" s="709"/>
      <c r="AX38" s="709"/>
      <c r="AY38" s="710"/>
      <c r="AZ38" s="630">
        <v>338897</v>
      </c>
      <c r="BA38" s="631"/>
      <c r="BB38" s="631"/>
      <c r="BC38" s="631"/>
      <c r="BD38" s="669"/>
      <c r="BE38" s="669"/>
      <c r="BF38" s="697"/>
      <c r="BG38" s="645" t="s">
        <v>338</v>
      </c>
      <c r="BH38" s="646"/>
      <c r="BI38" s="646"/>
      <c r="BJ38" s="646"/>
      <c r="BK38" s="646"/>
      <c r="BL38" s="646"/>
      <c r="BM38" s="646"/>
      <c r="BN38" s="646"/>
      <c r="BO38" s="646"/>
      <c r="BP38" s="646"/>
      <c r="BQ38" s="646"/>
      <c r="BR38" s="646"/>
      <c r="BS38" s="646"/>
      <c r="BT38" s="646"/>
      <c r="BU38" s="647"/>
      <c r="BV38" s="630">
        <v>19036</v>
      </c>
      <c r="BW38" s="631"/>
      <c r="BX38" s="631"/>
      <c r="BY38" s="631"/>
      <c r="BZ38" s="631"/>
      <c r="CA38" s="631"/>
      <c r="CB38" s="640"/>
      <c r="CD38" s="645" t="s">
        <v>339</v>
      </c>
      <c r="CE38" s="646"/>
      <c r="CF38" s="646"/>
      <c r="CG38" s="646"/>
      <c r="CH38" s="646"/>
      <c r="CI38" s="646"/>
      <c r="CJ38" s="646"/>
      <c r="CK38" s="646"/>
      <c r="CL38" s="646"/>
      <c r="CM38" s="646"/>
      <c r="CN38" s="646"/>
      <c r="CO38" s="646"/>
      <c r="CP38" s="646"/>
      <c r="CQ38" s="647"/>
      <c r="CR38" s="630">
        <v>5179401</v>
      </c>
      <c r="CS38" s="631"/>
      <c r="CT38" s="631"/>
      <c r="CU38" s="631"/>
      <c r="CV38" s="631"/>
      <c r="CW38" s="631"/>
      <c r="CX38" s="631"/>
      <c r="CY38" s="632"/>
      <c r="CZ38" s="635">
        <v>8</v>
      </c>
      <c r="DA38" s="664"/>
      <c r="DB38" s="664"/>
      <c r="DC38" s="671"/>
      <c r="DD38" s="639">
        <v>4260659</v>
      </c>
      <c r="DE38" s="631"/>
      <c r="DF38" s="631"/>
      <c r="DG38" s="631"/>
      <c r="DH38" s="631"/>
      <c r="DI38" s="631"/>
      <c r="DJ38" s="631"/>
      <c r="DK38" s="632"/>
      <c r="DL38" s="639">
        <v>4093241</v>
      </c>
      <c r="DM38" s="631"/>
      <c r="DN38" s="631"/>
      <c r="DO38" s="631"/>
      <c r="DP38" s="631"/>
      <c r="DQ38" s="631"/>
      <c r="DR38" s="631"/>
      <c r="DS38" s="631"/>
      <c r="DT38" s="631"/>
      <c r="DU38" s="631"/>
      <c r="DV38" s="632"/>
      <c r="DW38" s="635">
        <v>10.5</v>
      </c>
      <c r="DX38" s="664"/>
      <c r="DY38" s="664"/>
      <c r="DZ38" s="664"/>
      <c r="EA38" s="664"/>
      <c r="EB38" s="664"/>
      <c r="EC38" s="665"/>
    </row>
    <row r="39" spans="2:133" ht="11.25" customHeight="1" x14ac:dyDescent="0.2">
      <c r="B39" s="627" t="s">
        <v>340</v>
      </c>
      <c r="C39" s="628"/>
      <c r="D39" s="628"/>
      <c r="E39" s="628"/>
      <c r="F39" s="628"/>
      <c r="G39" s="628"/>
      <c r="H39" s="628"/>
      <c r="I39" s="628"/>
      <c r="J39" s="628"/>
      <c r="K39" s="628"/>
      <c r="L39" s="628"/>
      <c r="M39" s="628"/>
      <c r="N39" s="628"/>
      <c r="O39" s="628"/>
      <c r="P39" s="628"/>
      <c r="Q39" s="629"/>
      <c r="R39" s="630">
        <v>2439052</v>
      </c>
      <c r="S39" s="631"/>
      <c r="T39" s="631"/>
      <c r="U39" s="631"/>
      <c r="V39" s="631"/>
      <c r="W39" s="631"/>
      <c r="X39" s="631"/>
      <c r="Y39" s="632"/>
      <c r="Z39" s="633">
        <v>3.5</v>
      </c>
      <c r="AA39" s="633"/>
      <c r="AB39" s="633"/>
      <c r="AC39" s="633"/>
      <c r="AD39" s="634">
        <v>21422</v>
      </c>
      <c r="AE39" s="634"/>
      <c r="AF39" s="634"/>
      <c r="AG39" s="634"/>
      <c r="AH39" s="634"/>
      <c r="AI39" s="634"/>
      <c r="AJ39" s="634"/>
      <c r="AK39" s="634"/>
      <c r="AL39" s="635">
        <v>0.1</v>
      </c>
      <c r="AM39" s="636"/>
      <c r="AN39" s="636"/>
      <c r="AO39" s="637"/>
      <c r="AQ39" s="708" t="s">
        <v>341</v>
      </c>
      <c r="AR39" s="709"/>
      <c r="AS39" s="709"/>
      <c r="AT39" s="709"/>
      <c r="AU39" s="709"/>
      <c r="AV39" s="709"/>
      <c r="AW39" s="709"/>
      <c r="AX39" s="709"/>
      <c r="AY39" s="710"/>
      <c r="AZ39" s="630">
        <v>41429</v>
      </c>
      <c r="BA39" s="631"/>
      <c r="BB39" s="631"/>
      <c r="BC39" s="631"/>
      <c r="BD39" s="669"/>
      <c r="BE39" s="669"/>
      <c r="BF39" s="697"/>
      <c r="BG39" s="645" t="s">
        <v>342</v>
      </c>
      <c r="BH39" s="646"/>
      <c r="BI39" s="646"/>
      <c r="BJ39" s="646"/>
      <c r="BK39" s="646"/>
      <c r="BL39" s="646"/>
      <c r="BM39" s="646"/>
      <c r="BN39" s="646"/>
      <c r="BO39" s="646"/>
      <c r="BP39" s="646"/>
      <c r="BQ39" s="646"/>
      <c r="BR39" s="646"/>
      <c r="BS39" s="646"/>
      <c r="BT39" s="646"/>
      <c r="BU39" s="647"/>
      <c r="BV39" s="630">
        <v>29843</v>
      </c>
      <c r="BW39" s="631"/>
      <c r="BX39" s="631"/>
      <c r="BY39" s="631"/>
      <c r="BZ39" s="631"/>
      <c r="CA39" s="631"/>
      <c r="CB39" s="640"/>
      <c r="CD39" s="645" t="s">
        <v>343</v>
      </c>
      <c r="CE39" s="646"/>
      <c r="CF39" s="646"/>
      <c r="CG39" s="646"/>
      <c r="CH39" s="646"/>
      <c r="CI39" s="646"/>
      <c r="CJ39" s="646"/>
      <c r="CK39" s="646"/>
      <c r="CL39" s="646"/>
      <c r="CM39" s="646"/>
      <c r="CN39" s="646"/>
      <c r="CO39" s="646"/>
      <c r="CP39" s="646"/>
      <c r="CQ39" s="647"/>
      <c r="CR39" s="630">
        <v>2843945</v>
      </c>
      <c r="CS39" s="669"/>
      <c r="CT39" s="669"/>
      <c r="CU39" s="669"/>
      <c r="CV39" s="669"/>
      <c r="CW39" s="669"/>
      <c r="CX39" s="669"/>
      <c r="CY39" s="670"/>
      <c r="CZ39" s="635">
        <v>4.4000000000000004</v>
      </c>
      <c r="DA39" s="664"/>
      <c r="DB39" s="664"/>
      <c r="DC39" s="671"/>
      <c r="DD39" s="639">
        <v>2676766</v>
      </c>
      <c r="DE39" s="669"/>
      <c r="DF39" s="669"/>
      <c r="DG39" s="669"/>
      <c r="DH39" s="669"/>
      <c r="DI39" s="669"/>
      <c r="DJ39" s="669"/>
      <c r="DK39" s="670"/>
      <c r="DL39" s="639" t="s">
        <v>241</v>
      </c>
      <c r="DM39" s="669"/>
      <c r="DN39" s="669"/>
      <c r="DO39" s="669"/>
      <c r="DP39" s="669"/>
      <c r="DQ39" s="669"/>
      <c r="DR39" s="669"/>
      <c r="DS39" s="669"/>
      <c r="DT39" s="669"/>
      <c r="DU39" s="669"/>
      <c r="DV39" s="670"/>
      <c r="DW39" s="635" t="s">
        <v>129</v>
      </c>
      <c r="DX39" s="664"/>
      <c r="DY39" s="664"/>
      <c r="DZ39" s="664"/>
      <c r="EA39" s="664"/>
      <c r="EB39" s="664"/>
      <c r="EC39" s="665"/>
    </row>
    <row r="40" spans="2:133" ht="11.25" customHeight="1" x14ac:dyDescent="0.2">
      <c r="B40" s="627" t="s">
        <v>344</v>
      </c>
      <c r="C40" s="628"/>
      <c r="D40" s="628"/>
      <c r="E40" s="628"/>
      <c r="F40" s="628"/>
      <c r="G40" s="628"/>
      <c r="H40" s="628"/>
      <c r="I40" s="628"/>
      <c r="J40" s="628"/>
      <c r="K40" s="628"/>
      <c r="L40" s="628"/>
      <c r="M40" s="628"/>
      <c r="N40" s="628"/>
      <c r="O40" s="628"/>
      <c r="P40" s="628"/>
      <c r="Q40" s="629"/>
      <c r="R40" s="630">
        <v>4526200</v>
      </c>
      <c r="S40" s="631"/>
      <c r="T40" s="631"/>
      <c r="U40" s="631"/>
      <c r="V40" s="631"/>
      <c r="W40" s="631"/>
      <c r="X40" s="631"/>
      <c r="Y40" s="632"/>
      <c r="Z40" s="633">
        <v>6.5</v>
      </c>
      <c r="AA40" s="633"/>
      <c r="AB40" s="633"/>
      <c r="AC40" s="633"/>
      <c r="AD40" s="634" t="s">
        <v>241</v>
      </c>
      <c r="AE40" s="634"/>
      <c r="AF40" s="634"/>
      <c r="AG40" s="634"/>
      <c r="AH40" s="634"/>
      <c r="AI40" s="634"/>
      <c r="AJ40" s="634"/>
      <c r="AK40" s="634"/>
      <c r="AL40" s="635" t="s">
        <v>129</v>
      </c>
      <c r="AM40" s="636"/>
      <c r="AN40" s="636"/>
      <c r="AO40" s="637"/>
      <c r="AQ40" s="708" t="s">
        <v>345</v>
      </c>
      <c r="AR40" s="709"/>
      <c r="AS40" s="709"/>
      <c r="AT40" s="709"/>
      <c r="AU40" s="709"/>
      <c r="AV40" s="709"/>
      <c r="AW40" s="709"/>
      <c r="AX40" s="709"/>
      <c r="AY40" s="710"/>
      <c r="AZ40" s="630">
        <v>26666</v>
      </c>
      <c r="BA40" s="631"/>
      <c r="BB40" s="631"/>
      <c r="BC40" s="631"/>
      <c r="BD40" s="669"/>
      <c r="BE40" s="669"/>
      <c r="BF40" s="697"/>
      <c r="BG40" s="711" t="s">
        <v>346</v>
      </c>
      <c r="BH40" s="712"/>
      <c r="BI40" s="712"/>
      <c r="BJ40" s="712"/>
      <c r="BK40" s="712"/>
      <c r="BL40" s="222"/>
      <c r="BM40" s="646" t="s">
        <v>347</v>
      </c>
      <c r="BN40" s="646"/>
      <c r="BO40" s="646"/>
      <c r="BP40" s="646"/>
      <c r="BQ40" s="646"/>
      <c r="BR40" s="646"/>
      <c r="BS40" s="646"/>
      <c r="BT40" s="646"/>
      <c r="BU40" s="647"/>
      <c r="BV40" s="630">
        <v>96</v>
      </c>
      <c r="BW40" s="631"/>
      <c r="BX40" s="631"/>
      <c r="BY40" s="631"/>
      <c r="BZ40" s="631"/>
      <c r="CA40" s="631"/>
      <c r="CB40" s="640"/>
      <c r="CD40" s="645" t="s">
        <v>348</v>
      </c>
      <c r="CE40" s="646"/>
      <c r="CF40" s="646"/>
      <c r="CG40" s="646"/>
      <c r="CH40" s="646"/>
      <c r="CI40" s="646"/>
      <c r="CJ40" s="646"/>
      <c r="CK40" s="646"/>
      <c r="CL40" s="646"/>
      <c r="CM40" s="646"/>
      <c r="CN40" s="646"/>
      <c r="CO40" s="646"/>
      <c r="CP40" s="646"/>
      <c r="CQ40" s="647"/>
      <c r="CR40" s="630">
        <v>2121652</v>
      </c>
      <c r="CS40" s="631"/>
      <c r="CT40" s="631"/>
      <c r="CU40" s="631"/>
      <c r="CV40" s="631"/>
      <c r="CW40" s="631"/>
      <c r="CX40" s="631"/>
      <c r="CY40" s="632"/>
      <c r="CZ40" s="635">
        <v>3.3</v>
      </c>
      <c r="DA40" s="664"/>
      <c r="DB40" s="664"/>
      <c r="DC40" s="671"/>
      <c r="DD40" s="639">
        <v>771292</v>
      </c>
      <c r="DE40" s="631"/>
      <c r="DF40" s="631"/>
      <c r="DG40" s="631"/>
      <c r="DH40" s="631"/>
      <c r="DI40" s="631"/>
      <c r="DJ40" s="631"/>
      <c r="DK40" s="632"/>
      <c r="DL40" s="639">
        <v>232844</v>
      </c>
      <c r="DM40" s="631"/>
      <c r="DN40" s="631"/>
      <c r="DO40" s="631"/>
      <c r="DP40" s="631"/>
      <c r="DQ40" s="631"/>
      <c r="DR40" s="631"/>
      <c r="DS40" s="631"/>
      <c r="DT40" s="631"/>
      <c r="DU40" s="631"/>
      <c r="DV40" s="632"/>
      <c r="DW40" s="635">
        <v>0.6</v>
      </c>
      <c r="DX40" s="664"/>
      <c r="DY40" s="664"/>
      <c r="DZ40" s="664"/>
      <c r="EA40" s="664"/>
      <c r="EB40" s="664"/>
      <c r="EC40" s="665"/>
    </row>
    <row r="41" spans="2:133" ht="11.25" customHeight="1" x14ac:dyDescent="0.2">
      <c r="B41" s="627" t="s">
        <v>349</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33" t="s">
        <v>129</v>
      </c>
      <c r="AA41" s="633"/>
      <c r="AB41" s="633"/>
      <c r="AC41" s="633"/>
      <c r="AD41" s="634" t="s">
        <v>241</v>
      </c>
      <c r="AE41" s="634"/>
      <c r="AF41" s="634"/>
      <c r="AG41" s="634"/>
      <c r="AH41" s="634"/>
      <c r="AI41" s="634"/>
      <c r="AJ41" s="634"/>
      <c r="AK41" s="634"/>
      <c r="AL41" s="635" t="s">
        <v>229</v>
      </c>
      <c r="AM41" s="636"/>
      <c r="AN41" s="636"/>
      <c r="AO41" s="637"/>
      <c r="AQ41" s="708" t="s">
        <v>350</v>
      </c>
      <c r="AR41" s="709"/>
      <c r="AS41" s="709"/>
      <c r="AT41" s="709"/>
      <c r="AU41" s="709"/>
      <c r="AV41" s="709"/>
      <c r="AW41" s="709"/>
      <c r="AX41" s="709"/>
      <c r="AY41" s="710"/>
      <c r="AZ41" s="630">
        <v>1071400</v>
      </c>
      <c r="BA41" s="631"/>
      <c r="BB41" s="631"/>
      <c r="BC41" s="631"/>
      <c r="BD41" s="669"/>
      <c r="BE41" s="669"/>
      <c r="BF41" s="697"/>
      <c r="BG41" s="711"/>
      <c r="BH41" s="712"/>
      <c r="BI41" s="712"/>
      <c r="BJ41" s="712"/>
      <c r="BK41" s="712"/>
      <c r="BL41" s="222"/>
      <c r="BM41" s="646" t="s">
        <v>351</v>
      </c>
      <c r="BN41" s="646"/>
      <c r="BO41" s="646"/>
      <c r="BP41" s="646"/>
      <c r="BQ41" s="646"/>
      <c r="BR41" s="646"/>
      <c r="BS41" s="646"/>
      <c r="BT41" s="646"/>
      <c r="BU41" s="647"/>
      <c r="BV41" s="630" t="s">
        <v>229</v>
      </c>
      <c r="BW41" s="631"/>
      <c r="BX41" s="631"/>
      <c r="BY41" s="631"/>
      <c r="BZ41" s="631"/>
      <c r="CA41" s="631"/>
      <c r="CB41" s="640"/>
      <c r="CD41" s="645" t="s">
        <v>352</v>
      </c>
      <c r="CE41" s="646"/>
      <c r="CF41" s="646"/>
      <c r="CG41" s="646"/>
      <c r="CH41" s="646"/>
      <c r="CI41" s="646"/>
      <c r="CJ41" s="646"/>
      <c r="CK41" s="646"/>
      <c r="CL41" s="646"/>
      <c r="CM41" s="646"/>
      <c r="CN41" s="646"/>
      <c r="CO41" s="646"/>
      <c r="CP41" s="646"/>
      <c r="CQ41" s="647"/>
      <c r="CR41" s="630" t="s">
        <v>129</v>
      </c>
      <c r="CS41" s="669"/>
      <c r="CT41" s="669"/>
      <c r="CU41" s="669"/>
      <c r="CV41" s="669"/>
      <c r="CW41" s="669"/>
      <c r="CX41" s="669"/>
      <c r="CY41" s="670"/>
      <c r="CZ41" s="635" t="s">
        <v>129</v>
      </c>
      <c r="DA41" s="664"/>
      <c r="DB41" s="664"/>
      <c r="DC41" s="671"/>
      <c r="DD41" s="639" t="s">
        <v>129</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353</v>
      </c>
      <c r="C42" s="628"/>
      <c r="D42" s="628"/>
      <c r="E42" s="628"/>
      <c r="F42" s="628"/>
      <c r="G42" s="628"/>
      <c r="H42" s="628"/>
      <c r="I42" s="628"/>
      <c r="J42" s="628"/>
      <c r="K42" s="628"/>
      <c r="L42" s="628"/>
      <c r="M42" s="628"/>
      <c r="N42" s="628"/>
      <c r="O42" s="628"/>
      <c r="P42" s="628"/>
      <c r="Q42" s="629"/>
      <c r="R42" s="630" t="s">
        <v>241</v>
      </c>
      <c r="S42" s="631"/>
      <c r="T42" s="631"/>
      <c r="U42" s="631"/>
      <c r="V42" s="631"/>
      <c r="W42" s="631"/>
      <c r="X42" s="631"/>
      <c r="Y42" s="632"/>
      <c r="Z42" s="633" t="s">
        <v>241</v>
      </c>
      <c r="AA42" s="633"/>
      <c r="AB42" s="633"/>
      <c r="AC42" s="633"/>
      <c r="AD42" s="634" t="s">
        <v>241</v>
      </c>
      <c r="AE42" s="634"/>
      <c r="AF42" s="634"/>
      <c r="AG42" s="634"/>
      <c r="AH42" s="634"/>
      <c r="AI42" s="634"/>
      <c r="AJ42" s="634"/>
      <c r="AK42" s="634"/>
      <c r="AL42" s="635" t="s">
        <v>129</v>
      </c>
      <c r="AM42" s="636"/>
      <c r="AN42" s="636"/>
      <c r="AO42" s="637"/>
      <c r="AQ42" s="715" t="s">
        <v>354</v>
      </c>
      <c r="AR42" s="716"/>
      <c r="AS42" s="716"/>
      <c r="AT42" s="716"/>
      <c r="AU42" s="716"/>
      <c r="AV42" s="716"/>
      <c r="AW42" s="716"/>
      <c r="AX42" s="716"/>
      <c r="AY42" s="717"/>
      <c r="AZ42" s="724">
        <v>4099761</v>
      </c>
      <c r="BA42" s="725"/>
      <c r="BB42" s="725"/>
      <c r="BC42" s="725"/>
      <c r="BD42" s="701"/>
      <c r="BE42" s="701"/>
      <c r="BF42" s="703"/>
      <c r="BG42" s="713"/>
      <c r="BH42" s="714"/>
      <c r="BI42" s="714"/>
      <c r="BJ42" s="714"/>
      <c r="BK42" s="714"/>
      <c r="BL42" s="223"/>
      <c r="BM42" s="656" t="s">
        <v>355</v>
      </c>
      <c r="BN42" s="656"/>
      <c r="BO42" s="656"/>
      <c r="BP42" s="656"/>
      <c r="BQ42" s="656"/>
      <c r="BR42" s="656"/>
      <c r="BS42" s="656"/>
      <c r="BT42" s="656"/>
      <c r="BU42" s="657"/>
      <c r="BV42" s="724">
        <v>349</v>
      </c>
      <c r="BW42" s="725"/>
      <c r="BX42" s="725"/>
      <c r="BY42" s="725"/>
      <c r="BZ42" s="725"/>
      <c r="CA42" s="725"/>
      <c r="CB42" s="737"/>
      <c r="CD42" s="627" t="s">
        <v>356</v>
      </c>
      <c r="CE42" s="628"/>
      <c r="CF42" s="628"/>
      <c r="CG42" s="628"/>
      <c r="CH42" s="628"/>
      <c r="CI42" s="628"/>
      <c r="CJ42" s="628"/>
      <c r="CK42" s="628"/>
      <c r="CL42" s="628"/>
      <c r="CM42" s="628"/>
      <c r="CN42" s="628"/>
      <c r="CO42" s="628"/>
      <c r="CP42" s="628"/>
      <c r="CQ42" s="629"/>
      <c r="CR42" s="630">
        <v>6444823</v>
      </c>
      <c r="CS42" s="669"/>
      <c r="CT42" s="669"/>
      <c r="CU42" s="669"/>
      <c r="CV42" s="669"/>
      <c r="CW42" s="669"/>
      <c r="CX42" s="669"/>
      <c r="CY42" s="670"/>
      <c r="CZ42" s="635">
        <v>9.9</v>
      </c>
      <c r="DA42" s="664"/>
      <c r="DB42" s="664"/>
      <c r="DC42" s="671"/>
      <c r="DD42" s="639">
        <v>2395942</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357</v>
      </c>
      <c r="C43" s="628"/>
      <c r="D43" s="628"/>
      <c r="E43" s="628"/>
      <c r="F43" s="628"/>
      <c r="G43" s="628"/>
      <c r="H43" s="628"/>
      <c r="I43" s="628"/>
      <c r="J43" s="628"/>
      <c r="K43" s="628"/>
      <c r="L43" s="628"/>
      <c r="M43" s="628"/>
      <c r="N43" s="628"/>
      <c r="O43" s="628"/>
      <c r="P43" s="628"/>
      <c r="Q43" s="629"/>
      <c r="R43" s="630">
        <v>2360000</v>
      </c>
      <c r="S43" s="631"/>
      <c r="T43" s="631"/>
      <c r="U43" s="631"/>
      <c r="V43" s="631"/>
      <c r="W43" s="631"/>
      <c r="X43" s="631"/>
      <c r="Y43" s="632"/>
      <c r="Z43" s="633">
        <v>3.4</v>
      </c>
      <c r="AA43" s="633"/>
      <c r="AB43" s="633"/>
      <c r="AC43" s="633"/>
      <c r="AD43" s="634" t="s">
        <v>129</v>
      </c>
      <c r="AE43" s="634"/>
      <c r="AF43" s="634"/>
      <c r="AG43" s="634"/>
      <c r="AH43" s="634"/>
      <c r="AI43" s="634"/>
      <c r="AJ43" s="634"/>
      <c r="AK43" s="634"/>
      <c r="AL43" s="635" t="s">
        <v>129</v>
      </c>
      <c r="AM43" s="636"/>
      <c r="AN43" s="636"/>
      <c r="AO43" s="637"/>
      <c r="BV43" s="224"/>
      <c r="BW43" s="224"/>
      <c r="BX43" s="224"/>
      <c r="BY43" s="224"/>
      <c r="BZ43" s="224"/>
      <c r="CA43" s="224"/>
      <c r="CB43" s="224"/>
      <c r="CD43" s="627" t="s">
        <v>358</v>
      </c>
      <c r="CE43" s="628"/>
      <c r="CF43" s="628"/>
      <c r="CG43" s="628"/>
      <c r="CH43" s="628"/>
      <c r="CI43" s="628"/>
      <c r="CJ43" s="628"/>
      <c r="CK43" s="628"/>
      <c r="CL43" s="628"/>
      <c r="CM43" s="628"/>
      <c r="CN43" s="628"/>
      <c r="CO43" s="628"/>
      <c r="CP43" s="628"/>
      <c r="CQ43" s="629"/>
      <c r="CR43" s="630">
        <v>316657</v>
      </c>
      <c r="CS43" s="669"/>
      <c r="CT43" s="669"/>
      <c r="CU43" s="669"/>
      <c r="CV43" s="669"/>
      <c r="CW43" s="669"/>
      <c r="CX43" s="669"/>
      <c r="CY43" s="670"/>
      <c r="CZ43" s="635">
        <v>0.5</v>
      </c>
      <c r="DA43" s="664"/>
      <c r="DB43" s="664"/>
      <c r="DC43" s="671"/>
      <c r="DD43" s="639">
        <v>316657</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80" t="s">
        <v>359</v>
      </c>
      <c r="C44" s="681"/>
      <c r="D44" s="681"/>
      <c r="E44" s="681"/>
      <c r="F44" s="681"/>
      <c r="G44" s="681"/>
      <c r="H44" s="681"/>
      <c r="I44" s="681"/>
      <c r="J44" s="681"/>
      <c r="K44" s="681"/>
      <c r="L44" s="681"/>
      <c r="M44" s="681"/>
      <c r="N44" s="681"/>
      <c r="O44" s="681"/>
      <c r="P44" s="681"/>
      <c r="Q44" s="682"/>
      <c r="R44" s="724">
        <v>70103502</v>
      </c>
      <c r="S44" s="725"/>
      <c r="T44" s="725"/>
      <c r="U44" s="725"/>
      <c r="V44" s="725"/>
      <c r="W44" s="725"/>
      <c r="X44" s="725"/>
      <c r="Y44" s="726"/>
      <c r="Z44" s="727">
        <v>100</v>
      </c>
      <c r="AA44" s="727"/>
      <c r="AB44" s="727"/>
      <c r="AC44" s="727"/>
      <c r="AD44" s="728">
        <v>36673361</v>
      </c>
      <c r="AE44" s="728"/>
      <c r="AF44" s="728"/>
      <c r="AG44" s="728"/>
      <c r="AH44" s="728"/>
      <c r="AI44" s="728"/>
      <c r="AJ44" s="728"/>
      <c r="AK44" s="728"/>
      <c r="AL44" s="729">
        <v>100</v>
      </c>
      <c r="AM44" s="702"/>
      <c r="AN44" s="702"/>
      <c r="AO44" s="730"/>
      <c r="CD44" s="731" t="s">
        <v>306</v>
      </c>
      <c r="CE44" s="732"/>
      <c r="CF44" s="627" t="s">
        <v>360</v>
      </c>
      <c r="CG44" s="628"/>
      <c r="CH44" s="628"/>
      <c r="CI44" s="628"/>
      <c r="CJ44" s="628"/>
      <c r="CK44" s="628"/>
      <c r="CL44" s="628"/>
      <c r="CM44" s="628"/>
      <c r="CN44" s="628"/>
      <c r="CO44" s="628"/>
      <c r="CP44" s="628"/>
      <c r="CQ44" s="629"/>
      <c r="CR44" s="630">
        <v>6431597</v>
      </c>
      <c r="CS44" s="631"/>
      <c r="CT44" s="631"/>
      <c r="CU44" s="631"/>
      <c r="CV44" s="631"/>
      <c r="CW44" s="631"/>
      <c r="CX44" s="631"/>
      <c r="CY44" s="632"/>
      <c r="CZ44" s="635">
        <v>9.9</v>
      </c>
      <c r="DA44" s="636"/>
      <c r="DB44" s="636"/>
      <c r="DC44" s="648"/>
      <c r="DD44" s="639">
        <v>2394306</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361</v>
      </c>
      <c r="CG45" s="628"/>
      <c r="CH45" s="628"/>
      <c r="CI45" s="628"/>
      <c r="CJ45" s="628"/>
      <c r="CK45" s="628"/>
      <c r="CL45" s="628"/>
      <c r="CM45" s="628"/>
      <c r="CN45" s="628"/>
      <c r="CO45" s="628"/>
      <c r="CP45" s="628"/>
      <c r="CQ45" s="629"/>
      <c r="CR45" s="630">
        <v>2297517</v>
      </c>
      <c r="CS45" s="669"/>
      <c r="CT45" s="669"/>
      <c r="CU45" s="669"/>
      <c r="CV45" s="669"/>
      <c r="CW45" s="669"/>
      <c r="CX45" s="669"/>
      <c r="CY45" s="670"/>
      <c r="CZ45" s="635">
        <v>3.5</v>
      </c>
      <c r="DA45" s="664"/>
      <c r="DB45" s="664"/>
      <c r="DC45" s="671"/>
      <c r="DD45" s="639">
        <v>91228</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363</v>
      </c>
      <c r="CG46" s="628"/>
      <c r="CH46" s="628"/>
      <c r="CI46" s="628"/>
      <c r="CJ46" s="628"/>
      <c r="CK46" s="628"/>
      <c r="CL46" s="628"/>
      <c r="CM46" s="628"/>
      <c r="CN46" s="628"/>
      <c r="CO46" s="628"/>
      <c r="CP46" s="628"/>
      <c r="CQ46" s="629"/>
      <c r="CR46" s="630">
        <v>3939100</v>
      </c>
      <c r="CS46" s="631"/>
      <c r="CT46" s="631"/>
      <c r="CU46" s="631"/>
      <c r="CV46" s="631"/>
      <c r="CW46" s="631"/>
      <c r="CX46" s="631"/>
      <c r="CY46" s="632"/>
      <c r="CZ46" s="635">
        <v>6.1</v>
      </c>
      <c r="DA46" s="636"/>
      <c r="DB46" s="636"/>
      <c r="DC46" s="648"/>
      <c r="DD46" s="639">
        <v>2234966</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364</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365</v>
      </c>
      <c r="CG47" s="628"/>
      <c r="CH47" s="628"/>
      <c r="CI47" s="628"/>
      <c r="CJ47" s="628"/>
      <c r="CK47" s="628"/>
      <c r="CL47" s="628"/>
      <c r="CM47" s="628"/>
      <c r="CN47" s="628"/>
      <c r="CO47" s="628"/>
      <c r="CP47" s="628"/>
      <c r="CQ47" s="629"/>
      <c r="CR47" s="630">
        <v>13226</v>
      </c>
      <c r="CS47" s="669"/>
      <c r="CT47" s="669"/>
      <c r="CU47" s="669"/>
      <c r="CV47" s="669"/>
      <c r="CW47" s="669"/>
      <c r="CX47" s="669"/>
      <c r="CY47" s="670"/>
      <c r="CZ47" s="635">
        <v>0</v>
      </c>
      <c r="DA47" s="664"/>
      <c r="DB47" s="664"/>
      <c r="DC47" s="671"/>
      <c r="DD47" s="639">
        <v>1636</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366</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367</v>
      </c>
      <c r="CG48" s="628"/>
      <c r="CH48" s="628"/>
      <c r="CI48" s="628"/>
      <c r="CJ48" s="628"/>
      <c r="CK48" s="628"/>
      <c r="CL48" s="628"/>
      <c r="CM48" s="628"/>
      <c r="CN48" s="628"/>
      <c r="CO48" s="628"/>
      <c r="CP48" s="628"/>
      <c r="CQ48" s="629"/>
      <c r="CR48" s="630" t="s">
        <v>241</v>
      </c>
      <c r="CS48" s="631"/>
      <c r="CT48" s="631"/>
      <c r="CU48" s="631"/>
      <c r="CV48" s="631"/>
      <c r="CW48" s="631"/>
      <c r="CX48" s="631"/>
      <c r="CY48" s="632"/>
      <c r="CZ48" s="635" t="s">
        <v>129</v>
      </c>
      <c r="DA48" s="636"/>
      <c r="DB48" s="636"/>
      <c r="DC48" s="648"/>
      <c r="DD48" s="639" t="s">
        <v>138</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0" t="s">
        <v>368</v>
      </c>
      <c r="CE49" s="681"/>
      <c r="CF49" s="681"/>
      <c r="CG49" s="681"/>
      <c r="CH49" s="681"/>
      <c r="CI49" s="681"/>
      <c r="CJ49" s="681"/>
      <c r="CK49" s="681"/>
      <c r="CL49" s="681"/>
      <c r="CM49" s="681"/>
      <c r="CN49" s="681"/>
      <c r="CO49" s="681"/>
      <c r="CP49" s="681"/>
      <c r="CQ49" s="682"/>
      <c r="CR49" s="724">
        <v>65001547</v>
      </c>
      <c r="CS49" s="701"/>
      <c r="CT49" s="701"/>
      <c r="CU49" s="701"/>
      <c r="CV49" s="701"/>
      <c r="CW49" s="701"/>
      <c r="CX49" s="701"/>
      <c r="CY49" s="738"/>
      <c r="CZ49" s="729">
        <v>100</v>
      </c>
      <c r="DA49" s="739"/>
      <c r="DB49" s="739"/>
      <c r="DC49" s="740"/>
      <c r="DD49" s="741">
        <v>41695441</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369</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370</v>
      </c>
      <c r="DK2" s="752"/>
      <c r="DL2" s="752"/>
      <c r="DM2" s="752"/>
      <c r="DN2" s="752"/>
      <c r="DO2" s="753"/>
      <c r="DP2" s="231"/>
      <c r="DQ2" s="751" t="s">
        <v>371</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372</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373</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374</v>
      </c>
      <c r="B5" s="757"/>
      <c r="C5" s="757"/>
      <c r="D5" s="757"/>
      <c r="E5" s="757"/>
      <c r="F5" s="757"/>
      <c r="G5" s="757"/>
      <c r="H5" s="757"/>
      <c r="I5" s="757"/>
      <c r="J5" s="757"/>
      <c r="K5" s="757"/>
      <c r="L5" s="757"/>
      <c r="M5" s="757"/>
      <c r="N5" s="757"/>
      <c r="O5" s="757"/>
      <c r="P5" s="758"/>
      <c r="Q5" s="762" t="s">
        <v>375</v>
      </c>
      <c r="R5" s="763"/>
      <c r="S5" s="763"/>
      <c r="T5" s="763"/>
      <c r="U5" s="764"/>
      <c r="V5" s="762" t="s">
        <v>376</v>
      </c>
      <c r="W5" s="763"/>
      <c r="X5" s="763"/>
      <c r="Y5" s="763"/>
      <c r="Z5" s="764"/>
      <c r="AA5" s="762" t="s">
        <v>377</v>
      </c>
      <c r="AB5" s="763"/>
      <c r="AC5" s="763"/>
      <c r="AD5" s="763"/>
      <c r="AE5" s="763"/>
      <c r="AF5" s="768" t="s">
        <v>378</v>
      </c>
      <c r="AG5" s="763"/>
      <c r="AH5" s="763"/>
      <c r="AI5" s="763"/>
      <c r="AJ5" s="769"/>
      <c r="AK5" s="763" t="s">
        <v>379</v>
      </c>
      <c r="AL5" s="763"/>
      <c r="AM5" s="763"/>
      <c r="AN5" s="763"/>
      <c r="AO5" s="764"/>
      <c r="AP5" s="762" t="s">
        <v>380</v>
      </c>
      <c r="AQ5" s="763"/>
      <c r="AR5" s="763"/>
      <c r="AS5" s="763"/>
      <c r="AT5" s="764"/>
      <c r="AU5" s="762" t="s">
        <v>381</v>
      </c>
      <c r="AV5" s="763"/>
      <c r="AW5" s="763"/>
      <c r="AX5" s="763"/>
      <c r="AY5" s="769"/>
      <c r="AZ5" s="235"/>
      <c r="BA5" s="235"/>
      <c r="BB5" s="235"/>
      <c r="BC5" s="235"/>
      <c r="BD5" s="235"/>
      <c r="BE5" s="236"/>
      <c r="BF5" s="236"/>
      <c r="BG5" s="236"/>
      <c r="BH5" s="236"/>
      <c r="BI5" s="236"/>
      <c r="BJ5" s="236"/>
      <c r="BK5" s="236"/>
      <c r="BL5" s="236"/>
      <c r="BM5" s="236"/>
      <c r="BN5" s="236"/>
      <c r="BO5" s="236"/>
      <c r="BP5" s="236"/>
      <c r="BQ5" s="756" t="s">
        <v>382</v>
      </c>
      <c r="BR5" s="757"/>
      <c r="BS5" s="757"/>
      <c r="BT5" s="757"/>
      <c r="BU5" s="757"/>
      <c r="BV5" s="757"/>
      <c r="BW5" s="757"/>
      <c r="BX5" s="757"/>
      <c r="BY5" s="757"/>
      <c r="BZ5" s="757"/>
      <c r="CA5" s="757"/>
      <c r="CB5" s="757"/>
      <c r="CC5" s="757"/>
      <c r="CD5" s="757"/>
      <c r="CE5" s="757"/>
      <c r="CF5" s="757"/>
      <c r="CG5" s="758"/>
      <c r="CH5" s="762" t="s">
        <v>383</v>
      </c>
      <c r="CI5" s="763"/>
      <c r="CJ5" s="763"/>
      <c r="CK5" s="763"/>
      <c r="CL5" s="764"/>
      <c r="CM5" s="762" t="s">
        <v>384</v>
      </c>
      <c r="CN5" s="763"/>
      <c r="CO5" s="763"/>
      <c r="CP5" s="763"/>
      <c r="CQ5" s="764"/>
      <c r="CR5" s="762" t="s">
        <v>385</v>
      </c>
      <c r="CS5" s="763"/>
      <c r="CT5" s="763"/>
      <c r="CU5" s="763"/>
      <c r="CV5" s="764"/>
      <c r="CW5" s="762" t="s">
        <v>386</v>
      </c>
      <c r="CX5" s="763"/>
      <c r="CY5" s="763"/>
      <c r="CZ5" s="763"/>
      <c r="DA5" s="764"/>
      <c r="DB5" s="762" t="s">
        <v>387</v>
      </c>
      <c r="DC5" s="763"/>
      <c r="DD5" s="763"/>
      <c r="DE5" s="763"/>
      <c r="DF5" s="764"/>
      <c r="DG5" s="792" t="s">
        <v>388</v>
      </c>
      <c r="DH5" s="793"/>
      <c r="DI5" s="793"/>
      <c r="DJ5" s="793"/>
      <c r="DK5" s="794"/>
      <c r="DL5" s="792" t="s">
        <v>389</v>
      </c>
      <c r="DM5" s="793"/>
      <c r="DN5" s="793"/>
      <c r="DO5" s="793"/>
      <c r="DP5" s="794"/>
      <c r="DQ5" s="762" t="s">
        <v>390</v>
      </c>
      <c r="DR5" s="763"/>
      <c r="DS5" s="763"/>
      <c r="DT5" s="763"/>
      <c r="DU5" s="764"/>
      <c r="DV5" s="762" t="s">
        <v>381</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391</v>
      </c>
      <c r="C7" s="779"/>
      <c r="D7" s="779"/>
      <c r="E7" s="779"/>
      <c r="F7" s="779"/>
      <c r="G7" s="779"/>
      <c r="H7" s="779"/>
      <c r="I7" s="779"/>
      <c r="J7" s="779"/>
      <c r="K7" s="779"/>
      <c r="L7" s="779"/>
      <c r="M7" s="779"/>
      <c r="N7" s="779"/>
      <c r="O7" s="779"/>
      <c r="P7" s="780"/>
      <c r="Q7" s="781">
        <v>70094</v>
      </c>
      <c r="R7" s="782"/>
      <c r="S7" s="782"/>
      <c r="T7" s="782"/>
      <c r="U7" s="782"/>
      <c r="V7" s="782">
        <v>64993</v>
      </c>
      <c r="W7" s="782"/>
      <c r="X7" s="782"/>
      <c r="Y7" s="782"/>
      <c r="Z7" s="782"/>
      <c r="AA7" s="782">
        <v>5101</v>
      </c>
      <c r="AB7" s="782"/>
      <c r="AC7" s="782"/>
      <c r="AD7" s="782"/>
      <c r="AE7" s="783"/>
      <c r="AF7" s="784">
        <v>4752</v>
      </c>
      <c r="AG7" s="785"/>
      <c r="AH7" s="785"/>
      <c r="AI7" s="785"/>
      <c r="AJ7" s="786"/>
      <c r="AK7" s="787">
        <v>610</v>
      </c>
      <c r="AL7" s="788"/>
      <c r="AM7" s="788"/>
      <c r="AN7" s="788"/>
      <c r="AO7" s="788"/>
      <c r="AP7" s="788">
        <v>66697</v>
      </c>
      <c r="AQ7" s="788"/>
      <c r="AR7" s="788"/>
      <c r="AS7" s="788"/>
      <c r="AT7" s="788"/>
      <c r="AU7" s="789" t="s">
        <v>609</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626</v>
      </c>
      <c r="BT7" s="776"/>
      <c r="BU7" s="776"/>
      <c r="BV7" s="776"/>
      <c r="BW7" s="776"/>
      <c r="BX7" s="776"/>
      <c r="BY7" s="776"/>
      <c r="BZ7" s="776"/>
      <c r="CA7" s="776"/>
      <c r="CB7" s="776"/>
      <c r="CC7" s="776"/>
      <c r="CD7" s="776"/>
      <c r="CE7" s="776"/>
      <c r="CF7" s="776"/>
      <c r="CG7" s="791"/>
      <c r="CH7" s="772">
        <v>2</v>
      </c>
      <c r="CI7" s="773"/>
      <c r="CJ7" s="773"/>
      <c r="CK7" s="773"/>
      <c r="CL7" s="774"/>
      <c r="CM7" s="772">
        <v>63</v>
      </c>
      <c r="CN7" s="773"/>
      <c r="CO7" s="773"/>
      <c r="CP7" s="773"/>
      <c r="CQ7" s="774"/>
      <c r="CR7" s="772">
        <v>10</v>
      </c>
      <c r="CS7" s="773"/>
      <c r="CT7" s="773"/>
      <c r="CU7" s="773"/>
      <c r="CV7" s="774"/>
      <c r="CW7" s="772">
        <v>33</v>
      </c>
      <c r="CX7" s="773"/>
      <c r="CY7" s="773"/>
      <c r="CZ7" s="773"/>
      <c r="DA7" s="774"/>
      <c r="DB7" s="772" t="s">
        <v>640</v>
      </c>
      <c r="DC7" s="773"/>
      <c r="DD7" s="773"/>
      <c r="DE7" s="773"/>
      <c r="DF7" s="774"/>
      <c r="DG7" s="772" t="s">
        <v>640</v>
      </c>
      <c r="DH7" s="773"/>
      <c r="DI7" s="773"/>
      <c r="DJ7" s="773"/>
      <c r="DK7" s="774"/>
      <c r="DL7" s="772" t="s">
        <v>640</v>
      </c>
      <c r="DM7" s="773"/>
      <c r="DN7" s="773"/>
      <c r="DO7" s="773"/>
      <c r="DP7" s="774"/>
      <c r="DQ7" s="772" t="s">
        <v>640</v>
      </c>
      <c r="DR7" s="773"/>
      <c r="DS7" s="773"/>
      <c r="DT7" s="773"/>
      <c r="DU7" s="774"/>
      <c r="DV7" s="775"/>
      <c r="DW7" s="776"/>
      <c r="DX7" s="776"/>
      <c r="DY7" s="776"/>
      <c r="DZ7" s="777"/>
      <c r="EA7" s="237"/>
    </row>
    <row r="8" spans="1:131" s="238" customFormat="1" ht="26.25" customHeight="1" x14ac:dyDescent="0.2">
      <c r="A8" s="241">
        <v>2</v>
      </c>
      <c r="B8" s="809" t="s">
        <v>392</v>
      </c>
      <c r="C8" s="810"/>
      <c r="D8" s="810"/>
      <c r="E8" s="810"/>
      <c r="F8" s="810"/>
      <c r="G8" s="810"/>
      <c r="H8" s="810"/>
      <c r="I8" s="810"/>
      <c r="J8" s="810"/>
      <c r="K8" s="810"/>
      <c r="L8" s="810"/>
      <c r="M8" s="810"/>
      <c r="N8" s="810"/>
      <c r="O8" s="810"/>
      <c r="P8" s="811"/>
      <c r="Q8" s="812">
        <v>8</v>
      </c>
      <c r="R8" s="813"/>
      <c r="S8" s="813"/>
      <c r="T8" s="813"/>
      <c r="U8" s="813"/>
      <c r="V8" s="813">
        <v>8</v>
      </c>
      <c r="W8" s="813"/>
      <c r="X8" s="813"/>
      <c r="Y8" s="813"/>
      <c r="Z8" s="813"/>
      <c r="AA8" s="813">
        <v>1</v>
      </c>
      <c r="AB8" s="813"/>
      <c r="AC8" s="813"/>
      <c r="AD8" s="813"/>
      <c r="AE8" s="814"/>
      <c r="AF8" s="815">
        <v>1</v>
      </c>
      <c r="AG8" s="816"/>
      <c r="AH8" s="816"/>
      <c r="AI8" s="816"/>
      <c r="AJ8" s="817"/>
      <c r="AK8" s="798" t="s">
        <v>640</v>
      </c>
      <c r="AL8" s="799"/>
      <c r="AM8" s="799"/>
      <c r="AN8" s="799"/>
      <c r="AO8" s="799"/>
      <c r="AP8" s="799" t="s">
        <v>640</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627</v>
      </c>
      <c r="BT8" s="803"/>
      <c r="BU8" s="803"/>
      <c r="BV8" s="803"/>
      <c r="BW8" s="803"/>
      <c r="BX8" s="803"/>
      <c r="BY8" s="803"/>
      <c r="BZ8" s="803"/>
      <c r="CA8" s="803"/>
      <c r="CB8" s="803"/>
      <c r="CC8" s="803"/>
      <c r="CD8" s="803"/>
      <c r="CE8" s="803"/>
      <c r="CF8" s="803"/>
      <c r="CG8" s="804"/>
      <c r="CH8" s="805">
        <v>2</v>
      </c>
      <c r="CI8" s="806"/>
      <c r="CJ8" s="806"/>
      <c r="CK8" s="806"/>
      <c r="CL8" s="807"/>
      <c r="CM8" s="805">
        <v>319</v>
      </c>
      <c r="CN8" s="806"/>
      <c r="CO8" s="806"/>
      <c r="CP8" s="806"/>
      <c r="CQ8" s="807"/>
      <c r="CR8" s="805">
        <v>100</v>
      </c>
      <c r="CS8" s="806"/>
      <c r="CT8" s="806"/>
      <c r="CU8" s="806"/>
      <c r="CV8" s="807"/>
      <c r="CW8" s="805">
        <v>11</v>
      </c>
      <c r="CX8" s="806"/>
      <c r="CY8" s="806"/>
      <c r="CZ8" s="806"/>
      <c r="DA8" s="807"/>
      <c r="DB8" s="805" t="s">
        <v>640</v>
      </c>
      <c r="DC8" s="806"/>
      <c r="DD8" s="806"/>
      <c r="DE8" s="806"/>
      <c r="DF8" s="807"/>
      <c r="DG8" s="805" t="s">
        <v>640</v>
      </c>
      <c r="DH8" s="806"/>
      <c r="DI8" s="806"/>
      <c r="DJ8" s="806"/>
      <c r="DK8" s="807"/>
      <c r="DL8" s="805" t="s">
        <v>640</v>
      </c>
      <c r="DM8" s="806"/>
      <c r="DN8" s="806"/>
      <c r="DO8" s="806"/>
      <c r="DP8" s="807"/>
      <c r="DQ8" s="805" t="s">
        <v>640</v>
      </c>
      <c r="DR8" s="806"/>
      <c r="DS8" s="806"/>
      <c r="DT8" s="806"/>
      <c r="DU8" s="807"/>
      <c r="DV8" s="802"/>
      <c r="DW8" s="803"/>
      <c r="DX8" s="803"/>
      <c r="DY8" s="803"/>
      <c r="DZ8" s="808"/>
      <c r="EA8" s="237"/>
    </row>
    <row r="9" spans="1:131" s="238" customFormat="1" ht="26.25" customHeight="1" x14ac:dyDescent="0.2">
      <c r="A9" s="241">
        <v>3</v>
      </c>
      <c r="B9" s="809" t="s">
        <v>393</v>
      </c>
      <c r="C9" s="810"/>
      <c r="D9" s="810"/>
      <c r="E9" s="810"/>
      <c r="F9" s="810"/>
      <c r="G9" s="810"/>
      <c r="H9" s="810"/>
      <c r="I9" s="810"/>
      <c r="J9" s="810"/>
      <c r="K9" s="810"/>
      <c r="L9" s="810"/>
      <c r="M9" s="810"/>
      <c r="N9" s="810"/>
      <c r="O9" s="810"/>
      <c r="P9" s="811"/>
      <c r="Q9" s="812">
        <v>278</v>
      </c>
      <c r="R9" s="813"/>
      <c r="S9" s="813"/>
      <c r="T9" s="813"/>
      <c r="U9" s="813"/>
      <c r="V9" s="813">
        <v>278</v>
      </c>
      <c r="W9" s="813"/>
      <c r="X9" s="813"/>
      <c r="Y9" s="813"/>
      <c r="Z9" s="813"/>
      <c r="AA9" s="813" t="s">
        <v>640</v>
      </c>
      <c r="AB9" s="813"/>
      <c r="AC9" s="813"/>
      <c r="AD9" s="813"/>
      <c r="AE9" s="814"/>
      <c r="AF9" s="815" t="s">
        <v>394</v>
      </c>
      <c r="AG9" s="816"/>
      <c r="AH9" s="816"/>
      <c r="AI9" s="816"/>
      <c r="AJ9" s="817"/>
      <c r="AK9" s="798">
        <v>193</v>
      </c>
      <c r="AL9" s="799"/>
      <c r="AM9" s="799"/>
      <c r="AN9" s="799"/>
      <c r="AO9" s="799"/>
      <c r="AP9" s="799">
        <v>1364</v>
      </c>
      <c r="AQ9" s="799"/>
      <c r="AR9" s="799"/>
      <c r="AS9" s="799"/>
      <c r="AT9" s="799"/>
      <c r="AU9" s="800" t="s">
        <v>610</v>
      </c>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t="s">
        <v>632</v>
      </c>
      <c r="BS9" s="802" t="s">
        <v>628</v>
      </c>
      <c r="BT9" s="803"/>
      <c r="BU9" s="803"/>
      <c r="BV9" s="803"/>
      <c r="BW9" s="803"/>
      <c r="BX9" s="803"/>
      <c r="BY9" s="803"/>
      <c r="BZ9" s="803"/>
      <c r="CA9" s="803"/>
      <c r="CB9" s="803"/>
      <c r="CC9" s="803"/>
      <c r="CD9" s="803"/>
      <c r="CE9" s="803"/>
      <c r="CF9" s="803"/>
      <c r="CG9" s="804"/>
      <c r="CH9" s="805">
        <v>-8</v>
      </c>
      <c r="CI9" s="806"/>
      <c r="CJ9" s="806"/>
      <c r="CK9" s="806"/>
      <c r="CL9" s="807"/>
      <c r="CM9" s="805">
        <v>4</v>
      </c>
      <c r="CN9" s="806"/>
      <c r="CO9" s="806"/>
      <c r="CP9" s="806"/>
      <c r="CQ9" s="807"/>
      <c r="CR9" s="805">
        <v>5</v>
      </c>
      <c r="CS9" s="806"/>
      <c r="CT9" s="806"/>
      <c r="CU9" s="806"/>
      <c r="CV9" s="807"/>
      <c r="CW9" s="805" t="s">
        <v>640</v>
      </c>
      <c r="CX9" s="806"/>
      <c r="CY9" s="806"/>
      <c r="CZ9" s="806"/>
      <c r="DA9" s="807"/>
      <c r="DB9" s="805" t="s">
        <v>640</v>
      </c>
      <c r="DC9" s="806"/>
      <c r="DD9" s="806"/>
      <c r="DE9" s="806"/>
      <c r="DF9" s="807"/>
      <c r="DG9" s="805">
        <v>2757</v>
      </c>
      <c r="DH9" s="806"/>
      <c r="DI9" s="806"/>
      <c r="DJ9" s="806"/>
      <c r="DK9" s="807"/>
      <c r="DL9" s="805" t="s">
        <v>640</v>
      </c>
      <c r="DM9" s="806"/>
      <c r="DN9" s="806"/>
      <c r="DO9" s="806"/>
      <c r="DP9" s="807"/>
      <c r="DQ9" s="805">
        <v>511</v>
      </c>
      <c r="DR9" s="806"/>
      <c r="DS9" s="806"/>
      <c r="DT9" s="806"/>
      <c r="DU9" s="807"/>
      <c r="DV9" s="802"/>
      <c r="DW9" s="803"/>
      <c r="DX9" s="803"/>
      <c r="DY9" s="803"/>
      <c r="DZ9" s="808"/>
      <c r="EA9" s="237"/>
    </row>
    <row r="10" spans="1:131" s="238" customFormat="1" ht="26.25" customHeight="1" x14ac:dyDescent="0.2">
      <c r="A10" s="241">
        <v>4</v>
      </c>
      <c r="B10" s="809" t="s">
        <v>395</v>
      </c>
      <c r="C10" s="810"/>
      <c r="D10" s="810"/>
      <c r="E10" s="810"/>
      <c r="F10" s="810"/>
      <c r="G10" s="810"/>
      <c r="H10" s="810"/>
      <c r="I10" s="810"/>
      <c r="J10" s="810"/>
      <c r="K10" s="810"/>
      <c r="L10" s="810"/>
      <c r="M10" s="810"/>
      <c r="N10" s="810"/>
      <c r="O10" s="810"/>
      <c r="P10" s="811"/>
      <c r="Q10" s="812">
        <v>51</v>
      </c>
      <c r="R10" s="813"/>
      <c r="S10" s="813"/>
      <c r="T10" s="813"/>
      <c r="U10" s="813"/>
      <c r="V10" s="813">
        <v>51</v>
      </c>
      <c r="W10" s="813"/>
      <c r="X10" s="813"/>
      <c r="Y10" s="813"/>
      <c r="Z10" s="813"/>
      <c r="AA10" s="813" t="s">
        <v>640</v>
      </c>
      <c r="AB10" s="813"/>
      <c r="AC10" s="813"/>
      <c r="AD10" s="813"/>
      <c r="AE10" s="814"/>
      <c r="AF10" s="815" t="s">
        <v>396</v>
      </c>
      <c r="AG10" s="816"/>
      <c r="AH10" s="816"/>
      <c r="AI10" s="816"/>
      <c r="AJ10" s="817"/>
      <c r="AK10" s="798">
        <v>32</v>
      </c>
      <c r="AL10" s="799"/>
      <c r="AM10" s="799"/>
      <c r="AN10" s="799"/>
      <c r="AO10" s="799"/>
      <c r="AP10" s="799">
        <v>431</v>
      </c>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t="s">
        <v>629</v>
      </c>
      <c r="BT10" s="803"/>
      <c r="BU10" s="803"/>
      <c r="BV10" s="803"/>
      <c r="BW10" s="803"/>
      <c r="BX10" s="803"/>
      <c r="BY10" s="803"/>
      <c r="BZ10" s="803"/>
      <c r="CA10" s="803"/>
      <c r="CB10" s="803"/>
      <c r="CC10" s="803"/>
      <c r="CD10" s="803"/>
      <c r="CE10" s="803"/>
      <c r="CF10" s="803"/>
      <c r="CG10" s="804"/>
      <c r="CH10" s="805">
        <v>2</v>
      </c>
      <c r="CI10" s="806"/>
      <c r="CJ10" s="806"/>
      <c r="CK10" s="806"/>
      <c r="CL10" s="807"/>
      <c r="CM10" s="805">
        <v>31</v>
      </c>
      <c r="CN10" s="806"/>
      <c r="CO10" s="806"/>
      <c r="CP10" s="806"/>
      <c r="CQ10" s="807"/>
      <c r="CR10" s="805">
        <v>1</v>
      </c>
      <c r="CS10" s="806"/>
      <c r="CT10" s="806"/>
      <c r="CU10" s="806"/>
      <c r="CV10" s="807"/>
      <c r="CW10" s="805" t="s">
        <v>640</v>
      </c>
      <c r="CX10" s="806"/>
      <c r="CY10" s="806"/>
      <c r="CZ10" s="806"/>
      <c r="DA10" s="807"/>
      <c r="DB10" s="805" t="s">
        <v>640</v>
      </c>
      <c r="DC10" s="806"/>
      <c r="DD10" s="806"/>
      <c r="DE10" s="806"/>
      <c r="DF10" s="807"/>
      <c r="DG10" s="805" t="s">
        <v>640</v>
      </c>
      <c r="DH10" s="806"/>
      <c r="DI10" s="806"/>
      <c r="DJ10" s="806"/>
      <c r="DK10" s="807"/>
      <c r="DL10" s="805" t="s">
        <v>640</v>
      </c>
      <c r="DM10" s="806"/>
      <c r="DN10" s="806"/>
      <c r="DO10" s="806"/>
      <c r="DP10" s="807"/>
      <c r="DQ10" s="805" t="s">
        <v>640</v>
      </c>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t="s">
        <v>630</v>
      </c>
      <c r="BT11" s="803"/>
      <c r="BU11" s="803"/>
      <c r="BV11" s="803"/>
      <c r="BW11" s="803"/>
      <c r="BX11" s="803"/>
      <c r="BY11" s="803"/>
      <c r="BZ11" s="803"/>
      <c r="CA11" s="803"/>
      <c r="CB11" s="803"/>
      <c r="CC11" s="803"/>
      <c r="CD11" s="803"/>
      <c r="CE11" s="803"/>
      <c r="CF11" s="803"/>
      <c r="CG11" s="804"/>
      <c r="CH11" s="805">
        <v>-841</v>
      </c>
      <c r="CI11" s="806"/>
      <c r="CJ11" s="806"/>
      <c r="CK11" s="806"/>
      <c r="CL11" s="807"/>
      <c r="CM11" s="805">
        <v>590</v>
      </c>
      <c r="CN11" s="806"/>
      <c r="CO11" s="806"/>
      <c r="CP11" s="806"/>
      <c r="CQ11" s="807"/>
      <c r="CR11" s="805">
        <v>40</v>
      </c>
      <c r="CS11" s="806"/>
      <c r="CT11" s="806"/>
      <c r="CU11" s="806"/>
      <c r="CV11" s="807"/>
      <c r="CW11" s="805">
        <v>20</v>
      </c>
      <c r="CX11" s="806"/>
      <c r="CY11" s="806"/>
      <c r="CZ11" s="806"/>
      <c r="DA11" s="807"/>
      <c r="DB11" s="805" t="s">
        <v>640</v>
      </c>
      <c r="DC11" s="806"/>
      <c r="DD11" s="806"/>
      <c r="DE11" s="806"/>
      <c r="DF11" s="807"/>
      <c r="DG11" s="805" t="s">
        <v>640</v>
      </c>
      <c r="DH11" s="806"/>
      <c r="DI11" s="806"/>
      <c r="DJ11" s="806"/>
      <c r="DK11" s="807"/>
      <c r="DL11" s="805" t="s">
        <v>640</v>
      </c>
      <c r="DM11" s="806"/>
      <c r="DN11" s="806"/>
      <c r="DO11" s="806"/>
      <c r="DP11" s="807"/>
      <c r="DQ11" s="805" t="s">
        <v>640</v>
      </c>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t="s">
        <v>631</v>
      </c>
      <c r="BT12" s="803"/>
      <c r="BU12" s="803"/>
      <c r="BV12" s="803"/>
      <c r="BW12" s="803"/>
      <c r="BX12" s="803"/>
      <c r="BY12" s="803"/>
      <c r="BZ12" s="803"/>
      <c r="CA12" s="803"/>
      <c r="CB12" s="803"/>
      <c r="CC12" s="803"/>
      <c r="CD12" s="803"/>
      <c r="CE12" s="803"/>
      <c r="CF12" s="803"/>
      <c r="CG12" s="804"/>
      <c r="CH12" s="805">
        <v>-84</v>
      </c>
      <c r="CI12" s="806"/>
      <c r="CJ12" s="806"/>
      <c r="CK12" s="806"/>
      <c r="CL12" s="807"/>
      <c r="CM12" s="805">
        <v>60</v>
      </c>
      <c r="CN12" s="806"/>
      <c r="CO12" s="806"/>
      <c r="CP12" s="806"/>
      <c r="CQ12" s="807"/>
      <c r="CR12" s="805">
        <v>11</v>
      </c>
      <c r="CS12" s="806"/>
      <c r="CT12" s="806"/>
      <c r="CU12" s="806"/>
      <c r="CV12" s="807"/>
      <c r="CW12" s="805">
        <v>10</v>
      </c>
      <c r="CX12" s="806"/>
      <c r="CY12" s="806"/>
      <c r="CZ12" s="806"/>
      <c r="DA12" s="807"/>
      <c r="DB12" s="805" t="s">
        <v>640</v>
      </c>
      <c r="DC12" s="806"/>
      <c r="DD12" s="806"/>
      <c r="DE12" s="806"/>
      <c r="DF12" s="807"/>
      <c r="DG12" s="805" t="s">
        <v>640</v>
      </c>
      <c r="DH12" s="806"/>
      <c r="DI12" s="806"/>
      <c r="DJ12" s="806"/>
      <c r="DK12" s="807"/>
      <c r="DL12" s="805" t="s">
        <v>640</v>
      </c>
      <c r="DM12" s="806"/>
      <c r="DN12" s="806"/>
      <c r="DO12" s="806"/>
      <c r="DP12" s="807"/>
      <c r="DQ12" s="805" t="s">
        <v>640</v>
      </c>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397</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398</v>
      </c>
      <c r="B23" s="818" t="s">
        <v>399</v>
      </c>
      <c r="C23" s="819"/>
      <c r="D23" s="819"/>
      <c r="E23" s="819"/>
      <c r="F23" s="819"/>
      <c r="G23" s="819"/>
      <c r="H23" s="819"/>
      <c r="I23" s="819"/>
      <c r="J23" s="819"/>
      <c r="K23" s="819"/>
      <c r="L23" s="819"/>
      <c r="M23" s="819"/>
      <c r="N23" s="819"/>
      <c r="O23" s="819"/>
      <c r="P23" s="820"/>
      <c r="Q23" s="821">
        <v>70170</v>
      </c>
      <c r="R23" s="822"/>
      <c r="S23" s="822"/>
      <c r="T23" s="822"/>
      <c r="U23" s="822"/>
      <c r="V23" s="822">
        <v>65068</v>
      </c>
      <c r="W23" s="822"/>
      <c r="X23" s="822"/>
      <c r="Y23" s="822"/>
      <c r="Z23" s="822"/>
      <c r="AA23" s="822">
        <v>5102</v>
      </c>
      <c r="AB23" s="822"/>
      <c r="AC23" s="822"/>
      <c r="AD23" s="822"/>
      <c r="AE23" s="823"/>
      <c r="AF23" s="824">
        <v>4753</v>
      </c>
      <c r="AG23" s="822"/>
      <c r="AH23" s="822"/>
      <c r="AI23" s="822"/>
      <c r="AJ23" s="825"/>
      <c r="AK23" s="826"/>
      <c r="AL23" s="827"/>
      <c r="AM23" s="827"/>
      <c r="AN23" s="827"/>
      <c r="AO23" s="827"/>
      <c r="AP23" s="822">
        <v>68492</v>
      </c>
      <c r="AQ23" s="822"/>
      <c r="AR23" s="822"/>
      <c r="AS23" s="822"/>
      <c r="AT23" s="822"/>
      <c r="AU23" s="838"/>
      <c r="AV23" s="838"/>
      <c r="AW23" s="838"/>
      <c r="AX23" s="838"/>
      <c r="AY23" s="839"/>
      <c r="AZ23" s="840" t="s">
        <v>396</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400</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401</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374</v>
      </c>
      <c r="B26" s="757"/>
      <c r="C26" s="757"/>
      <c r="D26" s="757"/>
      <c r="E26" s="757"/>
      <c r="F26" s="757"/>
      <c r="G26" s="757"/>
      <c r="H26" s="757"/>
      <c r="I26" s="757"/>
      <c r="J26" s="757"/>
      <c r="K26" s="757"/>
      <c r="L26" s="757"/>
      <c r="M26" s="757"/>
      <c r="N26" s="757"/>
      <c r="O26" s="757"/>
      <c r="P26" s="758"/>
      <c r="Q26" s="762" t="s">
        <v>402</v>
      </c>
      <c r="R26" s="763"/>
      <c r="S26" s="763"/>
      <c r="T26" s="763"/>
      <c r="U26" s="764"/>
      <c r="V26" s="762" t="s">
        <v>403</v>
      </c>
      <c r="W26" s="763"/>
      <c r="X26" s="763"/>
      <c r="Y26" s="763"/>
      <c r="Z26" s="764"/>
      <c r="AA26" s="762" t="s">
        <v>404</v>
      </c>
      <c r="AB26" s="763"/>
      <c r="AC26" s="763"/>
      <c r="AD26" s="763"/>
      <c r="AE26" s="763"/>
      <c r="AF26" s="843" t="s">
        <v>405</v>
      </c>
      <c r="AG26" s="844"/>
      <c r="AH26" s="844"/>
      <c r="AI26" s="844"/>
      <c r="AJ26" s="845"/>
      <c r="AK26" s="763" t="s">
        <v>406</v>
      </c>
      <c r="AL26" s="763"/>
      <c r="AM26" s="763"/>
      <c r="AN26" s="763"/>
      <c r="AO26" s="764"/>
      <c r="AP26" s="762" t="s">
        <v>407</v>
      </c>
      <c r="AQ26" s="763"/>
      <c r="AR26" s="763"/>
      <c r="AS26" s="763"/>
      <c r="AT26" s="764"/>
      <c r="AU26" s="762" t="s">
        <v>408</v>
      </c>
      <c r="AV26" s="763"/>
      <c r="AW26" s="763"/>
      <c r="AX26" s="763"/>
      <c r="AY26" s="764"/>
      <c r="AZ26" s="762" t="s">
        <v>409</v>
      </c>
      <c r="BA26" s="763"/>
      <c r="BB26" s="763"/>
      <c r="BC26" s="763"/>
      <c r="BD26" s="764"/>
      <c r="BE26" s="762" t="s">
        <v>381</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410</v>
      </c>
      <c r="C28" s="779"/>
      <c r="D28" s="779"/>
      <c r="E28" s="779"/>
      <c r="F28" s="779"/>
      <c r="G28" s="779"/>
      <c r="H28" s="779"/>
      <c r="I28" s="779"/>
      <c r="J28" s="779"/>
      <c r="K28" s="779"/>
      <c r="L28" s="779"/>
      <c r="M28" s="779"/>
      <c r="N28" s="779"/>
      <c r="O28" s="779"/>
      <c r="P28" s="780"/>
      <c r="Q28" s="851">
        <v>16859</v>
      </c>
      <c r="R28" s="852"/>
      <c r="S28" s="852"/>
      <c r="T28" s="852"/>
      <c r="U28" s="852"/>
      <c r="V28" s="852">
        <v>14698</v>
      </c>
      <c r="W28" s="852"/>
      <c r="X28" s="852"/>
      <c r="Y28" s="852"/>
      <c r="Z28" s="852"/>
      <c r="AA28" s="852">
        <v>2161</v>
      </c>
      <c r="AB28" s="852"/>
      <c r="AC28" s="852"/>
      <c r="AD28" s="852"/>
      <c r="AE28" s="853"/>
      <c r="AF28" s="854">
        <v>2161</v>
      </c>
      <c r="AG28" s="852"/>
      <c r="AH28" s="852"/>
      <c r="AI28" s="852"/>
      <c r="AJ28" s="855"/>
      <c r="AK28" s="856">
        <v>1071</v>
      </c>
      <c r="AL28" s="857"/>
      <c r="AM28" s="857"/>
      <c r="AN28" s="857"/>
      <c r="AO28" s="857"/>
      <c r="AP28" s="857" t="s">
        <v>640</v>
      </c>
      <c r="AQ28" s="857"/>
      <c r="AR28" s="857"/>
      <c r="AS28" s="857"/>
      <c r="AT28" s="857"/>
      <c r="AU28" s="857" t="s">
        <v>640</v>
      </c>
      <c r="AV28" s="857"/>
      <c r="AW28" s="857"/>
      <c r="AX28" s="857"/>
      <c r="AY28" s="857"/>
      <c r="AZ28" s="858" t="s">
        <v>640</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411</v>
      </c>
      <c r="C29" s="810"/>
      <c r="D29" s="810"/>
      <c r="E29" s="810"/>
      <c r="F29" s="810"/>
      <c r="G29" s="810"/>
      <c r="H29" s="810"/>
      <c r="I29" s="810"/>
      <c r="J29" s="810"/>
      <c r="K29" s="810"/>
      <c r="L29" s="810"/>
      <c r="M29" s="810"/>
      <c r="N29" s="810"/>
      <c r="O29" s="810"/>
      <c r="P29" s="811"/>
      <c r="Q29" s="812">
        <v>37</v>
      </c>
      <c r="R29" s="813"/>
      <c r="S29" s="813"/>
      <c r="T29" s="813"/>
      <c r="U29" s="813"/>
      <c r="V29" s="813">
        <v>36</v>
      </c>
      <c r="W29" s="813"/>
      <c r="X29" s="813"/>
      <c r="Y29" s="813"/>
      <c r="Z29" s="813"/>
      <c r="AA29" s="813">
        <v>1</v>
      </c>
      <c r="AB29" s="813"/>
      <c r="AC29" s="813"/>
      <c r="AD29" s="813"/>
      <c r="AE29" s="814"/>
      <c r="AF29" s="815">
        <v>1</v>
      </c>
      <c r="AG29" s="816"/>
      <c r="AH29" s="816"/>
      <c r="AI29" s="816"/>
      <c r="AJ29" s="817"/>
      <c r="AK29" s="863">
        <v>1</v>
      </c>
      <c r="AL29" s="859"/>
      <c r="AM29" s="859"/>
      <c r="AN29" s="859"/>
      <c r="AO29" s="859"/>
      <c r="AP29" s="859" t="s">
        <v>640</v>
      </c>
      <c r="AQ29" s="859"/>
      <c r="AR29" s="859"/>
      <c r="AS29" s="859"/>
      <c r="AT29" s="859"/>
      <c r="AU29" s="859" t="s">
        <v>640</v>
      </c>
      <c r="AV29" s="859"/>
      <c r="AW29" s="859"/>
      <c r="AX29" s="859"/>
      <c r="AY29" s="859"/>
      <c r="AZ29" s="860" t="s">
        <v>640</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412</v>
      </c>
      <c r="C30" s="810"/>
      <c r="D30" s="810"/>
      <c r="E30" s="810"/>
      <c r="F30" s="810"/>
      <c r="G30" s="810"/>
      <c r="H30" s="810"/>
      <c r="I30" s="810"/>
      <c r="J30" s="810"/>
      <c r="K30" s="810"/>
      <c r="L30" s="810"/>
      <c r="M30" s="810"/>
      <c r="N30" s="810"/>
      <c r="O30" s="810"/>
      <c r="P30" s="811"/>
      <c r="Q30" s="812">
        <v>2243</v>
      </c>
      <c r="R30" s="813"/>
      <c r="S30" s="813"/>
      <c r="T30" s="813"/>
      <c r="U30" s="813"/>
      <c r="V30" s="813">
        <v>2177</v>
      </c>
      <c r="W30" s="813"/>
      <c r="X30" s="813"/>
      <c r="Y30" s="813"/>
      <c r="Z30" s="813"/>
      <c r="AA30" s="813">
        <v>66</v>
      </c>
      <c r="AB30" s="813"/>
      <c r="AC30" s="813"/>
      <c r="AD30" s="813"/>
      <c r="AE30" s="814"/>
      <c r="AF30" s="815">
        <v>66</v>
      </c>
      <c r="AG30" s="816"/>
      <c r="AH30" s="816"/>
      <c r="AI30" s="816"/>
      <c r="AJ30" s="817"/>
      <c r="AK30" s="863">
        <v>428</v>
      </c>
      <c r="AL30" s="859"/>
      <c r="AM30" s="859"/>
      <c r="AN30" s="859"/>
      <c r="AO30" s="859"/>
      <c r="AP30" s="859" t="s">
        <v>640</v>
      </c>
      <c r="AQ30" s="859"/>
      <c r="AR30" s="859"/>
      <c r="AS30" s="859"/>
      <c r="AT30" s="859"/>
      <c r="AU30" s="859" t="s">
        <v>640</v>
      </c>
      <c r="AV30" s="859"/>
      <c r="AW30" s="859"/>
      <c r="AX30" s="859"/>
      <c r="AY30" s="859"/>
      <c r="AZ30" s="860" t="s">
        <v>640</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413</v>
      </c>
      <c r="C31" s="810"/>
      <c r="D31" s="810"/>
      <c r="E31" s="810"/>
      <c r="F31" s="810"/>
      <c r="G31" s="810"/>
      <c r="H31" s="810"/>
      <c r="I31" s="810"/>
      <c r="J31" s="810"/>
      <c r="K31" s="810"/>
      <c r="L31" s="810"/>
      <c r="M31" s="810"/>
      <c r="N31" s="810"/>
      <c r="O31" s="810"/>
      <c r="P31" s="811"/>
      <c r="Q31" s="812">
        <v>16014</v>
      </c>
      <c r="R31" s="813"/>
      <c r="S31" s="813"/>
      <c r="T31" s="813"/>
      <c r="U31" s="813"/>
      <c r="V31" s="813">
        <v>14024</v>
      </c>
      <c r="W31" s="813"/>
      <c r="X31" s="813"/>
      <c r="Y31" s="813"/>
      <c r="Z31" s="813"/>
      <c r="AA31" s="813">
        <v>1990</v>
      </c>
      <c r="AB31" s="813"/>
      <c r="AC31" s="813"/>
      <c r="AD31" s="813"/>
      <c r="AE31" s="814"/>
      <c r="AF31" s="815">
        <v>1990</v>
      </c>
      <c r="AG31" s="816"/>
      <c r="AH31" s="816"/>
      <c r="AI31" s="816"/>
      <c r="AJ31" s="817"/>
      <c r="AK31" s="863">
        <v>2061</v>
      </c>
      <c r="AL31" s="859"/>
      <c r="AM31" s="859"/>
      <c r="AN31" s="859"/>
      <c r="AO31" s="859"/>
      <c r="AP31" s="859" t="s">
        <v>640</v>
      </c>
      <c r="AQ31" s="859"/>
      <c r="AR31" s="859"/>
      <c r="AS31" s="859"/>
      <c r="AT31" s="859"/>
      <c r="AU31" s="859" t="s">
        <v>640</v>
      </c>
      <c r="AV31" s="859"/>
      <c r="AW31" s="859"/>
      <c r="AX31" s="859"/>
      <c r="AY31" s="859"/>
      <c r="AZ31" s="860" t="s">
        <v>640</v>
      </c>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414</v>
      </c>
      <c r="C32" s="810"/>
      <c r="D32" s="810"/>
      <c r="E32" s="810"/>
      <c r="F32" s="810"/>
      <c r="G32" s="810"/>
      <c r="H32" s="810"/>
      <c r="I32" s="810"/>
      <c r="J32" s="810"/>
      <c r="K32" s="810"/>
      <c r="L32" s="810"/>
      <c r="M32" s="810"/>
      <c r="N32" s="810"/>
      <c r="O32" s="810"/>
      <c r="P32" s="811"/>
      <c r="Q32" s="812">
        <v>74</v>
      </c>
      <c r="R32" s="813"/>
      <c r="S32" s="813"/>
      <c r="T32" s="813"/>
      <c r="U32" s="813"/>
      <c r="V32" s="813">
        <v>74</v>
      </c>
      <c r="W32" s="813"/>
      <c r="X32" s="813"/>
      <c r="Y32" s="813"/>
      <c r="Z32" s="813"/>
      <c r="AA32" s="813" t="s">
        <v>640</v>
      </c>
      <c r="AB32" s="813"/>
      <c r="AC32" s="813"/>
      <c r="AD32" s="813"/>
      <c r="AE32" s="814"/>
      <c r="AF32" s="815" t="s">
        <v>415</v>
      </c>
      <c r="AG32" s="816"/>
      <c r="AH32" s="816"/>
      <c r="AI32" s="816"/>
      <c r="AJ32" s="817"/>
      <c r="AK32" s="863">
        <v>7</v>
      </c>
      <c r="AL32" s="859"/>
      <c r="AM32" s="859"/>
      <c r="AN32" s="859"/>
      <c r="AO32" s="859"/>
      <c r="AP32" s="859" t="s">
        <v>640</v>
      </c>
      <c r="AQ32" s="859"/>
      <c r="AR32" s="859"/>
      <c r="AS32" s="859"/>
      <c r="AT32" s="859"/>
      <c r="AU32" s="859" t="s">
        <v>640</v>
      </c>
      <c r="AV32" s="859"/>
      <c r="AW32" s="859"/>
      <c r="AX32" s="859"/>
      <c r="AY32" s="859"/>
      <c r="AZ32" s="860" t="s">
        <v>640</v>
      </c>
      <c r="BA32" s="860"/>
      <c r="BB32" s="860"/>
      <c r="BC32" s="860"/>
      <c r="BD32" s="860"/>
      <c r="BE32" s="861" t="s">
        <v>622</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416</v>
      </c>
      <c r="C33" s="810"/>
      <c r="D33" s="810"/>
      <c r="E33" s="810"/>
      <c r="F33" s="810"/>
      <c r="G33" s="810"/>
      <c r="H33" s="810"/>
      <c r="I33" s="810"/>
      <c r="J33" s="810"/>
      <c r="K33" s="810"/>
      <c r="L33" s="810"/>
      <c r="M33" s="810"/>
      <c r="N33" s="810"/>
      <c r="O33" s="810"/>
      <c r="P33" s="811"/>
      <c r="Q33" s="812">
        <v>23545</v>
      </c>
      <c r="R33" s="813"/>
      <c r="S33" s="813"/>
      <c r="T33" s="813"/>
      <c r="U33" s="813"/>
      <c r="V33" s="813">
        <v>22432</v>
      </c>
      <c r="W33" s="813"/>
      <c r="X33" s="813"/>
      <c r="Y33" s="813"/>
      <c r="Z33" s="813"/>
      <c r="AA33" s="813">
        <v>1113</v>
      </c>
      <c r="AB33" s="813"/>
      <c r="AC33" s="813"/>
      <c r="AD33" s="813"/>
      <c r="AE33" s="814"/>
      <c r="AF33" s="815">
        <v>1113</v>
      </c>
      <c r="AG33" s="816"/>
      <c r="AH33" s="816"/>
      <c r="AI33" s="816"/>
      <c r="AJ33" s="817"/>
      <c r="AK33" s="863">
        <v>719</v>
      </c>
      <c r="AL33" s="859"/>
      <c r="AM33" s="859"/>
      <c r="AN33" s="859"/>
      <c r="AO33" s="859"/>
      <c r="AP33" s="859">
        <v>200</v>
      </c>
      <c r="AQ33" s="859"/>
      <c r="AR33" s="859"/>
      <c r="AS33" s="859"/>
      <c r="AT33" s="859"/>
      <c r="AU33" s="859" t="s">
        <v>640</v>
      </c>
      <c r="AV33" s="859"/>
      <c r="AW33" s="859"/>
      <c r="AX33" s="859"/>
      <c r="AY33" s="859"/>
      <c r="AZ33" s="860" t="s">
        <v>640</v>
      </c>
      <c r="BA33" s="860"/>
      <c r="BB33" s="860"/>
      <c r="BC33" s="860"/>
      <c r="BD33" s="860"/>
      <c r="BE33" s="861" t="s">
        <v>623</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417</v>
      </c>
      <c r="C34" s="810"/>
      <c r="D34" s="810"/>
      <c r="E34" s="810"/>
      <c r="F34" s="810"/>
      <c r="G34" s="810"/>
      <c r="H34" s="810"/>
      <c r="I34" s="810"/>
      <c r="J34" s="810"/>
      <c r="K34" s="810"/>
      <c r="L34" s="810"/>
      <c r="M34" s="810"/>
      <c r="N34" s="810"/>
      <c r="O34" s="810"/>
      <c r="P34" s="811"/>
      <c r="Q34" s="812">
        <v>35864</v>
      </c>
      <c r="R34" s="813"/>
      <c r="S34" s="813"/>
      <c r="T34" s="813"/>
      <c r="U34" s="813"/>
      <c r="V34" s="813">
        <v>35091</v>
      </c>
      <c r="W34" s="813"/>
      <c r="X34" s="813"/>
      <c r="Y34" s="813"/>
      <c r="Z34" s="813"/>
      <c r="AA34" s="813">
        <v>773</v>
      </c>
      <c r="AB34" s="813"/>
      <c r="AC34" s="813"/>
      <c r="AD34" s="813"/>
      <c r="AE34" s="814"/>
      <c r="AF34" s="815">
        <v>29551</v>
      </c>
      <c r="AG34" s="816"/>
      <c r="AH34" s="816"/>
      <c r="AI34" s="816"/>
      <c r="AJ34" s="817"/>
      <c r="AK34" s="863">
        <v>642</v>
      </c>
      <c r="AL34" s="859"/>
      <c r="AM34" s="859"/>
      <c r="AN34" s="859"/>
      <c r="AO34" s="859"/>
      <c r="AP34" s="859">
        <v>4320</v>
      </c>
      <c r="AQ34" s="859"/>
      <c r="AR34" s="859"/>
      <c r="AS34" s="859"/>
      <c r="AT34" s="859"/>
      <c r="AU34" s="859">
        <v>1974</v>
      </c>
      <c r="AV34" s="859"/>
      <c r="AW34" s="859"/>
      <c r="AX34" s="859"/>
      <c r="AY34" s="859"/>
      <c r="AZ34" s="860" t="s">
        <v>640</v>
      </c>
      <c r="BA34" s="860"/>
      <c r="BB34" s="860"/>
      <c r="BC34" s="860"/>
      <c r="BD34" s="860"/>
      <c r="BE34" s="861" t="s">
        <v>418</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t="s">
        <v>419</v>
      </c>
      <c r="C35" s="810"/>
      <c r="D35" s="810"/>
      <c r="E35" s="810"/>
      <c r="F35" s="810"/>
      <c r="G35" s="810"/>
      <c r="H35" s="810"/>
      <c r="I35" s="810"/>
      <c r="J35" s="810"/>
      <c r="K35" s="810"/>
      <c r="L35" s="810"/>
      <c r="M35" s="810"/>
      <c r="N35" s="810"/>
      <c r="O35" s="810"/>
      <c r="P35" s="811"/>
      <c r="Q35" s="812">
        <v>2172</v>
      </c>
      <c r="R35" s="813"/>
      <c r="S35" s="813"/>
      <c r="T35" s="813"/>
      <c r="U35" s="813"/>
      <c r="V35" s="813">
        <v>1724</v>
      </c>
      <c r="W35" s="813"/>
      <c r="X35" s="813"/>
      <c r="Y35" s="813"/>
      <c r="Z35" s="813"/>
      <c r="AA35" s="813">
        <v>448</v>
      </c>
      <c r="AB35" s="813"/>
      <c r="AC35" s="813"/>
      <c r="AD35" s="813"/>
      <c r="AE35" s="814"/>
      <c r="AF35" s="815">
        <v>2126</v>
      </c>
      <c r="AG35" s="816"/>
      <c r="AH35" s="816"/>
      <c r="AI35" s="816"/>
      <c r="AJ35" s="817"/>
      <c r="AK35" s="863">
        <v>18</v>
      </c>
      <c r="AL35" s="859"/>
      <c r="AM35" s="859"/>
      <c r="AN35" s="859"/>
      <c r="AO35" s="859"/>
      <c r="AP35" s="859">
        <v>4758</v>
      </c>
      <c r="AQ35" s="859"/>
      <c r="AR35" s="859"/>
      <c r="AS35" s="859"/>
      <c r="AT35" s="859"/>
      <c r="AU35" s="859">
        <v>33</v>
      </c>
      <c r="AV35" s="859"/>
      <c r="AW35" s="859"/>
      <c r="AX35" s="859"/>
      <c r="AY35" s="859"/>
      <c r="AZ35" s="860" t="s">
        <v>640</v>
      </c>
      <c r="BA35" s="860"/>
      <c r="BB35" s="860"/>
      <c r="BC35" s="860"/>
      <c r="BD35" s="860"/>
      <c r="BE35" s="861" t="s">
        <v>420</v>
      </c>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t="s">
        <v>421</v>
      </c>
      <c r="C36" s="810"/>
      <c r="D36" s="810"/>
      <c r="E36" s="810"/>
      <c r="F36" s="810"/>
      <c r="G36" s="810"/>
      <c r="H36" s="810"/>
      <c r="I36" s="810"/>
      <c r="J36" s="810"/>
      <c r="K36" s="810"/>
      <c r="L36" s="810"/>
      <c r="M36" s="810"/>
      <c r="N36" s="810"/>
      <c r="O36" s="810"/>
      <c r="P36" s="811"/>
      <c r="Q36" s="812">
        <v>132</v>
      </c>
      <c r="R36" s="813"/>
      <c r="S36" s="813"/>
      <c r="T36" s="813"/>
      <c r="U36" s="813"/>
      <c r="V36" s="813">
        <v>132</v>
      </c>
      <c r="W36" s="813"/>
      <c r="X36" s="813"/>
      <c r="Y36" s="813"/>
      <c r="Z36" s="813"/>
      <c r="AA36" s="813" t="s">
        <v>640</v>
      </c>
      <c r="AB36" s="813"/>
      <c r="AC36" s="813"/>
      <c r="AD36" s="813"/>
      <c r="AE36" s="814"/>
      <c r="AF36" s="815">
        <v>11</v>
      </c>
      <c r="AG36" s="816"/>
      <c r="AH36" s="816"/>
      <c r="AI36" s="816"/>
      <c r="AJ36" s="817"/>
      <c r="AK36" s="863">
        <v>41</v>
      </c>
      <c r="AL36" s="859"/>
      <c r="AM36" s="859"/>
      <c r="AN36" s="859"/>
      <c r="AO36" s="859"/>
      <c r="AP36" s="859">
        <v>950</v>
      </c>
      <c r="AQ36" s="859"/>
      <c r="AR36" s="859"/>
      <c r="AS36" s="859"/>
      <c r="AT36" s="859"/>
      <c r="AU36" s="859">
        <v>603</v>
      </c>
      <c r="AV36" s="859"/>
      <c r="AW36" s="859"/>
      <c r="AX36" s="859"/>
      <c r="AY36" s="859"/>
      <c r="AZ36" s="860" t="s">
        <v>640</v>
      </c>
      <c r="BA36" s="860"/>
      <c r="BB36" s="860"/>
      <c r="BC36" s="860"/>
      <c r="BD36" s="860"/>
      <c r="BE36" s="861" t="s">
        <v>422</v>
      </c>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t="s">
        <v>423</v>
      </c>
      <c r="C37" s="810"/>
      <c r="D37" s="810"/>
      <c r="E37" s="810"/>
      <c r="F37" s="810"/>
      <c r="G37" s="810"/>
      <c r="H37" s="810"/>
      <c r="I37" s="810"/>
      <c r="J37" s="810"/>
      <c r="K37" s="810"/>
      <c r="L37" s="810"/>
      <c r="M37" s="810"/>
      <c r="N37" s="810"/>
      <c r="O37" s="810"/>
      <c r="P37" s="811"/>
      <c r="Q37" s="812">
        <v>3761</v>
      </c>
      <c r="R37" s="813"/>
      <c r="S37" s="813"/>
      <c r="T37" s="813"/>
      <c r="U37" s="813"/>
      <c r="V37" s="813">
        <v>3761</v>
      </c>
      <c r="W37" s="813"/>
      <c r="X37" s="813"/>
      <c r="Y37" s="813"/>
      <c r="Z37" s="813"/>
      <c r="AA37" s="813" t="s">
        <v>640</v>
      </c>
      <c r="AB37" s="813"/>
      <c r="AC37" s="813"/>
      <c r="AD37" s="813"/>
      <c r="AE37" s="814"/>
      <c r="AF37" s="815">
        <v>320</v>
      </c>
      <c r="AG37" s="816"/>
      <c r="AH37" s="816"/>
      <c r="AI37" s="816"/>
      <c r="AJ37" s="817"/>
      <c r="AK37" s="863">
        <v>1324</v>
      </c>
      <c r="AL37" s="859"/>
      <c r="AM37" s="859"/>
      <c r="AN37" s="859"/>
      <c r="AO37" s="859"/>
      <c r="AP37" s="859">
        <v>29834</v>
      </c>
      <c r="AQ37" s="859"/>
      <c r="AR37" s="859"/>
      <c r="AS37" s="859"/>
      <c r="AT37" s="859"/>
      <c r="AU37" s="859">
        <v>10322</v>
      </c>
      <c r="AV37" s="859"/>
      <c r="AW37" s="859"/>
      <c r="AX37" s="859"/>
      <c r="AY37" s="859"/>
      <c r="AZ37" s="860" t="s">
        <v>640</v>
      </c>
      <c r="BA37" s="860"/>
      <c r="BB37" s="860"/>
      <c r="BC37" s="860"/>
      <c r="BD37" s="860"/>
      <c r="BE37" s="861" t="s">
        <v>422</v>
      </c>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t="s">
        <v>424</v>
      </c>
      <c r="C38" s="810"/>
      <c r="D38" s="810"/>
      <c r="E38" s="810"/>
      <c r="F38" s="810"/>
      <c r="G38" s="810"/>
      <c r="H38" s="810"/>
      <c r="I38" s="810"/>
      <c r="J38" s="810"/>
      <c r="K38" s="810"/>
      <c r="L38" s="810"/>
      <c r="M38" s="810"/>
      <c r="N38" s="810"/>
      <c r="O38" s="810"/>
      <c r="P38" s="811"/>
      <c r="Q38" s="812">
        <v>246</v>
      </c>
      <c r="R38" s="813"/>
      <c r="S38" s="813"/>
      <c r="T38" s="813"/>
      <c r="U38" s="813"/>
      <c r="V38" s="813">
        <v>246</v>
      </c>
      <c r="W38" s="813"/>
      <c r="X38" s="813"/>
      <c r="Y38" s="813"/>
      <c r="Z38" s="813"/>
      <c r="AA38" s="813" t="s">
        <v>640</v>
      </c>
      <c r="AB38" s="813"/>
      <c r="AC38" s="813"/>
      <c r="AD38" s="813"/>
      <c r="AE38" s="814"/>
      <c r="AF38" s="815">
        <v>2</v>
      </c>
      <c r="AG38" s="816"/>
      <c r="AH38" s="816"/>
      <c r="AI38" s="816"/>
      <c r="AJ38" s="817"/>
      <c r="AK38" s="863">
        <v>158</v>
      </c>
      <c r="AL38" s="859"/>
      <c r="AM38" s="859"/>
      <c r="AN38" s="859"/>
      <c r="AO38" s="859"/>
      <c r="AP38" s="859">
        <v>1053</v>
      </c>
      <c r="AQ38" s="859"/>
      <c r="AR38" s="859"/>
      <c r="AS38" s="859"/>
      <c r="AT38" s="859"/>
      <c r="AU38" s="859">
        <v>940</v>
      </c>
      <c r="AV38" s="859"/>
      <c r="AW38" s="859"/>
      <c r="AX38" s="859"/>
      <c r="AY38" s="859"/>
      <c r="AZ38" s="860" t="s">
        <v>640</v>
      </c>
      <c r="BA38" s="860"/>
      <c r="BB38" s="860"/>
      <c r="BC38" s="860"/>
      <c r="BD38" s="860"/>
      <c r="BE38" s="861" t="s">
        <v>420</v>
      </c>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t="s">
        <v>425</v>
      </c>
      <c r="C39" s="810"/>
      <c r="D39" s="810"/>
      <c r="E39" s="810"/>
      <c r="F39" s="810"/>
      <c r="G39" s="810"/>
      <c r="H39" s="810"/>
      <c r="I39" s="810"/>
      <c r="J39" s="810"/>
      <c r="K39" s="810"/>
      <c r="L39" s="810"/>
      <c r="M39" s="810"/>
      <c r="N39" s="810"/>
      <c r="O39" s="810"/>
      <c r="P39" s="811"/>
      <c r="Q39" s="812">
        <v>71</v>
      </c>
      <c r="R39" s="813"/>
      <c r="S39" s="813"/>
      <c r="T39" s="813"/>
      <c r="U39" s="813"/>
      <c r="V39" s="813">
        <v>71</v>
      </c>
      <c r="W39" s="813"/>
      <c r="X39" s="813"/>
      <c r="Y39" s="813"/>
      <c r="Z39" s="813"/>
      <c r="AA39" s="813" t="s">
        <v>640</v>
      </c>
      <c r="AB39" s="813"/>
      <c r="AC39" s="813"/>
      <c r="AD39" s="813"/>
      <c r="AE39" s="814"/>
      <c r="AF39" s="815">
        <v>9</v>
      </c>
      <c r="AG39" s="816"/>
      <c r="AH39" s="816"/>
      <c r="AI39" s="816"/>
      <c r="AJ39" s="817"/>
      <c r="AK39" s="863">
        <v>43</v>
      </c>
      <c r="AL39" s="859"/>
      <c r="AM39" s="859"/>
      <c r="AN39" s="859"/>
      <c r="AO39" s="859"/>
      <c r="AP39" s="859">
        <v>251</v>
      </c>
      <c r="AQ39" s="859"/>
      <c r="AR39" s="859"/>
      <c r="AS39" s="859"/>
      <c r="AT39" s="859"/>
      <c r="AU39" s="859">
        <v>212</v>
      </c>
      <c r="AV39" s="859"/>
      <c r="AW39" s="859"/>
      <c r="AX39" s="859"/>
      <c r="AY39" s="859"/>
      <c r="AZ39" s="860" t="s">
        <v>640</v>
      </c>
      <c r="BA39" s="860"/>
      <c r="BB39" s="860"/>
      <c r="BC39" s="860"/>
      <c r="BD39" s="860"/>
      <c r="BE39" s="861" t="s">
        <v>426</v>
      </c>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t="s">
        <v>427</v>
      </c>
      <c r="C40" s="810"/>
      <c r="D40" s="810"/>
      <c r="E40" s="810"/>
      <c r="F40" s="810"/>
      <c r="G40" s="810"/>
      <c r="H40" s="810"/>
      <c r="I40" s="810"/>
      <c r="J40" s="810"/>
      <c r="K40" s="810"/>
      <c r="L40" s="810"/>
      <c r="M40" s="810"/>
      <c r="N40" s="810"/>
      <c r="O40" s="810"/>
      <c r="P40" s="811"/>
      <c r="Q40" s="812">
        <v>61</v>
      </c>
      <c r="R40" s="813"/>
      <c r="S40" s="813"/>
      <c r="T40" s="813"/>
      <c r="U40" s="813"/>
      <c r="V40" s="813">
        <v>61</v>
      </c>
      <c r="W40" s="813"/>
      <c r="X40" s="813"/>
      <c r="Y40" s="813"/>
      <c r="Z40" s="813"/>
      <c r="AA40" s="813" t="s">
        <v>640</v>
      </c>
      <c r="AB40" s="813"/>
      <c r="AC40" s="813"/>
      <c r="AD40" s="813"/>
      <c r="AE40" s="814"/>
      <c r="AF40" s="815" t="s">
        <v>428</v>
      </c>
      <c r="AG40" s="816"/>
      <c r="AH40" s="816"/>
      <c r="AI40" s="816"/>
      <c r="AJ40" s="817"/>
      <c r="AK40" s="863">
        <v>27</v>
      </c>
      <c r="AL40" s="859"/>
      <c r="AM40" s="859"/>
      <c r="AN40" s="859"/>
      <c r="AO40" s="859"/>
      <c r="AP40" s="859">
        <v>13</v>
      </c>
      <c r="AQ40" s="859"/>
      <c r="AR40" s="859"/>
      <c r="AS40" s="859"/>
      <c r="AT40" s="859"/>
      <c r="AU40" s="859">
        <v>9</v>
      </c>
      <c r="AV40" s="859"/>
      <c r="AW40" s="859"/>
      <c r="AX40" s="859"/>
      <c r="AY40" s="859"/>
      <c r="AZ40" s="860" t="s">
        <v>640</v>
      </c>
      <c r="BA40" s="860"/>
      <c r="BB40" s="860"/>
      <c r="BC40" s="860"/>
      <c r="BD40" s="860"/>
      <c r="BE40" s="861" t="s">
        <v>429</v>
      </c>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430</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398</v>
      </c>
      <c r="B63" s="818" t="s">
        <v>431</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37349</v>
      </c>
      <c r="AG63" s="873"/>
      <c r="AH63" s="873"/>
      <c r="AI63" s="873"/>
      <c r="AJ63" s="874"/>
      <c r="AK63" s="875"/>
      <c r="AL63" s="870"/>
      <c r="AM63" s="870"/>
      <c r="AN63" s="870"/>
      <c r="AO63" s="870"/>
      <c r="AP63" s="873">
        <v>41378</v>
      </c>
      <c r="AQ63" s="873"/>
      <c r="AR63" s="873"/>
      <c r="AS63" s="873"/>
      <c r="AT63" s="873"/>
      <c r="AU63" s="873">
        <v>14094</v>
      </c>
      <c r="AV63" s="873"/>
      <c r="AW63" s="873"/>
      <c r="AX63" s="873"/>
      <c r="AY63" s="873"/>
      <c r="AZ63" s="877"/>
      <c r="BA63" s="877"/>
      <c r="BB63" s="877"/>
      <c r="BC63" s="877"/>
      <c r="BD63" s="877"/>
      <c r="BE63" s="878"/>
      <c r="BF63" s="878"/>
      <c r="BG63" s="878"/>
      <c r="BH63" s="878"/>
      <c r="BI63" s="879"/>
      <c r="BJ63" s="880" t="s">
        <v>432</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433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434</v>
      </c>
      <c r="B66" s="757"/>
      <c r="C66" s="757"/>
      <c r="D66" s="757"/>
      <c r="E66" s="757"/>
      <c r="F66" s="757"/>
      <c r="G66" s="757"/>
      <c r="H66" s="757"/>
      <c r="I66" s="757"/>
      <c r="J66" s="757"/>
      <c r="K66" s="757"/>
      <c r="L66" s="757"/>
      <c r="M66" s="757"/>
      <c r="N66" s="757"/>
      <c r="O66" s="757"/>
      <c r="P66" s="758"/>
      <c r="Q66" s="762" t="s">
        <v>435</v>
      </c>
      <c r="R66" s="763"/>
      <c r="S66" s="763"/>
      <c r="T66" s="763"/>
      <c r="U66" s="764"/>
      <c r="V66" s="762" t="s">
        <v>436</v>
      </c>
      <c r="W66" s="763"/>
      <c r="X66" s="763"/>
      <c r="Y66" s="763"/>
      <c r="Z66" s="764"/>
      <c r="AA66" s="762" t="s">
        <v>437</v>
      </c>
      <c r="AB66" s="763"/>
      <c r="AC66" s="763"/>
      <c r="AD66" s="763"/>
      <c r="AE66" s="764"/>
      <c r="AF66" s="883" t="s">
        <v>438</v>
      </c>
      <c r="AG66" s="844"/>
      <c r="AH66" s="844"/>
      <c r="AI66" s="844"/>
      <c r="AJ66" s="884"/>
      <c r="AK66" s="762" t="s">
        <v>439</v>
      </c>
      <c r="AL66" s="757"/>
      <c r="AM66" s="757"/>
      <c r="AN66" s="757"/>
      <c r="AO66" s="758"/>
      <c r="AP66" s="762" t="s">
        <v>440</v>
      </c>
      <c r="AQ66" s="763"/>
      <c r="AR66" s="763"/>
      <c r="AS66" s="763"/>
      <c r="AT66" s="764"/>
      <c r="AU66" s="762" t="s">
        <v>441</v>
      </c>
      <c r="AV66" s="763"/>
      <c r="AW66" s="763"/>
      <c r="AX66" s="763"/>
      <c r="AY66" s="764"/>
      <c r="AZ66" s="762" t="s">
        <v>381</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t="s">
        <v>611</v>
      </c>
      <c r="C68" s="899"/>
      <c r="D68" s="899"/>
      <c r="E68" s="899"/>
      <c r="F68" s="899"/>
      <c r="G68" s="899"/>
      <c r="H68" s="899"/>
      <c r="I68" s="899"/>
      <c r="J68" s="899"/>
      <c r="K68" s="899"/>
      <c r="L68" s="899"/>
      <c r="M68" s="899"/>
      <c r="N68" s="899"/>
      <c r="O68" s="899"/>
      <c r="P68" s="900"/>
      <c r="Q68" s="901">
        <v>2636</v>
      </c>
      <c r="R68" s="895"/>
      <c r="S68" s="895"/>
      <c r="T68" s="895"/>
      <c r="U68" s="895"/>
      <c r="V68" s="895">
        <v>2428</v>
      </c>
      <c r="W68" s="895"/>
      <c r="X68" s="895"/>
      <c r="Y68" s="895"/>
      <c r="Z68" s="895"/>
      <c r="AA68" s="895">
        <v>208</v>
      </c>
      <c r="AB68" s="895"/>
      <c r="AC68" s="895"/>
      <c r="AD68" s="895"/>
      <c r="AE68" s="895"/>
      <c r="AF68" s="895">
        <v>208</v>
      </c>
      <c r="AG68" s="895"/>
      <c r="AH68" s="895"/>
      <c r="AI68" s="895"/>
      <c r="AJ68" s="895"/>
      <c r="AK68" s="895">
        <v>23</v>
      </c>
      <c r="AL68" s="895"/>
      <c r="AM68" s="895"/>
      <c r="AN68" s="895"/>
      <c r="AO68" s="895"/>
      <c r="AP68" s="895">
        <v>1817</v>
      </c>
      <c r="AQ68" s="895"/>
      <c r="AR68" s="895"/>
      <c r="AS68" s="895"/>
      <c r="AT68" s="895"/>
      <c r="AU68" s="895">
        <v>1132</v>
      </c>
      <c r="AV68" s="895"/>
      <c r="AW68" s="895"/>
      <c r="AX68" s="895"/>
      <c r="AY68" s="895"/>
      <c r="AZ68" s="896" t="s">
        <v>624</v>
      </c>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t="s">
        <v>612</v>
      </c>
      <c r="C69" s="903"/>
      <c r="D69" s="903"/>
      <c r="E69" s="903"/>
      <c r="F69" s="903"/>
      <c r="G69" s="903"/>
      <c r="H69" s="903"/>
      <c r="I69" s="903"/>
      <c r="J69" s="903"/>
      <c r="K69" s="903"/>
      <c r="L69" s="903"/>
      <c r="M69" s="903"/>
      <c r="N69" s="903"/>
      <c r="O69" s="903"/>
      <c r="P69" s="904"/>
      <c r="Q69" s="905">
        <v>544</v>
      </c>
      <c r="R69" s="859"/>
      <c r="S69" s="859"/>
      <c r="T69" s="859"/>
      <c r="U69" s="859"/>
      <c r="V69" s="859">
        <v>438</v>
      </c>
      <c r="W69" s="859"/>
      <c r="X69" s="859"/>
      <c r="Y69" s="859"/>
      <c r="Z69" s="859"/>
      <c r="AA69" s="859">
        <v>106</v>
      </c>
      <c r="AB69" s="859"/>
      <c r="AC69" s="859"/>
      <c r="AD69" s="859"/>
      <c r="AE69" s="859"/>
      <c r="AF69" s="859">
        <v>106</v>
      </c>
      <c r="AG69" s="859"/>
      <c r="AH69" s="859"/>
      <c r="AI69" s="859"/>
      <c r="AJ69" s="859"/>
      <c r="AK69" s="859" t="s">
        <v>640</v>
      </c>
      <c r="AL69" s="859"/>
      <c r="AM69" s="859"/>
      <c r="AN69" s="859"/>
      <c r="AO69" s="859"/>
      <c r="AP69" s="859" t="s">
        <v>640</v>
      </c>
      <c r="AQ69" s="859"/>
      <c r="AR69" s="859"/>
      <c r="AS69" s="859"/>
      <c r="AT69" s="859"/>
      <c r="AU69" s="859" t="s">
        <v>640</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t="s">
        <v>613</v>
      </c>
      <c r="C70" s="903"/>
      <c r="D70" s="903"/>
      <c r="E70" s="903"/>
      <c r="F70" s="903"/>
      <c r="G70" s="903"/>
      <c r="H70" s="903"/>
      <c r="I70" s="903"/>
      <c r="J70" s="903"/>
      <c r="K70" s="903"/>
      <c r="L70" s="903"/>
      <c r="M70" s="903"/>
      <c r="N70" s="903"/>
      <c r="O70" s="903"/>
      <c r="P70" s="904"/>
      <c r="Q70" s="905">
        <v>521</v>
      </c>
      <c r="R70" s="859"/>
      <c r="S70" s="859"/>
      <c r="T70" s="859"/>
      <c r="U70" s="859"/>
      <c r="V70" s="859">
        <v>456</v>
      </c>
      <c r="W70" s="859"/>
      <c r="X70" s="859"/>
      <c r="Y70" s="859"/>
      <c r="Z70" s="859"/>
      <c r="AA70" s="859">
        <v>65</v>
      </c>
      <c r="AB70" s="859"/>
      <c r="AC70" s="859"/>
      <c r="AD70" s="859"/>
      <c r="AE70" s="859"/>
      <c r="AF70" s="859">
        <v>65</v>
      </c>
      <c r="AG70" s="859"/>
      <c r="AH70" s="859"/>
      <c r="AI70" s="859"/>
      <c r="AJ70" s="859"/>
      <c r="AK70" s="859" t="s">
        <v>640</v>
      </c>
      <c r="AL70" s="859"/>
      <c r="AM70" s="859"/>
      <c r="AN70" s="859"/>
      <c r="AO70" s="859"/>
      <c r="AP70" s="859">
        <v>6</v>
      </c>
      <c r="AQ70" s="859"/>
      <c r="AR70" s="859"/>
      <c r="AS70" s="859"/>
      <c r="AT70" s="859"/>
      <c r="AU70" s="859">
        <v>2</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t="s">
        <v>614</v>
      </c>
      <c r="C71" s="903"/>
      <c r="D71" s="903"/>
      <c r="E71" s="903"/>
      <c r="F71" s="903"/>
      <c r="G71" s="903"/>
      <c r="H71" s="903"/>
      <c r="I71" s="903"/>
      <c r="J71" s="903"/>
      <c r="K71" s="903"/>
      <c r="L71" s="903"/>
      <c r="M71" s="903"/>
      <c r="N71" s="903"/>
      <c r="O71" s="903"/>
      <c r="P71" s="904"/>
      <c r="Q71" s="905">
        <v>1349</v>
      </c>
      <c r="R71" s="859"/>
      <c r="S71" s="859"/>
      <c r="T71" s="859"/>
      <c r="U71" s="859"/>
      <c r="V71" s="859">
        <v>1313</v>
      </c>
      <c r="W71" s="859"/>
      <c r="X71" s="859"/>
      <c r="Y71" s="859"/>
      <c r="Z71" s="859"/>
      <c r="AA71" s="859">
        <v>36</v>
      </c>
      <c r="AB71" s="859"/>
      <c r="AC71" s="859"/>
      <c r="AD71" s="859"/>
      <c r="AE71" s="859"/>
      <c r="AF71" s="859">
        <v>36</v>
      </c>
      <c r="AG71" s="859"/>
      <c r="AH71" s="859"/>
      <c r="AI71" s="859"/>
      <c r="AJ71" s="859"/>
      <c r="AK71" s="859">
        <v>115</v>
      </c>
      <c r="AL71" s="859"/>
      <c r="AM71" s="859"/>
      <c r="AN71" s="859"/>
      <c r="AO71" s="859"/>
      <c r="AP71" s="859">
        <v>1786</v>
      </c>
      <c r="AQ71" s="859"/>
      <c r="AR71" s="859"/>
      <c r="AS71" s="859"/>
      <c r="AT71" s="859"/>
      <c r="AU71" s="859">
        <v>168</v>
      </c>
      <c r="AV71" s="859"/>
      <c r="AW71" s="859"/>
      <c r="AX71" s="859"/>
      <c r="AY71" s="859"/>
      <c r="AZ71" s="861" t="s">
        <v>625</v>
      </c>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t="s">
        <v>615</v>
      </c>
      <c r="C72" s="903"/>
      <c r="D72" s="903"/>
      <c r="E72" s="903"/>
      <c r="F72" s="903"/>
      <c r="G72" s="903"/>
      <c r="H72" s="903"/>
      <c r="I72" s="903"/>
      <c r="J72" s="903"/>
      <c r="K72" s="903"/>
      <c r="L72" s="903"/>
      <c r="M72" s="903"/>
      <c r="N72" s="903"/>
      <c r="O72" s="903"/>
      <c r="P72" s="904"/>
      <c r="Q72" s="905">
        <v>300</v>
      </c>
      <c r="R72" s="859"/>
      <c r="S72" s="859"/>
      <c r="T72" s="859"/>
      <c r="U72" s="859"/>
      <c r="V72" s="859">
        <v>291</v>
      </c>
      <c r="W72" s="859"/>
      <c r="X72" s="859"/>
      <c r="Y72" s="859"/>
      <c r="Z72" s="859"/>
      <c r="AA72" s="859">
        <v>9</v>
      </c>
      <c r="AB72" s="859"/>
      <c r="AC72" s="859"/>
      <c r="AD72" s="859"/>
      <c r="AE72" s="859"/>
      <c r="AF72" s="859">
        <v>9</v>
      </c>
      <c r="AG72" s="859"/>
      <c r="AH72" s="859"/>
      <c r="AI72" s="859"/>
      <c r="AJ72" s="859"/>
      <c r="AK72" s="859" t="s">
        <v>640</v>
      </c>
      <c r="AL72" s="859"/>
      <c r="AM72" s="859"/>
      <c r="AN72" s="859"/>
      <c r="AO72" s="859"/>
      <c r="AP72" s="859" t="s">
        <v>640</v>
      </c>
      <c r="AQ72" s="859"/>
      <c r="AR72" s="859"/>
      <c r="AS72" s="859"/>
      <c r="AT72" s="859"/>
      <c r="AU72" s="859" t="s">
        <v>640</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t="s">
        <v>616</v>
      </c>
      <c r="C73" s="903"/>
      <c r="D73" s="903"/>
      <c r="E73" s="903"/>
      <c r="F73" s="903"/>
      <c r="G73" s="903"/>
      <c r="H73" s="903"/>
      <c r="I73" s="903"/>
      <c r="J73" s="903"/>
      <c r="K73" s="903"/>
      <c r="L73" s="903"/>
      <c r="M73" s="903"/>
      <c r="N73" s="903"/>
      <c r="O73" s="903"/>
      <c r="P73" s="904"/>
      <c r="Q73" s="905">
        <v>90</v>
      </c>
      <c r="R73" s="859"/>
      <c r="S73" s="859"/>
      <c r="T73" s="859"/>
      <c r="U73" s="859"/>
      <c r="V73" s="859">
        <v>78</v>
      </c>
      <c r="W73" s="859"/>
      <c r="X73" s="859"/>
      <c r="Y73" s="859"/>
      <c r="Z73" s="859"/>
      <c r="AA73" s="859">
        <v>12</v>
      </c>
      <c r="AB73" s="859"/>
      <c r="AC73" s="859"/>
      <c r="AD73" s="859"/>
      <c r="AE73" s="859"/>
      <c r="AF73" s="859">
        <v>12</v>
      </c>
      <c r="AG73" s="859"/>
      <c r="AH73" s="859"/>
      <c r="AI73" s="859"/>
      <c r="AJ73" s="859"/>
      <c r="AK73" s="859" t="s">
        <v>640</v>
      </c>
      <c r="AL73" s="859"/>
      <c r="AM73" s="859"/>
      <c r="AN73" s="859"/>
      <c r="AO73" s="859"/>
      <c r="AP73" s="859">
        <v>49</v>
      </c>
      <c r="AQ73" s="859"/>
      <c r="AR73" s="859"/>
      <c r="AS73" s="859"/>
      <c r="AT73" s="859"/>
      <c r="AU73" s="859">
        <v>12</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t="s">
        <v>617</v>
      </c>
      <c r="C74" s="903"/>
      <c r="D74" s="903"/>
      <c r="E74" s="903"/>
      <c r="F74" s="903"/>
      <c r="G74" s="903"/>
      <c r="H74" s="903"/>
      <c r="I74" s="903"/>
      <c r="J74" s="903"/>
      <c r="K74" s="903"/>
      <c r="L74" s="903"/>
      <c r="M74" s="903"/>
      <c r="N74" s="903"/>
      <c r="O74" s="903"/>
      <c r="P74" s="904"/>
      <c r="Q74" s="905">
        <v>258</v>
      </c>
      <c r="R74" s="859"/>
      <c r="S74" s="859"/>
      <c r="T74" s="859"/>
      <c r="U74" s="859"/>
      <c r="V74" s="859">
        <v>239</v>
      </c>
      <c r="W74" s="859"/>
      <c r="X74" s="859"/>
      <c r="Y74" s="859"/>
      <c r="Z74" s="859"/>
      <c r="AA74" s="859">
        <v>19</v>
      </c>
      <c r="AB74" s="859"/>
      <c r="AC74" s="859"/>
      <c r="AD74" s="859"/>
      <c r="AE74" s="859"/>
      <c r="AF74" s="859">
        <v>19</v>
      </c>
      <c r="AG74" s="859"/>
      <c r="AH74" s="859"/>
      <c r="AI74" s="859"/>
      <c r="AJ74" s="859"/>
      <c r="AK74" s="859" t="s">
        <v>640</v>
      </c>
      <c r="AL74" s="859"/>
      <c r="AM74" s="859"/>
      <c r="AN74" s="859"/>
      <c r="AO74" s="859"/>
      <c r="AP74" s="859" t="s">
        <v>640</v>
      </c>
      <c r="AQ74" s="859"/>
      <c r="AR74" s="859"/>
      <c r="AS74" s="859"/>
      <c r="AT74" s="859"/>
      <c r="AU74" s="859" t="s">
        <v>640</v>
      </c>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t="s">
        <v>618</v>
      </c>
      <c r="C75" s="903"/>
      <c r="D75" s="903"/>
      <c r="E75" s="903"/>
      <c r="F75" s="903"/>
      <c r="G75" s="903"/>
      <c r="H75" s="903"/>
      <c r="I75" s="903"/>
      <c r="J75" s="903"/>
      <c r="K75" s="903"/>
      <c r="L75" s="903"/>
      <c r="M75" s="903"/>
      <c r="N75" s="903"/>
      <c r="O75" s="903"/>
      <c r="P75" s="904"/>
      <c r="Q75" s="906">
        <v>272654</v>
      </c>
      <c r="R75" s="907"/>
      <c r="S75" s="907"/>
      <c r="T75" s="907"/>
      <c r="U75" s="863"/>
      <c r="V75" s="908">
        <v>260337</v>
      </c>
      <c r="W75" s="907"/>
      <c r="X75" s="907"/>
      <c r="Y75" s="907"/>
      <c r="Z75" s="863"/>
      <c r="AA75" s="908">
        <v>12317</v>
      </c>
      <c r="AB75" s="907"/>
      <c r="AC75" s="907"/>
      <c r="AD75" s="907"/>
      <c r="AE75" s="863"/>
      <c r="AF75" s="908">
        <v>12317</v>
      </c>
      <c r="AG75" s="907"/>
      <c r="AH75" s="907"/>
      <c r="AI75" s="907"/>
      <c r="AJ75" s="863"/>
      <c r="AK75" s="908" t="s">
        <v>640</v>
      </c>
      <c r="AL75" s="907"/>
      <c r="AM75" s="907"/>
      <c r="AN75" s="907"/>
      <c r="AO75" s="863"/>
      <c r="AP75" s="908" t="s">
        <v>640</v>
      </c>
      <c r="AQ75" s="907"/>
      <c r="AR75" s="907"/>
      <c r="AS75" s="907"/>
      <c r="AT75" s="863"/>
      <c r="AU75" s="859" t="s">
        <v>640</v>
      </c>
      <c r="AV75" s="859"/>
      <c r="AW75" s="859"/>
      <c r="AX75" s="859"/>
      <c r="AY75" s="859"/>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t="s">
        <v>619</v>
      </c>
      <c r="C76" s="903"/>
      <c r="D76" s="903"/>
      <c r="E76" s="903"/>
      <c r="F76" s="903"/>
      <c r="G76" s="903"/>
      <c r="H76" s="903"/>
      <c r="I76" s="903"/>
      <c r="J76" s="903"/>
      <c r="K76" s="903"/>
      <c r="L76" s="903"/>
      <c r="M76" s="903"/>
      <c r="N76" s="903"/>
      <c r="O76" s="903"/>
      <c r="P76" s="904"/>
      <c r="Q76" s="906">
        <v>164</v>
      </c>
      <c r="R76" s="907"/>
      <c r="S76" s="907"/>
      <c r="T76" s="907"/>
      <c r="U76" s="863"/>
      <c r="V76" s="908">
        <v>74</v>
      </c>
      <c r="W76" s="907"/>
      <c r="X76" s="907"/>
      <c r="Y76" s="907"/>
      <c r="Z76" s="863"/>
      <c r="AA76" s="908">
        <v>89</v>
      </c>
      <c r="AB76" s="907"/>
      <c r="AC76" s="907"/>
      <c r="AD76" s="907"/>
      <c r="AE76" s="863"/>
      <c r="AF76" s="908">
        <v>1136</v>
      </c>
      <c r="AG76" s="907"/>
      <c r="AH76" s="907"/>
      <c r="AI76" s="907"/>
      <c r="AJ76" s="863"/>
      <c r="AK76" s="908" t="s">
        <v>640</v>
      </c>
      <c r="AL76" s="907"/>
      <c r="AM76" s="907"/>
      <c r="AN76" s="907"/>
      <c r="AO76" s="863"/>
      <c r="AP76" s="908">
        <v>306</v>
      </c>
      <c r="AQ76" s="907"/>
      <c r="AR76" s="907"/>
      <c r="AS76" s="907"/>
      <c r="AT76" s="863"/>
      <c r="AU76" s="859" t="s">
        <v>640</v>
      </c>
      <c r="AV76" s="859"/>
      <c r="AW76" s="859"/>
      <c r="AX76" s="859"/>
      <c r="AY76" s="859"/>
      <c r="AZ76" s="861" t="s">
        <v>633</v>
      </c>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t="s">
        <v>620</v>
      </c>
      <c r="C77" s="903"/>
      <c r="D77" s="903"/>
      <c r="E77" s="903"/>
      <c r="F77" s="903"/>
      <c r="G77" s="903"/>
      <c r="H77" s="903"/>
      <c r="I77" s="903"/>
      <c r="J77" s="903"/>
      <c r="K77" s="903"/>
      <c r="L77" s="903"/>
      <c r="M77" s="903"/>
      <c r="N77" s="903"/>
      <c r="O77" s="903"/>
      <c r="P77" s="904"/>
      <c r="Q77" s="906">
        <v>64</v>
      </c>
      <c r="R77" s="907"/>
      <c r="S77" s="907"/>
      <c r="T77" s="907"/>
      <c r="U77" s="863"/>
      <c r="V77" s="908">
        <v>39</v>
      </c>
      <c r="W77" s="907"/>
      <c r="X77" s="907"/>
      <c r="Y77" s="907"/>
      <c r="Z77" s="863"/>
      <c r="AA77" s="908">
        <v>25</v>
      </c>
      <c r="AB77" s="907"/>
      <c r="AC77" s="907"/>
      <c r="AD77" s="907"/>
      <c r="AE77" s="863"/>
      <c r="AF77" s="908">
        <v>25</v>
      </c>
      <c r="AG77" s="907"/>
      <c r="AH77" s="907"/>
      <c r="AI77" s="907"/>
      <c r="AJ77" s="863"/>
      <c r="AK77" s="908" t="s">
        <v>640</v>
      </c>
      <c r="AL77" s="907"/>
      <c r="AM77" s="907"/>
      <c r="AN77" s="907"/>
      <c r="AO77" s="863"/>
      <c r="AP77" s="908" t="s">
        <v>640</v>
      </c>
      <c r="AQ77" s="907"/>
      <c r="AR77" s="907"/>
      <c r="AS77" s="907"/>
      <c r="AT77" s="863"/>
      <c r="AU77" s="859" t="s">
        <v>640</v>
      </c>
      <c r="AV77" s="859"/>
      <c r="AW77" s="859"/>
      <c r="AX77" s="859"/>
      <c r="AY77" s="859"/>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t="s">
        <v>621</v>
      </c>
      <c r="C78" s="903"/>
      <c r="D78" s="903"/>
      <c r="E78" s="903"/>
      <c r="F78" s="903"/>
      <c r="G78" s="903"/>
      <c r="H78" s="903"/>
      <c r="I78" s="903"/>
      <c r="J78" s="903"/>
      <c r="K78" s="903"/>
      <c r="L78" s="903"/>
      <c r="M78" s="903"/>
      <c r="N78" s="903"/>
      <c r="O78" s="903"/>
      <c r="P78" s="904"/>
      <c r="Q78" s="905">
        <v>71</v>
      </c>
      <c r="R78" s="859"/>
      <c r="S78" s="859"/>
      <c r="T78" s="859"/>
      <c r="U78" s="859"/>
      <c r="V78" s="859">
        <v>67</v>
      </c>
      <c r="W78" s="859"/>
      <c r="X78" s="859"/>
      <c r="Y78" s="859"/>
      <c r="Z78" s="859"/>
      <c r="AA78" s="859">
        <v>4</v>
      </c>
      <c r="AB78" s="859"/>
      <c r="AC78" s="859"/>
      <c r="AD78" s="859"/>
      <c r="AE78" s="859"/>
      <c r="AF78" s="859">
        <v>4</v>
      </c>
      <c r="AG78" s="859"/>
      <c r="AH78" s="859"/>
      <c r="AI78" s="859"/>
      <c r="AJ78" s="859"/>
      <c r="AK78" s="859" t="s">
        <v>640</v>
      </c>
      <c r="AL78" s="859"/>
      <c r="AM78" s="859"/>
      <c r="AN78" s="859"/>
      <c r="AO78" s="859"/>
      <c r="AP78" s="859" t="s">
        <v>640</v>
      </c>
      <c r="AQ78" s="859"/>
      <c r="AR78" s="859"/>
      <c r="AS78" s="859"/>
      <c r="AT78" s="859"/>
      <c r="AU78" s="859" t="s">
        <v>640</v>
      </c>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398</v>
      </c>
      <c r="B88" s="818" t="s">
        <v>442</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13937</v>
      </c>
      <c r="AG88" s="873"/>
      <c r="AH88" s="873"/>
      <c r="AI88" s="873"/>
      <c r="AJ88" s="873"/>
      <c r="AK88" s="870"/>
      <c r="AL88" s="870"/>
      <c r="AM88" s="870"/>
      <c r="AN88" s="870"/>
      <c r="AO88" s="870"/>
      <c r="AP88" s="873">
        <v>3964</v>
      </c>
      <c r="AQ88" s="873"/>
      <c r="AR88" s="873"/>
      <c r="AS88" s="873"/>
      <c r="AT88" s="873"/>
      <c r="AU88" s="873">
        <v>1314</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18" t="s">
        <v>443</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167</v>
      </c>
      <c r="CS102" s="881"/>
      <c r="CT102" s="881"/>
      <c r="CU102" s="881"/>
      <c r="CV102" s="920"/>
      <c r="CW102" s="919">
        <v>74</v>
      </c>
      <c r="CX102" s="881"/>
      <c r="CY102" s="881"/>
      <c r="CZ102" s="881"/>
      <c r="DA102" s="920"/>
      <c r="DB102" s="919" t="s">
        <v>641</v>
      </c>
      <c r="DC102" s="881"/>
      <c r="DD102" s="881"/>
      <c r="DE102" s="881"/>
      <c r="DF102" s="920"/>
      <c r="DG102" s="919">
        <v>2757</v>
      </c>
      <c r="DH102" s="881"/>
      <c r="DI102" s="881"/>
      <c r="DJ102" s="881"/>
      <c r="DK102" s="920"/>
      <c r="DL102" s="919" t="s">
        <v>641</v>
      </c>
      <c r="DM102" s="881"/>
      <c r="DN102" s="881"/>
      <c r="DO102" s="881"/>
      <c r="DP102" s="920"/>
      <c r="DQ102" s="919">
        <v>511</v>
      </c>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444</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445</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448</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449</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450</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451</v>
      </c>
      <c r="AB109" s="922"/>
      <c r="AC109" s="922"/>
      <c r="AD109" s="922"/>
      <c r="AE109" s="923"/>
      <c r="AF109" s="921" t="s">
        <v>452</v>
      </c>
      <c r="AG109" s="922"/>
      <c r="AH109" s="922"/>
      <c r="AI109" s="922"/>
      <c r="AJ109" s="923"/>
      <c r="AK109" s="921" t="s">
        <v>308</v>
      </c>
      <c r="AL109" s="922"/>
      <c r="AM109" s="922"/>
      <c r="AN109" s="922"/>
      <c r="AO109" s="923"/>
      <c r="AP109" s="921" t="s">
        <v>453</v>
      </c>
      <c r="AQ109" s="922"/>
      <c r="AR109" s="922"/>
      <c r="AS109" s="922"/>
      <c r="AT109" s="924"/>
      <c r="AU109" s="941" t="s">
        <v>450</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451</v>
      </c>
      <c r="BR109" s="922"/>
      <c r="BS109" s="922"/>
      <c r="BT109" s="922"/>
      <c r="BU109" s="923"/>
      <c r="BV109" s="921" t="s">
        <v>452</v>
      </c>
      <c r="BW109" s="922"/>
      <c r="BX109" s="922"/>
      <c r="BY109" s="922"/>
      <c r="BZ109" s="923"/>
      <c r="CA109" s="921" t="s">
        <v>308</v>
      </c>
      <c r="CB109" s="922"/>
      <c r="CC109" s="922"/>
      <c r="CD109" s="922"/>
      <c r="CE109" s="923"/>
      <c r="CF109" s="942" t="s">
        <v>453</v>
      </c>
      <c r="CG109" s="942"/>
      <c r="CH109" s="942"/>
      <c r="CI109" s="942"/>
      <c r="CJ109" s="942"/>
      <c r="CK109" s="921" t="s">
        <v>454</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451</v>
      </c>
      <c r="DH109" s="922"/>
      <c r="DI109" s="922"/>
      <c r="DJ109" s="922"/>
      <c r="DK109" s="923"/>
      <c r="DL109" s="921" t="s">
        <v>452</v>
      </c>
      <c r="DM109" s="922"/>
      <c r="DN109" s="922"/>
      <c r="DO109" s="922"/>
      <c r="DP109" s="923"/>
      <c r="DQ109" s="921" t="s">
        <v>308</v>
      </c>
      <c r="DR109" s="922"/>
      <c r="DS109" s="922"/>
      <c r="DT109" s="922"/>
      <c r="DU109" s="923"/>
      <c r="DV109" s="921" t="s">
        <v>453</v>
      </c>
      <c r="DW109" s="922"/>
      <c r="DX109" s="922"/>
      <c r="DY109" s="922"/>
      <c r="DZ109" s="924"/>
    </row>
    <row r="110" spans="1:131" s="233" customFormat="1" ht="26.25" customHeight="1" x14ac:dyDescent="0.2">
      <c r="A110" s="925" t="s">
        <v>455</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5493123</v>
      </c>
      <c r="AB110" s="929"/>
      <c r="AC110" s="929"/>
      <c r="AD110" s="929"/>
      <c r="AE110" s="930"/>
      <c r="AF110" s="931">
        <v>5586284</v>
      </c>
      <c r="AG110" s="929"/>
      <c r="AH110" s="929"/>
      <c r="AI110" s="929"/>
      <c r="AJ110" s="930"/>
      <c r="AK110" s="931">
        <v>5653752</v>
      </c>
      <c r="AL110" s="929"/>
      <c r="AM110" s="929"/>
      <c r="AN110" s="929"/>
      <c r="AO110" s="930"/>
      <c r="AP110" s="932">
        <v>17.3</v>
      </c>
      <c r="AQ110" s="933"/>
      <c r="AR110" s="933"/>
      <c r="AS110" s="933"/>
      <c r="AT110" s="934"/>
      <c r="AU110" s="935" t="s">
        <v>73</v>
      </c>
      <c r="AV110" s="936"/>
      <c r="AW110" s="936"/>
      <c r="AX110" s="936"/>
      <c r="AY110" s="936"/>
      <c r="AZ110" s="958" t="s">
        <v>456</v>
      </c>
      <c r="BA110" s="926"/>
      <c r="BB110" s="926"/>
      <c r="BC110" s="926"/>
      <c r="BD110" s="926"/>
      <c r="BE110" s="926"/>
      <c r="BF110" s="926"/>
      <c r="BG110" s="926"/>
      <c r="BH110" s="926"/>
      <c r="BI110" s="926"/>
      <c r="BJ110" s="926"/>
      <c r="BK110" s="926"/>
      <c r="BL110" s="926"/>
      <c r="BM110" s="926"/>
      <c r="BN110" s="926"/>
      <c r="BO110" s="926"/>
      <c r="BP110" s="927"/>
      <c r="BQ110" s="959">
        <v>69823302</v>
      </c>
      <c r="BR110" s="960"/>
      <c r="BS110" s="960"/>
      <c r="BT110" s="960"/>
      <c r="BU110" s="960"/>
      <c r="BV110" s="960">
        <v>69355684</v>
      </c>
      <c r="BW110" s="960"/>
      <c r="BX110" s="960"/>
      <c r="BY110" s="960"/>
      <c r="BZ110" s="960"/>
      <c r="CA110" s="960">
        <v>68492401</v>
      </c>
      <c r="CB110" s="960"/>
      <c r="CC110" s="960"/>
      <c r="CD110" s="960"/>
      <c r="CE110" s="960"/>
      <c r="CF110" s="973">
        <v>209.2</v>
      </c>
      <c r="CG110" s="974"/>
      <c r="CH110" s="974"/>
      <c r="CI110" s="974"/>
      <c r="CJ110" s="974"/>
      <c r="CK110" s="975" t="s">
        <v>457</v>
      </c>
      <c r="CL110" s="976"/>
      <c r="CM110" s="958" t="s">
        <v>458</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v>831728</v>
      </c>
      <c r="DH110" s="960"/>
      <c r="DI110" s="960"/>
      <c r="DJ110" s="960"/>
      <c r="DK110" s="960"/>
      <c r="DL110" s="960">
        <v>672031</v>
      </c>
      <c r="DM110" s="960"/>
      <c r="DN110" s="960"/>
      <c r="DO110" s="960"/>
      <c r="DP110" s="960"/>
      <c r="DQ110" s="960">
        <v>509076</v>
      </c>
      <c r="DR110" s="960"/>
      <c r="DS110" s="960"/>
      <c r="DT110" s="960"/>
      <c r="DU110" s="960"/>
      <c r="DV110" s="961">
        <v>1.6</v>
      </c>
      <c r="DW110" s="961"/>
      <c r="DX110" s="961"/>
      <c r="DY110" s="961"/>
      <c r="DZ110" s="962"/>
    </row>
    <row r="111" spans="1:131" s="233" customFormat="1" ht="26.25" customHeight="1" x14ac:dyDescent="0.2">
      <c r="A111" s="963" t="s">
        <v>459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460</v>
      </c>
      <c r="AB111" s="967"/>
      <c r="AC111" s="967"/>
      <c r="AD111" s="967"/>
      <c r="AE111" s="968"/>
      <c r="AF111" s="969" t="s">
        <v>396</v>
      </c>
      <c r="AG111" s="967"/>
      <c r="AH111" s="967"/>
      <c r="AI111" s="967"/>
      <c r="AJ111" s="968"/>
      <c r="AK111" s="969" t="s">
        <v>461</v>
      </c>
      <c r="AL111" s="967"/>
      <c r="AM111" s="967"/>
      <c r="AN111" s="967"/>
      <c r="AO111" s="968"/>
      <c r="AP111" s="970" t="s">
        <v>396</v>
      </c>
      <c r="AQ111" s="971"/>
      <c r="AR111" s="971"/>
      <c r="AS111" s="971"/>
      <c r="AT111" s="972"/>
      <c r="AU111" s="937"/>
      <c r="AV111" s="938"/>
      <c r="AW111" s="938"/>
      <c r="AX111" s="938"/>
      <c r="AY111" s="938"/>
      <c r="AZ111" s="951" t="s">
        <v>462</v>
      </c>
      <c r="BA111" s="952"/>
      <c r="BB111" s="952"/>
      <c r="BC111" s="952"/>
      <c r="BD111" s="952"/>
      <c r="BE111" s="952"/>
      <c r="BF111" s="952"/>
      <c r="BG111" s="952"/>
      <c r="BH111" s="952"/>
      <c r="BI111" s="952"/>
      <c r="BJ111" s="952"/>
      <c r="BK111" s="952"/>
      <c r="BL111" s="952"/>
      <c r="BM111" s="952"/>
      <c r="BN111" s="952"/>
      <c r="BO111" s="952"/>
      <c r="BP111" s="953"/>
      <c r="BQ111" s="954">
        <v>3506068</v>
      </c>
      <c r="BR111" s="955"/>
      <c r="BS111" s="955"/>
      <c r="BT111" s="955"/>
      <c r="BU111" s="955"/>
      <c r="BV111" s="955">
        <v>3257469</v>
      </c>
      <c r="BW111" s="955"/>
      <c r="BX111" s="955"/>
      <c r="BY111" s="955"/>
      <c r="BZ111" s="955"/>
      <c r="CA111" s="955">
        <v>2962625</v>
      </c>
      <c r="CB111" s="955"/>
      <c r="CC111" s="955"/>
      <c r="CD111" s="955"/>
      <c r="CE111" s="955"/>
      <c r="CF111" s="949">
        <v>9</v>
      </c>
      <c r="CG111" s="950"/>
      <c r="CH111" s="950"/>
      <c r="CI111" s="950"/>
      <c r="CJ111" s="950"/>
      <c r="CK111" s="977"/>
      <c r="CL111" s="978"/>
      <c r="CM111" s="951" t="s">
        <v>463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464</v>
      </c>
      <c r="DH111" s="955"/>
      <c r="DI111" s="955"/>
      <c r="DJ111" s="955"/>
      <c r="DK111" s="955"/>
      <c r="DL111" s="955" t="s">
        <v>460</v>
      </c>
      <c r="DM111" s="955"/>
      <c r="DN111" s="955"/>
      <c r="DO111" s="955"/>
      <c r="DP111" s="955"/>
      <c r="DQ111" s="955" t="s">
        <v>460</v>
      </c>
      <c r="DR111" s="955"/>
      <c r="DS111" s="955"/>
      <c r="DT111" s="955"/>
      <c r="DU111" s="955"/>
      <c r="DV111" s="956" t="s">
        <v>428</v>
      </c>
      <c r="DW111" s="956"/>
      <c r="DX111" s="956"/>
      <c r="DY111" s="956"/>
      <c r="DZ111" s="957"/>
    </row>
    <row r="112" spans="1:131" s="233" customFormat="1" ht="26.25" customHeight="1" x14ac:dyDescent="0.2">
      <c r="A112" s="981" t="s">
        <v>465</v>
      </c>
      <c r="B112" s="982"/>
      <c r="C112" s="952" t="s">
        <v>466</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467</v>
      </c>
      <c r="AB112" s="988"/>
      <c r="AC112" s="988"/>
      <c r="AD112" s="988"/>
      <c r="AE112" s="989"/>
      <c r="AF112" s="990" t="s">
        <v>467</v>
      </c>
      <c r="AG112" s="988"/>
      <c r="AH112" s="988"/>
      <c r="AI112" s="988"/>
      <c r="AJ112" s="989"/>
      <c r="AK112" s="990" t="s">
        <v>394</v>
      </c>
      <c r="AL112" s="988"/>
      <c r="AM112" s="988"/>
      <c r="AN112" s="988"/>
      <c r="AO112" s="989"/>
      <c r="AP112" s="991" t="s">
        <v>468</v>
      </c>
      <c r="AQ112" s="992"/>
      <c r="AR112" s="992"/>
      <c r="AS112" s="992"/>
      <c r="AT112" s="993"/>
      <c r="AU112" s="937"/>
      <c r="AV112" s="938"/>
      <c r="AW112" s="938"/>
      <c r="AX112" s="938"/>
      <c r="AY112" s="938"/>
      <c r="AZ112" s="951" t="s">
        <v>469</v>
      </c>
      <c r="BA112" s="952"/>
      <c r="BB112" s="952"/>
      <c r="BC112" s="952"/>
      <c r="BD112" s="952"/>
      <c r="BE112" s="952"/>
      <c r="BF112" s="952"/>
      <c r="BG112" s="952"/>
      <c r="BH112" s="952"/>
      <c r="BI112" s="952"/>
      <c r="BJ112" s="952"/>
      <c r="BK112" s="952"/>
      <c r="BL112" s="952"/>
      <c r="BM112" s="952"/>
      <c r="BN112" s="952"/>
      <c r="BO112" s="952"/>
      <c r="BP112" s="953"/>
      <c r="BQ112" s="954">
        <v>18092082</v>
      </c>
      <c r="BR112" s="955"/>
      <c r="BS112" s="955"/>
      <c r="BT112" s="955"/>
      <c r="BU112" s="955"/>
      <c r="BV112" s="955">
        <v>16486081</v>
      </c>
      <c r="BW112" s="955"/>
      <c r="BX112" s="955"/>
      <c r="BY112" s="955"/>
      <c r="BZ112" s="955"/>
      <c r="CA112" s="955">
        <v>14093883</v>
      </c>
      <c r="CB112" s="955"/>
      <c r="CC112" s="955"/>
      <c r="CD112" s="955"/>
      <c r="CE112" s="955"/>
      <c r="CF112" s="949">
        <v>43</v>
      </c>
      <c r="CG112" s="950"/>
      <c r="CH112" s="950"/>
      <c r="CI112" s="950"/>
      <c r="CJ112" s="950"/>
      <c r="CK112" s="977"/>
      <c r="CL112" s="978"/>
      <c r="CM112" s="951" t="s">
        <v>470</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394</v>
      </c>
      <c r="DH112" s="955"/>
      <c r="DI112" s="955"/>
      <c r="DJ112" s="955"/>
      <c r="DK112" s="955"/>
      <c r="DL112" s="955" t="s">
        <v>467</v>
      </c>
      <c r="DM112" s="955"/>
      <c r="DN112" s="955"/>
      <c r="DO112" s="955"/>
      <c r="DP112" s="955"/>
      <c r="DQ112" s="955" t="s">
        <v>394</v>
      </c>
      <c r="DR112" s="955"/>
      <c r="DS112" s="955"/>
      <c r="DT112" s="955"/>
      <c r="DU112" s="955"/>
      <c r="DV112" s="956" t="s">
        <v>468</v>
      </c>
      <c r="DW112" s="956"/>
      <c r="DX112" s="956"/>
      <c r="DY112" s="956"/>
      <c r="DZ112" s="957"/>
    </row>
    <row r="113" spans="1:130" s="233" customFormat="1" ht="26.25" customHeight="1" x14ac:dyDescent="0.2">
      <c r="A113" s="983"/>
      <c r="B113" s="984"/>
      <c r="C113" s="952" t="s">
        <v>471</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1481857</v>
      </c>
      <c r="AB113" s="967"/>
      <c r="AC113" s="967"/>
      <c r="AD113" s="967"/>
      <c r="AE113" s="968"/>
      <c r="AF113" s="969">
        <v>1247745</v>
      </c>
      <c r="AG113" s="967"/>
      <c r="AH113" s="967"/>
      <c r="AI113" s="967"/>
      <c r="AJ113" s="968"/>
      <c r="AK113" s="969">
        <v>1022513</v>
      </c>
      <c r="AL113" s="967"/>
      <c r="AM113" s="967"/>
      <c r="AN113" s="967"/>
      <c r="AO113" s="968"/>
      <c r="AP113" s="970">
        <v>3.1</v>
      </c>
      <c r="AQ113" s="971"/>
      <c r="AR113" s="971"/>
      <c r="AS113" s="971"/>
      <c r="AT113" s="972"/>
      <c r="AU113" s="937"/>
      <c r="AV113" s="938"/>
      <c r="AW113" s="938"/>
      <c r="AX113" s="938"/>
      <c r="AY113" s="938"/>
      <c r="AZ113" s="951" t="s">
        <v>472</v>
      </c>
      <c r="BA113" s="952"/>
      <c r="BB113" s="952"/>
      <c r="BC113" s="952"/>
      <c r="BD113" s="952"/>
      <c r="BE113" s="952"/>
      <c r="BF113" s="952"/>
      <c r="BG113" s="952"/>
      <c r="BH113" s="952"/>
      <c r="BI113" s="952"/>
      <c r="BJ113" s="952"/>
      <c r="BK113" s="952"/>
      <c r="BL113" s="952"/>
      <c r="BM113" s="952"/>
      <c r="BN113" s="952"/>
      <c r="BO113" s="952"/>
      <c r="BP113" s="953"/>
      <c r="BQ113" s="954">
        <v>1055585</v>
      </c>
      <c r="BR113" s="955"/>
      <c r="BS113" s="955"/>
      <c r="BT113" s="955"/>
      <c r="BU113" s="955"/>
      <c r="BV113" s="955">
        <v>1340173</v>
      </c>
      <c r="BW113" s="955"/>
      <c r="BX113" s="955"/>
      <c r="BY113" s="955"/>
      <c r="BZ113" s="955"/>
      <c r="CA113" s="955">
        <v>1314405</v>
      </c>
      <c r="CB113" s="955"/>
      <c r="CC113" s="955"/>
      <c r="CD113" s="955"/>
      <c r="CE113" s="955"/>
      <c r="CF113" s="949">
        <v>4</v>
      </c>
      <c r="CG113" s="950"/>
      <c r="CH113" s="950"/>
      <c r="CI113" s="950"/>
      <c r="CJ113" s="950"/>
      <c r="CK113" s="977"/>
      <c r="CL113" s="978"/>
      <c r="CM113" s="951" t="s">
        <v>473</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467</v>
      </c>
      <c r="DH113" s="988"/>
      <c r="DI113" s="988"/>
      <c r="DJ113" s="988"/>
      <c r="DK113" s="989"/>
      <c r="DL113" s="990" t="s">
        <v>464</v>
      </c>
      <c r="DM113" s="988"/>
      <c r="DN113" s="988"/>
      <c r="DO113" s="988"/>
      <c r="DP113" s="989"/>
      <c r="DQ113" s="990" t="s">
        <v>464</v>
      </c>
      <c r="DR113" s="988"/>
      <c r="DS113" s="988"/>
      <c r="DT113" s="988"/>
      <c r="DU113" s="989"/>
      <c r="DV113" s="991" t="s">
        <v>464</v>
      </c>
      <c r="DW113" s="992"/>
      <c r="DX113" s="992"/>
      <c r="DY113" s="992"/>
      <c r="DZ113" s="993"/>
    </row>
    <row r="114" spans="1:130" s="233" customFormat="1" ht="26.25" customHeight="1" x14ac:dyDescent="0.2">
      <c r="A114" s="983"/>
      <c r="B114" s="984"/>
      <c r="C114" s="952" t="s">
        <v>474</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93107</v>
      </c>
      <c r="AB114" s="988"/>
      <c r="AC114" s="988"/>
      <c r="AD114" s="988"/>
      <c r="AE114" s="989"/>
      <c r="AF114" s="990">
        <v>96789</v>
      </c>
      <c r="AG114" s="988"/>
      <c r="AH114" s="988"/>
      <c r="AI114" s="988"/>
      <c r="AJ114" s="989"/>
      <c r="AK114" s="990">
        <v>105715</v>
      </c>
      <c r="AL114" s="988"/>
      <c r="AM114" s="988"/>
      <c r="AN114" s="988"/>
      <c r="AO114" s="989"/>
      <c r="AP114" s="991">
        <v>0.3</v>
      </c>
      <c r="AQ114" s="992"/>
      <c r="AR114" s="992"/>
      <c r="AS114" s="992"/>
      <c r="AT114" s="993"/>
      <c r="AU114" s="937"/>
      <c r="AV114" s="938"/>
      <c r="AW114" s="938"/>
      <c r="AX114" s="938"/>
      <c r="AY114" s="938"/>
      <c r="AZ114" s="951" t="s">
        <v>475</v>
      </c>
      <c r="BA114" s="952"/>
      <c r="BB114" s="952"/>
      <c r="BC114" s="952"/>
      <c r="BD114" s="952"/>
      <c r="BE114" s="952"/>
      <c r="BF114" s="952"/>
      <c r="BG114" s="952"/>
      <c r="BH114" s="952"/>
      <c r="BI114" s="952"/>
      <c r="BJ114" s="952"/>
      <c r="BK114" s="952"/>
      <c r="BL114" s="952"/>
      <c r="BM114" s="952"/>
      <c r="BN114" s="952"/>
      <c r="BO114" s="952"/>
      <c r="BP114" s="953"/>
      <c r="BQ114" s="954">
        <v>8573139</v>
      </c>
      <c r="BR114" s="955"/>
      <c r="BS114" s="955"/>
      <c r="BT114" s="955"/>
      <c r="BU114" s="955"/>
      <c r="BV114" s="955">
        <v>8667174</v>
      </c>
      <c r="BW114" s="955"/>
      <c r="BX114" s="955"/>
      <c r="BY114" s="955"/>
      <c r="BZ114" s="955"/>
      <c r="CA114" s="955">
        <v>9035201</v>
      </c>
      <c r="CB114" s="955"/>
      <c r="CC114" s="955"/>
      <c r="CD114" s="955"/>
      <c r="CE114" s="955"/>
      <c r="CF114" s="949">
        <v>27.6</v>
      </c>
      <c r="CG114" s="950"/>
      <c r="CH114" s="950"/>
      <c r="CI114" s="950"/>
      <c r="CJ114" s="950"/>
      <c r="CK114" s="977"/>
      <c r="CL114" s="978"/>
      <c r="CM114" s="951" t="s">
        <v>476</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467</v>
      </c>
      <c r="DH114" s="988"/>
      <c r="DI114" s="988"/>
      <c r="DJ114" s="988"/>
      <c r="DK114" s="989"/>
      <c r="DL114" s="990" t="s">
        <v>467</v>
      </c>
      <c r="DM114" s="988"/>
      <c r="DN114" s="988"/>
      <c r="DO114" s="988"/>
      <c r="DP114" s="989"/>
      <c r="DQ114" s="990" t="s">
        <v>467</v>
      </c>
      <c r="DR114" s="988"/>
      <c r="DS114" s="988"/>
      <c r="DT114" s="988"/>
      <c r="DU114" s="989"/>
      <c r="DV114" s="991" t="s">
        <v>428</v>
      </c>
      <c r="DW114" s="992"/>
      <c r="DX114" s="992"/>
      <c r="DY114" s="992"/>
      <c r="DZ114" s="993"/>
    </row>
    <row r="115" spans="1:130" s="233" customFormat="1" ht="26.25" customHeight="1" x14ac:dyDescent="0.2">
      <c r="A115" s="983"/>
      <c r="B115" s="984"/>
      <c r="C115" s="952" t="s">
        <v>477</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218885</v>
      </c>
      <c r="AB115" s="967"/>
      <c r="AC115" s="967"/>
      <c r="AD115" s="967"/>
      <c r="AE115" s="968"/>
      <c r="AF115" s="969">
        <v>216435</v>
      </c>
      <c r="AG115" s="967"/>
      <c r="AH115" s="967"/>
      <c r="AI115" s="967"/>
      <c r="AJ115" s="968"/>
      <c r="AK115" s="969">
        <v>213270</v>
      </c>
      <c r="AL115" s="967"/>
      <c r="AM115" s="967"/>
      <c r="AN115" s="967"/>
      <c r="AO115" s="968"/>
      <c r="AP115" s="970">
        <v>0.7</v>
      </c>
      <c r="AQ115" s="971"/>
      <c r="AR115" s="971"/>
      <c r="AS115" s="971"/>
      <c r="AT115" s="972"/>
      <c r="AU115" s="937"/>
      <c r="AV115" s="938"/>
      <c r="AW115" s="938"/>
      <c r="AX115" s="938"/>
      <c r="AY115" s="938"/>
      <c r="AZ115" s="951" t="s">
        <v>478</v>
      </c>
      <c r="BA115" s="952"/>
      <c r="BB115" s="952"/>
      <c r="BC115" s="952"/>
      <c r="BD115" s="952"/>
      <c r="BE115" s="952"/>
      <c r="BF115" s="952"/>
      <c r="BG115" s="952"/>
      <c r="BH115" s="952"/>
      <c r="BI115" s="952"/>
      <c r="BJ115" s="952"/>
      <c r="BK115" s="952"/>
      <c r="BL115" s="952"/>
      <c r="BM115" s="952"/>
      <c r="BN115" s="952"/>
      <c r="BO115" s="952"/>
      <c r="BP115" s="953"/>
      <c r="BQ115" s="954">
        <v>1579898</v>
      </c>
      <c r="BR115" s="955"/>
      <c r="BS115" s="955"/>
      <c r="BT115" s="955"/>
      <c r="BU115" s="955"/>
      <c r="BV115" s="955">
        <v>585657</v>
      </c>
      <c r="BW115" s="955"/>
      <c r="BX115" s="955"/>
      <c r="BY115" s="955"/>
      <c r="BZ115" s="955"/>
      <c r="CA115" s="955">
        <v>511449</v>
      </c>
      <c r="CB115" s="955"/>
      <c r="CC115" s="955"/>
      <c r="CD115" s="955"/>
      <c r="CE115" s="955"/>
      <c r="CF115" s="949">
        <v>1.6</v>
      </c>
      <c r="CG115" s="950"/>
      <c r="CH115" s="950"/>
      <c r="CI115" s="950"/>
      <c r="CJ115" s="950"/>
      <c r="CK115" s="977"/>
      <c r="CL115" s="978"/>
      <c r="CM115" s="951" t="s">
        <v>479</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2233915</v>
      </c>
      <c r="DH115" s="988"/>
      <c r="DI115" s="988"/>
      <c r="DJ115" s="988"/>
      <c r="DK115" s="989"/>
      <c r="DL115" s="990">
        <v>2187680</v>
      </c>
      <c r="DM115" s="988"/>
      <c r="DN115" s="988"/>
      <c r="DO115" s="988"/>
      <c r="DP115" s="989"/>
      <c r="DQ115" s="990">
        <v>2095102</v>
      </c>
      <c r="DR115" s="988"/>
      <c r="DS115" s="988"/>
      <c r="DT115" s="988"/>
      <c r="DU115" s="989"/>
      <c r="DV115" s="991">
        <v>6.4</v>
      </c>
      <c r="DW115" s="992"/>
      <c r="DX115" s="992"/>
      <c r="DY115" s="992"/>
      <c r="DZ115" s="993"/>
    </row>
    <row r="116" spans="1:130" s="233" customFormat="1" ht="26.25" customHeight="1" x14ac:dyDescent="0.2">
      <c r="A116" s="985"/>
      <c r="B116" s="986"/>
      <c r="C116" s="994" t="s">
        <v>480</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468</v>
      </c>
      <c r="AB116" s="988"/>
      <c r="AC116" s="988"/>
      <c r="AD116" s="988"/>
      <c r="AE116" s="989"/>
      <c r="AF116" s="990">
        <v>194</v>
      </c>
      <c r="AG116" s="988"/>
      <c r="AH116" s="988"/>
      <c r="AI116" s="988"/>
      <c r="AJ116" s="989"/>
      <c r="AK116" s="990" t="s">
        <v>394</v>
      </c>
      <c r="AL116" s="988"/>
      <c r="AM116" s="988"/>
      <c r="AN116" s="988"/>
      <c r="AO116" s="989"/>
      <c r="AP116" s="991" t="s">
        <v>467</v>
      </c>
      <c r="AQ116" s="992"/>
      <c r="AR116" s="992"/>
      <c r="AS116" s="992"/>
      <c r="AT116" s="993"/>
      <c r="AU116" s="937"/>
      <c r="AV116" s="938"/>
      <c r="AW116" s="938"/>
      <c r="AX116" s="938"/>
      <c r="AY116" s="938"/>
      <c r="AZ116" s="996" t="s">
        <v>481</v>
      </c>
      <c r="BA116" s="997"/>
      <c r="BB116" s="997"/>
      <c r="BC116" s="997"/>
      <c r="BD116" s="997"/>
      <c r="BE116" s="997"/>
      <c r="BF116" s="997"/>
      <c r="BG116" s="997"/>
      <c r="BH116" s="997"/>
      <c r="BI116" s="997"/>
      <c r="BJ116" s="997"/>
      <c r="BK116" s="997"/>
      <c r="BL116" s="997"/>
      <c r="BM116" s="997"/>
      <c r="BN116" s="997"/>
      <c r="BO116" s="997"/>
      <c r="BP116" s="998"/>
      <c r="BQ116" s="954" t="s">
        <v>394</v>
      </c>
      <c r="BR116" s="955"/>
      <c r="BS116" s="955"/>
      <c r="BT116" s="955"/>
      <c r="BU116" s="955"/>
      <c r="BV116" s="955" t="s">
        <v>482</v>
      </c>
      <c r="BW116" s="955"/>
      <c r="BX116" s="955"/>
      <c r="BY116" s="955"/>
      <c r="BZ116" s="955"/>
      <c r="CA116" s="955" t="s">
        <v>394</v>
      </c>
      <c r="CB116" s="955"/>
      <c r="CC116" s="955"/>
      <c r="CD116" s="955"/>
      <c r="CE116" s="955"/>
      <c r="CF116" s="949" t="s">
        <v>467</v>
      </c>
      <c r="CG116" s="950"/>
      <c r="CH116" s="950"/>
      <c r="CI116" s="950"/>
      <c r="CJ116" s="950"/>
      <c r="CK116" s="977"/>
      <c r="CL116" s="978"/>
      <c r="CM116" s="951" t="s">
        <v>483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428</v>
      </c>
      <c r="DH116" s="988"/>
      <c r="DI116" s="988"/>
      <c r="DJ116" s="988"/>
      <c r="DK116" s="989"/>
      <c r="DL116" s="990" t="s">
        <v>460</v>
      </c>
      <c r="DM116" s="988"/>
      <c r="DN116" s="988"/>
      <c r="DO116" s="988"/>
      <c r="DP116" s="989"/>
      <c r="DQ116" s="990" t="s">
        <v>460</v>
      </c>
      <c r="DR116" s="988"/>
      <c r="DS116" s="988"/>
      <c r="DT116" s="988"/>
      <c r="DU116" s="989"/>
      <c r="DV116" s="991" t="s">
        <v>464</v>
      </c>
      <c r="DW116" s="992"/>
      <c r="DX116" s="992"/>
      <c r="DY116" s="992"/>
      <c r="DZ116" s="993"/>
    </row>
    <row r="117" spans="1:130" s="233" customFormat="1" ht="26.25" customHeight="1" x14ac:dyDescent="0.2">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484</v>
      </c>
      <c r="Z117" s="923"/>
      <c r="AA117" s="1007">
        <v>7286972</v>
      </c>
      <c r="AB117" s="1008"/>
      <c r="AC117" s="1008"/>
      <c r="AD117" s="1008"/>
      <c r="AE117" s="1009"/>
      <c r="AF117" s="1010">
        <v>7147447</v>
      </c>
      <c r="AG117" s="1008"/>
      <c r="AH117" s="1008"/>
      <c r="AI117" s="1008"/>
      <c r="AJ117" s="1009"/>
      <c r="AK117" s="1010">
        <v>6995250</v>
      </c>
      <c r="AL117" s="1008"/>
      <c r="AM117" s="1008"/>
      <c r="AN117" s="1008"/>
      <c r="AO117" s="1009"/>
      <c r="AP117" s="1011"/>
      <c r="AQ117" s="1012"/>
      <c r="AR117" s="1012"/>
      <c r="AS117" s="1012"/>
      <c r="AT117" s="1013"/>
      <c r="AU117" s="937"/>
      <c r="AV117" s="938"/>
      <c r="AW117" s="938"/>
      <c r="AX117" s="938"/>
      <c r="AY117" s="938"/>
      <c r="AZ117" s="1003" t="s">
        <v>485</v>
      </c>
      <c r="BA117" s="1004"/>
      <c r="BB117" s="1004"/>
      <c r="BC117" s="1004"/>
      <c r="BD117" s="1004"/>
      <c r="BE117" s="1004"/>
      <c r="BF117" s="1004"/>
      <c r="BG117" s="1004"/>
      <c r="BH117" s="1004"/>
      <c r="BI117" s="1004"/>
      <c r="BJ117" s="1004"/>
      <c r="BK117" s="1004"/>
      <c r="BL117" s="1004"/>
      <c r="BM117" s="1004"/>
      <c r="BN117" s="1004"/>
      <c r="BO117" s="1004"/>
      <c r="BP117" s="1005"/>
      <c r="BQ117" s="954" t="s">
        <v>460</v>
      </c>
      <c r="BR117" s="955"/>
      <c r="BS117" s="955"/>
      <c r="BT117" s="955"/>
      <c r="BU117" s="955"/>
      <c r="BV117" s="955" t="s">
        <v>467</v>
      </c>
      <c r="BW117" s="955"/>
      <c r="BX117" s="955"/>
      <c r="BY117" s="955"/>
      <c r="BZ117" s="955"/>
      <c r="CA117" s="955" t="s">
        <v>467</v>
      </c>
      <c r="CB117" s="955"/>
      <c r="CC117" s="955"/>
      <c r="CD117" s="955"/>
      <c r="CE117" s="955"/>
      <c r="CF117" s="949" t="s">
        <v>396</v>
      </c>
      <c r="CG117" s="950"/>
      <c r="CH117" s="950"/>
      <c r="CI117" s="950"/>
      <c r="CJ117" s="950"/>
      <c r="CK117" s="977"/>
      <c r="CL117" s="978"/>
      <c r="CM117" s="951" t="s">
        <v>486</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467</v>
      </c>
      <c r="DH117" s="988"/>
      <c r="DI117" s="988"/>
      <c r="DJ117" s="988"/>
      <c r="DK117" s="989"/>
      <c r="DL117" s="990" t="s">
        <v>467</v>
      </c>
      <c r="DM117" s="988"/>
      <c r="DN117" s="988"/>
      <c r="DO117" s="988"/>
      <c r="DP117" s="989"/>
      <c r="DQ117" s="990" t="s">
        <v>467</v>
      </c>
      <c r="DR117" s="988"/>
      <c r="DS117" s="988"/>
      <c r="DT117" s="988"/>
      <c r="DU117" s="989"/>
      <c r="DV117" s="991" t="s">
        <v>467</v>
      </c>
      <c r="DW117" s="992"/>
      <c r="DX117" s="992"/>
      <c r="DY117" s="992"/>
      <c r="DZ117" s="993"/>
    </row>
    <row r="118" spans="1:130" s="233" customFormat="1" ht="26.25" customHeight="1" x14ac:dyDescent="0.2">
      <c r="A118" s="941" t="s">
        <v>454</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451</v>
      </c>
      <c r="AB118" s="922"/>
      <c r="AC118" s="922"/>
      <c r="AD118" s="922"/>
      <c r="AE118" s="923"/>
      <c r="AF118" s="921" t="s">
        <v>452</v>
      </c>
      <c r="AG118" s="922"/>
      <c r="AH118" s="922"/>
      <c r="AI118" s="922"/>
      <c r="AJ118" s="923"/>
      <c r="AK118" s="921" t="s">
        <v>308</v>
      </c>
      <c r="AL118" s="922"/>
      <c r="AM118" s="922"/>
      <c r="AN118" s="922"/>
      <c r="AO118" s="923"/>
      <c r="AP118" s="999" t="s">
        <v>453</v>
      </c>
      <c r="AQ118" s="1000"/>
      <c r="AR118" s="1000"/>
      <c r="AS118" s="1000"/>
      <c r="AT118" s="1001"/>
      <c r="AU118" s="937"/>
      <c r="AV118" s="938"/>
      <c r="AW118" s="938"/>
      <c r="AX118" s="938"/>
      <c r="AY118" s="938"/>
      <c r="AZ118" s="1002" t="s">
        <v>487</v>
      </c>
      <c r="BA118" s="994"/>
      <c r="BB118" s="994"/>
      <c r="BC118" s="994"/>
      <c r="BD118" s="994"/>
      <c r="BE118" s="994"/>
      <c r="BF118" s="994"/>
      <c r="BG118" s="994"/>
      <c r="BH118" s="994"/>
      <c r="BI118" s="994"/>
      <c r="BJ118" s="994"/>
      <c r="BK118" s="994"/>
      <c r="BL118" s="994"/>
      <c r="BM118" s="994"/>
      <c r="BN118" s="994"/>
      <c r="BO118" s="994"/>
      <c r="BP118" s="995"/>
      <c r="BQ118" s="1028" t="s">
        <v>467</v>
      </c>
      <c r="BR118" s="1029"/>
      <c r="BS118" s="1029"/>
      <c r="BT118" s="1029"/>
      <c r="BU118" s="1029"/>
      <c r="BV118" s="1029" t="s">
        <v>468</v>
      </c>
      <c r="BW118" s="1029"/>
      <c r="BX118" s="1029"/>
      <c r="BY118" s="1029"/>
      <c r="BZ118" s="1029"/>
      <c r="CA118" s="1029" t="s">
        <v>460</v>
      </c>
      <c r="CB118" s="1029"/>
      <c r="CC118" s="1029"/>
      <c r="CD118" s="1029"/>
      <c r="CE118" s="1029"/>
      <c r="CF118" s="949" t="s">
        <v>428</v>
      </c>
      <c r="CG118" s="950"/>
      <c r="CH118" s="950"/>
      <c r="CI118" s="950"/>
      <c r="CJ118" s="950"/>
      <c r="CK118" s="977"/>
      <c r="CL118" s="978"/>
      <c r="CM118" s="951" t="s">
        <v>488</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464</v>
      </c>
      <c r="DH118" s="988"/>
      <c r="DI118" s="988"/>
      <c r="DJ118" s="988"/>
      <c r="DK118" s="989"/>
      <c r="DL118" s="990" t="s">
        <v>464</v>
      </c>
      <c r="DM118" s="988"/>
      <c r="DN118" s="988"/>
      <c r="DO118" s="988"/>
      <c r="DP118" s="989"/>
      <c r="DQ118" s="990" t="s">
        <v>468</v>
      </c>
      <c r="DR118" s="988"/>
      <c r="DS118" s="988"/>
      <c r="DT118" s="988"/>
      <c r="DU118" s="989"/>
      <c r="DV118" s="991" t="s">
        <v>460</v>
      </c>
      <c r="DW118" s="992"/>
      <c r="DX118" s="992"/>
      <c r="DY118" s="992"/>
      <c r="DZ118" s="993"/>
    </row>
    <row r="119" spans="1:130" s="233" customFormat="1" ht="26.25" customHeight="1" x14ac:dyDescent="0.2">
      <c r="A119" s="1085" t="s">
        <v>457</v>
      </c>
      <c r="B119" s="976"/>
      <c r="C119" s="958" t="s">
        <v>458</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v>174429</v>
      </c>
      <c r="AB119" s="929"/>
      <c r="AC119" s="929"/>
      <c r="AD119" s="929"/>
      <c r="AE119" s="930"/>
      <c r="AF119" s="931">
        <v>174581</v>
      </c>
      <c r="AG119" s="929"/>
      <c r="AH119" s="929"/>
      <c r="AI119" s="929"/>
      <c r="AJ119" s="930"/>
      <c r="AK119" s="931">
        <v>174736</v>
      </c>
      <c r="AL119" s="929"/>
      <c r="AM119" s="929"/>
      <c r="AN119" s="929"/>
      <c r="AO119" s="930"/>
      <c r="AP119" s="932">
        <v>0.5</v>
      </c>
      <c r="AQ119" s="933"/>
      <c r="AR119" s="933"/>
      <c r="AS119" s="933"/>
      <c r="AT119" s="934"/>
      <c r="AU119" s="939"/>
      <c r="AV119" s="940"/>
      <c r="AW119" s="940"/>
      <c r="AX119" s="940"/>
      <c r="AY119" s="940"/>
      <c r="AZ119" s="254" t="s">
        <v>188</v>
      </c>
      <c r="BA119" s="254"/>
      <c r="BB119" s="254"/>
      <c r="BC119" s="254"/>
      <c r="BD119" s="254"/>
      <c r="BE119" s="254"/>
      <c r="BF119" s="254"/>
      <c r="BG119" s="254"/>
      <c r="BH119" s="254"/>
      <c r="BI119" s="254"/>
      <c r="BJ119" s="254"/>
      <c r="BK119" s="254"/>
      <c r="BL119" s="254"/>
      <c r="BM119" s="254"/>
      <c r="BN119" s="254"/>
      <c r="BO119" s="1006" t="s">
        <v>489</v>
      </c>
      <c r="BP119" s="1034"/>
      <c r="BQ119" s="1028">
        <v>102630074</v>
      </c>
      <c r="BR119" s="1029"/>
      <c r="BS119" s="1029"/>
      <c r="BT119" s="1029"/>
      <c r="BU119" s="1029"/>
      <c r="BV119" s="1029">
        <v>99692238</v>
      </c>
      <c r="BW119" s="1029"/>
      <c r="BX119" s="1029"/>
      <c r="BY119" s="1029"/>
      <c r="BZ119" s="1029"/>
      <c r="CA119" s="1029">
        <v>96409964</v>
      </c>
      <c r="CB119" s="1029"/>
      <c r="CC119" s="1029"/>
      <c r="CD119" s="1029"/>
      <c r="CE119" s="1029"/>
      <c r="CF119" s="1030"/>
      <c r="CG119" s="1031"/>
      <c r="CH119" s="1031"/>
      <c r="CI119" s="1031"/>
      <c r="CJ119" s="1032"/>
      <c r="CK119" s="979"/>
      <c r="CL119" s="980"/>
      <c r="CM119" s="1002" t="s">
        <v>490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440425</v>
      </c>
      <c r="DH119" s="1015"/>
      <c r="DI119" s="1015"/>
      <c r="DJ119" s="1015"/>
      <c r="DK119" s="1016"/>
      <c r="DL119" s="1014">
        <v>397758</v>
      </c>
      <c r="DM119" s="1015"/>
      <c r="DN119" s="1015"/>
      <c r="DO119" s="1015"/>
      <c r="DP119" s="1016"/>
      <c r="DQ119" s="1014">
        <v>358447</v>
      </c>
      <c r="DR119" s="1015"/>
      <c r="DS119" s="1015"/>
      <c r="DT119" s="1015"/>
      <c r="DU119" s="1016"/>
      <c r="DV119" s="1017">
        <v>1.1000000000000001</v>
      </c>
      <c r="DW119" s="1018"/>
      <c r="DX119" s="1018"/>
      <c r="DY119" s="1018"/>
      <c r="DZ119" s="1019"/>
    </row>
    <row r="120" spans="1:130" s="233" customFormat="1" ht="26.25" customHeight="1" x14ac:dyDescent="0.2">
      <c r="A120" s="1086"/>
      <c r="B120" s="978"/>
      <c r="C120" s="951" t="s">
        <v>463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468</v>
      </c>
      <c r="AB120" s="988"/>
      <c r="AC120" s="988"/>
      <c r="AD120" s="988"/>
      <c r="AE120" s="989"/>
      <c r="AF120" s="990" t="s">
        <v>396</v>
      </c>
      <c r="AG120" s="988"/>
      <c r="AH120" s="988"/>
      <c r="AI120" s="988"/>
      <c r="AJ120" s="989"/>
      <c r="AK120" s="990" t="s">
        <v>428</v>
      </c>
      <c r="AL120" s="988"/>
      <c r="AM120" s="988"/>
      <c r="AN120" s="988"/>
      <c r="AO120" s="989"/>
      <c r="AP120" s="991" t="s">
        <v>460</v>
      </c>
      <c r="AQ120" s="992"/>
      <c r="AR120" s="992"/>
      <c r="AS120" s="992"/>
      <c r="AT120" s="993"/>
      <c r="AU120" s="1020" t="s">
        <v>491</v>
      </c>
      <c r="AV120" s="1021"/>
      <c r="AW120" s="1021"/>
      <c r="AX120" s="1021"/>
      <c r="AY120" s="1022"/>
      <c r="AZ120" s="958" t="s">
        <v>492</v>
      </c>
      <c r="BA120" s="926"/>
      <c r="BB120" s="926"/>
      <c r="BC120" s="926"/>
      <c r="BD120" s="926"/>
      <c r="BE120" s="926"/>
      <c r="BF120" s="926"/>
      <c r="BG120" s="926"/>
      <c r="BH120" s="926"/>
      <c r="BI120" s="926"/>
      <c r="BJ120" s="926"/>
      <c r="BK120" s="926"/>
      <c r="BL120" s="926"/>
      <c r="BM120" s="926"/>
      <c r="BN120" s="926"/>
      <c r="BO120" s="926"/>
      <c r="BP120" s="927"/>
      <c r="BQ120" s="959">
        <v>12003311</v>
      </c>
      <c r="BR120" s="960"/>
      <c r="BS120" s="960"/>
      <c r="BT120" s="960"/>
      <c r="BU120" s="960"/>
      <c r="BV120" s="960">
        <v>12770971</v>
      </c>
      <c r="BW120" s="960"/>
      <c r="BX120" s="960"/>
      <c r="BY120" s="960"/>
      <c r="BZ120" s="960"/>
      <c r="CA120" s="960">
        <v>15097630</v>
      </c>
      <c r="CB120" s="960"/>
      <c r="CC120" s="960"/>
      <c r="CD120" s="960"/>
      <c r="CE120" s="960"/>
      <c r="CF120" s="973">
        <v>46.1</v>
      </c>
      <c r="CG120" s="974"/>
      <c r="CH120" s="974"/>
      <c r="CI120" s="974"/>
      <c r="CJ120" s="974"/>
      <c r="CK120" s="1035" t="s">
        <v>493</v>
      </c>
      <c r="CL120" s="1036"/>
      <c r="CM120" s="1036"/>
      <c r="CN120" s="1036"/>
      <c r="CO120" s="1037"/>
      <c r="CP120" s="1043" t="s">
        <v>494</v>
      </c>
      <c r="CQ120" s="1044"/>
      <c r="CR120" s="1044"/>
      <c r="CS120" s="1044"/>
      <c r="CT120" s="1044"/>
      <c r="CU120" s="1044"/>
      <c r="CV120" s="1044"/>
      <c r="CW120" s="1044"/>
      <c r="CX120" s="1044"/>
      <c r="CY120" s="1044"/>
      <c r="CZ120" s="1044"/>
      <c r="DA120" s="1044"/>
      <c r="DB120" s="1044"/>
      <c r="DC120" s="1044"/>
      <c r="DD120" s="1044"/>
      <c r="DE120" s="1044"/>
      <c r="DF120" s="1045"/>
      <c r="DG120" s="959">
        <v>14069585</v>
      </c>
      <c r="DH120" s="960"/>
      <c r="DI120" s="960"/>
      <c r="DJ120" s="960"/>
      <c r="DK120" s="960"/>
      <c r="DL120" s="960">
        <v>12493532</v>
      </c>
      <c r="DM120" s="960"/>
      <c r="DN120" s="960"/>
      <c r="DO120" s="960"/>
      <c r="DP120" s="960"/>
      <c r="DQ120" s="960">
        <v>10322471</v>
      </c>
      <c r="DR120" s="960"/>
      <c r="DS120" s="960"/>
      <c r="DT120" s="960"/>
      <c r="DU120" s="960"/>
      <c r="DV120" s="961">
        <v>31.5</v>
      </c>
      <c r="DW120" s="961"/>
      <c r="DX120" s="961"/>
      <c r="DY120" s="961"/>
      <c r="DZ120" s="962"/>
    </row>
    <row r="121" spans="1:130" s="233" customFormat="1" ht="26.25" customHeight="1" x14ac:dyDescent="0.2">
      <c r="A121" s="1086"/>
      <c r="B121" s="978"/>
      <c r="C121" s="1003" t="s">
        <v>495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428</v>
      </c>
      <c r="AB121" s="988"/>
      <c r="AC121" s="988"/>
      <c r="AD121" s="988"/>
      <c r="AE121" s="989"/>
      <c r="AF121" s="990" t="s">
        <v>428</v>
      </c>
      <c r="AG121" s="988"/>
      <c r="AH121" s="988"/>
      <c r="AI121" s="988"/>
      <c r="AJ121" s="989"/>
      <c r="AK121" s="990" t="s">
        <v>460</v>
      </c>
      <c r="AL121" s="988"/>
      <c r="AM121" s="988"/>
      <c r="AN121" s="988"/>
      <c r="AO121" s="989"/>
      <c r="AP121" s="991" t="s">
        <v>460</v>
      </c>
      <c r="AQ121" s="992"/>
      <c r="AR121" s="992"/>
      <c r="AS121" s="992"/>
      <c r="AT121" s="993"/>
      <c r="AU121" s="1023"/>
      <c r="AV121" s="1024"/>
      <c r="AW121" s="1024"/>
      <c r="AX121" s="1024"/>
      <c r="AY121" s="1025"/>
      <c r="AZ121" s="951" t="s">
        <v>496</v>
      </c>
      <c r="BA121" s="952"/>
      <c r="BB121" s="952"/>
      <c r="BC121" s="952"/>
      <c r="BD121" s="952"/>
      <c r="BE121" s="952"/>
      <c r="BF121" s="952"/>
      <c r="BG121" s="952"/>
      <c r="BH121" s="952"/>
      <c r="BI121" s="952"/>
      <c r="BJ121" s="952"/>
      <c r="BK121" s="952"/>
      <c r="BL121" s="952"/>
      <c r="BM121" s="952"/>
      <c r="BN121" s="952"/>
      <c r="BO121" s="952"/>
      <c r="BP121" s="953"/>
      <c r="BQ121" s="954">
        <v>18597555</v>
      </c>
      <c r="BR121" s="955"/>
      <c r="BS121" s="955"/>
      <c r="BT121" s="955"/>
      <c r="BU121" s="955"/>
      <c r="BV121" s="955">
        <v>17139520</v>
      </c>
      <c r="BW121" s="955"/>
      <c r="BX121" s="955"/>
      <c r="BY121" s="955"/>
      <c r="BZ121" s="955"/>
      <c r="CA121" s="955">
        <v>14859959</v>
      </c>
      <c r="CB121" s="955"/>
      <c r="CC121" s="955"/>
      <c r="CD121" s="955"/>
      <c r="CE121" s="955"/>
      <c r="CF121" s="949">
        <v>45.4</v>
      </c>
      <c r="CG121" s="950"/>
      <c r="CH121" s="950"/>
      <c r="CI121" s="950"/>
      <c r="CJ121" s="950"/>
      <c r="CK121" s="1038"/>
      <c r="CL121" s="1039"/>
      <c r="CM121" s="1039"/>
      <c r="CN121" s="1039"/>
      <c r="CO121" s="1040"/>
      <c r="CP121" s="1048" t="s">
        <v>497</v>
      </c>
      <c r="CQ121" s="1049"/>
      <c r="CR121" s="1049"/>
      <c r="CS121" s="1049"/>
      <c r="CT121" s="1049"/>
      <c r="CU121" s="1049"/>
      <c r="CV121" s="1049"/>
      <c r="CW121" s="1049"/>
      <c r="CX121" s="1049"/>
      <c r="CY121" s="1049"/>
      <c r="CZ121" s="1049"/>
      <c r="DA121" s="1049"/>
      <c r="DB121" s="1049"/>
      <c r="DC121" s="1049"/>
      <c r="DD121" s="1049"/>
      <c r="DE121" s="1049"/>
      <c r="DF121" s="1050"/>
      <c r="DG121" s="954">
        <v>1893878</v>
      </c>
      <c r="DH121" s="955"/>
      <c r="DI121" s="955"/>
      <c r="DJ121" s="955"/>
      <c r="DK121" s="955"/>
      <c r="DL121" s="955">
        <v>1909800</v>
      </c>
      <c r="DM121" s="955"/>
      <c r="DN121" s="955"/>
      <c r="DO121" s="955"/>
      <c r="DP121" s="955"/>
      <c r="DQ121" s="955">
        <v>1974052</v>
      </c>
      <c r="DR121" s="955"/>
      <c r="DS121" s="955"/>
      <c r="DT121" s="955"/>
      <c r="DU121" s="955"/>
      <c r="DV121" s="956">
        <v>6</v>
      </c>
      <c r="DW121" s="956"/>
      <c r="DX121" s="956"/>
      <c r="DY121" s="956"/>
      <c r="DZ121" s="957"/>
    </row>
    <row r="122" spans="1:130" s="233" customFormat="1" ht="26.25" customHeight="1" x14ac:dyDescent="0.2">
      <c r="A122" s="1086"/>
      <c r="B122" s="978"/>
      <c r="C122" s="951" t="s">
        <v>476</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428</v>
      </c>
      <c r="AB122" s="988"/>
      <c r="AC122" s="988"/>
      <c r="AD122" s="988"/>
      <c r="AE122" s="989"/>
      <c r="AF122" s="990" t="s">
        <v>464</v>
      </c>
      <c r="AG122" s="988"/>
      <c r="AH122" s="988"/>
      <c r="AI122" s="988"/>
      <c r="AJ122" s="989"/>
      <c r="AK122" s="990" t="s">
        <v>428</v>
      </c>
      <c r="AL122" s="988"/>
      <c r="AM122" s="988"/>
      <c r="AN122" s="988"/>
      <c r="AO122" s="989"/>
      <c r="AP122" s="991" t="s">
        <v>468</v>
      </c>
      <c r="AQ122" s="992"/>
      <c r="AR122" s="992"/>
      <c r="AS122" s="992"/>
      <c r="AT122" s="993"/>
      <c r="AU122" s="1023"/>
      <c r="AV122" s="1024"/>
      <c r="AW122" s="1024"/>
      <c r="AX122" s="1024"/>
      <c r="AY122" s="1025"/>
      <c r="AZ122" s="1002" t="s">
        <v>498</v>
      </c>
      <c r="BA122" s="994"/>
      <c r="BB122" s="994"/>
      <c r="BC122" s="994"/>
      <c r="BD122" s="994"/>
      <c r="BE122" s="994"/>
      <c r="BF122" s="994"/>
      <c r="BG122" s="994"/>
      <c r="BH122" s="994"/>
      <c r="BI122" s="994"/>
      <c r="BJ122" s="994"/>
      <c r="BK122" s="994"/>
      <c r="BL122" s="994"/>
      <c r="BM122" s="994"/>
      <c r="BN122" s="994"/>
      <c r="BO122" s="994"/>
      <c r="BP122" s="995"/>
      <c r="BQ122" s="1028">
        <v>60820058</v>
      </c>
      <c r="BR122" s="1029"/>
      <c r="BS122" s="1029"/>
      <c r="BT122" s="1029"/>
      <c r="BU122" s="1029"/>
      <c r="BV122" s="1029">
        <v>59661623</v>
      </c>
      <c r="BW122" s="1029"/>
      <c r="BX122" s="1029"/>
      <c r="BY122" s="1029"/>
      <c r="BZ122" s="1029"/>
      <c r="CA122" s="1029">
        <v>58255470</v>
      </c>
      <c r="CB122" s="1029"/>
      <c r="CC122" s="1029"/>
      <c r="CD122" s="1029"/>
      <c r="CE122" s="1029"/>
      <c r="CF122" s="1046">
        <v>177.9</v>
      </c>
      <c r="CG122" s="1047"/>
      <c r="CH122" s="1047"/>
      <c r="CI122" s="1047"/>
      <c r="CJ122" s="1047"/>
      <c r="CK122" s="1038"/>
      <c r="CL122" s="1039"/>
      <c r="CM122" s="1039"/>
      <c r="CN122" s="1039"/>
      <c r="CO122" s="1040"/>
      <c r="CP122" s="1048" t="s">
        <v>499</v>
      </c>
      <c r="CQ122" s="1049"/>
      <c r="CR122" s="1049"/>
      <c r="CS122" s="1049"/>
      <c r="CT122" s="1049"/>
      <c r="CU122" s="1049"/>
      <c r="CV122" s="1049"/>
      <c r="CW122" s="1049"/>
      <c r="CX122" s="1049"/>
      <c r="CY122" s="1049"/>
      <c r="CZ122" s="1049"/>
      <c r="DA122" s="1049"/>
      <c r="DB122" s="1049"/>
      <c r="DC122" s="1049"/>
      <c r="DD122" s="1049"/>
      <c r="DE122" s="1049"/>
      <c r="DF122" s="1050"/>
      <c r="DG122" s="954">
        <v>1277375</v>
      </c>
      <c r="DH122" s="955"/>
      <c r="DI122" s="955"/>
      <c r="DJ122" s="955"/>
      <c r="DK122" s="955"/>
      <c r="DL122" s="955">
        <v>1162402</v>
      </c>
      <c r="DM122" s="955"/>
      <c r="DN122" s="955"/>
      <c r="DO122" s="955"/>
      <c r="DP122" s="955"/>
      <c r="DQ122" s="955">
        <v>940030</v>
      </c>
      <c r="DR122" s="955"/>
      <c r="DS122" s="955"/>
      <c r="DT122" s="955"/>
      <c r="DU122" s="955"/>
      <c r="DV122" s="956">
        <v>2.9</v>
      </c>
      <c r="DW122" s="956"/>
      <c r="DX122" s="956"/>
      <c r="DY122" s="956"/>
      <c r="DZ122" s="957"/>
    </row>
    <row r="123" spans="1:130" s="233" customFormat="1" ht="26.25" customHeight="1" x14ac:dyDescent="0.2">
      <c r="A123" s="1086"/>
      <c r="B123" s="978"/>
      <c r="C123" s="951" t="s">
        <v>483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428</v>
      </c>
      <c r="AB123" s="988"/>
      <c r="AC123" s="988"/>
      <c r="AD123" s="988"/>
      <c r="AE123" s="989"/>
      <c r="AF123" s="990" t="s">
        <v>428</v>
      </c>
      <c r="AG123" s="988"/>
      <c r="AH123" s="988"/>
      <c r="AI123" s="988"/>
      <c r="AJ123" s="989"/>
      <c r="AK123" s="990" t="s">
        <v>428</v>
      </c>
      <c r="AL123" s="988"/>
      <c r="AM123" s="988"/>
      <c r="AN123" s="988"/>
      <c r="AO123" s="989"/>
      <c r="AP123" s="991" t="s">
        <v>460</v>
      </c>
      <c r="AQ123" s="992"/>
      <c r="AR123" s="992"/>
      <c r="AS123" s="992"/>
      <c r="AT123" s="993"/>
      <c r="AU123" s="1026"/>
      <c r="AV123" s="1027"/>
      <c r="AW123" s="1027"/>
      <c r="AX123" s="1027"/>
      <c r="AY123" s="1027"/>
      <c r="AZ123" s="254" t="s">
        <v>188</v>
      </c>
      <c r="BA123" s="254"/>
      <c r="BB123" s="254"/>
      <c r="BC123" s="254"/>
      <c r="BD123" s="254"/>
      <c r="BE123" s="254"/>
      <c r="BF123" s="254"/>
      <c r="BG123" s="254"/>
      <c r="BH123" s="254"/>
      <c r="BI123" s="254"/>
      <c r="BJ123" s="254"/>
      <c r="BK123" s="254"/>
      <c r="BL123" s="254"/>
      <c r="BM123" s="254"/>
      <c r="BN123" s="254"/>
      <c r="BO123" s="1006" t="s">
        <v>500</v>
      </c>
      <c r="BP123" s="1034"/>
      <c r="BQ123" s="1092">
        <v>91420924</v>
      </c>
      <c r="BR123" s="1093"/>
      <c r="BS123" s="1093"/>
      <c r="BT123" s="1093"/>
      <c r="BU123" s="1093"/>
      <c r="BV123" s="1093">
        <v>89572114</v>
      </c>
      <c r="BW123" s="1093"/>
      <c r="BX123" s="1093"/>
      <c r="BY123" s="1093"/>
      <c r="BZ123" s="1093"/>
      <c r="CA123" s="1093">
        <v>88213059</v>
      </c>
      <c r="CB123" s="1093"/>
      <c r="CC123" s="1093"/>
      <c r="CD123" s="1093"/>
      <c r="CE123" s="1093"/>
      <c r="CF123" s="1030"/>
      <c r="CG123" s="1031"/>
      <c r="CH123" s="1031"/>
      <c r="CI123" s="1031"/>
      <c r="CJ123" s="1032"/>
      <c r="CK123" s="1038"/>
      <c r="CL123" s="1039"/>
      <c r="CM123" s="1039"/>
      <c r="CN123" s="1039"/>
      <c r="CO123" s="1040"/>
      <c r="CP123" s="1048" t="s">
        <v>501</v>
      </c>
      <c r="CQ123" s="1049"/>
      <c r="CR123" s="1049"/>
      <c r="CS123" s="1049"/>
      <c r="CT123" s="1049"/>
      <c r="CU123" s="1049"/>
      <c r="CV123" s="1049"/>
      <c r="CW123" s="1049"/>
      <c r="CX123" s="1049"/>
      <c r="CY123" s="1049"/>
      <c r="CZ123" s="1049"/>
      <c r="DA123" s="1049"/>
      <c r="DB123" s="1049"/>
      <c r="DC123" s="1049"/>
      <c r="DD123" s="1049"/>
      <c r="DE123" s="1049"/>
      <c r="DF123" s="1050"/>
      <c r="DG123" s="987">
        <v>485848</v>
      </c>
      <c r="DH123" s="988"/>
      <c r="DI123" s="988"/>
      <c r="DJ123" s="988"/>
      <c r="DK123" s="989"/>
      <c r="DL123" s="990">
        <v>610014</v>
      </c>
      <c r="DM123" s="988"/>
      <c r="DN123" s="988"/>
      <c r="DO123" s="988"/>
      <c r="DP123" s="989"/>
      <c r="DQ123" s="990">
        <v>602571</v>
      </c>
      <c r="DR123" s="988"/>
      <c r="DS123" s="988"/>
      <c r="DT123" s="988"/>
      <c r="DU123" s="989"/>
      <c r="DV123" s="991">
        <v>1.8</v>
      </c>
      <c r="DW123" s="992"/>
      <c r="DX123" s="992"/>
      <c r="DY123" s="992"/>
      <c r="DZ123" s="993"/>
    </row>
    <row r="124" spans="1:130" s="233" customFormat="1" ht="26.25" customHeight="1" thickBot="1" x14ac:dyDescent="0.25">
      <c r="A124" s="1086"/>
      <c r="B124" s="978"/>
      <c r="C124" s="951" t="s">
        <v>486</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396</v>
      </c>
      <c r="AB124" s="988"/>
      <c r="AC124" s="988"/>
      <c r="AD124" s="988"/>
      <c r="AE124" s="989"/>
      <c r="AF124" s="990" t="s">
        <v>396</v>
      </c>
      <c r="AG124" s="988"/>
      <c r="AH124" s="988"/>
      <c r="AI124" s="988"/>
      <c r="AJ124" s="989"/>
      <c r="AK124" s="990" t="s">
        <v>396</v>
      </c>
      <c r="AL124" s="988"/>
      <c r="AM124" s="988"/>
      <c r="AN124" s="988"/>
      <c r="AO124" s="989"/>
      <c r="AP124" s="991" t="s">
        <v>464</v>
      </c>
      <c r="AQ124" s="992"/>
      <c r="AR124" s="992"/>
      <c r="AS124" s="992"/>
      <c r="AT124" s="993"/>
      <c r="AU124" s="1088" t="s">
        <v>502</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37</v>
      </c>
      <c r="BR124" s="1056"/>
      <c r="BS124" s="1056"/>
      <c r="BT124" s="1056"/>
      <c r="BU124" s="1056"/>
      <c r="BV124" s="1056">
        <v>32.5</v>
      </c>
      <c r="BW124" s="1056"/>
      <c r="BX124" s="1056"/>
      <c r="BY124" s="1056"/>
      <c r="BZ124" s="1056"/>
      <c r="CA124" s="1056">
        <v>25</v>
      </c>
      <c r="CB124" s="1056"/>
      <c r="CC124" s="1056"/>
      <c r="CD124" s="1056"/>
      <c r="CE124" s="1056"/>
      <c r="CF124" s="1057"/>
      <c r="CG124" s="1058"/>
      <c r="CH124" s="1058"/>
      <c r="CI124" s="1058"/>
      <c r="CJ124" s="1059"/>
      <c r="CK124" s="1041"/>
      <c r="CL124" s="1041"/>
      <c r="CM124" s="1041"/>
      <c r="CN124" s="1041"/>
      <c r="CO124" s="1042"/>
      <c r="CP124" s="1048" t="s">
        <v>503</v>
      </c>
      <c r="CQ124" s="1049"/>
      <c r="CR124" s="1049"/>
      <c r="CS124" s="1049"/>
      <c r="CT124" s="1049"/>
      <c r="CU124" s="1049"/>
      <c r="CV124" s="1049"/>
      <c r="CW124" s="1049"/>
      <c r="CX124" s="1049"/>
      <c r="CY124" s="1049"/>
      <c r="CZ124" s="1049"/>
      <c r="DA124" s="1049"/>
      <c r="DB124" s="1049"/>
      <c r="DC124" s="1049"/>
      <c r="DD124" s="1049"/>
      <c r="DE124" s="1049"/>
      <c r="DF124" s="1050"/>
      <c r="DG124" s="1033">
        <v>365396</v>
      </c>
      <c r="DH124" s="1015"/>
      <c r="DI124" s="1015"/>
      <c r="DJ124" s="1015"/>
      <c r="DK124" s="1016"/>
      <c r="DL124" s="1014">
        <v>310333</v>
      </c>
      <c r="DM124" s="1015"/>
      <c r="DN124" s="1015"/>
      <c r="DO124" s="1015"/>
      <c r="DP124" s="1016"/>
      <c r="DQ124" s="1014">
        <v>254759</v>
      </c>
      <c r="DR124" s="1015"/>
      <c r="DS124" s="1015"/>
      <c r="DT124" s="1015"/>
      <c r="DU124" s="1016"/>
      <c r="DV124" s="1017">
        <v>0.8</v>
      </c>
      <c r="DW124" s="1018"/>
      <c r="DX124" s="1018"/>
      <c r="DY124" s="1018"/>
      <c r="DZ124" s="1019"/>
    </row>
    <row r="125" spans="1:130" s="233" customFormat="1" ht="26.25" customHeight="1" x14ac:dyDescent="0.2">
      <c r="A125" s="1086"/>
      <c r="B125" s="978"/>
      <c r="C125" s="951" t="s">
        <v>488</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504</v>
      </c>
      <c r="AB125" s="988"/>
      <c r="AC125" s="988"/>
      <c r="AD125" s="988"/>
      <c r="AE125" s="989"/>
      <c r="AF125" s="990" t="s">
        <v>482</v>
      </c>
      <c r="AG125" s="988"/>
      <c r="AH125" s="988"/>
      <c r="AI125" s="988"/>
      <c r="AJ125" s="989"/>
      <c r="AK125" s="990" t="s">
        <v>396</v>
      </c>
      <c r="AL125" s="988"/>
      <c r="AM125" s="988"/>
      <c r="AN125" s="988"/>
      <c r="AO125" s="989"/>
      <c r="AP125" s="991" t="s">
        <v>505</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506</v>
      </c>
      <c r="CL125" s="1036"/>
      <c r="CM125" s="1036"/>
      <c r="CN125" s="1036"/>
      <c r="CO125" s="1037"/>
      <c r="CP125" s="958" t="s">
        <v>507</v>
      </c>
      <c r="CQ125" s="926"/>
      <c r="CR125" s="926"/>
      <c r="CS125" s="926"/>
      <c r="CT125" s="926"/>
      <c r="CU125" s="926"/>
      <c r="CV125" s="926"/>
      <c r="CW125" s="926"/>
      <c r="CX125" s="926"/>
      <c r="CY125" s="926"/>
      <c r="CZ125" s="926"/>
      <c r="DA125" s="926"/>
      <c r="DB125" s="926"/>
      <c r="DC125" s="926"/>
      <c r="DD125" s="926"/>
      <c r="DE125" s="926"/>
      <c r="DF125" s="927"/>
      <c r="DG125" s="959" t="s">
        <v>464</v>
      </c>
      <c r="DH125" s="960"/>
      <c r="DI125" s="960"/>
      <c r="DJ125" s="960"/>
      <c r="DK125" s="960"/>
      <c r="DL125" s="960" t="s">
        <v>508</v>
      </c>
      <c r="DM125" s="960"/>
      <c r="DN125" s="960"/>
      <c r="DO125" s="960"/>
      <c r="DP125" s="960"/>
      <c r="DQ125" s="960" t="s">
        <v>464</v>
      </c>
      <c r="DR125" s="960"/>
      <c r="DS125" s="960"/>
      <c r="DT125" s="960"/>
      <c r="DU125" s="960"/>
      <c r="DV125" s="961" t="s">
        <v>464</v>
      </c>
      <c r="DW125" s="961"/>
      <c r="DX125" s="961"/>
      <c r="DY125" s="961"/>
      <c r="DZ125" s="962"/>
    </row>
    <row r="126" spans="1:130" s="233" customFormat="1" ht="26.25" customHeight="1" thickBot="1" x14ac:dyDescent="0.25">
      <c r="A126" s="1086"/>
      <c r="B126" s="978"/>
      <c r="C126" s="951" t="s">
        <v>490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44456</v>
      </c>
      <c r="AB126" s="988"/>
      <c r="AC126" s="988"/>
      <c r="AD126" s="988"/>
      <c r="AE126" s="989"/>
      <c r="AF126" s="990">
        <v>41854</v>
      </c>
      <c r="AG126" s="988"/>
      <c r="AH126" s="988"/>
      <c r="AI126" s="988"/>
      <c r="AJ126" s="989"/>
      <c r="AK126" s="990">
        <v>38534</v>
      </c>
      <c r="AL126" s="988"/>
      <c r="AM126" s="988"/>
      <c r="AN126" s="988"/>
      <c r="AO126" s="989"/>
      <c r="AP126" s="991">
        <v>0.1</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509</v>
      </c>
      <c r="CQ126" s="952"/>
      <c r="CR126" s="952"/>
      <c r="CS126" s="952"/>
      <c r="CT126" s="952"/>
      <c r="CU126" s="952"/>
      <c r="CV126" s="952"/>
      <c r="CW126" s="952"/>
      <c r="CX126" s="952"/>
      <c r="CY126" s="952"/>
      <c r="CZ126" s="952"/>
      <c r="DA126" s="952"/>
      <c r="DB126" s="952"/>
      <c r="DC126" s="952"/>
      <c r="DD126" s="952"/>
      <c r="DE126" s="952"/>
      <c r="DF126" s="953"/>
      <c r="DG126" s="954">
        <v>1579898</v>
      </c>
      <c r="DH126" s="955"/>
      <c r="DI126" s="955"/>
      <c r="DJ126" s="955"/>
      <c r="DK126" s="955"/>
      <c r="DL126" s="955">
        <v>585657</v>
      </c>
      <c r="DM126" s="955"/>
      <c r="DN126" s="955"/>
      <c r="DO126" s="955"/>
      <c r="DP126" s="955"/>
      <c r="DQ126" s="955">
        <v>511449</v>
      </c>
      <c r="DR126" s="955"/>
      <c r="DS126" s="955"/>
      <c r="DT126" s="955"/>
      <c r="DU126" s="955"/>
      <c r="DV126" s="956">
        <v>1.6</v>
      </c>
      <c r="DW126" s="956"/>
      <c r="DX126" s="956"/>
      <c r="DY126" s="956"/>
      <c r="DZ126" s="957"/>
    </row>
    <row r="127" spans="1:130" s="233" customFormat="1" ht="26.25" customHeight="1" x14ac:dyDescent="0.2">
      <c r="A127" s="1087"/>
      <c r="B127" s="980"/>
      <c r="C127" s="1002" t="s">
        <v>510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511</v>
      </c>
      <c r="AB127" s="988"/>
      <c r="AC127" s="988"/>
      <c r="AD127" s="988"/>
      <c r="AE127" s="989"/>
      <c r="AF127" s="990" t="s">
        <v>396</v>
      </c>
      <c r="AG127" s="988"/>
      <c r="AH127" s="988"/>
      <c r="AI127" s="988"/>
      <c r="AJ127" s="989"/>
      <c r="AK127" s="990" t="s">
        <v>512</v>
      </c>
      <c r="AL127" s="988"/>
      <c r="AM127" s="988"/>
      <c r="AN127" s="988"/>
      <c r="AO127" s="989"/>
      <c r="AP127" s="991" t="s">
        <v>513</v>
      </c>
      <c r="AQ127" s="992"/>
      <c r="AR127" s="992"/>
      <c r="AS127" s="992"/>
      <c r="AT127" s="993"/>
      <c r="AU127" s="235"/>
      <c r="AV127" s="235"/>
      <c r="AW127" s="235"/>
      <c r="AX127" s="1060" t="s">
        <v>514</v>
      </c>
      <c r="AY127" s="1061"/>
      <c r="AZ127" s="1061"/>
      <c r="BA127" s="1061"/>
      <c r="BB127" s="1061"/>
      <c r="BC127" s="1061"/>
      <c r="BD127" s="1061"/>
      <c r="BE127" s="1062"/>
      <c r="BF127" s="1063" t="s">
        <v>515</v>
      </c>
      <c r="BG127" s="1061"/>
      <c r="BH127" s="1061"/>
      <c r="BI127" s="1061"/>
      <c r="BJ127" s="1061"/>
      <c r="BK127" s="1061"/>
      <c r="BL127" s="1062"/>
      <c r="BM127" s="1063" t="s">
        <v>516</v>
      </c>
      <c r="BN127" s="1061"/>
      <c r="BO127" s="1061"/>
      <c r="BP127" s="1061"/>
      <c r="BQ127" s="1061"/>
      <c r="BR127" s="1061"/>
      <c r="BS127" s="1062"/>
      <c r="BT127" s="1063" t="s">
        <v>517</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518</v>
      </c>
      <c r="CQ127" s="952"/>
      <c r="CR127" s="952"/>
      <c r="CS127" s="952"/>
      <c r="CT127" s="952"/>
      <c r="CU127" s="952"/>
      <c r="CV127" s="952"/>
      <c r="CW127" s="952"/>
      <c r="CX127" s="952"/>
      <c r="CY127" s="952"/>
      <c r="CZ127" s="952"/>
      <c r="DA127" s="952"/>
      <c r="DB127" s="952"/>
      <c r="DC127" s="952"/>
      <c r="DD127" s="952"/>
      <c r="DE127" s="952"/>
      <c r="DF127" s="953"/>
      <c r="DG127" s="954" t="s">
        <v>505</v>
      </c>
      <c r="DH127" s="955"/>
      <c r="DI127" s="955"/>
      <c r="DJ127" s="955"/>
      <c r="DK127" s="955"/>
      <c r="DL127" s="955" t="s">
        <v>464</v>
      </c>
      <c r="DM127" s="955"/>
      <c r="DN127" s="955"/>
      <c r="DO127" s="955"/>
      <c r="DP127" s="955"/>
      <c r="DQ127" s="955" t="s">
        <v>505</v>
      </c>
      <c r="DR127" s="955"/>
      <c r="DS127" s="955"/>
      <c r="DT127" s="955"/>
      <c r="DU127" s="955"/>
      <c r="DV127" s="956" t="s">
        <v>513</v>
      </c>
      <c r="DW127" s="956"/>
      <c r="DX127" s="956"/>
      <c r="DY127" s="956"/>
      <c r="DZ127" s="957"/>
    </row>
    <row r="128" spans="1:130" s="233" customFormat="1" ht="26.25" customHeight="1" thickBot="1" x14ac:dyDescent="0.25">
      <c r="A128" s="1070" t="s">
        <v>519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520</v>
      </c>
      <c r="X128" s="1072"/>
      <c r="Y128" s="1072"/>
      <c r="Z128" s="1073"/>
      <c r="AA128" s="1074">
        <v>1751731</v>
      </c>
      <c r="AB128" s="1075"/>
      <c r="AC128" s="1075"/>
      <c r="AD128" s="1075"/>
      <c r="AE128" s="1076"/>
      <c r="AF128" s="1077">
        <v>1475153</v>
      </c>
      <c r="AG128" s="1075"/>
      <c r="AH128" s="1075"/>
      <c r="AI128" s="1075"/>
      <c r="AJ128" s="1076"/>
      <c r="AK128" s="1077">
        <v>1290863</v>
      </c>
      <c r="AL128" s="1075"/>
      <c r="AM128" s="1075"/>
      <c r="AN128" s="1075"/>
      <c r="AO128" s="1076"/>
      <c r="AP128" s="1078"/>
      <c r="AQ128" s="1079"/>
      <c r="AR128" s="1079"/>
      <c r="AS128" s="1079"/>
      <c r="AT128" s="1080"/>
      <c r="AU128" s="235"/>
      <c r="AV128" s="235"/>
      <c r="AW128" s="235"/>
      <c r="AX128" s="925" t="s">
        <v>521</v>
      </c>
      <c r="AY128" s="926"/>
      <c r="AZ128" s="926"/>
      <c r="BA128" s="926"/>
      <c r="BB128" s="926"/>
      <c r="BC128" s="926"/>
      <c r="BD128" s="926"/>
      <c r="BE128" s="927"/>
      <c r="BF128" s="1081" t="s">
        <v>464</v>
      </c>
      <c r="BG128" s="1082"/>
      <c r="BH128" s="1082"/>
      <c r="BI128" s="1082"/>
      <c r="BJ128" s="1082"/>
      <c r="BK128" s="1082"/>
      <c r="BL128" s="1083"/>
      <c r="BM128" s="1081">
        <v>11.52</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522</v>
      </c>
      <c r="CQ128" s="755"/>
      <c r="CR128" s="755"/>
      <c r="CS128" s="755"/>
      <c r="CT128" s="755"/>
      <c r="CU128" s="755"/>
      <c r="CV128" s="755"/>
      <c r="CW128" s="755"/>
      <c r="CX128" s="755"/>
      <c r="CY128" s="755"/>
      <c r="CZ128" s="755"/>
      <c r="DA128" s="755"/>
      <c r="DB128" s="755"/>
      <c r="DC128" s="755"/>
      <c r="DD128" s="755"/>
      <c r="DE128" s="755"/>
      <c r="DF128" s="1065"/>
      <c r="DG128" s="1066" t="s">
        <v>523</v>
      </c>
      <c r="DH128" s="1067"/>
      <c r="DI128" s="1067"/>
      <c r="DJ128" s="1067"/>
      <c r="DK128" s="1067"/>
      <c r="DL128" s="1067" t="s">
        <v>464</v>
      </c>
      <c r="DM128" s="1067"/>
      <c r="DN128" s="1067"/>
      <c r="DO128" s="1067"/>
      <c r="DP128" s="1067"/>
      <c r="DQ128" s="1067" t="s">
        <v>464</v>
      </c>
      <c r="DR128" s="1067"/>
      <c r="DS128" s="1067"/>
      <c r="DT128" s="1067"/>
      <c r="DU128" s="1067"/>
      <c r="DV128" s="1068" t="s">
        <v>464</v>
      </c>
      <c r="DW128" s="1068"/>
      <c r="DX128" s="1068"/>
      <c r="DY128" s="1068"/>
      <c r="DZ128" s="1069"/>
    </row>
    <row r="129" spans="1:131" s="233" customFormat="1" ht="26.25" customHeight="1" x14ac:dyDescent="0.2">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524</v>
      </c>
      <c r="X129" s="1100"/>
      <c r="Y129" s="1100"/>
      <c r="Z129" s="1101"/>
      <c r="AA129" s="987">
        <v>35293164</v>
      </c>
      <c r="AB129" s="988"/>
      <c r="AC129" s="988"/>
      <c r="AD129" s="988"/>
      <c r="AE129" s="989"/>
      <c r="AF129" s="990">
        <v>36173659</v>
      </c>
      <c r="AG129" s="988"/>
      <c r="AH129" s="988"/>
      <c r="AI129" s="988"/>
      <c r="AJ129" s="989"/>
      <c r="AK129" s="990">
        <v>37885957</v>
      </c>
      <c r="AL129" s="988"/>
      <c r="AM129" s="988"/>
      <c r="AN129" s="988"/>
      <c r="AO129" s="989"/>
      <c r="AP129" s="1102"/>
      <c r="AQ129" s="1103"/>
      <c r="AR129" s="1103"/>
      <c r="AS129" s="1103"/>
      <c r="AT129" s="1104"/>
      <c r="AU129" s="236"/>
      <c r="AV129" s="236"/>
      <c r="AW129" s="236"/>
      <c r="AX129" s="1094" t="s">
        <v>525</v>
      </c>
      <c r="AY129" s="952"/>
      <c r="AZ129" s="952"/>
      <c r="BA129" s="952"/>
      <c r="BB129" s="952"/>
      <c r="BC129" s="952"/>
      <c r="BD129" s="952"/>
      <c r="BE129" s="953"/>
      <c r="BF129" s="1095" t="s">
        <v>513</v>
      </c>
      <c r="BG129" s="1096"/>
      <c r="BH129" s="1096"/>
      <c r="BI129" s="1096"/>
      <c r="BJ129" s="1096"/>
      <c r="BK129" s="1096"/>
      <c r="BL129" s="1097"/>
      <c r="BM129" s="1095">
        <v>16.52</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526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527</v>
      </c>
      <c r="X130" s="1100"/>
      <c r="Y130" s="1100"/>
      <c r="Z130" s="1101"/>
      <c r="AA130" s="987">
        <v>5066824</v>
      </c>
      <c r="AB130" s="988"/>
      <c r="AC130" s="988"/>
      <c r="AD130" s="988"/>
      <c r="AE130" s="989"/>
      <c r="AF130" s="990">
        <v>5056869</v>
      </c>
      <c r="AG130" s="988"/>
      <c r="AH130" s="988"/>
      <c r="AI130" s="988"/>
      <c r="AJ130" s="989"/>
      <c r="AK130" s="990">
        <v>5138126</v>
      </c>
      <c r="AL130" s="988"/>
      <c r="AM130" s="988"/>
      <c r="AN130" s="988"/>
      <c r="AO130" s="989"/>
      <c r="AP130" s="1102"/>
      <c r="AQ130" s="1103"/>
      <c r="AR130" s="1103"/>
      <c r="AS130" s="1103"/>
      <c r="AT130" s="1104"/>
      <c r="AU130" s="236"/>
      <c r="AV130" s="236"/>
      <c r="AW130" s="236"/>
      <c r="AX130" s="1094" t="s">
        <v>528</v>
      </c>
      <c r="AY130" s="952"/>
      <c r="AZ130" s="952"/>
      <c r="BA130" s="952"/>
      <c r="BB130" s="952"/>
      <c r="BC130" s="952"/>
      <c r="BD130" s="952"/>
      <c r="BE130" s="953"/>
      <c r="BF130" s="1130">
        <v>1.7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529</v>
      </c>
      <c r="X131" s="1137"/>
      <c r="Y131" s="1137"/>
      <c r="Z131" s="1138"/>
      <c r="AA131" s="1033">
        <v>30226340</v>
      </c>
      <c r="AB131" s="1015"/>
      <c r="AC131" s="1015"/>
      <c r="AD131" s="1015"/>
      <c r="AE131" s="1016"/>
      <c r="AF131" s="1014">
        <v>31116790</v>
      </c>
      <c r="AG131" s="1015"/>
      <c r="AH131" s="1015"/>
      <c r="AI131" s="1015"/>
      <c r="AJ131" s="1016"/>
      <c r="AK131" s="1014">
        <v>32747831</v>
      </c>
      <c r="AL131" s="1015"/>
      <c r="AM131" s="1015"/>
      <c r="AN131" s="1015"/>
      <c r="AO131" s="1016"/>
      <c r="AP131" s="1139"/>
      <c r="AQ131" s="1140"/>
      <c r="AR131" s="1140"/>
      <c r="AS131" s="1140"/>
      <c r="AT131" s="1141"/>
      <c r="AU131" s="236"/>
      <c r="AV131" s="236"/>
      <c r="AW131" s="236"/>
      <c r="AX131" s="1112" t="s">
        <v>530</v>
      </c>
      <c r="AY131" s="755"/>
      <c r="AZ131" s="755"/>
      <c r="BA131" s="755"/>
      <c r="BB131" s="755"/>
      <c r="BC131" s="755"/>
      <c r="BD131" s="755"/>
      <c r="BE131" s="1065"/>
      <c r="BF131" s="1113">
        <v>25</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531</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532</v>
      </c>
      <c r="W132" s="1123"/>
      <c r="X132" s="1123"/>
      <c r="Y132" s="1123"/>
      <c r="Z132" s="1124"/>
      <c r="AA132" s="1125">
        <v>1.549698045</v>
      </c>
      <c r="AB132" s="1126"/>
      <c r="AC132" s="1126"/>
      <c r="AD132" s="1126"/>
      <c r="AE132" s="1127"/>
      <c r="AF132" s="1128">
        <v>1.977790768</v>
      </c>
      <c r="AG132" s="1126"/>
      <c r="AH132" s="1126"/>
      <c r="AI132" s="1126"/>
      <c r="AJ132" s="1127"/>
      <c r="AK132" s="1128">
        <v>1.7291557420000001</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533</v>
      </c>
      <c r="W133" s="1106"/>
      <c r="X133" s="1106"/>
      <c r="Y133" s="1106"/>
      <c r="Z133" s="1107"/>
      <c r="AA133" s="1108">
        <v>0.9</v>
      </c>
      <c r="AB133" s="1109"/>
      <c r="AC133" s="1109"/>
      <c r="AD133" s="1109"/>
      <c r="AE133" s="1110"/>
      <c r="AF133" s="1108">
        <v>1.3</v>
      </c>
      <c r="AG133" s="1109"/>
      <c r="AH133" s="1109"/>
      <c r="AI133" s="1109"/>
      <c r="AJ133" s="1110"/>
      <c r="AK133" s="1108">
        <v>1.7</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4srT8YWww0cQNsIeWq0gQsomFzXK4J6iP95bsRSUIc65cSyio7YfJkimR3y1npLDInwFNX14kujpBY1piHkCXQ==" saltValue="hFmOweEsonnAPpmCgWU9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534</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7"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2gFvrrW8OQvAj51cNHeazIPSIdkNkf4kdOTh+Qs5jclfhS1mVnowIJ4QqsnuDUPeW5tqggTaBohvxu9ug+0dQ==" saltValue="EO5xDt3DqQT60BXcGbA4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535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537</v>
      </c>
      <c r="AP7" s="275"/>
      <c r="AQ7" s="276" t="s">
        <v>538</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539</v>
      </c>
      <c r="AQ8" s="282" t="s">
        <v>540</v>
      </c>
      <c r="AR8" s="283" t="s">
        <v>541</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542</v>
      </c>
      <c r="AL9" s="1146"/>
      <c r="AM9" s="1146"/>
      <c r="AN9" s="1147"/>
      <c r="AO9" s="284">
        <v>10388396</v>
      </c>
      <c r="AP9" s="284">
        <v>64971</v>
      </c>
      <c r="AQ9" s="285">
        <v>68851</v>
      </c>
      <c r="AR9" s="286">
        <v>-5.6</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543</v>
      </c>
      <c r="AL10" s="1146"/>
      <c r="AM10" s="1146"/>
      <c r="AN10" s="1147"/>
      <c r="AO10" s="287">
        <v>1212123</v>
      </c>
      <c r="AP10" s="287">
        <v>7581</v>
      </c>
      <c r="AQ10" s="288">
        <v>2699</v>
      </c>
      <c r="AR10" s="289">
        <v>180.9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544</v>
      </c>
      <c r="AL11" s="1146"/>
      <c r="AM11" s="1146"/>
      <c r="AN11" s="1147"/>
      <c r="AO11" s="287" t="s">
        <v>545</v>
      </c>
      <c r="AP11" s="287" t="s">
        <v>545</v>
      </c>
      <c r="AQ11" s="288">
        <v>448</v>
      </c>
      <c r="AR11" s="289" t="s">
        <v>545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546</v>
      </c>
      <c r="AL12" s="1146"/>
      <c r="AM12" s="1146"/>
      <c r="AN12" s="1147"/>
      <c r="AO12" s="287" t="s">
        <v>545</v>
      </c>
      <c r="AP12" s="287" t="s">
        <v>545</v>
      </c>
      <c r="AQ12" s="288">
        <v>16</v>
      </c>
      <c r="AR12" s="289" t="s">
        <v>545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547</v>
      </c>
      <c r="AL13" s="1146"/>
      <c r="AM13" s="1146"/>
      <c r="AN13" s="1147"/>
      <c r="AO13" s="287">
        <v>247600</v>
      </c>
      <c r="AP13" s="287">
        <v>1549</v>
      </c>
      <c r="AQ13" s="288">
        <v>2047</v>
      </c>
      <c r="AR13" s="289">
        <v>-24.3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548</v>
      </c>
      <c r="AL14" s="1146"/>
      <c r="AM14" s="1146"/>
      <c r="AN14" s="1147"/>
      <c r="AO14" s="287">
        <v>316657</v>
      </c>
      <c r="AP14" s="287">
        <v>1980</v>
      </c>
      <c r="AQ14" s="288">
        <v>1619</v>
      </c>
      <c r="AR14" s="289">
        <v>22.3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549</v>
      </c>
      <c r="AL15" s="1149"/>
      <c r="AM15" s="1149"/>
      <c r="AN15" s="1150"/>
      <c r="AO15" s="287">
        <v>-335381</v>
      </c>
      <c r="AP15" s="287">
        <v>-2098</v>
      </c>
      <c r="AQ15" s="288">
        <v>-4243</v>
      </c>
      <c r="AR15" s="289">
        <v>-50.6</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188</v>
      </c>
      <c r="AL16" s="1149"/>
      <c r="AM16" s="1149"/>
      <c r="AN16" s="1150"/>
      <c r="AO16" s="287">
        <v>11829395</v>
      </c>
      <c r="AP16" s="287">
        <v>73983</v>
      </c>
      <c r="AQ16" s="288">
        <v>71437</v>
      </c>
      <c r="AR16" s="289">
        <v>3.6</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550</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551</v>
      </c>
      <c r="AP20" s="296" t="s">
        <v>552</v>
      </c>
      <c r="AQ20" s="297" t="s">
        <v>553</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554</v>
      </c>
      <c r="AL21" s="1152"/>
      <c r="AM21" s="1152"/>
      <c r="AN21" s="1153"/>
      <c r="AO21" s="300">
        <v>7.15</v>
      </c>
      <c r="AP21" s="301">
        <v>6.93</v>
      </c>
      <c r="AQ21" s="302">
        <v>0.22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555</v>
      </c>
      <c r="AL22" s="1152"/>
      <c r="AM22" s="1152"/>
      <c r="AN22" s="1153"/>
      <c r="AO22" s="305">
        <v>100.7</v>
      </c>
      <c r="AP22" s="306">
        <v>99.1</v>
      </c>
      <c r="AQ22" s="307">
        <v>1.6</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2" t="s">
        <v>556</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2" x14ac:dyDescent="0.2">
      <c r="A27" s="312"/>
      <c r="AO27" s="265"/>
      <c r="AP27" s="265"/>
      <c r="AQ27" s="265"/>
      <c r="AR27" s="265"/>
      <c r="AS27" s="265"/>
      <c r="AT27" s="265"/>
    </row>
    <row r="28" spans="1:46" ht="16.2" x14ac:dyDescent="0.2">
      <c r="A28" s="266" t="s">
        <v>557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537</v>
      </c>
      <c r="AP30" s="275"/>
      <c r="AQ30" s="276" t="s">
        <v>538</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539</v>
      </c>
      <c r="AQ31" s="282" t="s">
        <v>540</v>
      </c>
      <c r="AR31" s="283" t="s">
        <v>541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559</v>
      </c>
      <c r="AL32" s="1160"/>
      <c r="AM32" s="1160"/>
      <c r="AN32" s="1161"/>
      <c r="AO32" s="315">
        <v>5653752</v>
      </c>
      <c r="AP32" s="315">
        <v>35359</v>
      </c>
      <c r="AQ32" s="316">
        <v>36212</v>
      </c>
      <c r="AR32" s="317">
        <v>-2.4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560</v>
      </c>
      <c r="AL33" s="1160"/>
      <c r="AM33" s="1160"/>
      <c r="AN33" s="1161"/>
      <c r="AO33" s="315" t="s">
        <v>545</v>
      </c>
      <c r="AP33" s="315" t="s">
        <v>545</v>
      </c>
      <c r="AQ33" s="316" t="s">
        <v>545</v>
      </c>
      <c r="AR33" s="317" t="s">
        <v>545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561</v>
      </c>
      <c r="AL34" s="1160"/>
      <c r="AM34" s="1160"/>
      <c r="AN34" s="1161"/>
      <c r="AO34" s="315" t="s">
        <v>545</v>
      </c>
      <c r="AP34" s="315" t="s">
        <v>545</v>
      </c>
      <c r="AQ34" s="316" t="s">
        <v>545</v>
      </c>
      <c r="AR34" s="317" t="s">
        <v>545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562</v>
      </c>
      <c r="AL35" s="1160"/>
      <c r="AM35" s="1160"/>
      <c r="AN35" s="1161"/>
      <c r="AO35" s="315">
        <v>1022513</v>
      </c>
      <c r="AP35" s="315">
        <v>6395</v>
      </c>
      <c r="AQ35" s="316">
        <v>9512</v>
      </c>
      <c r="AR35" s="317">
        <v>-32.799999999999997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563</v>
      </c>
      <c r="AL36" s="1160"/>
      <c r="AM36" s="1160"/>
      <c r="AN36" s="1161"/>
      <c r="AO36" s="315">
        <v>105715</v>
      </c>
      <c r="AP36" s="315">
        <v>661</v>
      </c>
      <c r="AQ36" s="316">
        <v>644</v>
      </c>
      <c r="AR36" s="317">
        <v>2.6</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564</v>
      </c>
      <c r="AL37" s="1160"/>
      <c r="AM37" s="1160"/>
      <c r="AN37" s="1161"/>
      <c r="AO37" s="315">
        <v>213270</v>
      </c>
      <c r="AP37" s="315">
        <v>1334</v>
      </c>
      <c r="AQ37" s="316">
        <v>587</v>
      </c>
      <c r="AR37" s="317">
        <v>127.3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565</v>
      </c>
      <c r="AL38" s="1163"/>
      <c r="AM38" s="1163"/>
      <c r="AN38" s="1164"/>
      <c r="AO38" s="318" t="s">
        <v>545</v>
      </c>
      <c r="AP38" s="318" t="s">
        <v>545</v>
      </c>
      <c r="AQ38" s="319">
        <v>0</v>
      </c>
      <c r="AR38" s="307" t="s">
        <v>545</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566</v>
      </c>
      <c r="AL39" s="1163"/>
      <c r="AM39" s="1163"/>
      <c r="AN39" s="1164"/>
      <c r="AO39" s="315">
        <v>-1290863</v>
      </c>
      <c r="AP39" s="315">
        <v>-8073</v>
      </c>
      <c r="AQ39" s="316">
        <v>-5655</v>
      </c>
      <c r="AR39" s="317">
        <v>42.8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567</v>
      </c>
      <c r="AL40" s="1160"/>
      <c r="AM40" s="1160"/>
      <c r="AN40" s="1161"/>
      <c r="AO40" s="315">
        <v>-5138126</v>
      </c>
      <c r="AP40" s="315">
        <v>-32135</v>
      </c>
      <c r="AQ40" s="316">
        <v>-33547</v>
      </c>
      <c r="AR40" s="317">
        <v>-4.2</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301</v>
      </c>
      <c r="AL41" s="1166"/>
      <c r="AM41" s="1166"/>
      <c r="AN41" s="1167"/>
      <c r="AO41" s="315">
        <v>566261</v>
      </c>
      <c r="AP41" s="315">
        <v>3541</v>
      </c>
      <c r="AQ41" s="316">
        <v>7752</v>
      </c>
      <c r="AR41" s="317">
        <v>-54.3</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568</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569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570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537</v>
      </c>
      <c r="AN49" s="1156" t="s">
        <v>571</v>
      </c>
      <c r="AO49" s="1157"/>
      <c r="AP49" s="1157"/>
      <c r="AQ49" s="1157"/>
      <c r="AR49" s="1158"/>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572</v>
      </c>
      <c r="AO50" s="332" t="s">
        <v>573</v>
      </c>
      <c r="AP50" s="333" t="s">
        <v>574</v>
      </c>
      <c r="AQ50" s="334" t="s">
        <v>575</v>
      </c>
      <c r="AR50" s="335" t="s">
        <v>576</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577</v>
      </c>
      <c r="AL51" s="328"/>
      <c r="AM51" s="336">
        <v>6404299</v>
      </c>
      <c r="AN51" s="337">
        <v>39551</v>
      </c>
      <c r="AO51" s="338">
        <v>-37.200000000000003</v>
      </c>
      <c r="AP51" s="339">
        <v>51875</v>
      </c>
      <c r="AQ51" s="340">
        <v>-1.4</v>
      </c>
      <c r="AR51" s="341">
        <v>-35.799999999999997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578</v>
      </c>
      <c r="AM52" s="344">
        <v>4892364</v>
      </c>
      <c r="AN52" s="345">
        <v>30214</v>
      </c>
      <c r="AO52" s="346">
        <v>-31.3</v>
      </c>
      <c r="AP52" s="347">
        <v>29372</v>
      </c>
      <c r="AQ52" s="348">
        <v>-5.7</v>
      </c>
      <c r="AR52" s="349">
        <v>-25.6</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579</v>
      </c>
      <c r="AL53" s="328"/>
      <c r="AM53" s="336">
        <v>8937665</v>
      </c>
      <c r="AN53" s="337">
        <v>55328</v>
      </c>
      <c r="AO53" s="338">
        <v>39.9</v>
      </c>
      <c r="AP53" s="339">
        <v>48064</v>
      </c>
      <c r="AQ53" s="340">
        <v>-7.3</v>
      </c>
      <c r="AR53" s="341">
        <v>47.2</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578</v>
      </c>
      <c r="AM54" s="344">
        <v>7660207</v>
      </c>
      <c r="AN54" s="345">
        <v>47420</v>
      </c>
      <c r="AO54" s="346">
        <v>56.9</v>
      </c>
      <c r="AP54" s="347">
        <v>30373</v>
      </c>
      <c r="AQ54" s="348">
        <v>3.4</v>
      </c>
      <c r="AR54" s="349">
        <v>53.5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580</v>
      </c>
      <c r="AL55" s="328"/>
      <c r="AM55" s="336">
        <v>14065313</v>
      </c>
      <c r="AN55" s="337">
        <v>87194</v>
      </c>
      <c r="AO55" s="338">
        <v>57.6</v>
      </c>
      <c r="AP55" s="339">
        <v>56662</v>
      </c>
      <c r="AQ55" s="340">
        <v>17.899999999999999</v>
      </c>
      <c r="AR55" s="341">
        <v>39.700000000000003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578</v>
      </c>
      <c r="AM56" s="344">
        <v>12053308</v>
      </c>
      <c r="AN56" s="345">
        <v>74721</v>
      </c>
      <c r="AO56" s="346">
        <v>57.6</v>
      </c>
      <c r="AP56" s="347">
        <v>34709</v>
      </c>
      <c r="AQ56" s="348">
        <v>14.3</v>
      </c>
      <c r="AR56" s="349">
        <v>43.3</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581</v>
      </c>
      <c r="AL57" s="328"/>
      <c r="AM57" s="336">
        <v>6981185</v>
      </c>
      <c r="AN57" s="337">
        <v>43417</v>
      </c>
      <c r="AO57" s="338">
        <v>-50.2</v>
      </c>
      <c r="AP57" s="339">
        <v>60285</v>
      </c>
      <c r="AQ57" s="340">
        <v>6.4</v>
      </c>
      <c r="AR57" s="341">
        <v>-56.6</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578</v>
      </c>
      <c r="AM58" s="344">
        <v>5186618</v>
      </c>
      <c r="AN58" s="345">
        <v>32256</v>
      </c>
      <c r="AO58" s="346">
        <v>-56.8</v>
      </c>
      <c r="AP58" s="347">
        <v>36445</v>
      </c>
      <c r="AQ58" s="348">
        <v>5</v>
      </c>
      <c r="AR58" s="349">
        <v>-61.8</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582</v>
      </c>
      <c r="AL59" s="328"/>
      <c r="AM59" s="336">
        <v>6431597</v>
      </c>
      <c r="AN59" s="337">
        <v>40224</v>
      </c>
      <c r="AO59" s="338">
        <v>-7.4</v>
      </c>
      <c r="AP59" s="339">
        <v>52714</v>
      </c>
      <c r="AQ59" s="340">
        <v>-12.6</v>
      </c>
      <c r="AR59" s="341">
        <v>5.2</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578</v>
      </c>
      <c r="AM60" s="344">
        <v>3939100</v>
      </c>
      <c r="AN60" s="345">
        <v>24636</v>
      </c>
      <c r="AO60" s="346">
        <v>-23.6</v>
      </c>
      <c r="AP60" s="347">
        <v>29032</v>
      </c>
      <c r="AQ60" s="348">
        <v>-20.3</v>
      </c>
      <c r="AR60" s="349">
        <v>-3.3</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583</v>
      </c>
      <c r="AL61" s="350"/>
      <c r="AM61" s="351">
        <v>8564012</v>
      </c>
      <c r="AN61" s="352">
        <v>53143</v>
      </c>
      <c r="AO61" s="353">
        <v>0.5</v>
      </c>
      <c r="AP61" s="354">
        <v>53920</v>
      </c>
      <c r="AQ61" s="355">
        <v>0.6</v>
      </c>
      <c r="AR61" s="341">
        <v>-0.1</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578</v>
      </c>
      <c r="AM62" s="344">
        <v>6746319</v>
      </c>
      <c r="AN62" s="345">
        <v>41849</v>
      </c>
      <c r="AO62" s="346">
        <v>0.6</v>
      </c>
      <c r="AP62" s="347">
        <v>31986</v>
      </c>
      <c r="AQ62" s="348">
        <v>-0.7</v>
      </c>
      <c r="AR62" s="349">
        <v>1.3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ei6r82iR2rHcHRMDxTFdA8G4pLvwna7pWS7Xdc6/5aGwQQH9asDCc3Z5eDltiVzWIsKX+ajNY8y6MrS71XnhdQ==" saltValue="rqI8NWxNJ0ES97s4eA/b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585</v>
      </c>
    </row>
    <row r="121" spans="125:125" ht="13.5" hidden="1" customHeight="1" x14ac:dyDescent="0.2">
      <c r="DU121" s="262"/>
    </row>
  </sheetData>
  <sheetProtection algorithmName="SHA-512" hashValue="IWVWXRpKtFRwFF28XIxrQgr/0nBUOXCrm+xij2JLBGF883Uw+rOFN+QSh8RDnxMy1AfrmCjaKeeSqQDbHbVk0w==" saltValue="FL/ictqtivacZqgyqzgV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586</v>
      </c>
    </row>
  </sheetData>
  <sheetProtection password="C5BB"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587</v>
      </c>
      <c r="G46" s="8" t="s">
        <v>588</v>
      </c>
      <c r="H46" s="8" t="s">
        <v>589</v>
      </c>
      <c r="I46" s="8" t="s">
        <v>590</v>
      </c>
      <c r="J46" s="9" t="s">
        <v>591</v>
      </c>
    </row>
    <row r="47" spans="2:10" ht="57.75" customHeight="1" x14ac:dyDescent="0.2">
      <c r="B47" s="10"/>
      <c r="C47" s="1168" t="s">
        <v>3</v>
      </c>
      <c r="D47" s="1168"/>
      <c r="E47" s="1169"/>
      <c r="F47" s="11">
        <v>14.04</v>
      </c>
      <c r="G47" s="12">
        <v>15.73</v>
      </c>
      <c r="H47" s="12">
        <v>15.16</v>
      </c>
      <c r="I47" s="12">
        <v>15.6</v>
      </c>
      <c r="J47" s="13">
        <v>17.559999999999999</v>
      </c>
    </row>
    <row r="48" spans="2:10" ht="57.75" customHeight="1" x14ac:dyDescent="0.2">
      <c r="B48" s="14"/>
      <c r="C48" s="1170" t="s">
        <v>4</v>
      </c>
      <c r="D48" s="1170"/>
      <c r="E48" s="1171"/>
      <c r="F48" s="15">
        <v>5.88</v>
      </c>
      <c r="G48" s="16">
        <v>7.02</v>
      </c>
      <c r="H48" s="16">
        <v>7.98</v>
      </c>
      <c r="I48" s="16">
        <v>6.14</v>
      </c>
      <c r="J48" s="17">
        <v>12.55</v>
      </c>
    </row>
    <row r="49" spans="2:10" ht="57.75" customHeight="1" thickBot="1" x14ac:dyDescent="0.25">
      <c r="B49" s="18"/>
      <c r="C49" s="1172" t="s">
        <v>5</v>
      </c>
      <c r="D49" s="1172"/>
      <c r="E49" s="1173"/>
      <c r="F49" s="19">
        <v>1.29</v>
      </c>
      <c r="G49" s="20">
        <v>2.87</v>
      </c>
      <c r="H49" s="20">
        <v>0.43</v>
      </c>
      <c r="I49" s="20" t="s">
        <v>592</v>
      </c>
      <c r="J49" s="21">
        <v>9.34</v>
      </c>
    </row>
    <row r="50" spans="2:10" ht="13.2" x14ac:dyDescent="0.2"/>
  </sheetData>
  <sheetProtection algorithmName="SHA-512" hashValue="E37THpfHBaoZbvr4QFjnS0ZZUg+fb51ebwsO1IoDrvcXPJ3INBpu/Meq9/ZC2lSB8vkMLY11xnRlOqEy1F5N2Q==" saltValue="PRe2dZSoaG6RglAGqJqm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2023-03-15T02:06:23Z</cp:lastPrinted>
  <dcterms:created xsi:type="dcterms:W3CDTF">2023-02-20T05:27:13Z</dcterms:created>
  <dcterms:modified xsi:type="dcterms:W3CDTF">2023-10-17T08:08:34Z</dcterms:modified>
  <cp:category/>
</cp:coreProperties>
</file>