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最新\"/>
    </mc:Choice>
  </mc:AlternateContent>
  <bookViews>
    <workbookView xWindow="-105" yWindow="-105" windowWidth="20715" windowHeight="132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C38" i="10"/>
  <c r="BE37" i="10"/>
  <c r="CO34" i="10"/>
  <c r="CO35" i="10" s="1"/>
  <c r="CO36" i="10" s="1"/>
  <c r="CO37" i="10" s="1"/>
  <c r="CO38" i="10" s="1"/>
  <c r="CO39" i="10" s="1"/>
  <c r="CO40" i="10" s="1"/>
  <c r="CO41" i="10" s="1"/>
  <c r="CO42" i="10" s="1"/>
  <c r="CO43" i="10" s="1"/>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U37" i="10" s="1"/>
  <c r="U38" i="10" s="1"/>
  <c r="AM34" i="10"/>
  <c r="AM35" i="10" s="1"/>
  <c r="AM36" i="10" s="1"/>
  <c r="AM37" i="10" s="1"/>
  <c r="BE34" i="10" l="1"/>
  <c r="BE35" i="10" s="1"/>
  <c r="BE36" i="10" s="1"/>
</calcChain>
</file>

<file path=xl/sharedStrings.xml><?xml version="1.0" encoding="utf-8"?>
<sst xmlns="http://schemas.openxmlformats.org/spreadsheetml/2006/main" count="1154" uniqueCount="621">
  <si>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</si>
  <si>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</si>
  <si>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</si>
  <si>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</si>
  <si>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</si>
  <si>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</si>
  <si>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</si>
  <si>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</si>
  <si>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</si>
  <si>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</si>
  <si>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</si>
  <si>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</si>
  <si>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</si>
  <si>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</si>
  <si>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</si>
  <si>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</si>
  <si>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</si>
  <si>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</si>
  <si>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</si>
  <si>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</si>
  <si>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</si>
  <si>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</si>
  <si>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</si>
  <si>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</si>
  <si>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</si>
  <si>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</si>
  <si>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</si>
  <si>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</si>
  <si>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</si>
  <si>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</si>
  <si>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</si>
  <si>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</si>
  <si>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</si>
  <si>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</si>
  <si>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</si>
  <si>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</si>
  <si>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</si>
  <si>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</si>
  <si>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</si>
  <si>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</si>
  <si>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</si>
  <si>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</si>
  <si>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</si>
  <si>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</si>
  <si>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</si>
  <si>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</si>
  <si>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</si>
  <si>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</si>
  <si>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</si>
  <si>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</si>
  <si>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</si>
  <si>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</si>
  <si>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</si>
  <si>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</si>
  <si>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</si>
  <si>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</si>
  <si>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</si>
  <si>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</si>
  <si>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</si>
  <si>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</si>
  <si>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</si>
  <si>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</si>
  <si>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</si>
  <si>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</si>
  <si>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</si>
  <si>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</si>
  <si>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</si>
  <si>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</si>
  <si>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</si>
  <si>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</si>
  <si>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</si>
  <si>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</si>
  <si>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</si>
  <si>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</si>
  <si>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</si>
  <si>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</si>
  <si>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</si>
  <si>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</si>
  <si>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</si>
  <si>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</si>
  <si>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</si>
  <si>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</si>
  <si>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</si>
  <si>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</si>
  <si>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</si>
  <si>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</si>
  <si>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</si>
  <si>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</si>
  <si>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</si>
  <si>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</si>
  <si>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</si>
  <si>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</si>
  <si>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</si>
  <si>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</si>
  <si>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</si>
  <si>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</si>
  <si>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</si>
  <si>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</si>
  <si>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</si>
  <si>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</si>
  <si>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</si>
  <si>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</si>
  <si>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</si>
  <si>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</si>
  <si>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</si>
  <si>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</si>
  <si>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</si>
  <si>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</si>
  <si>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</si>
  <si>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</si>
  <si>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</si>
  <si>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</si>
  <si>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</si>
  <si>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</si>
  <si>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</si>
  <si>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</si>
  <si>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</si>
  <si>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</si>
  <si>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</si>
  <si>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</si>
  <si>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</si>
  <si>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</si>
  <si>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</si>
  <si>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</si>
  <si>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</si>
  <si>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</si>
  <si>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</si>
  <si>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</si>
  <si>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</si>
  <si>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</si>
  <si>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</si>
  <si>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</si>
  <si>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</si>
  <si>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</si>
  <si>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</si>
  <si>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</si>
  <si>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</si>
  <si>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</si>
  <si>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</si>
  <si>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</si>
  <si>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</si>
  <si>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</si>
  <si>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</si>
  <si>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</si>
  <si>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</si>
  <si>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</si>
  <si>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</si>
  <si>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</si>
  <si>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</si>
  <si>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</si>
  <si>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</si>
  <si>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</si>
  <si>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</si>
  <si>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</si>
  <si>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</si>
  <si>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</si>
  <si>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</si>
  <si>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</si>
  <si>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</si>
  <si>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</si>
  <si>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</si>
  <si>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</si>
  <si>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</si>
  <si>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</si>
  <si>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</si>
  <si>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</si>
  <si>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</si>
  <si>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</si>
  <si>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</si>
  <si>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</si>
  <si>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</si>
  <si>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</si>
  <si>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</si>
  <si>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</si>
  <si>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</si>
  <si>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</si>
  <si>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</si>
  <si>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</si>
  <si>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</si>
  <si>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</si>
  <si>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</si>
  <si>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</si>
  <si>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</si>
  <si>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</si>
  <si>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</si>
  <si>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</si>
  <si>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</si>
  <si>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</si>
  <si>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</si>
  <si>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</si>
  <si>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</si>
  <si>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</si>
  <si>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</si>
  <si>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</si>
  <si>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</si>
  <si>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</si>
  <si>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</si>
  <si>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</si>
  <si>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</si>
  <si>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</si>
  <si>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</si>
  <si>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</si>
  <si>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</si>
  <si>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</si>
  <si>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</si>
  <si>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</si>
  <si>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</si>
  <si>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</si>
  <si>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</si>
  <si>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</si>
  <si>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</si>
  <si>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</si>
  <si>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</si>
  <si>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</si>
  <si>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</si>
  <si>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岐阜県岐阜市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</si>
  <si>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</si>
  <si>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</si>
  <si>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</si>
  <si>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</si>
  <si>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</si>
  <si>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</si>
  <si>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</si>
  <si>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</si>
  <si>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</si>
  <si>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</si>
  <si>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</si>
  <si>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</si>
  <si>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</si>
  <si>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</si>
  <si>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</si>
  <si>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</si>
  <si>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</si>
  <si>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</si>
  <si>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</si>
  <si>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</si>
  <si>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</si>
  <si>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</si>
  <si>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</si>
  <si>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</si>
  <si>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</si>
  <si>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</si>
  <si>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</si>
  <si>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</si>
  <si>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</si>
  <si>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</si>
  <si>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</si>
  <si>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</si>
  <si>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</si>
  <si>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</si>
  <si>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</si>
  <si>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</si>
  <si>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</si>
  <si>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</si>
  <si>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</si>
  <si>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</si>
  <si>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</si>
  <si>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</si>
  <si>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</si>
  <si>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</si>
  <si>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</si>
  <si>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</si>
  <si>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</si>
  <si>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</si>
  <si>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</si>
  <si>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</si>
  <si>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</si>
  <si>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</si>
  <si>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</si>
  <si>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</si>
  <si>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</si>
  <si>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</si>
  <si>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</si>
  <si>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</si>
  <si>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</si>
  <si>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</si>
  <si>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</si>
  <si>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</si>
  <si>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</si>
  <si>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</si>
  <si>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</si>
  <si>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</si>
  <si>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</si>
  <si>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</si>
  <si>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</si>
  <si>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</si>
  <si>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</si>
  <si>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</si>
  <si>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</si>
  <si>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</si>
  <si>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</si>
  <si>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</si>
  <si>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</si>
  <si>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</si>
  <si>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</si>
  <si>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</si>
  <si>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</si>
  <si>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</si>
  <si>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</si>
  <si>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</si>
  <si>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</si>
  <si>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</si>
  <si>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</si>
  <si>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</si>
  <si>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</si>
  <si>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</si>
  <si>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</si>
  <si>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</si>
  <si>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</si>
  <si>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</si>
  <si>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</si>
  <si>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</si>
  <si>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</si>
  <si>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</si>
  <si>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</si>
  <si>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</si>
  <si>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</si>
  <si>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</si>
  <si>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</si>
  <si>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</si>
  <si>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</si>
  <si>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</si>
  <si>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</si>
  <si>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</si>
  <si>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</si>
  <si>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</si>
  <si>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</si>
  <si>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</si>
  <si>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</si>
  <si>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</si>
  <si>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</si>
  <si>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</si>
  <si>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</si>
  <si>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</si>
  <si>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</si>
  <si>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</si>
  <si>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</si>
  <si>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</si>
  <si>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</si>
  <si>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</si>
  <si>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</si>
  <si>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</si>
  <si>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</si>
  <si>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</si>
  <si>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</si>
  <si>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</si>
  <si>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</si>
  <si>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</si>
  <si>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</si>
  <si>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</si>
  <si>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</si>
  <si>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</si>
  <si>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</si>
  <si>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</si>
  <si>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</si>
  <si>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</si>
  <si>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</si>
  <si>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</si>
  <si>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</si>
  <si>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</si>
  <si>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</si>
  <si>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</si>
  <si>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</si>
  <si>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</si>
  <si>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</si>
  <si>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</si>
  <si>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</si>
  <si>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</si>
  <si>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</si>
  <si>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</si>
  <si>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岐阜県岐阜市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</si>
  <si>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</si>
  <si>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</si>
  <si>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</si>
  <si>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</si>
  <si>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</si>
  <si>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</si>
  <si>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</si>
  <si>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</si>
  <si>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</si>
  <si>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</si>
  <si>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</si>
  <si>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</si>
  <si>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</si>
  <si>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</si>
  <si>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</si>
  <si>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</si>
  <si>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</si>
  <si>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</si>
  <si>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</si>
  <si>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</si>
  <si>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育英資金貸付事業特別会計</t>
    <phoneticPr fontId="5"/>
  </si>
  <si>
    <t>母子父子寡婦福祉資金貸付事業特別会計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</si>
  <si>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</si>
  <si>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</si>
  <si>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</si>
  <si>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</si>
  <si>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</si>
  <si>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</si>
  <si>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</si>
  <si>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</si>
  <si>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</si>
  <si>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</si>
  <si>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</si>
  <si>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</si>
  <si>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</si>
  <si>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</si>
  <si>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</si>
  <si>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</si>
  <si>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</si>
  <si>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</si>
  <si>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駐車場事業特別会計</t>
    <phoneticPr fontId="5"/>
  </si>
  <si>
    <t>病院事業会計</t>
    <phoneticPr fontId="5"/>
  </si>
  <si>
    <t>法適用企業</t>
    <phoneticPr fontId="5"/>
  </si>
  <si>
    <t>中央卸売市場事業会計</t>
    <phoneticPr fontId="5"/>
  </si>
  <si>
    <t>水道事業会計</t>
    <phoneticPr fontId="5"/>
  </si>
  <si>
    <t>下水道事業会計</t>
    <phoneticPr fontId="5"/>
  </si>
  <si>
    <t>法適用企業</t>
    <phoneticPr fontId="5"/>
  </si>
  <si>
    <t>廃棄物発電事業特別会計</t>
    <phoneticPr fontId="5"/>
  </si>
  <si>
    <t>法非適用企業</t>
    <phoneticPr fontId="5"/>
  </si>
  <si>
    <t>食肉地方卸売市場事業特別会計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</si>
  <si>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</si>
  <si>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</si>
  <si>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</si>
  <si>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</si>
  <si>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</si>
  <si>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</si>
  <si>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</si>
  <si>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</si>
  <si>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</si>
  <si>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</si>
  <si>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</si>
  <si>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</si>
  <si>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</si>
  <si>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</si>
  <si>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</si>
  <si>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</si>
  <si>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</si>
  <si>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</si>
  <si>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</si>
  <si>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</si>
  <si>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</si>
  <si>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</si>
  <si>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</si>
  <si>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</si>
  <si>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</si>
  <si>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</si>
  <si>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</si>
  <si>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</si>
  <si>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</si>
  <si>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</si>
  <si>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</si>
  <si>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</si>
  <si>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</si>
  <si>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</si>
  <si>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</si>
  <si>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</si>
  <si>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</si>
  <si>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</si>
  <si>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</si>
  <si>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</si>
  <si>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</si>
  <si>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</si>
  <si>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</si>
  <si>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</si>
  <si>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</si>
  <si>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</si>
  <si>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</si>
  <si>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</si>
  <si>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</si>
  <si>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</si>
  <si>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</si>
  <si>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</si>
  <si>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</si>
  <si>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</si>
  <si>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</si>
  <si>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</si>
  <si>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</si>
  <si>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</si>
  <si>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</si>
  <si>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</si>
  <si>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</si>
  <si>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</si>
  <si>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</si>
  <si>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</si>
  <si>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</si>
  <si>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</si>
  <si>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</si>
  <si>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</si>
  <si>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</si>
  <si>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</si>
  <si>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</si>
  <si>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</si>
  <si>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</si>
  <si>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</si>
  <si>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</si>
  <si>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</si>
  <si>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</si>
  <si>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</si>
  <si>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</si>
  <si>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</si>
  <si>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</si>
  <si>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</si>
  <si>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</si>
  <si>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</si>
  <si>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</si>
  <si>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</si>
  <si>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</si>
  <si>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</si>
  <si>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</si>
  <si>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</si>
  <si>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</si>
  <si>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</si>
  <si>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</si>
  <si>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</si>
  <si>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</si>
  <si>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</si>
  <si>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</si>
  <si>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</si>
  <si>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</si>
  <si>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</si>
  <si>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</si>
  <si>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</si>
  <si>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</si>
  <si>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</si>
  <si>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</si>
  <si>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</si>
  <si>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</si>
  <si>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</si>
  <si>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</si>
  <si>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</si>
  <si>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</si>
  <si>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</si>
  <si>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</si>
  <si>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</si>
  <si>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</si>
  <si>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</si>
  <si>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</si>
  <si>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</si>
  <si>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</si>
  <si>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</si>
  <si>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</si>
  <si>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</si>
  <si>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</si>
  <si>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</si>
  <si>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</si>
  <si>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</si>
  <si>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</si>
  <si>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</si>
  <si>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</si>
  <si>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</si>
  <si>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</si>
  <si>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</si>
  <si>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</si>
  <si>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</si>
  <si>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</si>
  <si>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</si>
  <si>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</si>
  <si>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</si>
  <si>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</si>
  <si>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</si>
  <si>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3.20</t>
  </si>
  <si>
    <t>▲ 2.87</t>
  </si>
  <si>
    <t>▲ 0.20</t>
  </si>
  <si>
    <t>▲ 2.75</t>
  </si>
  <si>
    <t>▲ 0.58</t>
  </si>
  <si>
    <t>一般会計</t>
  </si>
  <si>
    <t>病院事業会計</t>
  </si>
  <si>
    <t>水道事業会計</t>
  </si>
  <si>
    <t>下水道事業会計</t>
  </si>
  <si>
    <t>国民健康保険事業特別会計</t>
  </si>
  <si>
    <t>競輪事業特別会計</t>
  </si>
  <si>
    <t>介護保険事業特別会計</t>
  </si>
  <si>
    <t>中央卸売市場事業会計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</si>
  <si>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</si>
  <si>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</si>
  <si>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</si>
  <si>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</si>
  <si>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</si>
  <si>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</si>
  <si>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</si>
  <si>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</si>
  <si>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</si>
  <si>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</si>
  <si>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</si>
  <si>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</si>
  <si>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岐阜羽島衛生施設組合（一般会計）</t>
    <rPh sb="0" eb="2">
      <t>ギフ</t>
    </rPh>
    <rPh sb="2" eb="4">
      <t>ハシマ</t>
    </rPh>
    <rPh sb="4" eb="6">
      <t>エイセイ</t>
    </rPh>
    <rPh sb="6" eb="8">
      <t>シセツ</t>
    </rPh>
    <rPh sb="8" eb="10">
      <t>クミアイ</t>
    </rPh>
    <rPh sb="11" eb="13">
      <t>イッパン</t>
    </rPh>
    <rPh sb="13" eb="15">
      <t>カイケイ</t>
    </rPh>
    <phoneticPr fontId="2"/>
  </si>
  <si>
    <t>岐阜羽島衛生施設組合（公共用地取得事業特別会計）</t>
  </si>
  <si>
    <t>木曽川右岸地帯水防事務組合</t>
  </si>
  <si>
    <t>基金から10,886百万円繰入</t>
    <rPh sb="0" eb="2">
      <t>キキン</t>
    </rPh>
    <rPh sb="10" eb="13">
      <t>ヒャクマンエン</t>
    </rPh>
    <rPh sb="13" eb="15">
      <t>クリイレ</t>
    </rPh>
    <phoneticPr fontId="2"/>
  </si>
  <si>
    <t>基金から2百万円繰入</t>
    <rPh sb="0" eb="2">
      <t>キキン</t>
    </rPh>
    <rPh sb="5" eb="6">
      <t>ヒャク</t>
    </rPh>
    <rPh sb="6" eb="8">
      <t>マンエン</t>
    </rPh>
    <rPh sb="8" eb="10">
      <t>クリイレ</t>
    </rPh>
    <phoneticPr fontId="2"/>
  </si>
  <si>
    <t>基金から491百万円繰入</t>
    <rPh sb="0" eb="2">
      <t>キキン</t>
    </rPh>
    <rPh sb="7" eb="8">
      <t>ヒャク</t>
    </rPh>
    <rPh sb="8" eb="10">
      <t>マンエン</t>
    </rPh>
    <rPh sb="10" eb="12">
      <t>クリイレ</t>
    </rPh>
    <phoneticPr fontId="2"/>
  </si>
  <si>
    <t>岐阜市にぎわいまち公社</t>
    <rPh sb="0" eb="2">
      <t>ギフ</t>
    </rPh>
    <rPh sb="2" eb="3">
      <t>シ</t>
    </rPh>
    <rPh sb="9" eb="11">
      <t>コウシャ</t>
    </rPh>
    <phoneticPr fontId="32"/>
  </si>
  <si>
    <t>岐阜産業会館</t>
    <rPh sb="0" eb="2">
      <t>ギフ</t>
    </rPh>
    <rPh sb="2" eb="4">
      <t>サンギョウ</t>
    </rPh>
    <rPh sb="4" eb="6">
      <t>カイカン</t>
    </rPh>
    <phoneticPr fontId="32"/>
  </si>
  <si>
    <t>岐阜市学校給食会</t>
    <rPh sb="0" eb="2">
      <t>ギフ</t>
    </rPh>
    <rPh sb="2" eb="3">
      <t>シ</t>
    </rPh>
    <rPh sb="3" eb="5">
      <t>ガッコウ</t>
    </rPh>
    <rPh sb="5" eb="7">
      <t>キュウショク</t>
    </rPh>
    <rPh sb="7" eb="8">
      <t>カイ</t>
    </rPh>
    <phoneticPr fontId="32"/>
  </si>
  <si>
    <t>岐阜市みどりのまち推進財団</t>
    <rPh sb="0" eb="2">
      <t>ギフ</t>
    </rPh>
    <rPh sb="2" eb="3">
      <t>シ</t>
    </rPh>
    <rPh sb="9" eb="11">
      <t>スイシン</t>
    </rPh>
    <rPh sb="11" eb="13">
      <t>ザイダン</t>
    </rPh>
    <phoneticPr fontId="32"/>
  </si>
  <si>
    <t>岐阜市教育文化振興事業団</t>
    <rPh sb="0" eb="2">
      <t>ギフ</t>
    </rPh>
    <rPh sb="2" eb="3">
      <t>シ</t>
    </rPh>
    <rPh sb="3" eb="5">
      <t>キョウイク</t>
    </rPh>
    <rPh sb="5" eb="7">
      <t>ブンカ</t>
    </rPh>
    <rPh sb="7" eb="9">
      <t>シンコウ</t>
    </rPh>
    <rPh sb="9" eb="12">
      <t>ジギョウダン</t>
    </rPh>
    <phoneticPr fontId="32"/>
  </si>
  <si>
    <t>岐阜観光コンベンション協会</t>
    <rPh sb="0" eb="2">
      <t>ギフ</t>
    </rPh>
    <rPh sb="2" eb="4">
      <t>カンコウ</t>
    </rPh>
    <rPh sb="11" eb="13">
      <t>キョウカイ</t>
    </rPh>
    <phoneticPr fontId="32"/>
  </si>
  <si>
    <t>岐阜市国際交流協会</t>
    <rPh sb="0" eb="2">
      <t>ギフ</t>
    </rPh>
    <rPh sb="2" eb="3">
      <t>シ</t>
    </rPh>
    <rPh sb="3" eb="5">
      <t>コクサイ</t>
    </rPh>
    <rPh sb="5" eb="7">
      <t>コウリュウ</t>
    </rPh>
    <rPh sb="7" eb="9">
      <t>キョウカイ</t>
    </rPh>
    <phoneticPr fontId="32"/>
  </si>
  <si>
    <t>岐阜市土地開発公社</t>
    <rPh sb="0" eb="2">
      <t>ギフ</t>
    </rPh>
    <rPh sb="2" eb="3">
      <t>シ</t>
    </rPh>
    <rPh sb="3" eb="5">
      <t>トチ</t>
    </rPh>
    <rPh sb="5" eb="7">
      <t>カイハツ</t>
    </rPh>
    <rPh sb="7" eb="9">
      <t>コウシャ</t>
    </rPh>
    <phoneticPr fontId="32"/>
  </si>
  <si>
    <t>岐阜市公共ホール管理財団</t>
    <rPh sb="0" eb="2">
      <t>ギフ</t>
    </rPh>
    <rPh sb="2" eb="3">
      <t>シ</t>
    </rPh>
    <rPh sb="3" eb="5">
      <t>コウキョウ</t>
    </rPh>
    <rPh sb="8" eb="10">
      <t>カンリ</t>
    </rPh>
    <rPh sb="10" eb="12">
      <t>ザイダン</t>
    </rPh>
    <phoneticPr fontId="32"/>
  </si>
  <si>
    <t>岐阜乗合自動車</t>
    <rPh sb="0" eb="2">
      <t>ギフ</t>
    </rPh>
    <rPh sb="2" eb="4">
      <t>ノリアイ</t>
    </rPh>
    <rPh sb="4" eb="7">
      <t>ジドウシャ</t>
    </rPh>
    <phoneticPr fontId="32"/>
  </si>
  <si>
    <t>鉄道高架事業基金</t>
    <rPh sb="0" eb="2">
      <t>テツドウ</t>
    </rPh>
    <rPh sb="2" eb="4">
      <t>コウカ</t>
    </rPh>
    <rPh sb="4" eb="6">
      <t>ジギョウ</t>
    </rPh>
    <rPh sb="6" eb="8">
      <t>キキン</t>
    </rPh>
    <phoneticPr fontId="5"/>
  </si>
  <si>
    <t>教育施設整備基金</t>
    <rPh sb="0" eb="2">
      <t>キョウイク</t>
    </rPh>
    <rPh sb="2" eb="4">
      <t>シセツ</t>
    </rPh>
    <rPh sb="4" eb="6">
      <t>セイビ</t>
    </rPh>
    <rPh sb="6" eb="8">
      <t>キキン</t>
    </rPh>
    <phoneticPr fontId="5"/>
  </si>
  <si>
    <t>庁舎整備基金</t>
    <rPh sb="0" eb="2">
      <t>チョウシャ</t>
    </rPh>
    <rPh sb="2" eb="4">
      <t>セイビ</t>
    </rPh>
    <rPh sb="4" eb="6">
      <t>キキン</t>
    </rPh>
    <phoneticPr fontId="5"/>
  </si>
  <si>
    <t>市民福祉健康医療基金</t>
    <rPh sb="0" eb="2">
      <t>シミン</t>
    </rPh>
    <rPh sb="2" eb="4">
      <t>フクシ</t>
    </rPh>
    <rPh sb="4" eb="6">
      <t>ケンコウ</t>
    </rPh>
    <rPh sb="6" eb="8">
      <t>イリョウ</t>
    </rPh>
    <rPh sb="8" eb="10">
      <t>キキン</t>
    </rPh>
    <phoneticPr fontId="5"/>
  </si>
  <si>
    <t>薬科大学整備基金</t>
    <rPh sb="0" eb="2">
      <t>ヤッカ</t>
    </rPh>
    <rPh sb="2" eb="4">
      <t>ダイガク</t>
    </rPh>
    <rPh sb="4" eb="6">
      <t>セイビ</t>
    </rPh>
    <rPh sb="6" eb="8">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</si>
  <si>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</si>
  <si>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</si>
  <si>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</si>
  <si>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</si>
  <si>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</si>
  <si>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</si>
  <si>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</si>
  <si>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過去の市債発行抑制や、将来の大規模財政需要に備え、基金の積立を計画的に行った結果、将来負担比率及び実質公債費比率ともに、類似団体平均を大きく下回っている。
令和2年度は利率の高い地方債の償還が終了してきていることから、実質公債費比率がさらに減少しており、今後も将来世代に過度の負担を残さないよう、健全な財政運営に努めていく。</t>
    <rPh sb="0" eb="2">
      <t>カコ</t>
    </rPh>
    <rPh sb="3" eb="5">
      <t>シサイ</t>
    </rPh>
    <rPh sb="5" eb="7">
      <t>ハッコウ</t>
    </rPh>
    <rPh sb="7" eb="9">
      <t>ヨクセイ</t>
    </rPh>
    <rPh sb="11" eb="13">
      <t>ショウライ</t>
    </rPh>
    <rPh sb="14" eb="17">
      <t>ダイキボ</t>
    </rPh>
    <rPh sb="17" eb="19">
      <t>ザイセイ</t>
    </rPh>
    <rPh sb="19" eb="21">
      <t>ジュヨウ</t>
    </rPh>
    <rPh sb="22" eb="23">
      <t>ソナ</t>
    </rPh>
    <rPh sb="25" eb="27">
      <t>キキン</t>
    </rPh>
    <rPh sb="28" eb="30">
      <t>ツミタテ</t>
    </rPh>
    <rPh sb="31" eb="34">
      <t>ケイカクテキ</t>
    </rPh>
    <rPh sb="35" eb="36">
      <t>オコナ</t>
    </rPh>
    <rPh sb="38" eb="40">
      <t>ケッカ</t>
    </rPh>
    <rPh sb="41" eb="43">
      <t>ショウライ</t>
    </rPh>
    <rPh sb="43" eb="45">
      <t>フタン</t>
    </rPh>
    <rPh sb="45" eb="47">
      <t>ヒリツ</t>
    </rPh>
    <rPh sb="47" eb="48">
      <t>オヨ</t>
    </rPh>
    <rPh sb="49" eb="51">
      <t>ジッシツ</t>
    </rPh>
    <rPh sb="51" eb="53">
      <t>コウサイ</t>
    </rPh>
    <rPh sb="53" eb="54">
      <t>ヒ</t>
    </rPh>
    <rPh sb="54" eb="55">
      <t>ヒ</t>
    </rPh>
    <rPh sb="55" eb="56">
      <t>リツ</t>
    </rPh>
    <rPh sb="60" eb="62">
      <t>ルイジ</t>
    </rPh>
    <rPh sb="62" eb="64">
      <t>ダンタイ</t>
    </rPh>
    <rPh sb="64" eb="66">
      <t>ヘイキン</t>
    </rPh>
    <rPh sb="67" eb="68">
      <t>オオ</t>
    </rPh>
    <rPh sb="70" eb="72">
      <t>シタマワ</t>
    </rPh>
    <rPh sb="78" eb="80">
      <t>レイワ</t>
    </rPh>
    <rPh sb="81" eb="83">
      <t>ネンド</t>
    </rPh>
    <rPh sb="84" eb="86">
      <t>リリツ</t>
    </rPh>
    <rPh sb="87" eb="88">
      <t>タカ</t>
    </rPh>
    <rPh sb="89" eb="91">
      <t>チホウ</t>
    </rPh>
    <rPh sb="91" eb="92">
      <t>サイ</t>
    </rPh>
    <rPh sb="93" eb="95">
      <t>ショウカン</t>
    </rPh>
    <rPh sb="96" eb="98">
      <t>シュウリョウ</t>
    </rPh>
    <rPh sb="109" eb="111">
      <t>ジッシツ</t>
    </rPh>
    <rPh sb="111" eb="113">
      <t>コウサイ</t>
    </rPh>
    <rPh sb="113" eb="114">
      <t>ヒ</t>
    </rPh>
    <rPh sb="114" eb="116">
      <t>ヒリツ</t>
    </rPh>
    <rPh sb="120" eb="122">
      <t>ゲンショウ</t>
    </rPh>
    <rPh sb="127" eb="129">
      <t>コンゴ</t>
    </rPh>
    <rPh sb="130" eb="132">
      <t>ショウライ</t>
    </rPh>
    <rPh sb="132" eb="134">
      <t>セダイ</t>
    </rPh>
    <rPh sb="135" eb="137">
      <t>カド</t>
    </rPh>
    <rPh sb="138" eb="140">
      <t>フタン</t>
    </rPh>
    <rPh sb="141" eb="142">
      <t>ノコ</t>
    </rPh>
    <rPh sb="148" eb="150">
      <t>ケンゼン</t>
    </rPh>
    <rPh sb="151" eb="153">
      <t>ザイセイ</t>
    </rPh>
    <rPh sb="153" eb="155">
      <t>ウンエイ</t>
    </rPh>
    <rPh sb="156" eb="157">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</si>
  <si>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</si>
  <si>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</si>
  <si>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</si>
  <si>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将来負担比率については、将来の大規模財政需要に備え、基金の積立を計画的に行ってきた結果、平成27年度から0以下の値となっている。
有形固定資産減価償却率については、類似団体平均よりも低い水準にあり、令和2年度は新庁舎及び東部クリーンセンター粗大棟の建設完了に伴い減少しており、今後も公共施設等総合管理計画に基づき、計画的な維持管理を行うことにより、将来世代に過度の負担を残さないよう、公共施設等の整備に努めていく。</t>
    <rPh sb="0" eb="2">
      <t>ショウライ</t>
    </rPh>
    <rPh sb="2" eb="4">
      <t>フタン</t>
    </rPh>
    <rPh sb="4" eb="6">
      <t>ヒリツ</t>
    </rPh>
    <rPh sb="12" eb="14">
      <t>ショウライ</t>
    </rPh>
    <rPh sb="15" eb="18">
      <t>ダイキボ</t>
    </rPh>
    <rPh sb="18" eb="20">
      <t>ザイセイ</t>
    </rPh>
    <rPh sb="20" eb="22">
      <t>ジュヨウ</t>
    </rPh>
    <rPh sb="23" eb="24">
      <t>ソナ</t>
    </rPh>
    <rPh sb="26" eb="28">
      <t>キキン</t>
    </rPh>
    <rPh sb="29" eb="31">
      <t>ツミタテ</t>
    </rPh>
    <rPh sb="32" eb="35">
      <t>ケイカクテキ</t>
    </rPh>
    <rPh sb="36" eb="37">
      <t>オコナ</t>
    </rPh>
    <rPh sb="41" eb="43">
      <t>ケッカ</t>
    </rPh>
    <rPh sb="44" eb="46">
      <t>ヘイセイ</t>
    </rPh>
    <rPh sb="48" eb="50">
      <t>ネンド</t>
    </rPh>
    <rPh sb="53" eb="55">
      <t>イカ</t>
    </rPh>
    <rPh sb="56" eb="57">
      <t>アタイ</t>
    </rPh>
    <rPh sb="65" eb="71">
      <t>ユウケイコテイシサン</t>
    </rPh>
    <rPh sb="71" eb="73">
      <t>ゲンカ</t>
    </rPh>
    <rPh sb="73" eb="75">
      <t>ショウキャク</t>
    </rPh>
    <rPh sb="75" eb="76">
      <t>リツ</t>
    </rPh>
    <rPh sb="82" eb="84">
      <t>ルイジ</t>
    </rPh>
    <rPh sb="84" eb="86">
      <t>ダンタイ</t>
    </rPh>
    <rPh sb="86" eb="88">
      <t>ヘイキン</t>
    </rPh>
    <rPh sb="91" eb="92">
      <t>ヒク</t>
    </rPh>
    <rPh sb="93" eb="95">
      <t>スイジュン</t>
    </rPh>
    <rPh sb="99" eb="101">
      <t>レイワ</t>
    </rPh>
    <rPh sb="102" eb="104">
      <t>ネンド</t>
    </rPh>
    <rPh sb="105" eb="108">
      <t>シンチョウシャ</t>
    </rPh>
    <rPh sb="108" eb="109">
      <t>オヨ</t>
    </rPh>
    <rPh sb="110" eb="112">
      <t>トウブ</t>
    </rPh>
    <rPh sb="120" eb="122">
      <t>ソダイ</t>
    </rPh>
    <rPh sb="122" eb="123">
      <t>トウ</t>
    </rPh>
    <rPh sb="124" eb="126">
      <t>ケンセツ</t>
    </rPh>
    <rPh sb="126" eb="128">
      <t>カンリョウ</t>
    </rPh>
    <rPh sb="129" eb="130">
      <t>トモナ</t>
    </rPh>
    <rPh sb="131" eb="133">
      <t>ゲンショウ</t>
    </rPh>
    <rPh sb="138" eb="140">
      <t>コンゴ</t>
    </rPh>
    <rPh sb="174" eb="176">
      <t>ショウライ</t>
    </rPh>
    <rPh sb="176" eb="178">
      <t>セダイ</t>
    </rPh>
    <rPh sb="179" eb="181">
      <t>カド</t>
    </rPh>
    <rPh sb="182" eb="184">
      <t>フタン</t>
    </rPh>
    <rPh sb="185" eb="186">
      <t>ノコ</t>
    </rPh>
    <rPh sb="192" eb="194">
      <t>コウキョウ</t>
    </rPh>
    <rPh sb="194" eb="196">
      <t>シセツ</t>
    </rPh>
    <rPh sb="196" eb="197">
      <t>トウ</t>
    </rPh>
    <rPh sb="198" eb="200">
      <t>セイビ</t>
    </rPh>
    <rPh sb="201" eb="202">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</si>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</sst>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DC47-4ADE-AD9B-D067931EBA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44408</c:v>
                </c:pt>
                <c:pt idx="1">
                  <c:v>47336</c:v>
                </c:pt>
                <c:pt idx="2">
                  <c:v>44293</c:v>
                </c:pt>
                <c:pt idx="3">
                  <c:v>54420</c:v>
                </c:pt>
                <c:pt idx="4">
                  <c:v>75519</c:v>
                </c:pt>
              </c:numCache>
            </c:numRef>
          </c:val>
          <c:smooth val="0"/>
          <c:extLst>
            <c:ext xmlns:c16="http://schemas.microsoft.com/office/drawing/2014/chart" uri="{C3380CC4-5D6E-409C-BE32-E72D297353CC}">
              <c16:uniqueId val="{00000001-DC47-4ADE-AD9B-D067931EBA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8.81</c:v>
                </c:pt>
                <c:pt idx="1">
                  <c:v>8.34</c:v>
                </c:pt>
                <c:pt idx="2">
                  <c:v>8.11</c:v>
                </c:pt>
                <c:pt idx="3">
                  <c:v>7.85</c:v>
                </c:pt>
                <c:pt idx="4">
                  <c:v>8.98</c:v>
                </c:pt>
              </c:numCache>
            </c:numRef>
          </c:val>
          <c:extLst>
            <c:ext xmlns:c16="http://schemas.microsoft.com/office/drawing/2014/chart" uri="{C3380CC4-5D6E-409C-BE32-E72D297353CC}">
              <c16:uniqueId val="{00000000-26E0-4657-BFFE-E25AF9135F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14.89</c:v>
                </c:pt>
                <c:pt idx="1">
                  <c:v>12.48</c:v>
                </c:pt>
                <c:pt idx="2">
                  <c:v>12.44</c:v>
                </c:pt>
                <c:pt idx="3">
                  <c:v>9.9</c:v>
                </c:pt>
                <c:pt idx="4">
                  <c:v>7.83</c:v>
                </c:pt>
              </c:numCache>
            </c:numRef>
          </c:val>
          <c:extLst>
            <c:ext xmlns:c16="http://schemas.microsoft.com/office/drawing/2014/chart" uri="{C3380CC4-5D6E-409C-BE32-E72D297353CC}">
              <c16:uniqueId val="{00000001-26E0-4657-BFFE-E25AF9135F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c:v>
                </c:pt>
                <c:pt idx="1">
                  <c:v>-2.87</c:v>
                </c:pt>
                <c:pt idx="2">
                  <c:v>-0.2</c:v>
                </c:pt>
                <c:pt idx="3">
                  <c:v>-2.75</c:v>
                </c:pt>
                <c:pt idx="4">
                  <c:v>-0.57999999999999996</c:v>
                </c:pt>
              </c:numCache>
            </c:numRef>
          </c:val>
          <c:smooth val="0"/>
          <c:extLst>
            <c:ext xmlns:c16="http://schemas.microsoft.com/office/drawing/2014/chart" uri="{C3380CC4-5D6E-409C-BE32-E72D297353CC}">
              <c16:uniqueId val="{00000002-26E0-4657-BFFE-E25AF9135F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#N/A</c:v>
                </c:pt>
                <c:pt idx="3">
                  <c:v>0.61</c:v>
                </c:pt>
                <c:pt idx="4">
                  <c:v>#N/A</c:v>
                </c:pt>
                <c:pt idx="5">
                  <c:v>0.63</c:v>
                </c:pt>
                <c:pt idx="6">
                  <c:v>#N/A</c:v>
                </c:pt>
                <c:pt idx="7">
                  <c:v>0.7</c:v>
                </c:pt>
                <c:pt idx="8">
                  <c:v>#N/A</c:v>
                </c:pt>
                <c:pt idx="9">
                  <c:v>0.7</c:v>
                </c:pt>
              </c:numCache>
            </c:numRef>
          </c:val>
          <c:extLst>
            <c:ext xmlns:c16="http://schemas.microsoft.com/office/drawing/2014/chart" uri="{C3380CC4-5D6E-409C-BE32-E72D297353CC}">
              <c16:uniqueId val="{00000000-3B3F-42F1-95B5-9782DCE153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3F-42F1-95B5-9782DCE153D0}"/>
            </c:ext>
          </c:extLst>
        </c:ser>
        <c:ser>
          <c:idx val="2"/>
          <c:order val="2"/>
          <c:tx>
            <c:strRef>
              <c:f>データシート!$A$29</c:f>
              <c:strCache>
                <c:ptCount val="1"/>
                <c:pt idx="0">
                  <c:v>中央卸売市場事業会計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0.65</c:v>
                </c:pt>
                <c:pt idx="2">
                  <c:v>#N/A</c:v>
                </c:pt>
                <c:pt idx="3">
                  <c:v>0.79</c:v>
                </c:pt>
                <c:pt idx="4">
                  <c:v>#N/A</c:v>
                </c:pt>
                <c:pt idx="5">
                  <c:v>0.96</c:v>
                </c:pt>
                <c:pt idx="6">
                  <c:v>#N/A</c:v>
                </c:pt>
                <c:pt idx="7">
                  <c:v>1.03</c:v>
                </c:pt>
                <c:pt idx="8">
                  <c:v>#N/A</c:v>
                </c:pt>
                <c:pt idx="9">
                  <c:v>1.1499999999999999</c:v>
                </c:pt>
              </c:numCache>
            </c:numRef>
          </c:val>
          <c:extLst>
            <c:ext xmlns:c16="http://schemas.microsoft.com/office/drawing/2014/chart" uri="{C3380CC4-5D6E-409C-BE32-E72D297353CC}">
              <c16:uniqueId val="{00000002-3B3F-42F1-95B5-9782DCE153D0}"/>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0.93</c:v>
                </c:pt>
                <c:pt idx="2">
                  <c:v>#N/A</c:v>
                </c:pt>
                <c:pt idx="3">
                  <c:v>0.71</c:v>
                </c:pt>
                <c:pt idx="4">
                  <c:v>#N/A</c:v>
                </c:pt>
                <c:pt idx="5">
                  <c:v>1.41</c:v>
                </c:pt>
                <c:pt idx="6">
                  <c:v>#N/A</c:v>
                </c:pt>
                <c:pt idx="7">
                  <c:v>1.56</c:v>
                </c:pt>
                <c:pt idx="8">
                  <c:v>#N/A</c:v>
                </c:pt>
                <c:pt idx="9">
                  <c:v>1.6</c:v>
                </c:pt>
              </c:numCache>
            </c:numRef>
          </c:val>
          <c:extLst>
            <c:ext xmlns:c16="http://schemas.microsoft.com/office/drawing/2014/chart" uri="{C3380CC4-5D6E-409C-BE32-E72D297353CC}">
              <c16:uniqueId val="{00000003-3B3F-42F1-95B5-9782DCE153D0}"/>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1.64</c:v>
                </c:pt>
                <c:pt idx="2">
                  <c:v>#N/A</c:v>
                </c:pt>
                <c:pt idx="3">
                  <c:v>1.42</c:v>
                </c:pt>
                <c:pt idx="4">
                  <c:v>#N/A</c:v>
                </c:pt>
                <c:pt idx="5">
                  <c:v>1.4</c:v>
                </c:pt>
                <c:pt idx="6">
                  <c:v>#N/A</c:v>
                </c:pt>
                <c:pt idx="7">
                  <c:v>1.39</c:v>
                </c:pt>
                <c:pt idx="8">
                  <c:v>#N/A</c:v>
                </c:pt>
                <c:pt idx="9">
                  <c:v>1.64</c:v>
                </c:pt>
              </c:numCache>
            </c:numRef>
          </c:val>
          <c:extLst>
            <c:ext xmlns:c16="http://schemas.microsoft.com/office/drawing/2014/chart" uri="{C3380CC4-5D6E-409C-BE32-E72D297353CC}">
              <c16:uniqueId val="{00000004-3B3F-42F1-95B5-9782DCE153D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1.28</c:v>
                </c:pt>
                <c:pt idx="2">
                  <c:v>#N/A</c:v>
                </c:pt>
                <c:pt idx="3">
                  <c:v>1.61</c:v>
                </c:pt>
                <c:pt idx="4">
                  <c:v>#N/A</c:v>
                </c:pt>
                <c:pt idx="5">
                  <c:v>1.66</c:v>
                </c:pt>
                <c:pt idx="6">
                  <c:v>#N/A</c:v>
                </c:pt>
                <c:pt idx="7">
                  <c:v>1.32</c:v>
                </c:pt>
                <c:pt idx="8">
                  <c:v>#N/A</c:v>
                </c:pt>
                <c:pt idx="9">
                  <c:v>2.19</c:v>
                </c:pt>
              </c:numCache>
            </c:numRef>
          </c:val>
          <c:extLst>
            <c:ext xmlns:c16="http://schemas.microsoft.com/office/drawing/2014/chart" uri="{C3380CC4-5D6E-409C-BE32-E72D297353CC}">
              <c16:uniqueId val="{00000005-3B3F-42F1-95B5-9782DCE153D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2.88</c:v>
                </c:pt>
                <c:pt idx="2">
                  <c:v>#N/A</c:v>
                </c:pt>
                <c:pt idx="3">
                  <c:v>3.04</c:v>
                </c:pt>
                <c:pt idx="4">
                  <c:v>#N/A</c:v>
                </c:pt>
                <c:pt idx="5">
                  <c:v>3.13</c:v>
                </c:pt>
                <c:pt idx="6">
                  <c:v>#N/A</c:v>
                </c:pt>
                <c:pt idx="7">
                  <c:v>2.86</c:v>
                </c:pt>
                <c:pt idx="8">
                  <c:v>#N/A</c:v>
                </c:pt>
                <c:pt idx="9">
                  <c:v>2.96</c:v>
                </c:pt>
              </c:numCache>
            </c:numRef>
          </c:val>
          <c:extLst>
            <c:ext xmlns:c16="http://schemas.microsoft.com/office/drawing/2014/chart" uri="{C3380CC4-5D6E-409C-BE32-E72D297353CC}">
              <c16:uniqueId val="{00000006-3B3F-42F1-95B5-9782DCE153D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3.74</c:v>
                </c:pt>
                <c:pt idx="2">
                  <c:v>#N/A</c:v>
                </c:pt>
                <c:pt idx="3">
                  <c:v>3.72</c:v>
                </c:pt>
                <c:pt idx="4">
                  <c:v>#N/A</c:v>
                </c:pt>
                <c:pt idx="5">
                  <c:v>3.72</c:v>
                </c:pt>
                <c:pt idx="6">
                  <c:v>#N/A</c:v>
                </c:pt>
                <c:pt idx="7">
                  <c:v>3.55</c:v>
                </c:pt>
                <c:pt idx="8">
                  <c:v>#N/A</c:v>
                </c:pt>
                <c:pt idx="9">
                  <c:v>3.77</c:v>
                </c:pt>
              </c:numCache>
            </c:numRef>
          </c:val>
          <c:extLst>
            <c:ext xmlns:c16="http://schemas.microsoft.com/office/drawing/2014/chart" uri="{C3380CC4-5D6E-409C-BE32-E72D297353CC}">
              <c16:uniqueId val="{00000007-3B3F-42F1-95B5-9782DCE153D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8.11</c:v>
                </c:pt>
                <c:pt idx="2">
                  <c:v>#N/A</c:v>
                </c:pt>
                <c:pt idx="3">
                  <c:v>7.4</c:v>
                </c:pt>
                <c:pt idx="4">
                  <c:v>#N/A</c:v>
                </c:pt>
                <c:pt idx="5">
                  <c:v>6.56</c:v>
                </c:pt>
                <c:pt idx="6">
                  <c:v>#N/A</c:v>
                </c:pt>
                <c:pt idx="7">
                  <c:v>6.55</c:v>
                </c:pt>
                <c:pt idx="8">
                  <c:v>#N/A</c:v>
                </c:pt>
                <c:pt idx="9">
                  <c:v>7.12</c:v>
                </c:pt>
              </c:numCache>
            </c:numRef>
          </c:val>
          <c:extLst>
            <c:ext xmlns:c16="http://schemas.microsoft.com/office/drawing/2014/chart" uri="{C3380CC4-5D6E-409C-BE32-E72D297353CC}">
              <c16:uniqueId val="{00000008-3B3F-42F1-95B5-9782DCE153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c:v>
                </c:pt>
                <c:pt idx="2">
                  <c:v>#N/A</c:v>
                </c:pt>
                <c:pt idx="3">
                  <c:v>8.01</c:v>
                </c:pt>
                <c:pt idx="4">
                  <c:v>#N/A</c:v>
                </c:pt>
                <c:pt idx="5">
                  <c:v>7.74</c:v>
                </c:pt>
                <c:pt idx="6">
                  <c:v>#N/A</c:v>
                </c:pt>
                <c:pt idx="7">
                  <c:v>7.4</c:v>
                </c:pt>
                <c:pt idx="8">
                  <c:v>#N/A</c:v>
                </c:pt>
                <c:pt idx="9">
                  <c:v>8.52</c:v>
                </c:pt>
              </c:numCache>
            </c:numRef>
          </c:val>
          <c:extLst>
            <c:ext xmlns:c16="http://schemas.microsoft.com/office/drawing/2014/chart" uri="{C3380CC4-5D6E-409C-BE32-E72D297353CC}">
              <c16:uniqueId val="{00000009-3B3F-42F1-95B5-9782DCE153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12522</c:v>
                </c:pt>
                <c:pt idx="5">
                  <c:v>12389</c:v>
                </c:pt>
                <c:pt idx="8">
                  <c:v>12411</c:v>
                </c:pt>
                <c:pt idx="11">
                  <c:v>12273</c:v>
                </c:pt>
                <c:pt idx="14">
                  <c:v>12480</c:v>
                </c:pt>
              </c:numCache>
            </c:numRef>
          </c:val>
          <c:extLst>
            <c:ext xmlns:c16="http://schemas.microsoft.com/office/drawing/2014/chart" uri="{C3380CC4-5D6E-409C-BE32-E72D297353CC}">
              <c16:uniqueId val="{00000000-212C-4C07-B261-64E48790E8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212C-4C07-B261-64E48790E8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4</c:v>
                </c:pt>
                <c:pt idx="6">
                  <c:v>5</c:v>
                </c:pt>
                <c:pt idx="9">
                  <c:v>4</c:v>
                </c:pt>
                <c:pt idx="12">
                  <c:v>9</c:v>
                </c:pt>
              </c:numCache>
            </c:numRef>
          </c:val>
          <c:extLst>
            <c:ext xmlns:c16="http://schemas.microsoft.com/office/drawing/2014/chart" uri="{C3380CC4-5D6E-409C-BE32-E72D297353CC}">
              <c16:uniqueId val="{00000002-212C-4C07-B261-64E48790E8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13</c:v>
                </c:pt>
                <c:pt idx="6">
                  <c:v>13</c:v>
                </c:pt>
                <c:pt idx="9">
                  <c:v>16</c:v>
                </c:pt>
                <c:pt idx="12">
                  <c:v>30</c:v>
                </c:pt>
              </c:numCache>
            </c:numRef>
          </c:val>
          <c:extLst>
            <c:ext xmlns:c16="http://schemas.microsoft.com/office/drawing/2014/chart" uri="{C3380CC4-5D6E-409C-BE32-E72D297353CC}">
              <c16:uniqueId val="{00000003-212C-4C07-B261-64E48790E8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2840</c:v>
                </c:pt>
                <c:pt idx="3">
                  <c:v>2622</c:v>
                </c:pt>
                <c:pt idx="6">
                  <c:v>2812</c:v>
                </c:pt>
                <c:pt idx="9">
                  <c:v>2567</c:v>
                </c:pt>
                <c:pt idx="12">
                  <c:v>2664</c:v>
                </c:pt>
              </c:numCache>
            </c:numRef>
          </c:val>
          <c:extLst>
            <c:ext xmlns:c16="http://schemas.microsoft.com/office/drawing/2014/chart" uri="{C3380CC4-5D6E-409C-BE32-E72D297353CC}">
              <c16:uniqueId val="{00000004-212C-4C07-B261-64E48790E8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2C-4C07-B261-64E48790E8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2C-4C07-B261-64E48790E8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13240</c:v>
                </c:pt>
                <c:pt idx="3">
                  <c:v>13287</c:v>
                </c:pt>
                <c:pt idx="6">
                  <c:v>12955</c:v>
                </c:pt>
                <c:pt idx="9">
                  <c:v>12822</c:v>
                </c:pt>
                <c:pt idx="12">
                  <c:v>12530</c:v>
                </c:pt>
              </c:numCache>
            </c:numRef>
          </c:val>
          <c:extLst>
            <c:ext xmlns:c16="http://schemas.microsoft.com/office/drawing/2014/chart" uri="{C3380CC4-5D6E-409C-BE32-E72D297353CC}">
              <c16:uniqueId val="{00000007-212C-4C07-B261-64E48790E8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3572</c:v>
                </c:pt>
                <c:pt idx="2">
                  <c:v>#N/A</c:v>
                </c:pt>
                <c:pt idx="3">
                  <c:v>#N/A</c:v>
                </c:pt>
                <c:pt idx="4">
                  <c:v>3538</c:v>
                </c:pt>
                <c:pt idx="5">
                  <c:v>#N/A</c:v>
                </c:pt>
                <c:pt idx="6">
                  <c:v>#N/A</c:v>
                </c:pt>
                <c:pt idx="7">
                  <c:v>3375</c:v>
                </c:pt>
                <c:pt idx="8">
                  <c:v>#N/A</c:v>
                </c:pt>
                <c:pt idx="9">
                  <c:v>#N/A</c:v>
                </c:pt>
                <c:pt idx="10">
                  <c:v>3137</c:v>
                </c:pt>
                <c:pt idx="11">
                  <c:v>#N/A</c:v>
                </c:pt>
                <c:pt idx="12">
                  <c:v>#N/A</c:v>
                </c:pt>
                <c:pt idx="13">
                  <c:v>2754</c:v>
                </c:pt>
                <c:pt idx="14">
                  <c:v>#N/A</c:v>
                </c:pt>
              </c:numCache>
            </c:numRef>
          </c:val>
          <c:smooth val="0"/>
          <c:extLst>
            <c:ext xmlns:c16="http://schemas.microsoft.com/office/drawing/2014/chart" uri="{C3380CC4-5D6E-409C-BE32-E72D297353CC}">
              <c16:uniqueId val="{00000008-212C-4C07-B261-64E48790E8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128960</c:v>
                </c:pt>
                <c:pt idx="5">
                  <c:v>130224</c:v>
                </c:pt>
                <c:pt idx="8">
                  <c:v>131072</c:v>
                </c:pt>
                <c:pt idx="11">
                  <c:v>133695</c:v>
                </c:pt>
                <c:pt idx="14">
                  <c:v>137035</c:v>
                </c:pt>
              </c:numCache>
            </c:numRef>
          </c:val>
          <c:extLst>
            <c:ext xmlns:c16="http://schemas.microsoft.com/office/drawing/2014/chart" uri="{C3380CC4-5D6E-409C-BE32-E72D297353CC}">
              <c16:uniqueId val="{00000000-3D1E-4AB7-9C54-CC07D66021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32956</c:v>
                </c:pt>
                <c:pt idx="5">
                  <c:v>32649</c:v>
                </c:pt>
                <c:pt idx="8">
                  <c:v>33061</c:v>
                </c:pt>
                <c:pt idx="11">
                  <c:v>32994</c:v>
                </c:pt>
                <c:pt idx="14">
                  <c:v>32935</c:v>
                </c:pt>
              </c:numCache>
            </c:numRef>
          </c:val>
          <c:extLst>
            <c:ext xmlns:c16="http://schemas.microsoft.com/office/drawing/2014/chart" uri="{C3380CC4-5D6E-409C-BE32-E72D297353CC}">
              <c16:uniqueId val="{00000001-3D1E-4AB7-9C54-CC07D66021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36762</c:v>
                </c:pt>
                <c:pt idx="5">
                  <c:v>37143</c:v>
                </c:pt>
                <c:pt idx="8">
                  <c:v>38124</c:v>
                </c:pt>
                <c:pt idx="11">
                  <c:v>33318</c:v>
                </c:pt>
                <c:pt idx="14">
                  <c:v>23081</c:v>
                </c:pt>
              </c:numCache>
            </c:numRef>
          </c:val>
          <c:extLst>
            <c:ext xmlns:c16="http://schemas.microsoft.com/office/drawing/2014/chart" uri="{C3380CC4-5D6E-409C-BE32-E72D297353CC}">
              <c16:uniqueId val="{00000002-3D1E-4AB7-9C54-CC07D66021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1E-4AB7-9C54-CC07D66021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1E-4AB7-9C54-CC07D66021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1E-4AB7-9C54-CC07D66021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16601</c:v>
                </c:pt>
                <c:pt idx="3">
                  <c:v>16182</c:v>
                </c:pt>
                <c:pt idx="6">
                  <c:v>15620</c:v>
                </c:pt>
                <c:pt idx="9">
                  <c:v>16285</c:v>
                </c:pt>
                <c:pt idx="12">
                  <c:v>16468</c:v>
                </c:pt>
              </c:numCache>
            </c:numRef>
          </c:val>
          <c:extLst>
            <c:ext xmlns:c16="http://schemas.microsoft.com/office/drawing/2014/chart" uri="{C3380CC4-5D6E-409C-BE32-E72D297353CC}">
              <c16:uniqueId val="{00000006-3D1E-4AB7-9C54-CC07D66021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113</c:v>
                </c:pt>
                <c:pt idx="3">
                  <c:v>101</c:v>
                </c:pt>
                <c:pt idx="6">
                  <c:v>128</c:v>
                </c:pt>
                <c:pt idx="9">
                  <c:v>252</c:v>
                </c:pt>
                <c:pt idx="12">
                  <c:v>504</c:v>
                </c:pt>
              </c:numCache>
            </c:numRef>
          </c:val>
          <c:extLst>
            <c:ext xmlns:c16="http://schemas.microsoft.com/office/drawing/2014/chart" uri="{C3380CC4-5D6E-409C-BE32-E72D297353CC}">
              <c16:uniqueId val="{00000007-3D1E-4AB7-9C54-CC07D66021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30886</c:v>
                </c:pt>
                <c:pt idx="3">
                  <c:v>29693</c:v>
                </c:pt>
                <c:pt idx="6">
                  <c:v>27782</c:v>
                </c:pt>
                <c:pt idx="9">
                  <c:v>26040</c:v>
                </c:pt>
                <c:pt idx="12">
                  <c:v>24264</c:v>
                </c:pt>
              </c:numCache>
            </c:numRef>
          </c:val>
          <c:extLst>
            <c:ext xmlns:c16="http://schemas.microsoft.com/office/drawing/2014/chart" uri="{C3380CC4-5D6E-409C-BE32-E72D297353CC}">
              <c16:uniqueId val="{00000008-3D1E-4AB7-9C54-CC07D66021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2418</c:v>
                </c:pt>
                <c:pt idx="3">
                  <c:v>1635</c:v>
                </c:pt>
                <c:pt idx="6">
                  <c:v>1584</c:v>
                </c:pt>
                <c:pt idx="9">
                  <c:v>1638</c:v>
                </c:pt>
                <c:pt idx="12">
                  <c:v>1626</c:v>
                </c:pt>
              </c:numCache>
            </c:numRef>
          </c:val>
          <c:extLst>
            <c:ext xmlns:c16="http://schemas.microsoft.com/office/drawing/2014/chart" uri="{C3380CC4-5D6E-409C-BE32-E72D297353CC}">
              <c16:uniqueId val="{00000009-3D1E-4AB7-9C54-CC07D66021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133433</c:v>
                </c:pt>
                <c:pt idx="3">
                  <c:v>134047</c:v>
                </c:pt>
                <c:pt idx="6">
                  <c:v>135427</c:v>
                </c:pt>
                <c:pt idx="9">
                  <c:v>138383</c:v>
                </c:pt>
                <c:pt idx="12">
                  <c:v>145285</c:v>
                </c:pt>
              </c:numCache>
            </c:numRef>
          </c:val>
          <c:extLst>
            <c:ext xmlns:c16="http://schemas.microsoft.com/office/drawing/2014/chart" uri="{C3380CC4-5D6E-409C-BE32-E72D297353CC}">
              <c16:uniqueId val="{0000000A-3D1E-4AB7-9C54-CC07D66021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1E-4AB7-9C54-CC07D66021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10385</c:v>
                </c:pt>
                <c:pt idx="1">
                  <c:v>8287</c:v>
                </c:pt>
                <c:pt idx="2">
                  <c:v>6688</c:v>
                </c:pt>
              </c:numCache>
            </c:numRef>
          </c:val>
          <c:extLst>
            <c:ext xmlns:c16="http://schemas.microsoft.com/office/drawing/2014/chart" uri="{C3380CC4-5D6E-409C-BE32-E72D297353CC}">
              <c16:uniqueId val="{00000000-5AF4-4BE7-BB36-1B272B85FF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AF4-4BE7-BB36-1B272B85FF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23042</c:v>
                </c:pt>
                <c:pt idx="1">
                  <c:v>20550</c:v>
                </c:pt>
                <c:pt idx="2">
                  <c:v>11827</c:v>
                </c:pt>
              </c:numCache>
            </c:numRef>
          </c:val>
          <c:extLst>
            <c:ext xmlns:c16="http://schemas.microsoft.com/office/drawing/2014/chart" uri="{C3380CC4-5D6E-409C-BE32-E72D297353CC}">
              <c16:uniqueId val="{00000002-5AF4-4BE7-BB36-1B272B85FF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{FB71B32D-AF8C-47A0-9762-D5407E084FAC}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83B-4148-A968-C5DF6A97B5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{816E2C5D-18AD-4633-9C52-DA11E314DC95}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3B-4148-A968-C5DF6A97B5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{60DC886D-87D1-4366-93C6-C0CDDF306892}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3B-4148-A968-C5DF6A97B5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{EC3DF70E-8AD5-483D-AF96-379D61F97D8E}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3B-4148-A968-C5DF6A97B5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{4751661F-07B4-4E43-A483-270695B95315}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3B-4148-A968-C5DF6A97B5E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{FE9D0153-BF3F-4D53-8091-63ACA32E34D3}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83B-4148-A968-C5DF6A97B5E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{75F28A13-6BFC-4B37-ABF5-1430B400884D}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83B-4148-A968-C5DF6A97B5E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{39B5AE96-C059-4D3B-A929-0297C1822AAA}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83B-4148-A968-C5DF6A97B5E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{A6C5B36D-CD3F-4E6A-B394-5FBE93036A83}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83B-4148-A968-C5DF6A97B5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57.7</c:v>
                </c:pt>
                <c:pt idx="16">
                  <c:v>59</c:v>
                </c:pt>
                <c:pt idx="24">
                  <c:v>59.8</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3B-4148-A968-C5DF6A97B5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{6B844325-59D0-48B3-AE64-FE166C1F1131}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83B-4148-A968-C5DF6A97B5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{5E753971-8425-4D9F-AA2B-DA41A767F338}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3B-4148-A968-C5DF6A97B5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{58420C3A-89EC-42B0-8CF4-3C09CB554F75}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3B-4148-A968-C5DF6A97B5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{0424927C-034C-43CE-BF32-A960C69ABEED}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3B-4148-A968-C5DF6A97B5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{4BCCAC7F-C76F-49CC-BC0E-B1D6B8A404B8}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3B-4148-A968-C5DF6A97B5E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{1D3E6921-D1E1-46F7-84E8-561FF603C831}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83B-4148-A968-C5DF6A97B5E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{C9C95997-3AB4-4A1B-BBA9-346CD003F7FC}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83B-4148-A968-C5DF6A97B5E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{C6A0EB70-D3BA-4AAB-B0DB-E382DEFCAF19}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83B-4148-A968-C5DF6A97B5E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{4BF134D6-F55D-48FF-8AE5-25F084C850E2}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83B-4148-A968-C5DF6A97B5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983B-4148-A968-C5DF6A97B5E7}"/>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{005A28C3-794E-40B4-A3DD-64E1037FB3D0}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875-4735-907C-F74C185632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{7CF55721-E67E-40ED-81B8-605377E0E87C}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75-4735-907C-F74C185632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{54A61B1B-C02F-4DA9-9351-A4187FCA7D21}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75-4735-907C-F74C185632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{DC5FB7DC-F1C9-4949-A056-0BCCEABF3E7E}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75-4735-907C-F74C185632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{378CECD0-6220-403C-AF72-26A757A28B7A}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75-4735-907C-F74C1856324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{816B3352-1498-4AEB-8112-581508392D4D}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875-4735-907C-F74C1856324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{862651E1-1178-4EE5-9081-AB8192530806}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875-4735-907C-F74C1856324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{93B1A83C-487F-48D0-9B50-241D65B5411E}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875-4735-907C-F74C1856324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{C57D760F-7C32-4B1D-A46A-4655FA830B9B}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875-4735-907C-F74C185632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4.5999999999999996</c:v>
                </c:pt>
                <c:pt idx="16">
                  <c:v>4.7</c:v>
                </c:pt>
                <c:pt idx="24">
                  <c:v>4.5</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75-4735-907C-F74C185632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{495BA22C-B939-4A59-80CC-8016EC7C8C33}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875-4735-907C-F74C185632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{58DC77A5-0556-45F3-A8D8-8224330848E2}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75-4735-907C-F74C185632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{464006F4-63D5-4602-B1AA-D6E11F54E3CF}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75-4735-907C-F74C185632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{660208CE-6EE7-4A74-8230-86DB0B40E2B5}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75-4735-907C-F74C185632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{8257DA31-5364-4F53-91D2-DDE46FDC4E51}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75-4735-907C-F74C1856324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{4D8DD57A-9354-4BCD-A44D-6E0455E1E150}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875-4735-907C-F74C1856324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{2458FAB2-B1E0-4AC1-B26E-D7BF4A93F2E0}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875-4735-907C-F74C1856324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{F3DC7DA8-FFB7-4F42-B608-755EA7F121F1}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875-4735-907C-F74C1856324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{0F055E5B-37B0-4E83-A095-84733BBC2217}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875-4735-907C-F74C185632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C875-4735-907C-F74C18563241}"/>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利率の高い地方債の償還が終了してきていることから、元利償還金等の合計額は減少傾向にある（将来負担のさらなる軽減を目的に、地方債の償還方法を見直した影響により、一時的に増加した平成</a:t>
          </a:r>
          <a:r>
            <a:rPr kumimoji="0"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年度を除く）。</a:t>
          </a:r>
          <a:endParaRPr kumimoji="0"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加えて、臨時財政対策債の償還が増加しており、算入公債費等の額も増となっている。</a:t>
          </a:r>
          <a:endParaRPr kumimoji="0"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令和２年度の実質公債費比率は</a:t>
          </a:r>
          <a:r>
            <a:rPr kumimoji="0"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0.4</a:t>
          </a: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ポイント減の</a:t>
          </a:r>
          <a:r>
            <a:rPr kumimoji="0"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4.1%</a:t>
          </a: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a:t>
          </a:r>
          <a:endParaRPr kumimoji="0"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新庁舎建設等の進捗により、地方債の発行が増加したため、将来負担額が増となるとともに、庁舎整備基金等を取り崩ししたため、充当可能財源等が減少した。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将来負担比率（分子）は平成</a:t>
          </a:r>
          <a:r>
            <a:rPr kumimoji="1"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年度からマイナスに転じており、令和２年度も引き続きマイナス状態を維持している。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財政調整基金について、財源不足を補うため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億円を、特定目的基金について、新庁舎建設のために庁舎整備基金から約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億円を、岐阜大学医学部跡地整備基金から約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億円を取崩す一方、将来の負担に備えるため鉄道高架事業基金に計画的に積立てた結果、差引で約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基金全体を通しての積立目標等は設定していない。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積立ては、一般会計の毎会計年度において新たに生じた歳入歳出の決算剰余金の範囲内とし、取崩しは、決算収支を踏まえた必要額の繰入れを行う。また、岐阜市行財政改革プランにおいて、財政規律を堅持するため、財政調整基金と前年度繰越金の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億円を維持する目標を設定している。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特定目的基金については、大型プロジェクト事業の実施にあたり、財政需要の年度間の平準化を図るため、計画的に積立て、事業進捗に合わせた取崩しを行う。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・鉄道高架事業基金：鉄道高架事業（名鉄名古屋本線の鉄道高架事業に係る負担金、周辺のまちづくりなど）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・教育施設整備基金：義務教育施設の整備（小中学校改築、大規模修繕など）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・庁舎整備基金：新庁舎（附属駐車場を含む）の整備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・市民福祉健康医療基金：市民の健やかな生活を支えるための福祉、健康及び医療に係る事業の推進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・岐阜大学医学部跡地整備基金：岐阜大学医学部跡地等の整備（図書館、新庁舎などの整備）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・鉄道高架事業基金：鉄道高架事業のために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億円を積立てたことなどによる増加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・教育施設整備基金：長良小学校の改築などに約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・庁舎整備基金：新庁舎建設のために約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・市民福祉健康医療基金：新型コロナウイルス感染症対策などに約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・岐阜大学医学部跡地整備基金：新庁舎建設のために約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億円を充当したことによる減少。令和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年度末で廃止。</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・鉄道高架事業基金：鉄道高架事業に備え、毎年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億円を目途に積立て予定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・教育施設整備基金：義務教育施設の整備予定に合わせて必要額を取崩す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・庁舎整備基金：旧庁舎の解体工事が完了する令和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年度に廃止予定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・市民福祉健康医療基金：将来の社会保障関係経費の急増に備えるため、予算の範囲内で積立て、急激な税収減や臨時的かつ大規模な財政需要が生じた際に必要額を取崩す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財源不足を補うため、令和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年度予算編成では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億円の取崩しを見込んだが、決算収支見込みを踏まえ、最終的に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ては、一般会計の毎会計年度において新たに生じた歳入歳出の決算剰余金の範囲内とし、取崩しは、決算収支を踏まえた必要額の繰入れを行う。また、岐阜市行財政改革プランにおいて、財政規律を堅持するため、財政調整基金と前年度繰越金の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億円を維持する目標を設定している。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残高はゼロである。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当面減債基金の積立ての予定はない。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407,387
397,758
203.60
250,156,230
241,894,694
7,673,384
85,402,941
144,787,903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有形固定資産減価償却率は、近年上昇傾向であったが、令和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年度は新庁舎や東部クリーンセンター粗大棟の建設完了等により減少している。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類似団体より低い水準にはあるが、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公共施設等総合管理計画に基づき、計画的な維持管理を行うことにより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施設の長寿命化を進めているところである。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27093</xdr:rowOff>
    </xdr:from>
    <xdr:to>
      <xdr:col>23</xdr:col>
      <xdr:colOff>136525</xdr:colOff>
      <xdr:row>30</xdr:row>
      <xdr:rowOff>128693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49970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02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2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77893</xdr:rowOff>
    </xdr:from>
    <xdr:to>
      <xdr:col>23</xdr:col>
      <xdr:colOff>85725</xdr:colOff>
      <xdr:row>30</xdr:row>
      <xdr:rowOff>110278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22139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1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110278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22499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155363</xdr:rowOff>
    </xdr:from>
    <xdr:to>
      <xdr:col>11</xdr:col>
      <xdr:colOff>187325</xdr:colOff>
      <xdr:row>30</xdr:row>
      <xdr:rowOff>85513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81492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17821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34713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13863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494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新庁舎や東部クリーンセンター粗大棟の建設完了等により、建設に伴う起債により地方債残高が増加したこと及び基金の取り崩しを行ったことが比率増加の主な要因である。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債務償還比率は類似団体平均を上回る水準となったが、今後は地方債残高に留意しつつ、大型事業に備え、基金の計画的な積立を行うことなどにより、類似団体平均を下回る水準となるよう取り組んでいく。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31842</xdr:rowOff>
    </xdr:from>
    <xdr:to>
      <xdr:col>76</xdr:col>
      <xdr:colOff>73025</xdr:colOff>
      <xdr:row>31</xdr:row>
      <xdr:rowOff>133442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3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10269</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3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110815</xdr:rowOff>
    </xdr:from>
    <xdr:to>
      <xdr:col>72</xdr:col>
      <xdr:colOff>123825</xdr:colOff>
      <xdr:row>31</xdr:row>
      <xdr:rowOff>40965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2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161615</xdr:rowOff>
    </xdr:from>
    <xdr:to>
      <xdr:col>76</xdr:col>
      <xdr:colOff>22225</xdr:colOff>
      <xdr:row>31</xdr:row>
      <xdr:rowOff>82642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5305115"/>
          <a:ext cx="711200" cy="9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3104</xdr:rowOff>
    </xdr:from>
    <xdr:to>
      <xdr:col>68</xdr:col>
      <xdr:colOff>123825</xdr:colOff>
      <xdr:row>30</xdr:row>
      <xdr:rowOff>104704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1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53904</xdr:rowOff>
    </xdr:from>
    <xdr:to>
      <xdr:col>72</xdr:col>
      <xdr:colOff>73025</xdr:colOff>
      <xdr:row>30</xdr:row>
      <xdr:rowOff>161615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197404"/>
          <a:ext cx="762000" cy="10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52762</xdr:rowOff>
    </xdr:from>
    <xdr:to>
      <xdr:col>64</xdr:col>
      <xdr:colOff>123825</xdr:colOff>
      <xdr:row>30</xdr:row>
      <xdr:rowOff>154362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1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53904</xdr:rowOff>
    </xdr:from>
    <xdr:to>
      <xdr:col>68</xdr:col>
      <xdr:colOff>73025</xdr:colOff>
      <xdr:row>30</xdr:row>
      <xdr:rowOff>103562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197404"/>
          <a:ext cx="762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30931</xdr:rowOff>
    </xdr:from>
    <xdr:to>
      <xdr:col>60</xdr:col>
      <xdr:colOff>123825</xdr:colOff>
      <xdr:row>30</xdr:row>
      <xdr:rowOff>132531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1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81731</xdr:rowOff>
    </xdr:from>
    <xdr:to>
      <xdr:col>64</xdr:col>
      <xdr:colOff>73025</xdr:colOff>
      <xdr:row>30</xdr:row>
      <xdr:rowOff>103562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225231"/>
          <a:ext cx="762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3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3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3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57492</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02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121231</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92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170889</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97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149058</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94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407,387
397,758
203.60
250,156,230
241,894,694
7,673,384
85,402,941
144,787,903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99695</xdr:rowOff>
    </xdr:from>
    <xdr:to>
      <xdr:col>20</xdr:col>
      <xdr:colOff>38100</xdr:colOff>
      <xdr:row>37</xdr:row>
      <xdr:rowOff>29845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150495</xdr:rowOff>
    </xdr:from>
    <xdr:to>
      <xdr:col>24</xdr:col>
      <xdr:colOff>63500</xdr:colOff>
      <xdr:row>37</xdr:row>
      <xdr:rowOff>5715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226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78740</xdr:rowOff>
    </xdr:from>
    <xdr:to>
      <xdr:col>15</xdr:col>
      <xdr:colOff>101600</xdr:colOff>
      <xdr:row>37</xdr:row>
      <xdr:rowOff>8890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150495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017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57785</xdr:rowOff>
    </xdr:from>
    <xdr:to>
      <xdr:col>10</xdr:col>
      <xdr:colOff>165100</xdr:colOff>
      <xdr:row>36</xdr:row>
      <xdr:rowOff>159385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108585</xdr:rowOff>
    </xdr:from>
    <xdr:to>
      <xdr:col>15</xdr:col>
      <xdr:colOff>50800</xdr:colOff>
      <xdr:row>36</xdr:row>
      <xdr:rowOff>129540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807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33020</xdr:rowOff>
    </xdr:from>
    <xdr:to>
      <xdr:col>6</xdr:col>
      <xdr:colOff>38100</xdr:colOff>
      <xdr:row>36</xdr:row>
      <xdr:rowOff>134620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83820</xdr:rowOff>
    </xdr:from>
    <xdr:to>
      <xdr:col>10</xdr:col>
      <xdr:colOff>114300</xdr:colOff>
      <xdr:row>36</xdr:row>
      <xdr:rowOff>108585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560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25417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151147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38136</xdr:rowOff>
    </xdr:from>
    <xdr:to>
      <xdr:col>55</xdr:col>
      <xdr:colOff>50800</xdr:colOff>
      <xdr:row>38</xdr:row>
      <xdr:rowOff>139736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5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61013</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4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40313</xdr:rowOff>
    </xdr:from>
    <xdr:to>
      <xdr:col>50</xdr:col>
      <xdr:colOff>165100</xdr:colOff>
      <xdr:row>38</xdr:row>
      <xdr:rowOff>141913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5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88936</xdr:rowOff>
    </xdr:from>
    <xdr:to>
      <xdr:col>55</xdr:col>
      <xdr:colOff>0</xdr:colOff>
      <xdr:row>38</xdr:row>
      <xdr:rowOff>91113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60403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44450</xdr:rowOff>
    </xdr:from>
    <xdr:to>
      <xdr:col>46</xdr:col>
      <xdr:colOff>38100</xdr:colOff>
      <xdr:row>38</xdr:row>
      <xdr:rowOff>146050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91113</xdr:rowOff>
    </xdr:from>
    <xdr:to>
      <xdr:col>50</xdr:col>
      <xdr:colOff>114300</xdr:colOff>
      <xdr:row>38</xdr:row>
      <xdr:rowOff>95250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606213"/>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47280</xdr:rowOff>
    </xdr:from>
    <xdr:to>
      <xdr:col>41</xdr:col>
      <xdr:colOff>101600</xdr:colOff>
      <xdr:row>38</xdr:row>
      <xdr:rowOff>148880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5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95250</xdr:rowOff>
    </xdr:from>
    <xdr:to>
      <xdr:col>45</xdr:col>
      <xdr:colOff>177800</xdr:colOff>
      <xdr:row>38</xdr:row>
      <xdr:rowOff>98080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610350"/>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50764</xdr:rowOff>
    </xdr:from>
    <xdr:to>
      <xdr:col>36</xdr:col>
      <xdr:colOff>165100</xdr:colOff>
      <xdr:row>38</xdr:row>
      <xdr:rowOff>152364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5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98080</xdr:rowOff>
    </xdr:from>
    <xdr:to>
      <xdr:col>41</xdr:col>
      <xdr:colOff>50800</xdr:colOff>
      <xdr:row>38</xdr:row>
      <xdr:rowOff>101564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613180"/>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158440</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63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162577</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165407</xdr:rowOff>
    </xdr:from>
    <xdr:ext cx="469744"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626427" y="63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168891</xdr:rowOff>
    </xdr:from>
    <xdr:ext cx="469744"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37427" y="634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120831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39313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106135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3686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81643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3474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60416</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3310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168911</xdr:rowOff>
    </xdr:from>
    <xdr:to>
      <xdr:col>55</xdr:col>
      <xdr:colOff>50800</xdr:colOff>
      <xdr:row>61</xdr:row>
      <xdr:rowOff>99061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4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20338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3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6712</xdr:rowOff>
    </xdr:from>
    <xdr:to>
      <xdr:col>50</xdr:col>
      <xdr:colOff>165100</xdr:colOff>
      <xdr:row>61</xdr:row>
      <xdr:rowOff>108312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4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48261</xdr:rowOff>
    </xdr:from>
    <xdr:to>
      <xdr:col>55</xdr:col>
      <xdr:colOff>0</xdr:colOff>
      <xdr:row>61</xdr:row>
      <xdr:rowOff>57512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506711"/>
          <a:ext cx="8382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9790</xdr:rowOff>
    </xdr:from>
    <xdr:to>
      <xdr:col>46</xdr:col>
      <xdr:colOff>38100</xdr:colOff>
      <xdr:row>61</xdr:row>
      <xdr:rowOff>111390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46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57512</xdr:rowOff>
    </xdr:from>
    <xdr:to>
      <xdr:col>50</xdr:col>
      <xdr:colOff>114300</xdr:colOff>
      <xdr:row>61</xdr:row>
      <xdr:rowOff>60590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51596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15193</xdr:rowOff>
    </xdr:from>
    <xdr:to>
      <xdr:col>41</xdr:col>
      <xdr:colOff>101600</xdr:colOff>
      <xdr:row>61</xdr:row>
      <xdr:rowOff>116793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4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60590</xdr:rowOff>
    </xdr:from>
    <xdr:to>
      <xdr:col>45</xdr:col>
      <xdr:colOff>177800</xdr:colOff>
      <xdr:row>61</xdr:row>
      <xdr:rowOff>65993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519040"/>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23027</xdr:rowOff>
    </xdr:from>
    <xdr:to>
      <xdr:col>36</xdr:col>
      <xdr:colOff>165100</xdr:colOff>
      <xdr:row>61</xdr:row>
      <xdr:rowOff>124627</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4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65993</xdr:rowOff>
    </xdr:from>
    <xdr:to>
      <xdr:col>41</xdr:col>
      <xdr:colOff>50800</xdr:colOff>
      <xdr:row>61</xdr:row>
      <xdr:rowOff>73827</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524443"/>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124839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24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127917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24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133320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2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141154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25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132080</xdr:rowOff>
    </xdr:from>
    <xdr:to>
      <xdr:col>24</xdr:col>
      <xdr:colOff>114300</xdr:colOff>
      <xdr:row>87</xdr:row>
      <xdr:rowOff>62230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8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47007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79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93980</xdr:rowOff>
    </xdr:from>
    <xdr:to>
      <xdr:col>20</xdr:col>
      <xdr:colOff>38100</xdr:colOff>
      <xdr:row>87</xdr:row>
      <xdr:rowOff>24130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144780</xdr:rowOff>
    </xdr:from>
    <xdr:to>
      <xdr:col>24</xdr:col>
      <xdr:colOff>63500</xdr:colOff>
      <xdr:row>87</xdr:row>
      <xdr:rowOff>11430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889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52070</xdr:rowOff>
    </xdr:from>
    <xdr:to>
      <xdr:col>15</xdr:col>
      <xdr:colOff>101600</xdr:colOff>
      <xdr:row>86</xdr:row>
      <xdr:rowOff>153670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102870</xdr:rowOff>
    </xdr:from>
    <xdr:to>
      <xdr:col>19</xdr:col>
      <xdr:colOff>177800</xdr:colOff>
      <xdr:row>86</xdr:row>
      <xdr:rowOff>144780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847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2539</xdr:rowOff>
    </xdr:from>
    <xdr:to>
      <xdr:col>10</xdr:col>
      <xdr:colOff>165100</xdr:colOff>
      <xdr:row>86</xdr:row>
      <xdr:rowOff>104139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53339</xdr:rowOff>
    </xdr:from>
    <xdr:to>
      <xdr:col>15</xdr:col>
      <xdr:colOff>50800</xdr:colOff>
      <xdr:row>86</xdr:row>
      <xdr:rowOff>102870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798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17780</xdr:rowOff>
    </xdr:from>
    <xdr:to>
      <xdr:col>6</xdr:col>
      <xdr:colOff>38100</xdr:colOff>
      <xdr:row>86</xdr:row>
      <xdr:rowOff>119380</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53339</xdr:rowOff>
    </xdr:from>
    <xdr:to>
      <xdr:col>10</xdr:col>
      <xdr:colOff>114300</xdr:colOff>
      <xdr:row>86</xdr:row>
      <xdr:rowOff>68580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130300" y="14798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15257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144797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95266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110507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30735</xdr:rowOff>
    </xdr:from>
    <xdr:to>
      <xdr:col>55</xdr:col>
      <xdr:colOff>50800</xdr:colOff>
      <xdr:row>84</xdr:row>
      <xdr:rowOff>132335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9162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32258</xdr:rowOff>
    </xdr:from>
    <xdr:to>
      <xdr:col>50</xdr:col>
      <xdr:colOff>165100</xdr:colOff>
      <xdr:row>84</xdr:row>
      <xdr:rowOff>133858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81535</xdr:rowOff>
    </xdr:from>
    <xdr:to>
      <xdr:col>55</xdr:col>
      <xdr:colOff>0</xdr:colOff>
      <xdr:row>84</xdr:row>
      <xdr:rowOff>83058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48333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83058</xdr:rowOff>
    </xdr:from>
    <xdr:to>
      <xdr:col>50</xdr:col>
      <xdr:colOff>114300</xdr:colOff>
      <xdr:row>84</xdr:row>
      <xdr:rowOff>83820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4848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81535</xdr:rowOff>
    </xdr:from>
    <xdr:to>
      <xdr:col>45</xdr:col>
      <xdr:colOff>177800</xdr:colOff>
      <xdr:row>84</xdr:row>
      <xdr:rowOff>83820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861300" y="144833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32258</xdr:rowOff>
    </xdr:from>
    <xdr:to>
      <xdr:col>36</xdr:col>
      <xdr:colOff>165100</xdr:colOff>
      <xdr:row>84</xdr:row>
      <xdr:rowOff>133858</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83058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4833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124985</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124985</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74312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38</xdr:row>
      <xdr:rowOff>146685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6389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85725</xdr:rowOff>
    </xdr:from>
    <xdr:to>
      <xdr:col>81</xdr:col>
      <xdr:colOff>50800</xdr:colOff>
      <xdr:row>38</xdr:row>
      <xdr:rowOff>123825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600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85725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562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47625</xdr:rowOff>
    </xdr:from>
    <xdr:to>
      <xdr:col>71</xdr:col>
      <xdr:colOff>177800</xdr:colOff>
      <xdr:row>38</xdr:row>
      <xdr:rowOff>64770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2814300" y="6562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60960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65315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5481300" y="103000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13063</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4592300" y="10300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84727</xdr:rowOff>
    </xdr:from>
    <xdr:to>
      <xdr:col>72</xdr:col>
      <xdr:colOff>38100</xdr:colOff>
      <xdr:row>60</xdr:row>
      <xdr:rowOff>14877</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3652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60</xdr:row>
      <xdr:rowOff>13063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3703300" y="102510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135527</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814300" y="102216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54990</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4389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1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1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1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100-00005B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12881</xdr:rowOff>
    </xdr:from>
    <xdr:to>
      <xdr:col>116</xdr:col>
      <xdr:colOff>114300</xdr:colOff>
      <xdr:row>58</xdr:row>
      <xdr:rowOff>114481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21107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35758</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100-000067020000}"/>
            </a:ext>
          </a:extLst>
        </xdr:cNvPr>
        <xdr:cNvSpPr txBox="1"/>
      </xdr:nvSpPr>
      <xdr:spPr>
        <a:xfrm>
          <a:off x="22199600" y="980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xdr:rowOff>
    </xdr:from>
    <xdr:to>
      <xdr:col>112</xdr:col>
      <xdr:colOff>38100</xdr:colOff>
      <xdr:row>58</xdr:row>
      <xdr:rowOff>117747</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1272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63681</xdr:rowOff>
    </xdr:from>
    <xdr:to>
      <xdr:col>116</xdr:col>
      <xdr:colOff>63500</xdr:colOff>
      <xdr:row>58</xdr:row>
      <xdr:rowOff>66947</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1323300" y="1000778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94524</xdr:rowOff>
    </xdr:from>
    <xdr:to>
      <xdr:col>107</xdr:col>
      <xdr:colOff>101600</xdr:colOff>
      <xdr:row>59</xdr:row>
      <xdr:rowOff>24674</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20383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66947</xdr:rowOff>
    </xdr:from>
    <xdr:to>
      <xdr:col>111</xdr:col>
      <xdr:colOff>177800</xdr:colOff>
      <xdr:row>58</xdr:row>
      <xdr:rowOff>145324</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20434300" y="1001104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84727</xdr:rowOff>
    </xdr:from>
    <xdr:to>
      <xdr:col>102</xdr:col>
      <xdr:colOff>165100</xdr:colOff>
      <xdr:row>59</xdr:row>
      <xdr:rowOff>14877</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9494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135527</xdr:rowOff>
    </xdr:from>
    <xdr:to>
      <xdr:col>107</xdr:col>
      <xdr:colOff>50800</xdr:colOff>
      <xdr:row>58</xdr:row>
      <xdr:rowOff>145324</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9545300" y="100796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89626</xdr:rowOff>
    </xdr:from>
    <xdr:to>
      <xdr:col>98</xdr:col>
      <xdr:colOff>38100</xdr:colOff>
      <xdr:row>59</xdr:row>
      <xdr:rowOff>19776</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8605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135527</xdr:rowOff>
    </xdr:from>
    <xdr:to>
      <xdr:col>102</xdr:col>
      <xdr:colOff>114300</xdr:colOff>
      <xdr:row>58</xdr:row>
      <xdr:rowOff>140426</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8656300" y="100796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a:extLst>
            <a:ext uri="{FF2B5EF4-FFF2-40B4-BE49-F238E27FC236}">
              <a16:creationId xmlns:a16="http://schemas.microsoft.com/office/drawing/2014/main" id="{00000000-0008-0000-0100-000070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a:extLst>
            <a:ext uri="{FF2B5EF4-FFF2-40B4-BE49-F238E27FC236}">
              <a16:creationId xmlns:a16="http://schemas.microsoft.com/office/drawing/2014/main" id="{00000000-0008-0000-0100-000071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a:extLst>
            <a:ext uri="{FF2B5EF4-FFF2-40B4-BE49-F238E27FC236}">
              <a16:creationId xmlns:a16="http://schemas.microsoft.com/office/drawing/2014/main" id="{00000000-0008-0000-0100-000072020000}"/>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a:extLst>
            <a:ext uri="{FF2B5EF4-FFF2-40B4-BE49-F238E27FC236}">
              <a16:creationId xmlns:a16="http://schemas.microsoft.com/office/drawing/2014/main" id="{00000000-0008-0000-0100-000073020000}"/>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134274</xdr:rowOff>
    </xdr:from>
    <xdr:ext cx="469744" cy="259045"/>
    <xdr:sp macro="" textlink="">
      <xdr:nvSpPr>
        <xdr:cNvPr id="628" name="n_1mainValue【学校施設】&#10;一人当たり面積">
          <a:extLst>
            <a:ext uri="{FF2B5EF4-FFF2-40B4-BE49-F238E27FC236}">
              <a16:creationId xmlns:a16="http://schemas.microsoft.com/office/drawing/2014/main" id="{00000000-0008-0000-0100-000074020000}"/>
            </a:ext>
          </a:extLst>
        </xdr:cNvPr>
        <xdr:cNvSpPr txBox="1"/>
      </xdr:nvSpPr>
      <xdr:spPr>
        <a:xfrm>
          <a:off x="21075727" y="97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41201</xdr:rowOff>
    </xdr:from>
    <xdr:ext cx="469744" cy="259045"/>
    <xdr:sp macro="" textlink="">
      <xdr:nvSpPr>
        <xdr:cNvPr id="629" name="n_2mainValue【学校施設】&#10;一人当たり面積">
          <a:extLst>
            <a:ext uri="{FF2B5EF4-FFF2-40B4-BE49-F238E27FC236}">
              <a16:creationId xmlns:a16="http://schemas.microsoft.com/office/drawing/2014/main" id="{00000000-0008-0000-0100-000075020000}"/>
            </a:ext>
          </a:extLst>
        </xdr:cNvPr>
        <xdr:cNvSpPr txBox="1"/>
      </xdr:nvSpPr>
      <xdr:spPr>
        <a:xfrm>
          <a:off x="20199427" y="981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31404</xdr:rowOff>
    </xdr:from>
    <xdr:ext cx="469744" cy="259045"/>
    <xdr:sp macro="" textlink="">
      <xdr:nvSpPr>
        <xdr:cNvPr id="630" name="n_3mainValue【学校施設】&#10;一人当たり面積">
          <a:extLst>
            <a:ext uri="{FF2B5EF4-FFF2-40B4-BE49-F238E27FC236}">
              <a16:creationId xmlns:a16="http://schemas.microsoft.com/office/drawing/2014/main" id="{00000000-0008-0000-0100-000076020000}"/>
            </a:ext>
          </a:extLst>
        </xdr:cNvPr>
        <xdr:cNvSpPr txBox="1"/>
      </xdr:nvSpPr>
      <xdr:spPr>
        <a:xfrm>
          <a:off x="19310427" y="98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36303</xdr:rowOff>
    </xdr:from>
    <xdr:ext cx="469744" cy="259045"/>
    <xdr:sp macro="" textlink="">
      <xdr:nvSpPr>
        <xdr:cNvPr id="631" name="n_4mainValue【学校施設】&#10;一人当たり面積">
          <a:extLst>
            <a:ext uri="{FF2B5EF4-FFF2-40B4-BE49-F238E27FC236}">
              <a16:creationId xmlns:a16="http://schemas.microsoft.com/office/drawing/2014/main" id="{00000000-0008-0000-0100-000077020000}"/>
            </a:ext>
          </a:extLst>
        </xdr:cNvPr>
        <xdr:cNvSpPr txBox="1"/>
      </xdr:nvSpPr>
      <xdr:spPr>
        <a:xfrm>
          <a:off x="18421427" y="980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1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1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100-000093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100-000095020000}"/>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74930</xdr:rowOff>
    </xdr:from>
    <xdr:to>
      <xdr:col>85</xdr:col>
      <xdr:colOff>177800</xdr:colOff>
      <xdr:row>84</xdr:row>
      <xdr:rowOff>5080</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6268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53357</xdr:rowOff>
    </xdr:from>
    <xdr:ext cx="405111" cy="259045"/>
    <xdr:sp macro="" textlink="">
      <xdr:nvSpPr>
        <xdr:cNvPr id="673" name="【児童館】&#10;有形固定資産減価償却率該当値テキスト">
          <a:extLst>
            <a:ext uri="{FF2B5EF4-FFF2-40B4-BE49-F238E27FC236}">
              <a16:creationId xmlns:a16="http://schemas.microsoft.com/office/drawing/2014/main" id="{00000000-0008-0000-0100-0000A1020000}"/>
            </a:ext>
          </a:extLst>
        </xdr:cNvPr>
        <xdr:cNvSpPr txBox="1"/>
      </xdr:nvSpPr>
      <xdr:spPr>
        <a:xfrm>
          <a:off x="16357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543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68580</xdr:rowOff>
    </xdr:from>
    <xdr:to>
      <xdr:col>85</xdr:col>
      <xdr:colOff>127000</xdr:colOff>
      <xdr:row>83</xdr:row>
      <xdr:rowOff>125730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5481300" y="14298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68580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4592300" y="14272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41911</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3703300" y="1423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84455</xdr:rowOff>
    </xdr:from>
    <xdr:to>
      <xdr:col>67</xdr:col>
      <xdr:colOff>101600</xdr:colOff>
      <xdr:row>83</xdr:row>
      <xdr:rowOff>14605</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2763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135255</xdr:rowOff>
    </xdr:from>
    <xdr:to>
      <xdr:col>71</xdr:col>
      <xdr:colOff>177800</xdr:colOff>
      <xdr:row>83</xdr:row>
      <xdr:rowOff>3811</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814300" y="141941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100-0000AA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100-0000AB020000}"/>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100-0000AC020000}"/>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100-0000AD020000}"/>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110507</xdr:rowOff>
    </xdr:from>
    <xdr:ext cx="405111" cy="259045"/>
    <xdr:sp macro="" textlink="">
      <xdr:nvSpPr>
        <xdr:cNvPr id="686" name="n_1mainValue【児童館】&#10;有形固定資産減価償却率">
          <a:extLst>
            <a:ext uri="{FF2B5EF4-FFF2-40B4-BE49-F238E27FC236}">
              <a16:creationId xmlns:a16="http://schemas.microsoft.com/office/drawing/2014/main" id="{00000000-0008-0000-0100-0000AE020000}"/>
            </a:ext>
          </a:extLst>
        </xdr:cNvPr>
        <xdr:cNvSpPr txBox="1"/>
      </xdr:nvSpPr>
      <xdr:spPr>
        <a:xfrm>
          <a:off x="15266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87" name="n_2mainValue【児童館】&#10;有形固定資産減価償却率">
          <a:extLst>
            <a:ext uri="{FF2B5EF4-FFF2-40B4-BE49-F238E27FC236}">
              <a16:creationId xmlns:a16="http://schemas.microsoft.com/office/drawing/2014/main" id="{00000000-0008-0000-0100-0000AF020000}"/>
            </a:ext>
          </a:extLst>
        </xdr:cNvPr>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8" name="n_3mainValue【児童館】&#10;有形固定資産減価償却率">
          <a:extLst>
            <a:ext uri="{FF2B5EF4-FFF2-40B4-BE49-F238E27FC236}">
              <a16:creationId xmlns:a16="http://schemas.microsoft.com/office/drawing/2014/main" id="{00000000-0008-0000-0100-0000B002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689" name="n_4mainValue【児童館】&#10;有形固定資産減価償却率">
          <a:extLst>
            <a:ext uri="{FF2B5EF4-FFF2-40B4-BE49-F238E27FC236}">
              <a16:creationId xmlns:a16="http://schemas.microsoft.com/office/drawing/2014/main" id="{00000000-0008-0000-0100-0000B1020000}"/>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0000000-0008-0000-01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00000000-0008-0000-0100-0000C8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00000000-0008-0000-0100-0000C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6" name="【児童館】&#10;一人当たり面積平均値テキスト">
          <a:extLst>
            <a:ext uri="{FF2B5EF4-FFF2-40B4-BE49-F238E27FC236}">
              <a16:creationId xmlns:a16="http://schemas.microsoft.com/office/drawing/2014/main" id="{00000000-0008-0000-0100-0000CC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728" name="【児童館】&#10;一人当たり面積該当値テキスト">
          <a:extLst>
            <a:ext uri="{FF2B5EF4-FFF2-40B4-BE49-F238E27FC236}">
              <a16:creationId xmlns:a16="http://schemas.microsoft.com/office/drawing/2014/main" id="{00000000-0008-0000-0100-0000D8020000}"/>
            </a:ext>
          </a:extLst>
        </xdr:cNvPr>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15239</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8656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7" name="n_1aveValue【児童館】&#10;一人当たり面積">
          <a:extLst>
            <a:ext uri="{FF2B5EF4-FFF2-40B4-BE49-F238E27FC236}">
              <a16:creationId xmlns:a16="http://schemas.microsoft.com/office/drawing/2014/main" id="{00000000-0008-0000-0100-0000E1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8" name="n_2aveValue【児童館】&#10;一人当たり面積">
          <a:extLst>
            <a:ext uri="{FF2B5EF4-FFF2-40B4-BE49-F238E27FC236}">
              <a16:creationId xmlns:a16="http://schemas.microsoft.com/office/drawing/2014/main" id="{00000000-0008-0000-0100-0000E2020000}"/>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39" name="n_3aveValue【児童館】&#10;一人当たり面積">
          <a:extLst>
            <a:ext uri="{FF2B5EF4-FFF2-40B4-BE49-F238E27FC236}">
              <a16:creationId xmlns:a16="http://schemas.microsoft.com/office/drawing/2014/main" id="{00000000-0008-0000-0100-0000E3020000}"/>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40" name="n_4aveValue【児童館】&#10;一人当たり面積">
          <a:extLst>
            <a:ext uri="{FF2B5EF4-FFF2-40B4-BE49-F238E27FC236}">
              <a16:creationId xmlns:a16="http://schemas.microsoft.com/office/drawing/2014/main" id="{00000000-0008-0000-0100-0000E4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41" name="n_1mainValue【児童館】&#10;一人当たり面積">
          <a:extLst>
            <a:ext uri="{FF2B5EF4-FFF2-40B4-BE49-F238E27FC236}">
              <a16:creationId xmlns:a16="http://schemas.microsoft.com/office/drawing/2014/main" id="{00000000-0008-0000-0100-0000E5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42" name="n_2mainValue【児童館】&#10;一人当たり面積">
          <a:extLst>
            <a:ext uri="{FF2B5EF4-FFF2-40B4-BE49-F238E27FC236}">
              <a16:creationId xmlns:a16="http://schemas.microsoft.com/office/drawing/2014/main" id="{00000000-0008-0000-0100-0000E6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43" name="n_3mainValue【児童館】&#10;一人当たり面積">
          <a:extLst>
            <a:ext uri="{FF2B5EF4-FFF2-40B4-BE49-F238E27FC236}">
              <a16:creationId xmlns:a16="http://schemas.microsoft.com/office/drawing/2014/main" id="{00000000-0008-0000-0100-0000E7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44" name="n_4mainValue【児童館】&#10;一人当たり面積">
          <a:extLst>
            <a:ext uri="{FF2B5EF4-FFF2-40B4-BE49-F238E27FC236}">
              <a16:creationId xmlns:a16="http://schemas.microsoft.com/office/drawing/2014/main" id="{00000000-0008-0000-0100-0000E8020000}"/>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1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00000000-0008-0000-0100-000002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00000000-0008-0000-0100-000004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100-00000603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166370</xdr:rowOff>
    </xdr:from>
    <xdr:to>
      <xdr:col>85</xdr:col>
      <xdr:colOff>177800</xdr:colOff>
      <xdr:row>105</xdr:row>
      <xdr:rowOff>96520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144797</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100-000012030000}"/>
            </a:ext>
          </a:extLst>
        </xdr:cNvPr>
        <xdr:cNvSpPr txBox="1"/>
      </xdr:nvSpPr>
      <xdr:spPr>
        <a:xfrm>
          <a:off x="163576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45720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5481300" y="18013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4541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108586</xdr:rowOff>
    </xdr:from>
    <xdr:to>
      <xdr:col>81</xdr:col>
      <xdr:colOff>50800</xdr:colOff>
      <xdr:row>105</xdr:row>
      <xdr:rowOff>11430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4592300" y="179393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67311</xdr:rowOff>
    </xdr:from>
    <xdr:to>
      <xdr:col>72</xdr:col>
      <xdr:colOff>38100</xdr:colOff>
      <xdr:row>104</xdr:row>
      <xdr:rowOff>168911</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3652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108586</xdr:rowOff>
    </xdr:from>
    <xdr:to>
      <xdr:col>76</xdr:col>
      <xdr:colOff>114300</xdr:colOff>
      <xdr:row>104</xdr:row>
      <xdr:rowOff>118111</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flipV="1">
          <a:off x="13703300" y="179393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38736</xdr:rowOff>
    </xdr:from>
    <xdr:to>
      <xdr:col>67</xdr:col>
      <xdr:colOff>101600</xdr:colOff>
      <xdr:row>104</xdr:row>
      <xdr:rowOff>140336</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2763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89536</xdr:rowOff>
    </xdr:from>
    <xdr:to>
      <xdr:col>71</xdr:col>
      <xdr:colOff>177800</xdr:colOff>
      <xdr:row>104</xdr:row>
      <xdr:rowOff>118111</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2814300" y="17920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53357</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160038</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1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100-000037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100-000039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100-00003B030000}"/>
            </a:ext>
          </a:extLst>
        </xdr:cNvPr>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100-000047030000}"/>
            </a:ext>
          </a:extLst>
        </xdr:cNvPr>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144780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1323300" y="1814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88264</xdr:rowOff>
    </xdr:from>
    <xdr:to>
      <xdr:col>107</xdr:col>
      <xdr:colOff>101600</xdr:colOff>
      <xdr:row>106</xdr:row>
      <xdr:rowOff>18414</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038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144780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20434300" y="181413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139064</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9545300" y="18135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133350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656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a:extLst>
            <a:ext uri="{FF2B5EF4-FFF2-40B4-BE49-F238E27FC236}">
              <a16:creationId xmlns:a16="http://schemas.microsoft.com/office/drawing/2014/main" id="{00000000-0008-0000-0100-00005003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a:extLst>
            <a:ext uri="{FF2B5EF4-FFF2-40B4-BE49-F238E27FC236}">
              <a16:creationId xmlns:a16="http://schemas.microsoft.com/office/drawing/2014/main" id="{00000000-0008-0000-0100-000051030000}"/>
            </a:ext>
          </a:extLst>
        </xdr:cNvPr>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a:extLst>
            <a:ext uri="{FF2B5EF4-FFF2-40B4-BE49-F238E27FC236}">
              <a16:creationId xmlns:a16="http://schemas.microsoft.com/office/drawing/2014/main" id="{00000000-0008-0000-0100-000052030000}"/>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a:extLst>
            <a:ext uri="{FF2B5EF4-FFF2-40B4-BE49-F238E27FC236}">
              <a16:creationId xmlns:a16="http://schemas.microsoft.com/office/drawing/2014/main" id="{00000000-0008-0000-0100-000053030000}"/>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852" name="n_1mainValue【公民館】&#10;一人当たり面積">
          <a:extLst>
            <a:ext uri="{FF2B5EF4-FFF2-40B4-BE49-F238E27FC236}">
              <a16:creationId xmlns:a16="http://schemas.microsoft.com/office/drawing/2014/main" id="{00000000-0008-0000-0100-00005403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9541</xdr:rowOff>
    </xdr:from>
    <xdr:ext cx="469744" cy="259045"/>
    <xdr:sp macro="" textlink="">
      <xdr:nvSpPr>
        <xdr:cNvPr id="853" name="n_2mainValue【公民館】&#10;一人当たり面積">
          <a:extLst>
            <a:ext uri="{FF2B5EF4-FFF2-40B4-BE49-F238E27FC236}">
              <a16:creationId xmlns:a16="http://schemas.microsoft.com/office/drawing/2014/main" id="{00000000-0008-0000-0100-000055030000}"/>
            </a:ext>
          </a:extLst>
        </xdr:cNvPr>
        <xdr:cNvSpPr txBox="1"/>
      </xdr:nvSpPr>
      <xdr:spPr>
        <a:xfrm>
          <a:off x="20199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54" name="n_3mainValue【公民館】&#10;一人当たり面積">
          <a:extLst>
            <a:ext uri="{FF2B5EF4-FFF2-40B4-BE49-F238E27FC236}">
              <a16:creationId xmlns:a16="http://schemas.microsoft.com/office/drawing/2014/main" id="{00000000-0008-0000-0100-000056030000}"/>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5" name="n_4mainValue【公民館】&#10;一人当たり面積">
          <a:extLst>
            <a:ext uri="{FF2B5EF4-FFF2-40B4-BE49-F238E27FC236}">
              <a16:creationId xmlns:a16="http://schemas.microsoft.com/office/drawing/2014/main" id="{00000000-0008-0000-0100-000057030000}"/>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類似団体と比較して特に有形固定資産減価償却率が高くなっている施設は、公営住宅であり、類似団体内平均値を下回っているものは、道路、橋りょう・トンネルである。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公営住宅については、昭和３０～５０年代に多くの建物が建設されており、有形固定資産減価償却率は高くなっているが、住宅マスタープラン及び公営住宅等長寿命化計画に基づき、適切な維持管理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及び、長寿命化が困難な施設においては用途廃止・解体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西部縦貫道線など都市計画道路の整備などにより有形固定資産減価償却率が類似団体内平均値を下回っている。なお、一人当たり延長が類似団体内平均値と大きな差がないことから、適切なインフラ整備を行っている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橋りょう・トンネルについては、一人当たり有形固定資産額が類似団体内平均値を上回っているが、長良川をはじめとする河川が複数あるという地域特有の要因によるものが大きいと考える。</a:t>
          </a:r>
          <a:endParaRPr kumimoji="0" lang="en-US" altLang="ja-JP" sz="1100" b="0" i="0" u="none" strike="noStrike" baseline="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407,387
397,758
203.60
250,156,230
241,894,694
7,673,384
85,402,941
144,787,903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85997</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915297"/>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32674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85997</xdr:rowOff>
    </xdr:from>
    <xdr:to>
      <xdr:col>24</xdr:col>
      <xdr:colOff>152400</xdr:colOff>
      <xdr:row>34</xdr:row>
      <xdr:rowOff>85997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7093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5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147864</xdr:rowOff>
    </xdr:from>
    <xdr:to>
      <xdr:col>15</xdr:col>
      <xdr:colOff>101600</xdr:colOff>
      <xdr:row>37</xdr:row>
      <xdr:rowOff>78014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139700</xdr:rowOff>
    </xdr:from>
    <xdr:to>
      <xdr:col>6</xdr:col>
      <xdr:colOff>38100</xdr:colOff>
      <xdr:row>37</xdr:row>
      <xdr:rowOff>69850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152763</xdr:rowOff>
    </xdr:from>
    <xdr:to>
      <xdr:col>24</xdr:col>
      <xdr:colOff>114300</xdr:colOff>
      <xdr:row>35</xdr:row>
      <xdr:rowOff>82913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67690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9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98878</xdr:rowOff>
    </xdr:from>
    <xdr:to>
      <xdr:col>20</xdr:col>
      <xdr:colOff>38100</xdr:colOff>
      <xdr:row>35</xdr:row>
      <xdr:rowOff>29028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149678</xdr:rowOff>
    </xdr:from>
    <xdr:to>
      <xdr:col>24</xdr:col>
      <xdr:colOff>63500</xdr:colOff>
      <xdr:row>35</xdr:row>
      <xdr:rowOff>32113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7897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44994</xdr:rowOff>
    </xdr:from>
    <xdr:to>
      <xdr:col>15</xdr:col>
      <xdr:colOff>101600</xdr:colOff>
      <xdr:row>34</xdr:row>
      <xdr:rowOff>146594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95794</xdr:rowOff>
    </xdr:from>
    <xdr:to>
      <xdr:col>19</xdr:col>
      <xdr:colOff>177800</xdr:colOff>
      <xdr:row>34</xdr:row>
      <xdr:rowOff>149678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92509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162560</xdr:rowOff>
    </xdr:from>
    <xdr:to>
      <xdr:col>10</xdr:col>
      <xdr:colOff>165100</xdr:colOff>
      <xdr:row>34</xdr:row>
      <xdr:rowOff>92710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41910</xdr:rowOff>
    </xdr:from>
    <xdr:to>
      <xdr:col>15</xdr:col>
      <xdr:colOff>50800</xdr:colOff>
      <xdr:row>34</xdr:row>
      <xdr:rowOff>95794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712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108676</xdr:rowOff>
    </xdr:from>
    <xdr:to>
      <xdr:col>6</xdr:col>
      <xdr:colOff>38100</xdr:colOff>
      <xdr:row>34</xdr:row>
      <xdr:rowOff>38826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159476</xdr:rowOff>
    </xdr:from>
    <xdr:to>
      <xdr:col>10</xdr:col>
      <xdr:colOff>114300</xdr:colOff>
      <xdr:row>34</xdr:row>
      <xdr:rowOff>41910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81732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69141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60977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45555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163121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55353</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54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37</xdr:row>
      <xdr:rowOff>156210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499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156210</xdr:rowOff>
    </xdr:from>
    <xdr:to>
      <xdr:col>50</xdr:col>
      <xdr:colOff>114300</xdr:colOff>
      <xdr:row>37</xdr:row>
      <xdr:rowOff>156210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49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37</xdr:row>
      <xdr:rowOff>156210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49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105410</xdr:rowOff>
    </xdr:from>
    <xdr:to>
      <xdr:col>36</xdr:col>
      <xdr:colOff>165100</xdr:colOff>
      <xdr:row>38</xdr:row>
      <xdr:rowOff>35560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156210</xdr:rowOff>
    </xdr:from>
    <xdr:to>
      <xdr:col>41</xdr:col>
      <xdr:colOff>50800</xdr:colOff>
      <xdr:row>37</xdr:row>
      <xdr:rowOff>156210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49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52087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89535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708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83820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336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32385</xdr:rowOff>
    </xdr:from>
    <xdr:to>
      <xdr:col>15</xdr:col>
      <xdr:colOff>50800</xdr:colOff>
      <xdr:row>60</xdr:row>
      <xdr:rowOff>49530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3193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32385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296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129794</xdr:rowOff>
    </xdr:from>
    <xdr:to>
      <xdr:col>55</xdr:col>
      <xdr:colOff>50800</xdr:colOff>
      <xdr:row>63</xdr:row>
      <xdr:rowOff>59944</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108221</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129794</xdr:rowOff>
    </xdr:from>
    <xdr:to>
      <xdr:col>50</xdr:col>
      <xdr:colOff>165100</xdr:colOff>
      <xdr:row>63</xdr:row>
      <xdr:rowOff>59944</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xdr:rowOff>
    </xdr:from>
    <xdr:to>
      <xdr:col>55</xdr:col>
      <xdr:colOff>0</xdr:colOff>
      <xdr:row>63</xdr:row>
      <xdr:rowOff>9144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9639300" y="10810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9144</xdr:rowOff>
    </xdr:from>
    <xdr:to>
      <xdr:col>50</xdr:col>
      <xdr:colOff>114300</xdr:colOff>
      <xdr:row>63</xdr:row>
      <xdr:rowOff>11430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81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861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972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51071</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2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200-00001B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0000000-0008-0000-0200-00001D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200-00001F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145035</xdr:rowOff>
    </xdr:from>
    <xdr:to>
      <xdr:col>24</xdr:col>
      <xdr:colOff>114300</xdr:colOff>
      <xdr:row>84</xdr:row>
      <xdr:rowOff>75185</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4584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59962</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200-00002B010000}"/>
            </a:ext>
          </a:extLst>
        </xdr:cNvPr>
        <xdr:cNvSpPr txBox="1"/>
      </xdr:nvSpPr>
      <xdr:spPr>
        <a:xfrm>
          <a:off x="4673600" y="1429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24385</xdr:rowOff>
    </xdr:from>
    <xdr:to>
      <xdr:col>24</xdr:col>
      <xdr:colOff>63500</xdr:colOff>
      <xdr:row>84</xdr:row>
      <xdr:rowOff>26670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3797300" y="144261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156463</xdr:rowOff>
    </xdr:from>
    <xdr:to>
      <xdr:col>15</xdr:col>
      <xdr:colOff>101600</xdr:colOff>
      <xdr:row>84</xdr:row>
      <xdr:rowOff>86613</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2857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35813</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2908300" y="144284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117602</xdr:rowOff>
    </xdr:from>
    <xdr:to>
      <xdr:col>10</xdr:col>
      <xdr:colOff>165100</xdr:colOff>
      <xdr:row>84</xdr:row>
      <xdr:rowOff>47752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96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168402</xdr:rowOff>
    </xdr:from>
    <xdr:to>
      <xdr:col>15</xdr:col>
      <xdr:colOff>50800</xdr:colOff>
      <xdr:row>84</xdr:row>
      <xdr:rowOff>35813</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019300" y="143987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81026</xdr:rowOff>
    </xdr:from>
    <xdr:to>
      <xdr:col>6</xdr:col>
      <xdr:colOff>38100</xdr:colOff>
      <xdr:row>84</xdr:row>
      <xdr:rowOff>11176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079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131826</xdr:rowOff>
    </xdr:from>
    <xdr:to>
      <xdr:col>10</xdr:col>
      <xdr:colOff>114300</xdr:colOff>
      <xdr:row>83</xdr:row>
      <xdr:rowOff>168402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130300" y="14362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77740</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38879</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2303</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123371</xdr:rowOff>
    </xdr:from>
    <xdr:to>
      <xdr:col>55</xdr:col>
      <xdr:colOff>50800</xdr:colOff>
      <xdr:row>85</xdr:row>
      <xdr:rowOff>53521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101798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145143</xdr:rowOff>
    </xdr:from>
    <xdr:to>
      <xdr:col>50</xdr:col>
      <xdr:colOff>165100</xdr:colOff>
      <xdr:row>85</xdr:row>
      <xdr:rowOff>75293</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2721</xdr:rowOff>
    </xdr:from>
    <xdr:to>
      <xdr:col>55</xdr:col>
      <xdr:colOff>0</xdr:colOff>
      <xdr:row>85</xdr:row>
      <xdr:rowOff>24493</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9639300" y="145759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145143</xdr:rowOff>
    </xdr:from>
    <xdr:to>
      <xdr:col>46</xdr:col>
      <xdr:colOff>38100</xdr:colOff>
      <xdr:row>85</xdr:row>
      <xdr:rowOff>75293</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24493</xdr:rowOff>
    </xdr:from>
    <xdr:to>
      <xdr:col>50</xdr:col>
      <xdr:colOff>114300</xdr:colOff>
      <xdr:row>85</xdr:row>
      <xdr:rowOff>24493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145143</xdr:rowOff>
    </xdr:from>
    <xdr:to>
      <xdr:col>41</xdr:col>
      <xdr:colOff>101600</xdr:colOff>
      <xdr:row>85</xdr:row>
      <xdr:rowOff>75293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24493</xdr:rowOff>
    </xdr:from>
    <xdr:to>
      <xdr:col>45</xdr:col>
      <xdr:colOff>177800</xdr:colOff>
      <xdr:row>85</xdr:row>
      <xdr:rowOff>24493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145143</xdr:rowOff>
    </xdr:from>
    <xdr:to>
      <xdr:col>36</xdr:col>
      <xdr:colOff>165100</xdr:colOff>
      <xdr:row>85</xdr:row>
      <xdr:rowOff>75293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24493</xdr:rowOff>
    </xdr:from>
    <xdr:to>
      <xdr:col>41</xdr:col>
      <xdr:colOff>50800</xdr:colOff>
      <xdr:row>85</xdr:row>
      <xdr:rowOff>24493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66420</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66420</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66420</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66420</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80645</xdr:rowOff>
    </xdr:from>
    <xdr:to>
      <xdr:col>24</xdr:col>
      <xdr:colOff>114300</xdr:colOff>
      <xdr:row>105</xdr:row>
      <xdr:rowOff>10795</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59072</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44450</xdr:rowOff>
    </xdr:from>
    <xdr:to>
      <xdr:col>20</xdr:col>
      <xdr:colOff>38100</xdr:colOff>
      <xdr:row>104</xdr:row>
      <xdr:rowOff>146050</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95250</xdr:rowOff>
    </xdr:from>
    <xdr:to>
      <xdr:col>24</xdr:col>
      <xdr:colOff>63500</xdr:colOff>
      <xdr:row>104</xdr:row>
      <xdr:rowOff>131445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7926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12064</xdr:rowOff>
    </xdr:from>
    <xdr:to>
      <xdr:col>15</xdr:col>
      <xdr:colOff>101600</xdr:colOff>
      <xdr:row>104</xdr:row>
      <xdr:rowOff>113664</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62864</xdr:rowOff>
    </xdr:from>
    <xdr:to>
      <xdr:col>19</xdr:col>
      <xdr:colOff>177800</xdr:colOff>
      <xdr:row>104</xdr:row>
      <xdr:rowOff>95250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78936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153036</xdr:rowOff>
    </xdr:from>
    <xdr:to>
      <xdr:col>10</xdr:col>
      <xdr:colOff>165100</xdr:colOff>
      <xdr:row>104</xdr:row>
      <xdr:rowOff>83186</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32386</xdr:rowOff>
    </xdr:from>
    <xdr:to>
      <xdr:col>15</xdr:col>
      <xdr:colOff>50800</xdr:colOff>
      <xdr:row>104</xdr:row>
      <xdr:rowOff>62864</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78631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122555</xdr:rowOff>
    </xdr:from>
    <xdr:to>
      <xdr:col>6</xdr:col>
      <xdr:colOff>38100</xdr:colOff>
      <xdr:row>104</xdr:row>
      <xdr:rowOff>52705</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xdr:rowOff>
    </xdr:from>
    <xdr:to>
      <xdr:col>10</xdr:col>
      <xdr:colOff>114300</xdr:colOff>
      <xdr:row>104</xdr:row>
      <xdr:rowOff>32386</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78327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137177</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104791</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74313</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43832</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00000000-0008-0000-02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a:extLst>
            <a:ext uri="{FF2B5EF4-FFF2-40B4-BE49-F238E27FC236}">
              <a16:creationId xmlns:a16="http://schemas.microsoft.com/office/drawing/2014/main" id="{00000000-0008-0000-0200-0000C5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5" name="【市民会館】&#10;一人当たり面積最大値テキスト">
          <a:extLst>
            <a:ext uri="{FF2B5EF4-FFF2-40B4-BE49-F238E27FC236}">
              <a16:creationId xmlns:a16="http://schemas.microsoft.com/office/drawing/2014/main" id="{00000000-0008-0000-0200-0000C7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7" name="【市民会館】&#10;一人当たり面積平均値テキスト">
          <a:extLst>
            <a:ext uri="{FF2B5EF4-FFF2-40B4-BE49-F238E27FC236}">
              <a16:creationId xmlns:a16="http://schemas.microsoft.com/office/drawing/2014/main" id="{00000000-0008-0000-0200-0000C9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93980</xdr:rowOff>
    </xdr:from>
    <xdr:to>
      <xdr:col>55</xdr:col>
      <xdr:colOff>50800</xdr:colOff>
      <xdr:row>104</xdr:row>
      <xdr:rowOff>24130</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0426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116857</xdr:rowOff>
    </xdr:from>
    <xdr:ext cx="469744" cy="259045"/>
    <xdr:sp macro="" textlink="">
      <xdr:nvSpPr>
        <xdr:cNvPr id="469" name="【市民会館】&#10;一人当たり面積該当値テキスト">
          <a:extLst>
            <a:ext uri="{FF2B5EF4-FFF2-40B4-BE49-F238E27FC236}">
              <a16:creationId xmlns:a16="http://schemas.microsoft.com/office/drawing/2014/main" id="{00000000-0008-0000-0200-0000D5010000}"/>
            </a:ext>
          </a:extLst>
        </xdr:cNvPr>
        <xdr:cNvSpPr txBox="1"/>
      </xdr:nvSpPr>
      <xdr:spPr>
        <a:xfrm>
          <a:off x="10515600"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93980</xdr:rowOff>
    </xdr:from>
    <xdr:to>
      <xdr:col>50</xdr:col>
      <xdr:colOff>165100</xdr:colOff>
      <xdr:row>104</xdr:row>
      <xdr:rowOff>24130</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958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144780</xdr:rowOff>
    </xdr:from>
    <xdr:to>
      <xdr:col>55</xdr:col>
      <xdr:colOff>0</xdr:colOff>
      <xdr:row>103</xdr:row>
      <xdr:rowOff>144780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9639300" y="17804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99695</xdr:rowOff>
    </xdr:from>
    <xdr:to>
      <xdr:col>46</xdr:col>
      <xdr:colOff>38100</xdr:colOff>
      <xdr:row>104</xdr:row>
      <xdr:rowOff>29845</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8699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144780</xdr:rowOff>
    </xdr:from>
    <xdr:to>
      <xdr:col>50</xdr:col>
      <xdr:colOff>114300</xdr:colOff>
      <xdr:row>103</xdr:row>
      <xdr:rowOff>150495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8750300" y="17804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99695</xdr:rowOff>
    </xdr:from>
    <xdr:to>
      <xdr:col>41</xdr:col>
      <xdr:colOff>101600</xdr:colOff>
      <xdr:row>104</xdr:row>
      <xdr:rowOff>29845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7810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150495</xdr:rowOff>
    </xdr:from>
    <xdr:to>
      <xdr:col>45</xdr:col>
      <xdr:colOff>177800</xdr:colOff>
      <xdr:row>103</xdr:row>
      <xdr:rowOff>150495</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7861300" y="17809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105411</xdr:rowOff>
    </xdr:from>
    <xdr:to>
      <xdr:col>36</xdr:col>
      <xdr:colOff>165100</xdr:colOff>
      <xdr:row>104</xdr:row>
      <xdr:rowOff>35561</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692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150495</xdr:rowOff>
    </xdr:from>
    <xdr:to>
      <xdr:col>41</xdr:col>
      <xdr:colOff>50800</xdr:colOff>
      <xdr:row>103</xdr:row>
      <xdr:rowOff>156211</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6972300" y="178098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8" name="n_1aveValue【市民会館】&#10;一人当たり面積">
          <a:extLst>
            <a:ext uri="{FF2B5EF4-FFF2-40B4-BE49-F238E27FC236}">
              <a16:creationId xmlns:a16="http://schemas.microsoft.com/office/drawing/2014/main" id="{00000000-0008-0000-0200-0000DE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9" name="n_2aveValue【市民会館】&#10;一人当たり面積">
          <a:extLst>
            <a:ext uri="{FF2B5EF4-FFF2-40B4-BE49-F238E27FC236}">
              <a16:creationId xmlns:a16="http://schemas.microsoft.com/office/drawing/2014/main" id="{00000000-0008-0000-0200-0000DF01000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0" name="n_3aveValue【市民会館】&#10;一人当たり面積">
          <a:extLst>
            <a:ext uri="{FF2B5EF4-FFF2-40B4-BE49-F238E27FC236}">
              <a16:creationId xmlns:a16="http://schemas.microsoft.com/office/drawing/2014/main" id="{00000000-0008-0000-0200-0000E0010000}"/>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1" name="n_4aveValue【市民会館】&#10;一人当たり面積">
          <a:extLst>
            <a:ext uri="{FF2B5EF4-FFF2-40B4-BE49-F238E27FC236}">
              <a16:creationId xmlns:a16="http://schemas.microsoft.com/office/drawing/2014/main" id="{00000000-0008-0000-0200-0000E1010000}"/>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40657</xdr:rowOff>
    </xdr:from>
    <xdr:ext cx="469744" cy="259045"/>
    <xdr:sp macro="" textlink="">
      <xdr:nvSpPr>
        <xdr:cNvPr id="482" name="n_1mainValue【市民会館】&#10;一人当たり面積">
          <a:extLst>
            <a:ext uri="{FF2B5EF4-FFF2-40B4-BE49-F238E27FC236}">
              <a16:creationId xmlns:a16="http://schemas.microsoft.com/office/drawing/2014/main" id="{00000000-0008-0000-0200-0000E2010000}"/>
            </a:ext>
          </a:extLst>
        </xdr:cNvPr>
        <xdr:cNvSpPr txBox="1"/>
      </xdr:nvSpPr>
      <xdr:spPr>
        <a:xfrm>
          <a:off x="9391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46372</xdr:rowOff>
    </xdr:from>
    <xdr:ext cx="469744" cy="259045"/>
    <xdr:sp macro="" textlink="">
      <xdr:nvSpPr>
        <xdr:cNvPr id="483" name="n_2mainValue【市民会館】&#10;一人当たり面積">
          <a:extLst>
            <a:ext uri="{FF2B5EF4-FFF2-40B4-BE49-F238E27FC236}">
              <a16:creationId xmlns:a16="http://schemas.microsoft.com/office/drawing/2014/main" id="{00000000-0008-0000-0200-0000E3010000}"/>
            </a:ext>
          </a:extLst>
        </xdr:cNvPr>
        <xdr:cNvSpPr txBox="1"/>
      </xdr:nvSpPr>
      <xdr:spPr>
        <a:xfrm>
          <a:off x="8515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46372</xdr:rowOff>
    </xdr:from>
    <xdr:ext cx="469744" cy="259045"/>
    <xdr:sp macro="" textlink="">
      <xdr:nvSpPr>
        <xdr:cNvPr id="484" name="n_3mainValue【市民会館】&#10;一人当たり面積">
          <a:extLst>
            <a:ext uri="{FF2B5EF4-FFF2-40B4-BE49-F238E27FC236}">
              <a16:creationId xmlns:a16="http://schemas.microsoft.com/office/drawing/2014/main" id="{00000000-0008-0000-0200-0000E4010000}"/>
            </a:ext>
          </a:extLst>
        </xdr:cNvPr>
        <xdr:cNvSpPr txBox="1"/>
      </xdr:nvSpPr>
      <xdr:spPr>
        <a:xfrm>
          <a:off x="7626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52088</xdr:rowOff>
    </xdr:from>
    <xdr:ext cx="469744" cy="259045"/>
    <xdr:sp macro="" textlink="">
      <xdr:nvSpPr>
        <xdr:cNvPr id="485" name="n_4mainValue【市民会館】&#10;一人当たり面積">
          <a:extLst>
            <a:ext uri="{FF2B5EF4-FFF2-40B4-BE49-F238E27FC236}">
              <a16:creationId xmlns:a16="http://schemas.microsoft.com/office/drawing/2014/main" id="{00000000-0008-0000-0200-0000E5010000}"/>
            </a:ext>
          </a:extLst>
        </xdr:cNvPr>
        <xdr:cNvSpPr txBox="1"/>
      </xdr:nvSpPr>
      <xdr:spPr>
        <a:xfrm>
          <a:off x="6737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00000000-0008-0000-02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1" name="【一般廃棄物処理施設】&#10;有形固定資産減価償却率最小値テキスト">
          <a:extLst>
            <a:ext uri="{FF2B5EF4-FFF2-40B4-BE49-F238E27FC236}">
              <a16:creationId xmlns:a16="http://schemas.microsoft.com/office/drawing/2014/main" id="{00000000-0008-0000-0200-0000FF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3" name="【一般廃棄物処理施設】&#10;有形固定資産減価償却率最大値テキスト">
          <a:extLst>
            <a:ext uri="{FF2B5EF4-FFF2-40B4-BE49-F238E27FC236}">
              <a16:creationId xmlns:a16="http://schemas.microsoft.com/office/drawing/2014/main" id="{00000000-0008-0000-0200-000001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id="{00000000-0008-0000-0200-000003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36212</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id="{00000000-0008-0000-0200-00000F020000}"/>
            </a:ext>
          </a:extLst>
        </xdr:cNvPr>
        <xdr:cNvSpPr txBox="1"/>
      </xdr:nvSpPr>
      <xdr:spPr>
        <a:xfrm>
          <a:off x="16357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108585</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5481300" y="651129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37</xdr:row>
      <xdr:rowOff>167640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4592300" y="64903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146685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3703300" y="64331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149225</xdr:rowOff>
    </xdr:from>
    <xdr:to>
      <xdr:col>67</xdr:col>
      <xdr:colOff>101600</xdr:colOff>
      <xdr:row>37</xdr:row>
      <xdr:rowOff>79375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2763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28575</xdr:rowOff>
    </xdr:from>
    <xdr:to>
      <xdr:col>71</xdr:col>
      <xdr:colOff>177800</xdr:colOff>
      <xdr:row>37</xdr:row>
      <xdr:rowOff>89535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814300" y="63722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17162</xdr:rowOff>
    </xdr:from>
    <xdr:ext cx="405111" cy="259045"/>
    <xdr:sp macro="" textlink="">
      <xdr:nvSpPr>
        <xdr:cNvPr id="541" name="n_2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156862</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95902</xdr:rowOff>
    </xdr:from>
    <xdr:ext cx="405111" cy="259045"/>
    <xdr:sp macro="" textlink="">
      <xdr:nvSpPr>
        <xdr:cNvPr id="543" name="n_4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2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200-000038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200-00003A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200-00003C020000}"/>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62913</xdr:rowOff>
    </xdr:from>
    <xdr:to>
      <xdr:col>116</xdr:col>
      <xdr:colOff>114300</xdr:colOff>
      <xdr:row>39</xdr:row>
      <xdr:rowOff>164513</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2110700" y="67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41340</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200-000048020000}"/>
            </a:ext>
          </a:extLst>
        </xdr:cNvPr>
        <xdr:cNvSpPr txBox="1"/>
      </xdr:nvSpPr>
      <xdr:spPr>
        <a:xfrm>
          <a:off x="22199600" y="672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46348</xdr:rowOff>
    </xdr:from>
    <xdr:to>
      <xdr:col>112</xdr:col>
      <xdr:colOff>38100</xdr:colOff>
      <xdr:row>39</xdr:row>
      <xdr:rowOff>147948</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1272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97148</xdr:rowOff>
    </xdr:from>
    <xdr:to>
      <xdr:col>116</xdr:col>
      <xdr:colOff>63500</xdr:colOff>
      <xdr:row>39</xdr:row>
      <xdr:rowOff>113713</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1323300" y="6783698"/>
          <a:ext cx="8382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38278</xdr:rowOff>
    </xdr:from>
    <xdr:to>
      <xdr:col>107</xdr:col>
      <xdr:colOff>101600</xdr:colOff>
      <xdr:row>39</xdr:row>
      <xdr:rowOff>139878</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0383500" y="67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89078</xdr:rowOff>
    </xdr:from>
    <xdr:to>
      <xdr:col>111</xdr:col>
      <xdr:colOff>177800</xdr:colOff>
      <xdr:row>39</xdr:row>
      <xdr:rowOff>97148</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0434300" y="6775628"/>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45029</xdr:rowOff>
    </xdr:from>
    <xdr:to>
      <xdr:col>102</xdr:col>
      <xdr:colOff>165100</xdr:colOff>
      <xdr:row>39</xdr:row>
      <xdr:rowOff>146629</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494500" y="67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89078</xdr:rowOff>
    </xdr:from>
    <xdr:to>
      <xdr:col>107</xdr:col>
      <xdr:colOff>50800</xdr:colOff>
      <xdr:row>39</xdr:row>
      <xdr:rowOff>95829</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9545300" y="6775628"/>
          <a:ext cx="8890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53594</xdr:rowOff>
    </xdr:from>
    <xdr:to>
      <xdr:col>98</xdr:col>
      <xdr:colOff>38100</xdr:colOff>
      <xdr:row>39</xdr:row>
      <xdr:rowOff>155194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8605500" y="6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95829</xdr:rowOff>
    </xdr:from>
    <xdr:to>
      <xdr:col>102</xdr:col>
      <xdr:colOff>114300</xdr:colOff>
      <xdr:row>39</xdr:row>
      <xdr:rowOff>104394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8656300" y="6782379"/>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139075</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8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131005</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8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137756</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68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146321</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83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62865</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04698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107315</xdr:rowOff>
    </xdr:from>
    <xdr:to>
      <xdr:col>76</xdr:col>
      <xdr:colOff>165100</xdr:colOff>
      <xdr:row>61</xdr:row>
      <xdr:rowOff>37465</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61</xdr:row>
      <xdr:rowOff>11430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592300" y="104451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69215</xdr:rowOff>
    </xdr:from>
    <xdr:to>
      <xdr:col>72</xdr:col>
      <xdr:colOff>38100</xdr:colOff>
      <xdr:row>60</xdr:row>
      <xdr:rowOff>170815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120015</xdr:rowOff>
    </xdr:from>
    <xdr:to>
      <xdr:col>76</xdr:col>
      <xdr:colOff>114300</xdr:colOff>
      <xdr:row>60</xdr:row>
      <xdr:rowOff>158115</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10407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87630</xdr:rowOff>
    </xdr:from>
    <xdr:to>
      <xdr:col>71</xdr:col>
      <xdr:colOff>177800</xdr:colOff>
      <xdr:row>60</xdr:row>
      <xdr:rowOff>120015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10374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28592</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161942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200-0000E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8" name="【消防施設】&#10;有形固定資産減価償却率最小値テキスト">
          <a:extLst>
            <a:ext uri="{FF2B5EF4-FFF2-40B4-BE49-F238E27FC236}">
              <a16:creationId xmlns:a16="http://schemas.microsoft.com/office/drawing/2014/main" id="{00000000-0008-0000-0200-0000E2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40" name="【消防施設】&#10;有形固定資産減価償却率最大値テキスト">
          <a:extLst>
            <a:ext uri="{FF2B5EF4-FFF2-40B4-BE49-F238E27FC236}">
              <a16:creationId xmlns:a16="http://schemas.microsoft.com/office/drawing/2014/main" id="{00000000-0008-0000-0200-0000E4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200-0000E6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59689</xdr:rowOff>
    </xdr:from>
    <xdr:to>
      <xdr:col>85</xdr:col>
      <xdr:colOff>177800</xdr:colOff>
      <xdr:row>80</xdr:row>
      <xdr:rowOff>161289</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6268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82566</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200-0000F2020000}"/>
            </a:ext>
          </a:extLst>
        </xdr:cNvPr>
        <xdr:cNvSpPr txBox="1"/>
      </xdr:nvSpPr>
      <xdr:spPr>
        <a:xfrm>
          <a:off x="16357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xdr:rowOff>
    </xdr:from>
    <xdr:to>
      <xdr:col>81</xdr:col>
      <xdr:colOff>101600</xdr:colOff>
      <xdr:row>80</xdr:row>
      <xdr:rowOff>115570</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5430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64770</xdr:rowOff>
    </xdr:from>
    <xdr:to>
      <xdr:col>85</xdr:col>
      <xdr:colOff>127000</xdr:colOff>
      <xdr:row>80</xdr:row>
      <xdr:rowOff>110489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5481300" y="13780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64770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4592300" y="13754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168275</xdr:rowOff>
    </xdr:from>
    <xdr:to>
      <xdr:col>72</xdr:col>
      <xdr:colOff>38100</xdr:colOff>
      <xdr:row>80</xdr:row>
      <xdr:rowOff>98425</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3652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47625</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13703300" y="13754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166370</xdr:rowOff>
    </xdr:from>
    <xdr:to>
      <xdr:col>67</xdr:col>
      <xdr:colOff>101600</xdr:colOff>
      <xdr:row>81</xdr:row>
      <xdr:rowOff>96520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2763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47625</xdr:rowOff>
    </xdr:from>
    <xdr:to>
      <xdr:col>71</xdr:col>
      <xdr:colOff>177800</xdr:colOff>
      <xdr:row>81</xdr:row>
      <xdr:rowOff>45720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2814300" y="1376362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3" name="n_1aveValue【消防施設】&#10;有形固定資産減価償却率">
          <a:extLst>
            <a:ext uri="{FF2B5EF4-FFF2-40B4-BE49-F238E27FC236}">
              <a16:creationId xmlns:a16="http://schemas.microsoft.com/office/drawing/2014/main" id="{00000000-0008-0000-0200-0000FB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4" name="n_2aveValue【消防施設】&#10;有形固定資産減価償却率">
          <a:extLst>
            <a:ext uri="{FF2B5EF4-FFF2-40B4-BE49-F238E27FC236}">
              <a16:creationId xmlns:a16="http://schemas.microsoft.com/office/drawing/2014/main" id="{00000000-0008-0000-0200-0000FC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5" name="n_3aveValue【消防施設】&#10;有形固定資産減価償却率">
          <a:extLst>
            <a:ext uri="{FF2B5EF4-FFF2-40B4-BE49-F238E27FC236}">
              <a16:creationId xmlns:a16="http://schemas.microsoft.com/office/drawing/2014/main" id="{00000000-0008-0000-0200-0000FD020000}"/>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200-0000FE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132097</xdr:rowOff>
    </xdr:from>
    <xdr:ext cx="405111" cy="259045"/>
    <xdr:sp macro="" textlink="">
      <xdr:nvSpPr>
        <xdr:cNvPr id="767" name="n_1mainValue【消防施設】&#10;有形固定資産減価償却率">
          <a:extLst>
            <a:ext uri="{FF2B5EF4-FFF2-40B4-BE49-F238E27FC236}">
              <a16:creationId xmlns:a16="http://schemas.microsoft.com/office/drawing/2014/main" id="{00000000-0008-0000-0200-0000FF020000}"/>
            </a:ext>
          </a:extLst>
        </xdr:cNvPr>
        <xdr:cNvSpPr txBox="1"/>
      </xdr:nvSpPr>
      <xdr:spPr>
        <a:xfrm>
          <a:off x="15266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768" name="n_2mainValue【消防施設】&#10;有形固定資産減価償却率">
          <a:extLst>
            <a:ext uri="{FF2B5EF4-FFF2-40B4-BE49-F238E27FC236}">
              <a16:creationId xmlns:a16="http://schemas.microsoft.com/office/drawing/2014/main" id="{00000000-0008-0000-0200-000000030000}"/>
            </a:ext>
          </a:extLst>
        </xdr:cNvPr>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114952</xdr:rowOff>
    </xdr:from>
    <xdr:ext cx="405111" cy="259045"/>
    <xdr:sp macro="" textlink="">
      <xdr:nvSpPr>
        <xdr:cNvPr id="769" name="n_3mainValue【消防施設】&#10;有形固定資産減価償却率">
          <a:extLst>
            <a:ext uri="{FF2B5EF4-FFF2-40B4-BE49-F238E27FC236}">
              <a16:creationId xmlns:a16="http://schemas.microsoft.com/office/drawing/2014/main" id="{00000000-0008-0000-0200-000001030000}"/>
            </a:ext>
          </a:extLst>
        </xdr:cNvPr>
        <xdr:cNvSpPr txBox="1"/>
      </xdr:nvSpPr>
      <xdr:spPr>
        <a:xfrm>
          <a:off x="13500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113047</xdr:rowOff>
    </xdr:from>
    <xdr:ext cx="405111" cy="259045"/>
    <xdr:sp macro="" textlink="">
      <xdr:nvSpPr>
        <xdr:cNvPr id="770" name="n_4mainValue【消防施設】&#10;有形固定資産減価償却率">
          <a:extLst>
            <a:ext uri="{FF2B5EF4-FFF2-40B4-BE49-F238E27FC236}">
              <a16:creationId xmlns:a16="http://schemas.microsoft.com/office/drawing/2014/main" id="{00000000-0008-0000-0200-000002030000}"/>
            </a:ext>
          </a:extLst>
        </xdr:cNvPr>
        <xdr:cNvSpPr txBox="1"/>
      </xdr:nvSpPr>
      <xdr:spPr>
        <a:xfrm>
          <a:off x="12611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200-00001B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200-00001D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200-00001F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0</xdr:rowOff>
    </xdr:from>
    <xdr:to>
      <xdr:col>116</xdr:col>
      <xdr:colOff>114300</xdr:colOff>
      <xdr:row>82</xdr:row>
      <xdr:rowOff>101600</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21107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22877</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200-00002B030000}"/>
            </a:ext>
          </a:extLst>
        </xdr:cNvPr>
        <xdr:cNvSpPr txBox="1"/>
      </xdr:nvSpPr>
      <xdr:spPr>
        <a:xfrm>
          <a:off x="221996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xdr:rowOff>
    </xdr:from>
    <xdr:to>
      <xdr:col>112</xdr:col>
      <xdr:colOff>38100</xdr:colOff>
      <xdr:row>82</xdr:row>
      <xdr:rowOff>114300</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1272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50800</xdr:rowOff>
    </xdr:from>
    <xdr:to>
      <xdr:col>116</xdr:col>
      <xdr:colOff>63500</xdr:colOff>
      <xdr:row>82</xdr:row>
      <xdr:rowOff>63500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1323300" y="1410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63500</xdr:rowOff>
    </xdr:from>
    <xdr:to>
      <xdr:col>111</xdr:col>
      <xdr:colOff>177800</xdr:colOff>
      <xdr:row>82</xdr:row>
      <xdr:rowOff>76200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0434300" y="1412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0</xdr:rowOff>
    </xdr:from>
    <xdr:to>
      <xdr:col>102</xdr:col>
      <xdr:colOff>165100</xdr:colOff>
      <xdr:row>82</xdr:row>
      <xdr:rowOff>101600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9494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76200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9545300" y="1410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50800</xdr:rowOff>
    </xdr:from>
    <xdr:to>
      <xdr:col>102</xdr:col>
      <xdr:colOff>114300</xdr:colOff>
      <xdr:row>82</xdr:row>
      <xdr:rowOff>152400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8656300" y="1410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0" name="n_1aveValue【消防施設】&#10;一人当たり面積">
          <a:extLst>
            <a:ext uri="{FF2B5EF4-FFF2-40B4-BE49-F238E27FC236}">
              <a16:creationId xmlns:a16="http://schemas.microsoft.com/office/drawing/2014/main" id="{00000000-0008-0000-0200-000034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1" name="n_2aveValue【消防施設】&#10;一人当たり面積">
          <a:extLst>
            <a:ext uri="{FF2B5EF4-FFF2-40B4-BE49-F238E27FC236}">
              <a16:creationId xmlns:a16="http://schemas.microsoft.com/office/drawing/2014/main" id="{00000000-0008-0000-0200-000035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2" name="n_3aveValue【消防施設】&#10;一人当たり面積">
          <a:extLst>
            <a:ext uri="{FF2B5EF4-FFF2-40B4-BE49-F238E27FC236}">
              <a16:creationId xmlns:a16="http://schemas.microsoft.com/office/drawing/2014/main" id="{00000000-0008-0000-0200-000036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3" name="n_4aveValue【消防施設】&#10;一人当たり面積">
          <a:extLst>
            <a:ext uri="{FF2B5EF4-FFF2-40B4-BE49-F238E27FC236}">
              <a16:creationId xmlns:a16="http://schemas.microsoft.com/office/drawing/2014/main" id="{00000000-0008-0000-0200-000037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130827</xdr:rowOff>
    </xdr:from>
    <xdr:ext cx="469744" cy="259045"/>
    <xdr:sp macro="" textlink="">
      <xdr:nvSpPr>
        <xdr:cNvPr id="824" name="n_1mainValue【消防施設】&#10;一人当たり面積">
          <a:extLst>
            <a:ext uri="{FF2B5EF4-FFF2-40B4-BE49-F238E27FC236}">
              <a16:creationId xmlns:a16="http://schemas.microsoft.com/office/drawing/2014/main" id="{00000000-0008-0000-0200-000038030000}"/>
            </a:ext>
          </a:extLst>
        </xdr:cNvPr>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825" name="n_2mainValue【消防施設】&#10;一人当たり面積">
          <a:extLst>
            <a:ext uri="{FF2B5EF4-FFF2-40B4-BE49-F238E27FC236}">
              <a16:creationId xmlns:a16="http://schemas.microsoft.com/office/drawing/2014/main" id="{00000000-0008-0000-0200-000039030000}"/>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826" name="n_3mainValue【消防施設】&#10;一人当たり面積">
          <a:extLst>
            <a:ext uri="{FF2B5EF4-FFF2-40B4-BE49-F238E27FC236}">
              <a16:creationId xmlns:a16="http://schemas.microsoft.com/office/drawing/2014/main" id="{00000000-0008-0000-0200-00003A030000}"/>
            </a:ext>
          </a:extLst>
        </xdr:cNvPr>
        <xdr:cNvSpPr txBox="1"/>
      </xdr:nvSpPr>
      <xdr:spPr>
        <a:xfrm>
          <a:off x="19310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7" name="n_4mainValue【消防施設】&#10;一人当たり面積">
          <a:extLst>
            <a:ext uri="{FF2B5EF4-FFF2-40B4-BE49-F238E27FC236}">
              <a16:creationId xmlns:a16="http://schemas.microsoft.com/office/drawing/2014/main" id="{00000000-0008-0000-0200-00003B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107</xdr:row>
      <xdr:rowOff>97427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6318864" y="17302843"/>
          <a:ext cx="0" cy="1139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101254</xdr:rowOff>
    </xdr:from>
    <xdr:ext cx="405111" cy="259045"/>
    <xdr:sp macro="" textlink="">
      <xdr:nvSpPr>
        <xdr:cNvPr id="854" name="【庁舎】&#10;有形固定資産減価償却率最小値テキスト">
          <a:extLst>
            <a:ext uri="{FF2B5EF4-FFF2-40B4-BE49-F238E27FC236}">
              <a16:creationId xmlns:a16="http://schemas.microsoft.com/office/drawing/2014/main" id="{00000000-0008-0000-0200-000056030000}"/>
            </a:ext>
          </a:extLst>
        </xdr:cNvPr>
        <xdr:cNvSpPr txBox="1"/>
      </xdr:nvSpPr>
      <xdr:spPr>
        <a:xfrm>
          <a:off x="16357600" y="1844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97427</xdr:rowOff>
    </xdr:from>
    <xdr:to>
      <xdr:col>86</xdr:col>
      <xdr:colOff>25400</xdr:colOff>
      <xdr:row>107</xdr:row>
      <xdr:rowOff>97427</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84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856" name="【庁舎】&#10;有形固定資産減価償却率最大値テキスト">
          <a:extLst>
            <a:ext uri="{FF2B5EF4-FFF2-40B4-BE49-F238E27FC236}">
              <a16:creationId xmlns:a16="http://schemas.microsoft.com/office/drawing/2014/main" id="{00000000-0008-0000-0200-000058030000}"/>
            </a:ext>
          </a:extLst>
        </xdr:cNvPr>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34851</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200-00005A030000}"/>
            </a:ext>
          </a:extLst>
        </xdr:cNvPr>
        <xdr:cNvSpPr txBox="1"/>
      </xdr:nvSpPr>
      <xdr:spPr>
        <a:xfrm>
          <a:off x="16357600" y="1786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4541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27032</xdr:rowOff>
    </xdr:from>
    <xdr:to>
      <xdr:col>85</xdr:col>
      <xdr:colOff>177800</xdr:colOff>
      <xdr:row>101</xdr:row>
      <xdr:rowOff>128632</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62687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113409</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200-000066030000}"/>
            </a:ext>
          </a:extLst>
        </xdr:cNvPr>
        <xdr:cNvSpPr txBox="1"/>
      </xdr:nvSpPr>
      <xdr:spPr>
        <a:xfrm>
          <a:off x="16357600" y="1725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5430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108</xdr:row>
      <xdr:rowOff>64770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flipV="1">
          <a:off x="15481300" y="17394282"/>
          <a:ext cx="838200" cy="118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20501</xdr:rowOff>
    </xdr:from>
    <xdr:to>
      <xdr:col>76</xdr:col>
      <xdr:colOff>165100</xdr:colOff>
      <xdr:row>108</xdr:row>
      <xdr:rowOff>122101</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4541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64770</xdr:rowOff>
    </xdr:from>
    <xdr:to>
      <xdr:col>81</xdr:col>
      <xdr:colOff>50800</xdr:colOff>
      <xdr:row>108</xdr:row>
      <xdr:rowOff>71301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flipV="1">
          <a:off x="14592300" y="185813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22134</xdr:rowOff>
    </xdr:from>
    <xdr:to>
      <xdr:col>72</xdr:col>
      <xdr:colOff>38100</xdr:colOff>
      <xdr:row>108</xdr:row>
      <xdr:rowOff>123734</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365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71301</xdr:rowOff>
    </xdr:from>
    <xdr:to>
      <xdr:col>76</xdr:col>
      <xdr:colOff>114300</xdr:colOff>
      <xdr:row>108</xdr:row>
      <xdr:rowOff>72934</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flipV="1">
          <a:off x="13703300" y="185879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13970</xdr:rowOff>
    </xdr:from>
    <xdr:to>
      <xdr:col>67</xdr:col>
      <xdr:colOff>101600</xdr:colOff>
      <xdr:row>108</xdr:row>
      <xdr:rowOff>115570</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276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64770</xdr:rowOff>
    </xdr:from>
    <xdr:to>
      <xdr:col>71</xdr:col>
      <xdr:colOff>177800</xdr:colOff>
      <xdr:row>108</xdr:row>
      <xdr:rowOff>72934</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2814300" y="185813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200-00006F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45556</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200-000070030000}"/>
            </a:ext>
          </a:extLst>
        </xdr:cNvPr>
        <xdr:cNvSpPr txBox="1"/>
      </xdr:nvSpPr>
      <xdr:spPr>
        <a:xfrm>
          <a:off x="14389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200-000071030000}"/>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200-000072030000}"/>
            </a:ext>
          </a:extLst>
        </xdr:cNvPr>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200-000073030000}"/>
            </a:ext>
          </a:extLst>
        </xdr:cNvPr>
        <xdr:cNvSpPr txBox="1"/>
      </xdr:nvSpPr>
      <xdr:spPr>
        <a:xfrm>
          <a:off x="152660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113228</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114861</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200-000075030000}"/>
            </a:ext>
          </a:extLst>
        </xdr:cNvPr>
        <xdr:cNvSpPr txBox="1"/>
      </xdr:nvSpPr>
      <xdr:spPr>
        <a:xfrm>
          <a:off x="13500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106697</xdr:rowOff>
    </xdr:from>
    <xdr:ext cx="405111" cy="259045"/>
    <xdr:sp macro="" textlink="">
      <xdr:nvSpPr>
        <xdr:cNvPr id="886" name="n_4mainValue【庁舎】&#10;有形固定資産減価償却率">
          <a:extLst>
            <a:ext uri="{FF2B5EF4-FFF2-40B4-BE49-F238E27FC236}">
              <a16:creationId xmlns:a16="http://schemas.microsoft.com/office/drawing/2014/main" id="{00000000-0008-0000-0200-000076030000}"/>
            </a:ext>
          </a:extLst>
        </xdr:cNvPr>
        <xdr:cNvSpPr txBox="1"/>
      </xdr:nvSpPr>
      <xdr:spPr>
        <a:xfrm>
          <a:off x="12611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00000000-0008-0000-0200-00008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11" name="【庁舎】&#10;一人当たり面積最小値テキスト">
          <a:extLst>
            <a:ext uri="{FF2B5EF4-FFF2-40B4-BE49-F238E27FC236}">
              <a16:creationId xmlns:a16="http://schemas.microsoft.com/office/drawing/2014/main" id="{00000000-0008-0000-0200-00008F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3" name="【庁舎】&#10;一人当たり面積最大値テキスト">
          <a:extLst>
            <a:ext uri="{FF2B5EF4-FFF2-40B4-BE49-F238E27FC236}">
              <a16:creationId xmlns:a16="http://schemas.microsoft.com/office/drawing/2014/main" id="{00000000-0008-0000-0200-000091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5" name="【庁舎】&#10;一人当たり面積平均値テキスト">
          <a:extLst>
            <a:ext uri="{FF2B5EF4-FFF2-40B4-BE49-F238E27FC236}">
              <a16:creationId xmlns:a16="http://schemas.microsoft.com/office/drawing/2014/main" id="{00000000-0008-0000-0200-000093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107966</xdr:rowOff>
    </xdr:from>
    <xdr:ext cx="469744" cy="259045"/>
    <xdr:sp macro="" textlink="">
      <xdr:nvSpPr>
        <xdr:cNvPr id="927" name="【庁舎】&#10;一人当たり面積該当値テキスト">
          <a:extLst>
            <a:ext uri="{FF2B5EF4-FFF2-40B4-BE49-F238E27FC236}">
              <a16:creationId xmlns:a16="http://schemas.microsoft.com/office/drawing/2014/main" id="{00000000-0008-0000-0200-00009F030000}"/>
            </a:ext>
          </a:extLst>
        </xdr:cNvPr>
        <xdr:cNvSpPr txBox="1"/>
      </xdr:nvSpPr>
      <xdr:spPr>
        <a:xfrm>
          <a:off x="22199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72389</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1323300" y="1841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76200</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19545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76200</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a:off x="18656300" y="1842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6" name="n_1aveValue【庁舎】&#10;一人当たり面積">
          <a:extLst>
            <a:ext uri="{FF2B5EF4-FFF2-40B4-BE49-F238E27FC236}">
              <a16:creationId xmlns:a16="http://schemas.microsoft.com/office/drawing/2014/main" id="{00000000-0008-0000-0200-0000A8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7" name="n_2aveValue【庁舎】&#10;一人当たり面積">
          <a:extLst>
            <a:ext uri="{FF2B5EF4-FFF2-40B4-BE49-F238E27FC236}">
              <a16:creationId xmlns:a16="http://schemas.microsoft.com/office/drawing/2014/main" id="{00000000-0008-0000-0200-0000A9030000}"/>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8" name="n_3aveValue【庁舎】&#10;一人当たり面積">
          <a:extLst>
            <a:ext uri="{FF2B5EF4-FFF2-40B4-BE49-F238E27FC236}">
              <a16:creationId xmlns:a16="http://schemas.microsoft.com/office/drawing/2014/main" id="{00000000-0008-0000-0200-0000AA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9" name="n_4aveValue【庁舎】&#10;一人当たり面積">
          <a:extLst>
            <a:ext uri="{FF2B5EF4-FFF2-40B4-BE49-F238E27FC236}">
              <a16:creationId xmlns:a16="http://schemas.microsoft.com/office/drawing/2014/main" id="{00000000-0008-0000-0200-0000AB030000}"/>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940" name="n_1mainValue【庁舎】&#10;一人当たり面積">
          <a:extLst>
            <a:ext uri="{FF2B5EF4-FFF2-40B4-BE49-F238E27FC236}">
              <a16:creationId xmlns:a16="http://schemas.microsoft.com/office/drawing/2014/main" id="{00000000-0008-0000-0200-0000AC030000}"/>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941" name="n_2mainValue【庁舎】&#10;一人当たり面積">
          <a:extLst>
            <a:ext uri="{FF2B5EF4-FFF2-40B4-BE49-F238E27FC236}">
              <a16:creationId xmlns:a16="http://schemas.microsoft.com/office/drawing/2014/main" id="{00000000-0008-0000-0200-0000AD030000}"/>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942" name="n_3mainValue【庁舎】&#10;一人当たり面積">
          <a:extLst>
            <a:ext uri="{FF2B5EF4-FFF2-40B4-BE49-F238E27FC236}">
              <a16:creationId xmlns:a16="http://schemas.microsoft.com/office/drawing/2014/main" id="{00000000-0008-0000-0200-0000AE030000}"/>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943" name="n_4mainValue【庁舎】&#10;一人当たり面積">
          <a:extLst>
            <a:ext uri="{FF2B5EF4-FFF2-40B4-BE49-F238E27FC236}">
              <a16:creationId xmlns:a16="http://schemas.microsoft.com/office/drawing/2014/main" id="{00000000-0008-0000-0200-0000AF030000}"/>
            </a:ext>
          </a:extLst>
        </xdr:cNvPr>
        <xdr:cNvSpPr txBox="1"/>
      </xdr:nvSpPr>
      <xdr:spPr>
        <a:xfrm>
          <a:off x="18421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0000000-0008-0000-0200-0000B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000000-0008-0000-0200-0000B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類似団体と比較して特に有形固定資産減価償却率が高くなっている施設は、福祉施設であり、類似団体内平均値を下回っているものは、庁舎、図書館である。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福祉施設については、昭和４０～５０年代に多くの建物が建設されており、有形固定資産減価償却率が高くなっているが、耐震補強工事は完了してるため、使用する上での問題はない。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は、新庁舎の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整備、ぎふメディアコスモスの建設などにより、類似団体平均値を大きく下回っている。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407,387
397,758
203.60
250,156,230
241,894,694
7,673,384
85,402,941
144,787,903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令和２年度は、地方消費税交付金の増により、分子となる基準財政収入額が増加したものの、社会保障関係経費の増により分母となる基準財政需要額も増加したため、前年度と同程度になっている。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による景気の低迷から回復基調を見込むものの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さらなる税源を確保するために、引き続き、教育・子育て環境、地域資源を活用した観光振興、企業立地の促進等などの様々な施策を推進し、定住・交流人口の増加、地域経済の回復と産業の活性化を図ることで、将来にわたり持続可能な都市運営を支える財政基盤を確立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7257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継続的な行財政改革により、普通債（臨時財政対策債等を除く地方債）残高の縮減や職員定数の削減など、義務的経費の縮減に努めてきたが、平成</a:t>
          </a:r>
          <a:r>
            <a:rPr lang="en-US"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年度以降は、地方交付税が大きく減収し、類似団体平均を上回っている。</a:t>
          </a:r>
          <a:endParaRPr lang="ja-JP" altLang="ja-JP" sz="1170">
            <a:effectLst/>
            <a:latin typeface="ＭＳ Ｐゴシック" panose="020B0600070205080204" pitchFamily="50" charset="-128"/>
            <a:ea typeface="ＭＳ Ｐゴシック" panose="020B0600070205080204" pitchFamily="50" charset="-128"/>
          </a:endParaRPr>
        </a:p>
        <a:p>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令和２年度は、会計年度任用職員の増など人件費の増加により分子となる経常経費充当一般財源が増加したが、地方消費税交付金などの増により分母となる経常収入一般財源も増加したことから、</a:t>
          </a:r>
          <a:r>
            <a:rPr lang="en-US"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95.3</a:t>
          </a:r>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％と対前年比</a:t>
          </a:r>
          <a:r>
            <a:rPr lang="en-US"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170">
            <a:effectLst/>
            <a:latin typeface="ＭＳ Ｐゴシック" panose="020B0600070205080204" pitchFamily="50" charset="-128"/>
            <a:ea typeface="ＭＳ Ｐゴシック" panose="020B0600070205080204" pitchFamily="50" charset="-128"/>
          </a:endParaRPr>
        </a:p>
        <a:p>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地方交付税額は令和３年度から増収</a:t>
          </a:r>
          <a:r>
            <a:rPr lang="ja-JP" altLang="en-US" sz="1170" b="0" i="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が、社会保障関係経費</a:t>
          </a:r>
          <a:r>
            <a:rPr lang="ja-JP" altLang="en-US" sz="1170" b="0" i="0" baseline="0">
              <a:solidFill>
                <a:schemeClr val="dk1"/>
              </a:solidFill>
              <a:effectLst/>
              <a:latin typeface="ＭＳ Ｐゴシック" panose="020B0600070205080204" pitchFamily="50" charset="-128"/>
              <a:ea typeface="ＭＳ Ｐゴシック" panose="020B0600070205080204" pitchFamily="50" charset="-128"/>
              <a:cs typeface="+mn-cs"/>
            </a:rPr>
            <a:t>が高止まりのまま推移する見込みの</a:t>
          </a:r>
          <a:r>
            <a:rPr lang="ja-JP" altLang="ja-JP" sz="1170" b="0" i="0" baseline="0">
              <a:solidFill>
                <a:schemeClr val="dk1"/>
              </a:solidFill>
              <a:effectLst/>
              <a:latin typeface="ＭＳ Ｐゴシック" panose="020B0600070205080204" pitchFamily="50" charset="-128"/>
              <a:ea typeface="ＭＳ Ｐゴシック" panose="020B0600070205080204" pitchFamily="50" charset="-128"/>
              <a:cs typeface="+mn-cs"/>
            </a:rPr>
            <a:t>ため、行財政改革を徹底し、義務的経費の縮減に努めていく。</a:t>
          </a:r>
          <a:endParaRPr lang="ja-JP" altLang="ja-JP" sz="117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141922</xdr:rowOff>
    </xdr:from>
    <xdr:to>
      <xdr:col>23</xdr:col>
      <xdr:colOff>133350</xdr:colOff>
      <xdr:row>64</xdr:row>
      <xdr:rowOff>153988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1472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45403</xdr:rowOff>
    </xdr:from>
    <xdr:to>
      <xdr:col>19</xdr:col>
      <xdr:colOff>133350</xdr:colOff>
      <xdr:row>64</xdr:row>
      <xdr:rowOff>153988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1820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45403</xdr:rowOff>
    </xdr:from>
    <xdr:to>
      <xdr:col>15</xdr:col>
      <xdr:colOff>82550</xdr:colOff>
      <xdr:row>64</xdr:row>
      <xdr:rowOff>123825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1820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64</xdr:row>
      <xdr:rowOff>123825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3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91122</xdr:rowOff>
    </xdr:from>
    <xdr:to>
      <xdr:col>23</xdr:col>
      <xdr:colOff>184150</xdr:colOff>
      <xdr:row>65</xdr:row>
      <xdr:rowOff>21272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63199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103188</xdr:rowOff>
    </xdr:from>
    <xdr:to>
      <xdr:col>19</xdr:col>
      <xdr:colOff>184150</xdr:colOff>
      <xdr:row>65</xdr:row>
      <xdr:rowOff>33338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18115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166053</xdr:rowOff>
    </xdr:from>
    <xdr:to>
      <xdr:col>15</xdr:col>
      <xdr:colOff>133350</xdr:colOff>
      <xdr:row>64</xdr:row>
      <xdr:rowOff>96203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80980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保育所をはじめ、大学（短大・薬大）、高等学校や障がい者施設など多くの施設を直営で運営していることや消防広域化に伴う身分統一などの要因により、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類似団体平均を上回って推移している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保育所等の民営化や施設管理業務の委託化など、組織・業務のスリム化に向けた改革を継続していく。</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36669</xdr:rowOff>
    </xdr:from>
    <xdr:to>
      <xdr:col>23</xdr:col>
      <xdr:colOff>133350</xdr:colOff>
      <xdr:row>85</xdr:row>
      <xdr:rowOff>8000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38469"/>
          <a:ext cx="838200" cy="1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113012</xdr:rowOff>
    </xdr:from>
    <xdr:to>
      <xdr:col>19</xdr:col>
      <xdr:colOff>133350</xdr:colOff>
      <xdr:row>84</xdr:row>
      <xdr:rowOff>36669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43362"/>
          <a:ext cx="889000" cy="9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75180</xdr:rowOff>
    </xdr:from>
    <xdr:to>
      <xdr:col>15</xdr:col>
      <xdr:colOff>82550</xdr:colOff>
      <xdr:row>83</xdr:row>
      <xdr:rowOff>113012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05530"/>
          <a:ext cx="889000" cy="3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39053</xdr:rowOff>
    </xdr:from>
    <xdr:to>
      <xdr:col>11</xdr:col>
      <xdr:colOff>31750</xdr:colOff>
      <xdr:row>83</xdr:row>
      <xdr:rowOff>75180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69403"/>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128650</xdr:rowOff>
    </xdr:from>
    <xdr:to>
      <xdr:col>23</xdr:col>
      <xdr:colOff>184150</xdr:colOff>
      <xdr:row>85</xdr:row>
      <xdr:rowOff>58800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100727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157319</xdr:rowOff>
    </xdr:from>
    <xdr:to>
      <xdr:col>19</xdr:col>
      <xdr:colOff>184150</xdr:colOff>
      <xdr:row>84</xdr:row>
      <xdr:rowOff>87469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72246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7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62212</xdr:rowOff>
    </xdr:from>
    <xdr:to>
      <xdr:col>15</xdr:col>
      <xdr:colOff>133350</xdr:colOff>
      <xdr:row>83</xdr:row>
      <xdr:rowOff>163812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148589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7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24380</xdr:rowOff>
    </xdr:from>
    <xdr:to>
      <xdr:col>11</xdr:col>
      <xdr:colOff>82550</xdr:colOff>
      <xdr:row>83</xdr:row>
      <xdr:rowOff>125980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110757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4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159703</xdr:rowOff>
    </xdr:from>
    <xdr:to>
      <xdr:col>7</xdr:col>
      <xdr:colOff>31750</xdr:colOff>
      <xdr:row>83</xdr:row>
      <xdr:rowOff>89853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74630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0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人事院勧告に準じ、高年齢層の昇給抑制を行うとともに、昇給制度も大きく見直し、平成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年に給与の総合的見直しを完全実施した。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また、高年齢層のラスパイレス指数が高いことを踏まえ、格差を是正するために、平成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年度から若年層の昇格前倒し及び高年齢層の昇給抑制を実施しており、今後も引続き給与の適正化に努めていく。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324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85271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類似団体平均を上回っている主な要因としては、保育所をはじめ、大学（短大・薬大）、高等学校や障がい者施設などを直営で運営していることによるものである。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職員定数については、民営化、委託化の推進などにより、ピーク時（昭和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人）と比較して、令和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％削減するなど効率化を進めており、今後もさらなる行財政改革の取り組みにより、人件費の抑制に努めていく。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157056</xdr:rowOff>
    </xdr:from>
    <xdr:to>
      <xdr:col>81</xdr:col>
      <xdr:colOff>44450</xdr:colOff>
      <xdr:row>63</xdr:row>
      <xdr:rowOff>17780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869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62</xdr:row>
      <xdr:rowOff>157056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48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62</xdr:row>
      <xdr:rowOff>144992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45656"/>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111337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4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110507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21183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かねてより市債残高の抑制に意を用いてきたことと、</a:t>
          </a:r>
          <a:r>
            <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利率の高い地方債の償還が終了してきていることから、</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類似団体平均を下回る状況が続いている。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令和２年度は、元利償還金が減少したことから、対前年度比</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今後も岐阜市行財政改革プランに定める実質公債費比率</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％未満の水準を堅持すべく適正な市債管理に努める。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86783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126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102870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94827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5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令和２年度も、前年度に続き「－」となり、類似団体平均を大きく下回っている。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企業の企業債償還が進んだ一方、新庁舎建設事業により、地方債の発行が増加し、将来負担額が増となった。また、同事業にかかる基金を取り崩したことにより、充当可能財源等が減となった。依然「－」となっているものの、教育施設整備、鉄道高架事業などの大規模な財政需要に備えた基金の積立等により充当可能財源の確保に努め、今後も計画的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407,387
397,758
203.60
250,156,230
241,894,694
7,673,384
85,402,941
144,787,903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主な要因としては、保育所をはじめ、大学（短大・薬大）、高等学校や障がい者施設などを直営で運営していることによるものである。職員定数については、民営化、委託化の推進などにより、ピーク時（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人）と比較して、令和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％削減するなど効率化を進めており、今後もさらなる行財政改革の取り組みにより、人件費の抑制に努めていく。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岐阜市行財政改革プランに基づき、各種業務の委託化などを推進しており、人件費から物件費へのシフトが進んでいる中、令和２年度は会計年度任用職員制度に伴い、物件費に計上していた経費を人件費に計上したこと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保育所等の民営化や施設管理業務の委託化など、組織・業務のスリム化に向けた改革を継続していく。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8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49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類似団体平均と同様に、近年は増加傾向で推移していたが、令和２年度は対前年度比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主な要因としては、障害者自立支援給付費や、私立保育所等運営費が増加した一方、子ども医療費助成事業や生活保護費が減少したことによるもの。しかしながら、生活保護費は依然高い水準となっている。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令和２年度は、</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14.3</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％と、対前年度比</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主な要因は、高齢化の進展に伴い、介護保険事業への繰出金が増加したことによるものである。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59</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2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令和２年度は、幼稚園就園奨励費補助金の減などにより対前年度比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今後も、岐阜市行財政改革プランに基づき、補助金・負担金の見直しを継続して行っていく。</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27940</xdr:rowOff>
    </xdr:from>
    <xdr:to>
      <xdr:col>82</xdr:col>
      <xdr:colOff>107950</xdr:colOff>
      <xdr:row>34</xdr:row>
      <xdr:rowOff>50800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5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165117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継続的に、普通債（臨時財政対策債等を除く地方債）残高の縮減を図ってきたことにより、ピーク時（平成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1,363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億円）と比較し、令和元年度末（</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億円）には約</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％縮減している。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令和２年度も新庁舎建設により普通債残高が増加したが、利率の高い地方債の償還が終了してきていることから、公債費は当面同程度で推移する見込みであり、引き続き適正な市債管理に努める。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54611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25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62230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公債費以外の推移は、人件費・物件費欄に記載の理由により、類似団体平均を上回っている。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職員定数、市債残高の縮減をはじめ、民間活力の積極的な活用その他の効率的な行政運営の実現のため、岐阜市行財政改革プランに基づき、継続的に取り組んでいく。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77</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324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123189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1800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31750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31750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158766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74955</xdr:rowOff>
    </xdr:from>
    <xdr:to>
      <xdr:col>29</xdr:col>
      <xdr:colOff>127000</xdr:colOff>
      <xdr:row>13</xdr:row>
      <xdr:rowOff>167127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51430"/>
          <a:ext cx="647700" cy="9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167127</xdr:rowOff>
    </xdr:from>
    <xdr:to>
      <xdr:col>26</xdr:col>
      <xdr:colOff>50800</xdr:colOff>
      <xdr:row>15</xdr:row>
      <xdr:rowOff>85745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43602"/>
          <a:ext cx="698500" cy="26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85745</xdr:rowOff>
    </xdr:from>
    <xdr:to>
      <xdr:col>22</xdr:col>
      <xdr:colOff>114300</xdr:colOff>
      <xdr:row>15</xdr:row>
      <xdr:rowOff>98455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5120"/>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98455</xdr:rowOff>
    </xdr:from>
    <xdr:to>
      <xdr:col>18</xdr:col>
      <xdr:colOff>177800</xdr:colOff>
      <xdr:row>15</xdr:row>
      <xdr:rowOff>124059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17830"/>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24155</xdr:rowOff>
    </xdr:from>
    <xdr:to>
      <xdr:col>29</xdr:col>
      <xdr:colOff>177800</xdr:colOff>
      <xdr:row>13</xdr:row>
      <xdr:rowOff>125755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0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40682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116327</xdr:rowOff>
    </xdr:from>
    <xdr:to>
      <xdr:col>26</xdr:col>
      <xdr:colOff>101600</xdr:colOff>
      <xdr:row>14</xdr:row>
      <xdr:rowOff>46477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9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56654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6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34945</xdr:rowOff>
    </xdr:from>
    <xdr:to>
      <xdr:col>22</xdr:col>
      <xdr:colOff>165100</xdr:colOff>
      <xdr:row>15</xdr:row>
      <xdr:rowOff>136545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146722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2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47655</xdr:rowOff>
    </xdr:from>
    <xdr:to>
      <xdr:col>19</xdr:col>
      <xdr:colOff>38100</xdr:colOff>
      <xdr:row>15</xdr:row>
      <xdr:rowOff>149255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159432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3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73259</xdr:rowOff>
    </xdr:from>
    <xdr:to>
      <xdr:col>15</xdr:col>
      <xdr:colOff>101600</xdr:colOff>
      <xdr:row>16</xdr:row>
      <xdr:rowOff>3409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9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13586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272771</xdr:rowOff>
    </xdr:from>
    <xdr:to>
      <xdr:col>29</xdr:col>
      <xdr:colOff>127000</xdr:colOff>
      <xdr:row>35</xdr:row>
      <xdr:rowOff>307556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83121"/>
          <a:ext cx="647700" cy="3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251473</xdr:rowOff>
    </xdr:from>
    <xdr:to>
      <xdr:col>26</xdr:col>
      <xdr:colOff>50800</xdr:colOff>
      <xdr:row>35</xdr:row>
      <xdr:rowOff>272771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61823"/>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237604</xdr:rowOff>
    </xdr:from>
    <xdr:to>
      <xdr:col>22</xdr:col>
      <xdr:colOff>114300</xdr:colOff>
      <xdr:row>35</xdr:row>
      <xdr:rowOff>251473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47954"/>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235700</xdr:rowOff>
    </xdr:from>
    <xdr:to>
      <xdr:col>18</xdr:col>
      <xdr:colOff>177800</xdr:colOff>
      <xdr:row>35</xdr:row>
      <xdr:rowOff>237604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46050"/>
          <a:ext cx="698500" cy="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256756</xdr:rowOff>
    </xdr:from>
    <xdr:to>
      <xdr:col>29</xdr:col>
      <xdr:colOff>177800</xdr:colOff>
      <xdr:row>36</xdr:row>
      <xdr:rowOff>15456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6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228833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3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221971</xdr:rowOff>
    </xdr:from>
    <xdr:to>
      <xdr:col>26</xdr:col>
      <xdr:colOff>101600</xdr:colOff>
      <xdr:row>35</xdr:row>
      <xdr:rowOff>323571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308348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18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200673</xdr:rowOff>
    </xdr:from>
    <xdr:to>
      <xdr:col>22</xdr:col>
      <xdr:colOff>165100</xdr:colOff>
      <xdr:row>35</xdr:row>
      <xdr:rowOff>302273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1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287050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186804</xdr:rowOff>
    </xdr:from>
    <xdr:to>
      <xdr:col>19</xdr:col>
      <xdr:colOff>38100</xdr:colOff>
      <xdr:row>35</xdr:row>
      <xdr:rowOff>288404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9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8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184900</xdr:rowOff>
    </xdr:from>
    <xdr:to>
      <xdr:col>15</xdr:col>
      <xdr:colOff>101600</xdr:colOff>
      <xdr:row>35</xdr:row>
      <xdr:rowOff>286500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9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271277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407,387
397,758
203.60
250,156,230
241,894,694
7,673,384
85,402,941
144,787,903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144892</xdr:rowOff>
    </xdr:from>
    <xdr:to>
      <xdr:col>24</xdr:col>
      <xdr:colOff>63500</xdr:colOff>
      <xdr:row>34</xdr:row>
      <xdr:rowOff>65340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02742"/>
          <a:ext cx="8382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65340</xdr:rowOff>
    </xdr:from>
    <xdr:to>
      <xdr:col>19</xdr:col>
      <xdr:colOff>177800</xdr:colOff>
      <xdr:row>35</xdr:row>
      <xdr:rowOff>71969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94640"/>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61715</xdr:rowOff>
    </xdr:from>
    <xdr:to>
      <xdr:col>15</xdr:col>
      <xdr:colOff>50800</xdr:colOff>
      <xdr:row>35</xdr:row>
      <xdr:rowOff>71969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2465"/>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37712</xdr:rowOff>
    </xdr:from>
    <xdr:to>
      <xdr:col>10</xdr:col>
      <xdr:colOff>114300</xdr:colOff>
      <xdr:row>35</xdr:row>
      <xdr:rowOff>61715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3846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94092</xdr:rowOff>
    </xdr:from>
    <xdr:to>
      <xdr:col>24</xdr:col>
      <xdr:colOff>114300</xdr:colOff>
      <xdr:row>34</xdr:row>
      <xdr:rowOff>24242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116969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14540</xdr:rowOff>
    </xdr:from>
    <xdr:to>
      <xdr:col>20</xdr:col>
      <xdr:colOff>38100</xdr:colOff>
      <xdr:row>34</xdr:row>
      <xdr:rowOff>116140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132667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21169</xdr:rowOff>
    </xdr:from>
    <xdr:to>
      <xdr:col>15</xdr:col>
      <xdr:colOff>101600</xdr:colOff>
      <xdr:row>35</xdr:row>
      <xdr:rowOff>122769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139296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10915</xdr:rowOff>
    </xdr:from>
    <xdr:to>
      <xdr:col>10</xdr:col>
      <xdr:colOff>165100</xdr:colOff>
      <xdr:row>35</xdr:row>
      <xdr:rowOff>112515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129042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158362</xdr:rowOff>
    </xdr:from>
    <xdr:to>
      <xdr:col>6</xdr:col>
      <xdr:colOff>38100</xdr:colOff>
      <xdr:row>35</xdr:row>
      <xdr:rowOff>88512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105039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119629</xdr:rowOff>
    </xdr:from>
    <xdr:to>
      <xdr:col>24</xdr:col>
      <xdr:colOff>63500</xdr:colOff>
      <xdr:row>57</xdr:row>
      <xdr:rowOff>33584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0829"/>
          <a:ext cx="8382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33584</xdr:rowOff>
    </xdr:from>
    <xdr:to>
      <xdr:col>19</xdr:col>
      <xdr:colOff>177800</xdr:colOff>
      <xdr:row>57</xdr:row>
      <xdr:rowOff>48306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6234"/>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48306</xdr:rowOff>
    </xdr:from>
    <xdr:to>
      <xdr:col>15</xdr:col>
      <xdr:colOff>50800</xdr:colOff>
      <xdr:row>57</xdr:row>
      <xdr:rowOff>81773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0956"/>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81773</xdr:rowOff>
    </xdr:from>
    <xdr:to>
      <xdr:col>10</xdr:col>
      <xdr:colOff>114300</xdr:colOff>
      <xdr:row>57</xdr:row>
      <xdr:rowOff>119949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442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68829</xdr:rowOff>
    </xdr:from>
    <xdr:to>
      <xdr:col>24</xdr:col>
      <xdr:colOff>114300</xdr:colOff>
      <xdr:row>56</xdr:row>
      <xdr:rowOff>170429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91706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154234</xdr:rowOff>
    </xdr:from>
    <xdr:to>
      <xdr:col>20</xdr:col>
      <xdr:colOff>38100</xdr:colOff>
      <xdr:row>57</xdr:row>
      <xdr:rowOff>84384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100911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168956</xdr:rowOff>
    </xdr:from>
    <xdr:to>
      <xdr:col>15</xdr:col>
      <xdr:colOff>101600</xdr:colOff>
      <xdr:row>57</xdr:row>
      <xdr:rowOff>99106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115633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30973</xdr:rowOff>
    </xdr:from>
    <xdr:to>
      <xdr:col>10</xdr:col>
      <xdr:colOff>165100</xdr:colOff>
      <xdr:row>57</xdr:row>
      <xdr:rowOff>132573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149100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69149</xdr:rowOff>
    </xdr:from>
    <xdr:to>
      <xdr:col>6</xdr:col>
      <xdr:colOff>38100</xdr:colOff>
      <xdr:row>57</xdr:row>
      <xdr:rowOff>170749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1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162255</xdr:rowOff>
    </xdr:from>
    <xdr:to>
      <xdr:col>24</xdr:col>
      <xdr:colOff>63500</xdr:colOff>
      <xdr:row>78</xdr:row>
      <xdr:rowOff>2845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63905"/>
          <a:ext cx="8382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2845</xdr:rowOff>
    </xdr:from>
    <xdr:to>
      <xdr:col>19</xdr:col>
      <xdr:colOff>177800</xdr:colOff>
      <xdr:row>78</xdr:row>
      <xdr:rowOff>3454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7594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3454</xdr:rowOff>
    </xdr:from>
    <xdr:to>
      <xdr:col>15</xdr:col>
      <xdr:colOff>50800</xdr:colOff>
      <xdr:row>78</xdr:row>
      <xdr:rowOff>15951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7655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15875</xdr:rowOff>
    </xdr:from>
    <xdr:to>
      <xdr:col>10</xdr:col>
      <xdr:colOff>114300</xdr:colOff>
      <xdr:row>78</xdr:row>
      <xdr:rowOff>15951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889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111455</xdr:rowOff>
    </xdr:from>
    <xdr:to>
      <xdr:col>24</xdr:col>
      <xdr:colOff>114300</xdr:colOff>
      <xdr:row>78</xdr:row>
      <xdr:rowOff>41605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89882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123495</xdr:rowOff>
    </xdr:from>
    <xdr:to>
      <xdr:col>20</xdr:col>
      <xdr:colOff>38100</xdr:colOff>
      <xdr:row>78</xdr:row>
      <xdr:rowOff>53645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44772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124104</xdr:rowOff>
    </xdr:from>
    <xdr:to>
      <xdr:col>15</xdr:col>
      <xdr:colOff>101600</xdr:colOff>
      <xdr:row>78</xdr:row>
      <xdr:rowOff>54254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45381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136601</xdr:rowOff>
    </xdr:from>
    <xdr:to>
      <xdr:col>10</xdr:col>
      <xdr:colOff>165100</xdr:colOff>
      <xdr:row>78</xdr:row>
      <xdr:rowOff>66751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57878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136525</xdr:rowOff>
    </xdr:from>
    <xdr:to>
      <xdr:col>6</xdr:col>
      <xdr:colOff>38100</xdr:colOff>
      <xdr:row>78</xdr:row>
      <xdr:rowOff>66675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57802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19380</xdr:rowOff>
    </xdr:from>
    <xdr:to>
      <xdr:col>24</xdr:col>
      <xdr:colOff>63500</xdr:colOff>
      <xdr:row>96</xdr:row>
      <xdr:rowOff>70943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78580"/>
          <a:ext cx="838200" cy="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70943</xdr:rowOff>
    </xdr:from>
    <xdr:to>
      <xdr:col>19</xdr:col>
      <xdr:colOff>177800</xdr:colOff>
      <xdr:row>96</xdr:row>
      <xdr:rowOff>139661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0143"/>
          <a:ext cx="8890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125121</xdr:rowOff>
    </xdr:from>
    <xdr:to>
      <xdr:col>15</xdr:col>
      <xdr:colOff>50800</xdr:colOff>
      <xdr:row>96</xdr:row>
      <xdr:rowOff>139661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84321"/>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125121</xdr:rowOff>
    </xdr:from>
    <xdr:to>
      <xdr:col>10</xdr:col>
      <xdr:colOff>114300</xdr:colOff>
      <xdr:row>96</xdr:row>
      <xdr:rowOff>151930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84321"/>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140030</xdr:rowOff>
    </xdr:from>
    <xdr:to>
      <xdr:col>24</xdr:col>
      <xdr:colOff>114300</xdr:colOff>
      <xdr:row>96</xdr:row>
      <xdr:rowOff>70180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118457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0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20143</xdr:rowOff>
    </xdr:from>
    <xdr:to>
      <xdr:col>20</xdr:col>
      <xdr:colOff>38100</xdr:colOff>
      <xdr:row>96</xdr:row>
      <xdr:rowOff>121743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112870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88861</xdr:rowOff>
    </xdr:from>
    <xdr:to>
      <xdr:col>15</xdr:col>
      <xdr:colOff>101600</xdr:colOff>
      <xdr:row>97</xdr:row>
      <xdr:rowOff>19011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4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74321</xdr:rowOff>
    </xdr:from>
    <xdr:to>
      <xdr:col>10</xdr:col>
      <xdr:colOff>165100</xdr:colOff>
      <xdr:row>97</xdr:row>
      <xdr:rowOff>4471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167048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101130</xdr:rowOff>
    </xdr:from>
    <xdr:to>
      <xdr:col>6</xdr:col>
      <xdr:colOff>38100</xdr:colOff>
      <xdr:row>97</xdr:row>
      <xdr:rowOff>31280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22407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64925</xdr:rowOff>
    </xdr:from>
    <xdr:to>
      <xdr:col>55</xdr:col>
      <xdr:colOff>0</xdr:colOff>
      <xdr:row>38</xdr:row>
      <xdr:rowOff>12865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22775"/>
          <a:ext cx="838200" cy="80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10731</xdr:rowOff>
    </xdr:from>
    <xdr:to>
      <xdr:col>50</xdr:col>
      <xdr:colOff>114300</xdr:colOff>
      <xdr:row>38</xdr:row>
      <xdr:rowOff>12865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52583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10731</xdr:rowOff>
    </xdr:from>
    <xdr:to>
      <xdr:col>45</xdr:col>
      <xdr:colOff>177800</xdr:colOff>
      <xdr:row>38</xdr:row>
      <xdr:rowOff>25179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25831"/>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25179</xdr:rowOff>
    </xdr:from>
    <xdr:to>
      <xdr:col>41</xdr:col>
      <xdr:colOff>50800</xdr:colOff>
      <xdr:row>38</xdr:row>
      <xdr:rowOff>28105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40279"/>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14125</xdr:rowOff>
    </xdr:from>
    <xdr:to>
      <xdr:col>55</xdr:col>
      <xdr:colOff>50800</xdr:colOff>
      <xdr:row>33</xdr:row>
      <xdr:rowOff>115725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133515</xdr:rowOff>
    </xdr:from>
    <xdr:to>
      <xdr:col>50</xdr:col>
      <xdr:colOff>165100</xdr:colOff>
      <xdr:row>38</xdr:row>
      <xdr:rowOff>63665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54792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131382</xdr:rowOff>
    </xdr:from>
    <xdr:to>
      <xdr:col>46</xdr:col>
      <xdr:colOff>38100</xdr:colOff>
      <xdr:row>38</xdr:row>
      <xdr:rowOff>61531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750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52658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145829</xdr:rowOff>
    </xdr:from>
    <xdr:to>
      <xdr:col>41</xdr:col>
      <xdr:colOff>101600</xdr:colOff>
      <xdr:row>38</xdr:row>
      <xdr:rowOff>75979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67106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148755</xdr:rowOff>
    </xdr:from>
    <xdr:to>
      <xdr:col>36</xdr:col>
      <xdr:colOff>165100</xdr:colOff>
      <xdr:row>38</xdr:row>
      <xdr:rowOff>78905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70032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49582</xdr:rowOff>
    </xdr:from>
    <xdr:to>
      <xdr:col>55</xdr:col>
      <xdr:colOff>0</xdr:colOff>
      <xdr:row>56</xdr:row>
      <xdr:rowOff>51199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307882"/>
          <a:ext cx="838200" cy="34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51199</xdr:rowOff>
    </xdr:from>
    <xdr:to>
      <xdr:col>50</xdr:col>
      <xdr:colOff>114300</xdr:colOff>
      <xdr:row>57</xdr:row>
      <xdr:rowOff>45109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52399"/>
          <a:ext cx="889000" cy="1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166870</xdr:rowOff>
    </xdr:from>
    <xdr:to>
      <xdr:col>45</xdr:col>
      <xdr:colOff>177800</xdr:colOff>
      <xdr:row>57</xdr:row>
      <xdr:rowOff>45109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68070"/>
          <a:ext cx="889000" cy="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166870</xdr:rowOff>
    </xdr:from>
    <xdr:to>
      <xdr:col>41</xdr:col>
      <xdr:colOff>50800</xdr:colOff>
      <xdr:row>57</xdr:row>
      <xdr:rowOff>43231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68070"/>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170232</xdr:rowOff>
    </xdr:from>
    <xdr:to>
      <xdr:col>55</xdr:col>
      <xdr:colOff>50800</xdr:colOff>
      <xdr:row>54</xdr:row>
      <xdr:rowOff>100382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21659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0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399</xdr:rowOff>
    </xdr:from>
    <xdr:to>
      <xdr:col>50</xdr:col>
      <xdr:colOff>165100</xdr:colOff>
      <xdr:row>56</xdr:row>
      <xdr:rowOff>101999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118526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165759</xdr:rowOff>
    </xdr:from>
    <xdr:to>
      <xdr:col>46</xdr:col>
      <xdr:colOff>38100</xdr:colOff>
      <xdr:row>57</xdr:row>
      <xdr:rowOff>95909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87036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116070</xdr:rowOff>
    </xdr:from>
    <xdr:to>
      <xdr:col>41</xdr:col>
      <xdr:colOff>101600</xdr:colOff>
      <xdr:row>57</xdr:row>
      <xdr:rowOff>46220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37347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163881</xdr:rowOff>
    </xdr:from>
    <xdr:to>
      <xdr:col>36</xdr:col>
      <xdr:colOff>165100</xdr:colOff>
      <xdr:row>57</xdr:row>
      <xdr:rowOff>94031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85158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93272</xdr:rowOff>
    </xdr:from>
    <xdr:to>
      <xdr:col>55</xdr:col>
      <xdr:colOff>0</xdr:colOff>
      <xdr:row>77</xdr:row>
      <xdr:rowOff>67463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23472"/>
          <a:ext cx="8382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67463</xdr:rowOff>
    </xdr:from>
    <xdr:to>
      <xdr:col>50</xdr:col>
      <xdr:colOff>114300</xdr:colOff>
      <xdr:row>77</xdr:row>
      <xdr:rowOff>88128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69113"/>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59370</xdr:rowOff>
    </xdr:from>
    <xdr:to>
      <xdr:col>45</xdr:col>
      <xdr:colOff>177800</xdr:colOff>
      <xdr:row>77</xdr:row>
      <xdr:rowOff>88128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089570"/>
          <a:ext cx="8890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59370</xdr:rowOff>
    </xdr:from>
    <xdr:to>
      <xdr:col>41</xdr:col>
      <xdr:colOff>50800</xdr:colOff>
      <xdr:row>76</xdr:row>
      <xdr:rowOff>59438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8957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42472</xdr:rowOff>
    </xdr:from>
    <xdr:to>
      <xdr:col>55</xdr:col>
      <xdr:colOff>50800</xdr:colOff>
      <xdr:row>76</xdr:row>
      <xdr:rowOff>144072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65348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16663</xdr:rowOff>
    </xdr:from>
    <xdr:to>
      <xdr:col>50</xdr:col>
      <xdr:colOff>165100</xdr:colOff>
      <xdr:row>77</xdr:row>
      <xdr:rowOff>118263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109390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37328</xdr:rowOff>
    </xdr:from>
    <xdr:to>
      <xdr:col>46</xdr:col>
      <xdr:colOff>38100</xdr:colOff>
      <xdr:row>77</xdr:row>
      <xdr:rowOff>138928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130055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8570</xdr:rowOff>
    </xdr:from>
    <xdr:to>
      <xdr:col>41</xdr:col>
      <xdr:colOff>101600</xdr:colOff>
      <xdr:row>76</xdr:row>
      <xdr:rowOff>110170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126697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8638</xdr:rowOff>
    </xdr:from>
    <xdr:to>
      <xdr:col>36</xdr:col>
      <xdr:colOff>165100</xdr:colOff>
      <xdr:row>76</xdr:row>
      <xdr:rowOff>110238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126765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140043</xdr:rowOff>
    </xdr:from>
    <xdr:to>
      <xdr:col>55</xdr:col>
      <xdr:colOff>0</xdr:colOff>
      <xdr:row>95</xdr:row>
      <xdr:rowOff>168160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256343"/>
          <a:ext cx="838200" cy="19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168160</xdr:rowOff>
    </xdr:from>
    <xdr:to>
      <xdr:col>50</xdr:col>
      <xdr:colOff>114300</xdr:colOff>
      <xdr:row>97</xdr:row>
      <xdr:rowOff>53322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55910"/>
          <a:ext cx="889000" cy="2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53322</xdr:rowOff>
    </xdr:from>
    <xdr:to>
      <xdr:col>45</xdr:col>
      <xdr:colOff>177800</xdr:colOff>
      <xdr:row>97</xdr:row>
      <xdr:rowOff>164553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83972"/>
          <a:ext cx="889000" cy="1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90044</xdr:rowOff>
    </xdr:from>
    <xdr:to>
      <xdr:col>41</xdr:col>
      <xdr:colOff>50800</xdr:colOff>
      <xdr:row>97</xdr:row>
      <xdr:rowOff>164553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20694"/>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89243</xdr:rowOff>
    </xdr:from>
    <xdr:to>
      <xdr:col>55</xdr:col>
      <xdr:colOff>50800</xdr:colOff>
      <xdr:row>95</xdr:row>
      <xdr:rowOff>19393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112120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117360</xdr:rowOff>
    </xdr:from>
    <xdr:to>
      <xdr:col>50</xdr:col>
      <xdr:colOff>165100</xdr:colOff>
      <xdr:row>96</xdr:row>
      <xdr:rowOff>47510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64037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2522</xdr:rowOff>
    </xdr:from>
    <xdr:to>
      <xdr:col>46</xdr:col>
      <xdr:colOff>38100</xdr:colOff>
      <xdr:row>97</xdr:row>
      <xdr:rowOff>104122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95249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113753</xdr:rowOff>
    </xdr:from>
    <xdr:to>
      <xdr:col>41</xdr:col>
      <xdr:colOff>101600</xdr:colOff>
      <xdr:row>98</xdr:row>
      <xdr:rowOff>43903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35030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39244</xdr:rowOff>
    </xdr:from>
    <xdr:to>
      <xdr:col>36</xdr:col>
      <xdr:colOff>165100</xdr:colOff>
      <xdr:row>97</xdr:row>
      <xdr:rowOff>140844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131971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70072</xdr:rowOff>
    </xdr:from>
    <xdr:to>
      <xdr:col>85</xdr:col>
      <xdr:colOff>127000</xdr:colOff>
      <xdr:row>39</xdr:row>
      <xdr:rowOff>29458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85172"/>
          <a:ext cx="838200" cy="13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29458</xdr:rowOff>
    </xdr:from>
    <xdr:to>
      <xdr:col>81</xdr:col>
      <xdr:colOff>50800</xdr:colOff>
      <xdr:row>39</xdr:row>
      <xdr:rowOff>36887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1600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36887</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3437"/>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19272</xdr:rowOff>
    </xdr:from>
    <xdr:to>
      <xdr:col>85</xdr:col>
      <xdr:colOff>177800</xdr:colOff>
      <xdr:row>38</xdr:row>
      <xdr:rowOff>120872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42149</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8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150108</xdr:rowOff>
    </xdr:from>
    <xdr:to>
      <xdr:col>81</xdr:col>
      <xdr:colOff>101600</xdr:colOff>
      <xdr:row>39</xdr:row>
      <xdr:rowOff>80258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71385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5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157537</xdr:rowOff>
    </xdr:from>
    <xdr:to>
      <xdr:col>76</xdr:col>
      <xdr:colOff>165100</xdr:colOff>
      <xdr:row>39</xdr:row>
      <xdr:rowOff>87687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78814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5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108451</xdr:rowOff>
    </xdr:from>
    <xdr:to>
      <xdr:col>85</xdr:col>
      <xdr:colOff>127000</xdr:colOff>
      <xdr:row>74</xdr:row>
      <xdr:rowOff>123606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795751"/>
          <a:ext cx="8382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102941</xdr:rowOff>
    </xdr:from>
    <xdr:to>
      <xdr:col>81</xdr:col>
      <xdr:colOff>50800</xdr:colOff>
      <xdr:row>74</xdr:row>
      <xdr:rowOff>108451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790241"/>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87419</xdr:rowOff>
    </xdr:from>
    <xdr:to>
      <xdr:col>76</xdr:col>
      <xdr:colOff>114300</xdr:colOff>
      <xdr:row>74</xdr:row>
      <xdr:rowOff>102941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74719"/>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87419</xdr:rowOff>
    </xdr:from>
    <xdr:to>
      <xdr:col>71</xdr:col>
      <xdr:colOff>177800</xdr:colOff>
      <xdr:row>74</xdr:row>
      <xdr:rowOff>92769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774719"/>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72806</xdr:rowOff>
    </xdr:from>
    <xdr:to>
      <xdr:col>85</xdr:col>
      <xdr:colOff>177800</xdr:colOff>
      <xdr:row>75</xdr:row>
      <xdr:rowOff>2956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7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51233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57651</xdr:rowOff>
    </xdr:from>
    <xdr:to>
      <xdr:col>81</xdr:col>
      <xdr:colOff>101600</xdr:colOff>
      <xdr:row>74</xdr:row>
      <xdr:rowOff>159251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150378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52141</xdr:rowOff>
    </xdr:from>
    <xdr:to>
      <xdr:col>76</xdr:col>
      <xdr:colOff>165100</xdr:colOff>
      <xdr:row>74</xdr:row>
      <xdr:rowOff>153741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144868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36619</xdr:rowOff>
    </xdr:from>
    <xdr:to>
      <xdr:col>72</xdr:col>
      <xdr:colOff>38100</xdr:colOff>
      <xdr:row>74</xdr:row>
      <xdr:rowOff>138219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129346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41969</xdr:rowOff>
    </xdr:from>
    <xdr:to>
      <xdr:col>67</xdr:col>
      <xdr:colOff>101600</xdr:colOff>
      <xdr:row>74</xdr:row>
      <xdr:rowOff>143569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134696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50394</xdr:rowOff>
    </xdr:from>
    <xdr:to>
      <xdr:col>85</xdr:col>
      <xdr:colOff>127000</xdr:colOff>
      <xdr:row>98</xdr:row>
      <xdr:rowOff>162940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52494"/>
          <a:ext cx="838200" cy="1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32144</xdr:rowOff>
    </xdr:from>
    <xdr:to>
      <xdr:col>81</xdr:col>
      <xdr:colOff>50800</xdr:colOff>
      <xdr:row>98</xdr:row>
      <xdr:rowOff>50394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34244"/>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169304</xdr:rowOff>
    </xdr:from>
    <xdr:to>
      <xdr:col>76</xdr:col>
      <xdr:colOff>114300</xdr:colOff>
      <xdr:row>98</xdr:row>
      <xdr:rowOff>32144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999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102324</xdr:rowOff>
    </xdr:from>
    <xdr:to>
      <xdr:col>71</xdr:col>
      <xdr:colOff>177800</xdr:colOff>
      <xdr:row>97</xdr:row>
      <xdr:rowOff>169304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32974"/>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112140</xdr:rowOff>
    </xdr:from>
    <xdr:to>
      <xdr:col>85</xdr:col>
      <xdr:colOff>177800</xdr:colOff>
      <xdr:row>99</xdr:row>
      <xdr:rowOff>42290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27067</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2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171044</xdr:rowOff>
    </xdr:from>
    <xdr:to>
      <xdr:col>81</xdr:col>
      <xdr:colOff>101600</xdr:colOff>
      <xdr:row>98</xdr:row>
      <xdr:rowOff>101194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92321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9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152794</xdr:rowOff>
    </xdr:from>
    <xdr:to>
      <xdr:col>76</xdr:col>
      <xdr:colOff>165100</xdr:colOff>
      <xdr:row>98</xdr:row>
      <xdr:rowOff>82944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74071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7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118504</xdr:rowOff>
    </xdr:from>
    <xdr:to>
      <xdr:col>72</xdr:col>
      <xdr:colOff>38100</xdr:colOff>
      <xdr:row>98</xdr:row>
      <xdr:rowOff>48654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65181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5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51524</xdr:rowOff>
    </xdr:from>
    <xdr:to>
      <xdr:col>67</xdr:col>
      <xdr:colOff>101600</xdr:colOff>
      <xdr:row>97</xdr:row>
      <xdr:rowOff>153124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169651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45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73406</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759956"/>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54465</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41015"/>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36177</xdr:rowOff>
    </xdr:from>
    <xdr:to>
      <xdr:col>107</xdr:col>
      <xdr:colOff>50800</xdr:colOff>
      <xdr:row>39</xdr:row>
      <xdr:rowOff>54465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2272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36177</xdr:rowOff>
    </xdr:from>
    <xdr:to>
      <xdr:col>102</xdr:col>
      <xdr:colOff>114300</xdr:colOff>
      <xdr:row>39</xdr:row>
      <xdr:rowOff>51526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22727"/>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22606</xdr:rowOff>
    </xdr:from>
    <xdr:to>
      <xdr:col>116</xdr:col>
      <xdr:colOff>114300</xdr:colOff>
      <xdr:row>39</xdr:row>
      <xdr:rowOff>124206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108983</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2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3665</xdr:rowOff>
    </xdr:from>
    <xdr:to>
      <xdr:col>107</xdr:col>
      <xdr:colOff>101600</xdr:colOff>
      <xdr:row>39</xdr:row>
      <xdr:rowOff>105265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96392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8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156827</xdr:rowOff>
    </xdr:from>
    <xdr:to>
      <xdr:col>102</xdr:col>
      <xdr:colOff>165100</xdr:colOff>
      <xdr:row>39</xdr:row>
      <xdr:rowOff>86977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78104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726</xdr:rowOff>
    </xdr:from>
    <xdr:to>
      <xdr:col>98</xdr:col>
      <xdr:colOff>38100</xdr:colOff>
      <xdr:row>39</xdr:row>
      <xdr:rowOff>102326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93453</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8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49550</xdr:rowOff>
    </xdr:from>
    <xdr:to>
      <xdr:col>116</xdr:col>
      <xdr:colOff>63500</xdr:colOff>
      <xdr:row>57</xdr:row>
      <xdr:rowOff>58073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8964950"/>
          <a:ext cx="838200" cy="8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58073</xdr:rowOff>
    </xdr:from>
    <xdr:to>
      <xdr:col>111</xdr:col>
      <xdr:colOff>177800</xdr:colOff>
      <xdr:row>57</xdr:row>
      <xdr:rowOff>76312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30723"/>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76312</xdr:rowOff>
    </xdr:from>
    <xdr:to>
      <xdr:col>107</xdr:col>
      <xdr:colOff>50800</xdr:colOff>
      <xdr:row>57</xdr:row>
      <xdr:rowOff>144059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48962"/>
          <a:ext cx="889000" cy="6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86518</xdr:rowOff>
    </xdr:from>
    <xdr:to>
      <xdr:col>102</xdr:col>
      <xdr:colOff>114300</xdr:colOff>
      <xdr:row>57</xdr:row>
      <xdr:rowOff>144059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59168"/>
          <a:ext cx="889000" cy="5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170200</xdr:rowOff>
    </xdr:from>
    <xdr:to>
      <xdr:col>116</xdr:col>
      <xdr:colOff>114300</xdr:colOff>
      <xdr:row>52</xdr:row>
      <xdr:rowOff>100350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89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21627</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87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7273</xdr:rowOff>
    </xdr:from>
    <xdr:to>
      <xdr:col>112</xdr:col>
      <xdr:colOff>38100</xdr:colOff>
      <xdr:row>57</xdr:row>
      <xdr:rowOff>108873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125400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5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25512</xdr:rowOff>
    </xdr:from>
    <xdr:to>
      <xdr:col>107</xdr:col>
      <xdr:colOff>101600</xdr:colOff>
      <xdr:row>57</xdr:row>
      <xdr:rowOff>127112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143639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93259</xdr:rowOff>
    </xdr:from>
    <xdr:to>
      <xdr:col>102</xdr:col>
      <xdr:colOff>165100</xdr:colOff>
      <xdr:row>58</xdr:row>
      <xdr:rowOff>23409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39936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4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35718</xdr:rowOff>
    </xdr:from>
    <xdr:to>
      <xdr:col>98</xdr:col>
      <xdr:colOff>38100</xdr:colOff>
      <xdr:row>57</xdr:row>
      <xdr:rowOff>137318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153845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39992</xdr:rowOff>
    </xdr:from>
    <xdr:to>
      <xdr:col>116</xdr:col>
      <xdr:colOff>63500</xdr:colOff>
      <xdr:row>75</xdr:row>
      <xdr:rowOff>70358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98742"/>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70358</xdr:rowOff>
    </xdr:from>
    <xdr:to>
      <xdr:col>111</xdr:col>
      <xdr:colOff>177800</xdr:colOff>
      <xdr:row>75</xdr:row>
      <xdr:rowOff>117069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29108"/>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117069</xdr:rowOff>
    </xdr:from>
    <xdr:to>
      <xdr:col>107</xdr:col>
      <xdr:colOff>50800</xdr:colOff>
      <xdr:row>75</xdr:row>
      <xdr:rowOff>139662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75819"/>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139662</xdr:rowOff>
    </xdr:from>
    <xdr:to>
      <xdr:col>102</xdr:col>
      <xdr:colOff>114300</xdr:colOff>
      <xdr:row>76</xdr:row>
      <xdr:rowOff>15836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98412"/>
          <a:ext cx="8890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160642</xdr:rowOff>
    </xdr:from>
    <xdr:to>
      <xdr:col>116</xdr:col>
      <xdr:colOff>114300</xdr:colOff>
      <xdr:row>75</xdr:row>
      <xdr:rowOff>90792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12069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19558</xdr:rowOff>
    </xdr:from>
    <xdr:to>
      <xdr:col>112</xdr:col>
      <xdr:colOff>38100</xdr:colOff>
      <xdr:row>75</xdr:row>
      <xdr:rowOff>121158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137685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66269</xdr:rowOff>
    </xdr:from>
    <xdr:to>
      <xdr:col>107</xdr:col>
      <xdr:colOff>101600</xdr:colOff>
      <xdr:row>75</xdr:row>
      <xdr:rowOff>167869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88862</xdr:rowOff>
    </xdr:from>
    <xdr:to>
      <xdr:col>102</xdr:col>
      <xdr:colOff>165100</xdr:colOff>
      <xdr:row>76</xdr:row>
      <xdr:rowOff>19013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47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136487</xdr:rowOff>
    </xdr:from>
    <xdr:to>
      <xdr:col>98</xdr:col>
      <xdr:colOff>38100</xdr:colOff>
      <xdr:row>76</xdr:row>
      <xdr:rowOff>66638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9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57763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8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令和２年度の歳出決算総額は、住民</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人あたり</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593,771</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円となり、前年度</a:t>
          </a:r>
          <a:r>
            <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399,008</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円より大幅に増となった。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となった主な要因は、特別定額給付金や制度融資にかかる貸付金などの新型コロナウイルス感染症対策によるものである。また、新庁舎建設の進捗に伴い普通建設事業費が、東部クリーンセンター整備の進捗に伴い、災害復旧事業費がそれぞれ増加している。</a:t>
          </a:r>
          <a:endPar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制度融資にかかる貸付金については、引き続き類似団体平均と比べて高い水準で推移するが、年度内に貸付及び償還がなされるため、一般財源に影響を及ぼすものではない。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407,387
397,758
203.60
250,156,230
241,894,694
7,673,384
85,402,941
144,787,903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31496</xdr:rowOff>
    </xdr:from>
    <xdr:to>
      <xdr:col>24</xdr:col>
      <xdr:colOff>63500</xdr:colOff>
      <xdr:row>35</xdr:row>
      <xdr:rowOff>71120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2246"/>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31496</xdr:rowOff>
    </xdr:from>
    <xdr:to>
      <xdr:col>19</xdr:col>
      <xdr:colOff>177800</xdr:colOff>
      <xdr:row>35</xdr:row>
      <xdr:rowOff>37592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22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37592</xdr:rowOff>
    </xdr:from>
    <xdr:to>
      <xdr:col>15</xdr:col>
      <xdr:colOff>50800</xdr:colOff>
      <xdr:row>35</xdr:row>
      <xdr:rowOff>57404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834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50546</xdr:rowOff>
    </xdr:from>
    <xdr:to>
      <xdr:col>10</xdr:col>
      <xdr:colOff>114300</xdr:colOff>
      <xdr:row>35</xdr:row>
      <xdr:rowOff>57404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1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20320</xdr:rowOff>
    </xdr:from>
    <xdr:to>
      <xdr:col>24</xdr:col>
      <xdr:colOff>114300</xdr:colOff>
      <xdr:row>35</xdr:row>
      <xdr:rowOff>121920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152146</xdr:rowOff>
    </xdr:from>
    <xdr:to>
      <xdr:col>20</xdr:col>
      <xdr:colOff>38100</xdr:colOff>
      <xdr:row>35</xdr:row>
      <xdr:rowOff>82296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98823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158242</xdr:rowOff>
    </xdr:from>
    <xdr:to>
      <xdr:col>15</xdr:col>
      <xdr:colOff>101600</xdr:colOff>
      <xdr:row>35</xdr:row>
      <xdr:rowOff>88392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104919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6604</xdr:rowOff>
    </xdr:from>
    <xdr:to>
      <xdr:col>10</xdr:col>
      <xdr:colOff>165100</xdr:colOff>
      <xdr:row>35</xdr:row>
      <xdr:rowOff>108204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124731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171196</xdr:rowOff>
    </xdr:from>
    <xdr:to>
      <xdr:col>6</xdr:col>
      <xdr:colOff>38100</xdr:colOff>
      <xdr:row>35</xdr:row>
      <xdr:rowOff>101346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117873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128455</xdr:rowOff>
    </xdr:from>
    <xdr:to>
      <xdr:col>24</xdr:col>
      <xdr:colOff>63500</xdr:colOff>
      <xdr:row>58</xdr:row>
      <xdr:rowOff>54084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00955"/>
          <a:ext cx="838200" cy="129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54084</xdr:rowOff>
    </xdr:from>
    <xdr:to>
      <xdr:col>19</xdr:col>
      <xdr:colOff>177800</xdr:colOff>
      <xdr:row>59</xdr:row>
      <xdr:rowOff>75561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98184"/>
          <a:ext cx="889000" cy="19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28774</xdr:rowOff>
    </xdr:from>
    <xdr:to>
      <xdr:col>15</xdr:col>
      <xdr:colOff>50800</xdr:colOff>
      <xdr:row>59</xdr:row>
      <xdr:rowOff>75561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4432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28774</xdr:rowOff>
    </xdr:from>
    <xdr:to>
      <xdr:col>10</xdr:col>
      <xdr:colOff>114300</xdr:colOff>
      <xdr:row>59</xdr:row>
      <xdr:rowOff>32835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44324"/>
          <a:ext cx="889000" cy="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77655</xdr:rowOff>
    </xdr:from>
    <xdr:to>
      <xdr:col>24</xdr:col>
      <xdr:colOff>114300</xdr:colOff>
      <xdr:row>51</xdr:row>
      <xdr:rowOff>7805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6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27590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0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3284</xdr:rowOff>
    </xdr:from>
    <xdr:to>
      <xdr:col>20</xdr:col>
      <xdr:colOff>38100</xdr:colOff>
      <xdr:row>58</xdr:row>
      <xdr:rowOff>104884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121411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24761</xdr:rowOff>
    </xdr:from>
    <xdr:to>
      <xdr:col>15</xdr:col>
      <xdr:colOff>101600</xdr:colOff>
      <xdr:row>59</xdr:row>
      <xdr:rowOff>126361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117488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149424</xdr:rowOff>
    </xdr:from>
    <xdr:to>
      <xdr:col>10</xdr:col>
      <xdr:colOff>165100</xdr:colOff>
      <xdr:row>59</xdr:row>
      <xdr:rowOff>79574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96101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153485</xdr:rowOff>
    </xdr:from>
    <xdr:to>
      <xdr:col>6</xdr:col>
      <xdr:colOff>38100</xdr:colOff>
      <xdr:row>59</xdr:row>
      <xdr:rowOff>83635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74762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56011</xdr:rowOff>
    </xdr:from>
    <xdr:to>
      <xdr:col>24</xdr:col>
      <xdr:colOff>63500</xdr:colOff>
      <xdr:row>77</xdr:row>
      <xdr:rowOff>116525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57661"/>
          <a:ext cx="8382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116525</xdr:rowOff>
    </xdr:from>
    <xdr:to>
      <xdr:col>19</xdr:col>
      <xdr:colOff>177800</xdr:colOff>
      <xdr:row>77</xdr:row>
      <xdr:rowOff>167425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18175"/>
          <a:ext cx="889000" cy="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162103</xdr:rowOff>
    </xdr:from>
    <xdr:to>
      <xdr:col>15</xdr:col>
      <xdr:colOff>50800</xdr:colOff>
      <xdr:row>77</xdr:row>
      <xdr:rowOff>167425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363753"/>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162103</xdr:rowOff>
    </xdr:from>
    <xdr:to>
      <xdr:col>10</xdr:col>
      <xdr:colOff>114300</xdr:colOff>
      <xdr:row>78</xdr:row>
      <xdr:rowOff>38692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63753"/>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5211</xdr:rowOff>
    </xdr:from>
    <xdr:to>
      <xdr:col>24</xdr:col>
      <xdr:colOff>114300</xdr:colOff>
      <xdr:row>77</xdr:row>
      <xdr:rowOff>106811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155088</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8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65725</xdr:rowOff>
    </xdr:from>
    <xdr:to>
      <xdr:col>20</xdr:col>
      <xdr:colOff>38100</xdr:colOff>
      <xdr:row>77</xdr:row>
      <xdr:rowOff>167325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158452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6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116625</xdr:rowOff>
    </xdr:from>
    <xdr:to>
      <xdr:col>15</xdr:col>
      <xdr:colOff>101600</xdr:colOff>
      <xdr:row>78</xdr:row>
      <xdr:rowOff>46775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37902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1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111303</xdr:rowOff>
    </xdr:from>
    <xdr:to>
      <xdr:col>10</xdr:col>
      <xdr:colOff>165100</xdr:colOff>
      <xdr:row>78</xdr:row>
      <xdr:rowOff>41453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32580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0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159342</xdr:rowOff>
    </xdr:from>
    <xdr:to>
      <xdr:col>6</xdr:col>
      <xdr:colOff>38100</xdr:colOff>
      <xdr:row>78</xdr:row>
      <xdr:rowOff>89492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80619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115436</xdr:rowOff>
    </xdr:from>
    <xdr:to>
      <xdr:col>24</xdr:col>
      <xdr:colOff>63500</xdr:colOff>
      <xdr:row>97</xdr:row>
      <xdr:rowOff>88886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574636"/>
          <a:ext cx="8382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88886</xdr:rowOff>
    </xdr:from>
    <xdr:to>
      <xdr:col>19</xdr:col>
      <xdr:colOff>177800</xdr:colOff>
      <xdr:row>97</xdr:row>
      <xdr:rowOff>100871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19536"/>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100871</xdr:rowOff>
    </xdr:from>
    <xdr:to>
      <xdr:col>15</xdr:col>
      <xdr:colOff>50800</xdr:colOff>
      <xdr:row>97</xdr:row>
      <xdr:rowOff>124155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731521"/>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123763</xdr:rowOff>
    </xdr:from>
    <xdr:to>
      <xdr:col>10</xdr:col>
      <xdr:colOff>114300</xdr:colOff>
      <xdr:row>97</xdr:row>
      <xdr:rowOff>124155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75441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64636</xdr:rowOff>
    </xdr:from>
    <xdr:to>
      <xdr:col>24</xdr:col>
      <xdr:colOff>114300</xdr:colOff>
      <xdr:row>96</xdr:row>
      <xdr:rowOff>166236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43063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38086</xdr:rowOff>
    </xdr:from>
    <xdr:to>
      <xdr:col>20</xdr:col>
      <xdr:colOff>38100</xdr:colOff>
      <xdr:row>97</xdr:row>
      <xdr:rowOff>139686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6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130813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7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50071</xdr:rowOff>
    </xdr:from>
    <xdr:to>
      <xdr:col>15</xdr:col>
      <xdr:colOff>101600</xdr:colOff>
      <xdr:row>97</xdr:row>
      <xdr:rowOff>151671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142798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7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73355</xdr:rowOff>
    </xdr:from>
    <xdr:to>
      <xdr:col>10</xdr:col>
      <xdr:colOff>165100</xdr:colOff>
      <xdr:row>98</xdr:row>
      <xdr:rowOff>3505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166082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72963</xdr:rowOff>
    </xdr:from>
    <xdr:to>
      <xdr:col>6</xdr:col>
      <xdr:colOff>38100</xdr:colOff>
      <xdr:row>98</xdr:row>
      <xdr:rowOff>3113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165690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7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144729</xdr:rowOff>
    </xdr:from>
    <xdr:to>
      <xdr:col>55</xdr:col>
      <xdr:colOff>0</xdr:colOff>
      <xdr:row>38</xdr:row>
      <xdr:rowOff>44603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88379"/>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44603</xdr:rowOff>
    </xdr:from>
    <xdr:to>
      <xdr:col>50</xdr:col>
      <xdr:colOff>114300</xdr:colOff>
      <xdr:row>38</xdr:row>
      <xdr:rowOff>47803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5970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47803</xdr:rowOff>
    </xdr:from>
    <xdr:to>
      <xdr:col>45</xdr:col>
      <xdr:colOff>177800</xdr:colOff>
      <xdr:row>38</xdr:row>
      <xdr:rowOff>51460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629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47803</xdr:rowOff>
    </xdr:from>
    <xdr:to>
      <xdr:col>41</xdr:col>
      <xdr:colOff>50800</xdr:colOff>
      <xdr:row>38</xdr:row>
      <xdr:rowOff>51460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629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93929</xdr:rowOff>
    </xdr:from>
    <xdr:to>
      <xdr:col>55</xdr:col>
      <xdr:colOff>50800</xdr:colOff>
      <xdr:row>38</xdr:row>
      <xdr:rowOff>24079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72356</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16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165253</xdr:rowOff>
    </xdr:from>
    <xdr:to>
      <xdr:col>50</xdr:col>
      <xdr:colOff>165100</xdr:colOff>
      <xdr:row>38</xdr:row>
      <xdr:rowOff>95403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86530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168453</xdr:rowOff>
    </xdr:from>
    <xdr:to>
      <xdr:col>46</xdr:col>
      <xdr:colOff>38100</xdr:colOff>
      <xdr:row>38</xdr:row>
      <xdr:rowOff>98603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89730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xdr:rowOff>
    </xdr:from>
    <xdr:to>
      <xdr:col>41</xdr:col>
      <xdr:colOff>101600</xdr:colOff>
      <xdr:row>38</xdr:row>
      <xdr:rowOff>102260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93387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0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168453</xdr:rowOff>
    </xdr:from>
    <xdr:to>
      <xdr:col>36</xdr:col>
      <xdr:colOff>165100</xdr:colOff>
      <xdr:row>38</xdr:row>
      <xdr:rowOff>98603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89730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18314</xdr:rowOff>
    </xdr:from>
    <xdr:to>
      <xdr:col>55</xdr:col>
      <xdr:colOff>0</xdr:colOff>
      <xdr:row>57</xdr:row>
      <xdr:rowOff>26200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90964"/>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25114</xdr:rowOff>
    </xdr:from>
    <xdr:to>
      <xdr:col>50</xdr:col>
      <xdr:colOff>114300</xdr:colOff>
      <xdr:row>57</xdr:row>
      <xdr:rowOff>26200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9776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25114</xdr:rowOff>
    </xdr:from>
    <xdr:to>
      <xdr:col>45</xdr:col>
      <xdr:colOff>177800</xdr:colOff>
      <xdr:row>57</xdr:row>
      <xdr:rowOff>37630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7764"/>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37630</xdr:rowOff>
    </xdr:from>
    <xdr:to>
      <xdr:col>41</xdr:col>
      <xdr:colOff>50800</xdr:colOff>
      <xdr:row>57</xdr:row>
      <xdr:rowOff>41687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10280"/>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138964</xdr:rowOff>
    </xdr:from>
    <xdr:to>
      <xdr:col>55</xdr:col>
      <xdr:colOff>50800</xdr:colOff>
      <xdr:row>57</xdr:row>
      <xdr:rowOff>69114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117391</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1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146850</xdr:rowOff>
    </xdr:from>
    <xdr:to>
      <xdr:col>50</xdr:col>
      <xdr:colOff>165100</xdr:colOff>
      <xdr:row>57</xdr:row>
      <xdr:rowOff>77000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68127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4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145764</xdr:rowOff>
    </xdr:from>
    <xdr:to>
      <xdr:col>46</xdr:col>
      <xdr:colOff>38100</xdr:colOff>
      <xdr:row>57</xdr:row>
      <xdr:rowOff>75914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67041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8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158280</xdr:rowOff>
    </xdr:from>
    <xdr:to>
      <xdr:col>41</xdr:col>
      <xdr:colOff>101600</xdr:colOff>
      <xdr:row>57</xdr:row>
      <xdr:rowOff>88430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79557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85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162337</xdr:rowOff>
    </xdr:from>
    <xdr:to>
      <xdr:col>36</xdr:col>
      <xdr:colOff>165100</xdr:colOff>
      <xdr:row>57</xdr:row>
      <xdr:rowOff>92487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83614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104902</xdr:rowOff>
    </xdr:from>
    <xdr:to>
      <xdr:col>55</xdr:col>
      <xdr:colOff>0</xdr:colOff>
      <xdr:row>77</xdr:row>
      <xdr:rowOff>5956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449302"/>
          <a:ext cx="838200" cy="75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5956</xdr:rowOff>
    </xdr:from>
    <xdr:to>
      <xdr:col>50</xdr:col>
      <xdr:colOff>114300</xdr:colOff>
      <xdr:row>77</xdr:row>
      <xdr:rowOff>38621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07606"/>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38621</xdr:rowOff>
    </xdr:from>
    <xdr:to>
      <xdr:col>45</xdr:col>
      <xdr:colOff>177800</xdr:colOff>
      <xdr:row>77</xdr:row>
      <xdr:rowOff>95910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40271"/>
          <a:ext cx="889000" cy="5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49988</xdr:rowOff>
    </xdr:from>
    <xdr:to>
      <xdr:col>41</xdr:col>
      <xdr:colOff>50800</xdr:colOff>
      <xdr:row>77</xdr:row>
      <xdr:rowOff>95910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51638"/>
          <a:ext cx="889000" cy="4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54102</xdr:rowOff>
    </xdr:from>
    <xdr:to>
      <xdr:col>55</xdr:col>
      <xdr:colOff>50800</xdr:colOff>
      <xdr:row>72</xdr:row>
      <xdr:rowOff>155702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3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76979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2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126606</xdr:rowOff>
    </xdr:from>
    <xdr:to>
      <xdr:col>50</xdr:col>
      <xdr:colOff>165100</xdr:colOff>
      <xdr:row>77</xdr:row>
      <xdr:rowOff>56756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159271</xdr:rowOff>
    </xdr:from>
    <xdr:to>
      <xdr:col>46</xdr:col>
      <xdr:colOff>38100</xdr:colOff>
      <xdr:row>77</xdr:row>
      <xdr:rowOff>89421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105948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45110</xdr:rowOff>
    </xdr:from>
    <xdr:to>
      <xdr:col>41</xdr:col>
      <xdr:colOff>101600</xdr:colOff>
      <xdr:row>77</xdr:row>
      <xdr:rowOff>146710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163237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170638</xdr:rowOff>
    </xdr:from>
    <xdr:to>
      <xdr:col>36</xdr:col>
      <xdr:colOff>165100</xdr:colOff>
      <xdr:row>77</xdr:row>
      <xdr:rowOff>100788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117315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16236</xdr:rowOff>
    </xdr:from>
    <xdr:to>
      <xdr:col>55</xdr:col>
      <xdr:colOff>0</xdr:colOff>
      <xdr:row>97</xdr:row>
      <xdr:rowOff>21113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46886"/>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77749</xdr:rowOff>
    </xdr:from>
    <xdr:to>
      <xdr:col>50</xdr:col>
      <xdr:colOff>114300</xdr:colOff>
      <xdr:row>97</xdr:row>
      <xdr:rowOff>21113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36949"/>
          <a:ext cx="889000" cy="1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77749</xdr:rowOff>
    </xdr:from>
    <xdr:to>
      <xdr:col>45</xdr:col>
      <xdr:colOff>177800</xdr:colOff>
      <xdr:row>96</xdr:row>
      <xdr:rowOff>101848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36949"/>
          <a:ext cx="88900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101848</xdr:rowOff>
    </xdr:from>
    <xdr:to>
      <xdr:col>41</xdr:col>
      <xdr:colOff>50800</xdr:colOff>
      <xdr:row>97</xdr:row>
      <xdr:rowOff>27172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61048"/>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136886</xdr:rowOff>
    </xdr:from>
    <xdr:to>
      <xdr:col>55</xdr:col>
      <xdr:colOff>50800</xdr:colOff>
      <xdr:row>97</xdr:row>
      <xdr:rowOff>67036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9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115313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141763</xdr:rowOff>
    </xdr:from>
    <xdr:to>
      <xdr:col>50</xdr:col>
      <xdr:colOff>165100</xdr:colOff>
      <xdr:row>97</xdr:row>
      <xdr:rowOff>71913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63040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26949</xdr:rowOff>
    </xdr:from>
    <xdr:to>
      <xdr:col>46</xdr:col>
      <xdr:colOff>38100</xdr:colOff>
      <xdr:row>96</xdr:row>
      <xdr:rowOff>128549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145076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51048</xdr:rowOff>
    </xdr:from>
    <xdr:to>
      <xdr:col>41</xdr:col>
      <xdr:colOff>101600</xdr:colOff>
      <xdr:row>96</xdr:row>
      <xdr:rowOff>152648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143775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147822</xdr:rowOff>
    </xdr:from>
    <xdr:to>
      <xdr:col>36</xdr:col>
      <xdr:colOff>165100</xdr:colOff>
      <xdr:row>97</xdr:row>
      <xdr:rowOff>77972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69099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64480</xdr:rowOff>
    </xdr:from>
    <xdr:to>
      <xdr:col>85</xdr:col>
      <xdr:colOff>127000</xdr:colOff>
      <xdr:row>34</xdr:row>
      <xdr:rowOff>78087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893780"/>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64480</xdr:rowOff>
    </xdr:from>
    <xdr:to>
      <xdr:col>81</xdr:col>
      <xdr:colOff>50800</xdr:colOff>
      <xdr:row>34</xdr:row>
      <xdr:rowOff>122827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893780"/>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122827</xdr:rowOff>
    </xdr:from>
    <xdr:to>
      <xdr:col>76</xdr:col>
      <xdr:colOff>114300</xdr:colOff>
      <xdr:row>35</xdr:row>
      <xdr:rowOff>37266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952127"/>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65351</xdr:rowOff>
    </xdr:from>
    <xdr:to>
      <xdr:col>71</xdr:col>
      <xdr:colOff>177800</xdr:colOff>
      <xdr:row>35</xdr:row>
      <xdr:rowOff>37266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5894651"/>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27287</xdr:rowOff>
    </xdr:from>
    <xdr:to>
      <xdr:col>85</xdr:col>
      <xdr:colOff>177800</xdr:colOff>
      <xdr:row>34</xdr:row>
      <xdr:rowOff>128887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85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50164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13680</xdr:rowOff>
    </xdr:from>
    <xdr:to>
      <xdr:col>81</xdr:col>
      <xdr:colOff>101600</xdr:colOff>
      <xdr:row>34</xdr:row>
      <xdr:rowOff>115280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131807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6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72027</xdr:rowOff>
    </xdr:from>
    <xdr:to>
      <xdr:col>76</xdr:col>
      <xdr:colOff>165100</xdr:colOff>
      <xdr:row>35</xdr:row>
      <xdr:rowOff>2177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18704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157916</xdr:rowOff>
    </xdr:from>
    <xdr:to>
      <xdr:col>72</xdr:col>
      <xdr:colOff>38100</xdr:colOff>
      <xdr:row>35</xdr:row>
      <xdr:rowOff>88066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9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104593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7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14551</xdr:rowOff>
    </xdr:from>
    <xdr:to>
      <xdr:col>67</xdr:col>
      <xdr:colOff>101600</xdr:colOff>
      <xdr:row>34</xdr:row>
      <xdr:rowOff>116151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8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132678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6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168389</xdr:rowOff>
    </xdr:from>
    <xdr:to>
      <xdr:col>85</xdr:col>
      <xdr:colOff>127000</xdr:colOff>
      <xdr:row>56</xdr:row>
      <xdr:rowOff>23228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598139"/>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168389</xdr:rowOff>
    </xdr:from>
    <xdr:to>
      <xdr:col>81</xdr:col>
      <xdr:colOff>50800</xdr:colOff>
      <xdr:row>56</xdr:row>
      <xdr:rowOff>115430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98139"/>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115430</xdr:rowOff>
    </xdr:from>
    <xdr:to>
      <xdr:col>76</xdr:col>
      <xdr:colOff>114300</xdr:colOff>
      <xdr:row>56</xdr:row>
      <xdr:rowOff>115659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1663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18276</xdr:rowOff>
    </xdr:from>
    <xdr:to>
      <xdr:col>71</xdr:col>
      <xdr:colOff>177800</xdr:colOff>
      <xdr:row>56</xdr:row>
      <xdr:rowOff>115659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19476"/>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143878</xdr:rowOff>
    </xdr:from>
    <xdr:to>
      <xdr:col>85</xdr:col>
      <xdr:colOff>177800</xdr:colOff>
      <xdr:row>56</xdr:row>
      <xdr:rowOff>74028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122305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117589</xdr:rowOff>
    </xdr:from>
    <xdr:to>
      <xdr:col>81</xdr:col>
      <xdr:colOff>101600</xdr:colOff>
      <xdr:row>56</xdr:row>
      <xdr:rowOff>47739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64266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3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64630</xdr:rowOff>
    </xdr:from>
    <xdr:to>
      <xdr:col>76</xdr:col>
      <xdr:colOff>165100</xdr:colOff>
      <xdr:row>56</xdr:row>
      <xdr:rowOff>166230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11307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64859</xdr:rowOff>
    </xdr:from>
    <xdr:to>
      <xdr:col>72</xdr:col>
      <xdr:colOff>38100</xdr:colOff>
      <xdr:row>56</xdr:row>
      <xdr:rowOff>166459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11536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138926</xdr:rowOff>
    </xdr:from>
    <xdr:to>
      <xdr:col>67</xdr:col>
      <xdr:colOff>101600</xdr:colOff>
      <xdr:row>56</xdr:row>
      <xdr:rowOff>69076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5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85603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70072</xdr:rowOff>
    </xdr:from>
    <xdr:to>
      <xdr:col>85</xdr:col>
      <xdr:colOff>127000</xdr:colOff>
      <xdr:row>79</xdr:row>
      <xdr:rowOff>29457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43172"/>
          <a:ext cx="838200" cy="1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29457</xdr:rowOff>
    </xdr:from>
    <xdr:to>
      <xdr:col>81</xdr:col>
      <xdr:colOff>50800</xdr:colOff>
      <xdr:row>79</xdr:row>
      <xdr:rowOff>36888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74007"/>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36888</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1438"/>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19272</xdr:rowOff>
    </xdr:from>
    <xdr:to>
      <xdr:col>85</xdr:col>
      <xdr:colOff>177800</xdr:colOff>
      <xdr:row>78</xdr:row>
      <xdr:rowOff>120872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42149</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4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150107</xdr:rowOff>
    </xdr:from>
    <xdr:to>
      <xdr:col>81</xdr:col>
      <xdr:colOff>101600</xdr:colOff>
      <xdr:row>79</xdr:row>
      <xdr:rowOff>80257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71384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1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157538</xdr:rowOff>
    </xdr:from>
    <xdr:to>
      <xdr:col>76</xdr:col>
      <xdr:colOff>165100</xdr:colOff>
      <xdr:row>79</xdr:row>
      <xdr:rowOff>87688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78815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3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108451</xdr:rowOff>
    </xdr:from>
    <xdr:to>
      <xdr:col>85</xdr:col>
      <xdr:colOff>127000</xdr:colOff>
      <xdr:row>94</xdr:row>
      <xdr:rowOff>123606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224751"/>
          <a:ext cx="8382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102941</xdr:rowOff>
    </xdr:from>
    <xdr:to>
      <xdr:col>81</xdr:col>
      <xdr:colOff>50800</xdr:colOff>
      <xdr:row>94</xdr:row>
      <xdr:rowOff>108451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219241"/>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87419</xdr:rowOff>
    </xdr:from>
    <xdr:to>
      <xdr:col>76</xdr:col>
      <xdr:colOff>114300</xdr:colOff>
      <xdr:row>94</xdr:row>
      <xdr:rowOff>102941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203719"/>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87419</xdr:rowOff>
    </xdr:from>
    <xdr:to>
      <xdr:col>71</xdr:col>
      <xdr:colOff>177800</xdr:colOff>
      <xdr:row>94</xdr:row>
      <xdr:rowOff>92768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03719"/>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72806</xdr:rowOff>
    </xdr:from>
    <xdr:to>
      <xdr:col>85</xdr:col>
      <xdr:colOff>177800</xdr:colOff>
      <xdr:row>95</xdr:row>
      <xdr:rowOff>2956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1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51233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57651</xdr:rowOff>
    </xdr:from>
    <xdr:to>
      <xdr:col>81</xdr:col>
      <xdr:colOff>101600</xdr:colOff>
      <xdr:row>94</xdr:row>
      <xdr:rowOff>159251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1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150378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52141</xdr:rowOff>
    </xdr:from>
    <xdr:to>
      <xdr:col>76</xdr:col>
      <xdr:colOff>165100</xdr:colOff>
      <xdr:row>94</xdr:row>
      <xdr:rowOff>153741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144868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36619</xdr:rowOff>
    </xdr:from>
    <xdr:to>
      <xdr:col>72</xdr:col>
      <xdr:colOff>38100</xdr:colOff>
      <xdr:row>94</xdr:row>
      <xdr:rowOff>138219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129346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41968</xdr:rowOff>
    </xdr:from>
    <xdr:to>
      <xdr:col>67</xdr:col>
      <xdr:colOff>101600</xdr:colOff>
      <xdr:row>94</xdr:row>
      <xdr:rowOff>143568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134695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目的別歳出の前年度からの特徴的な増減としては、「性質別歳出決算分析表」に記載のとおり、総務費が特別定額給付金により、商工費が制度融資にかかる貸付金により、災害復旧費が東部クリーンセンター整備の進捗により、それぞれ大きく増加した。</a:t>
          </a:r>
          <a:endParaRPr kumimoji="0"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との比較においては、商工費は、上述の制度融資にかかる貸付金により決算額を押し上げる要因となっている。また、消防費については、４市１町消防広域化に伴い一時的に費用を負担しているため、類似団体平均を上回っている。一方、公債費については、市債残高の抑制に継続的に取り組んできたことと、</a:t>
          </a:r>
          <a:r>
            <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利率の高い地方債の償還が終了してきていることから、</a:t>
          </a:r>
          <a:r>
            <a:rPr kumimoji="0"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類似団体平均を下回って推移している。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令和２年度は、実質収支が対前年度比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億円となったが、財政調整基金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億円を取り崩したため、標準財政規模比における実質単年度収支は、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年連続でマイナスとなったものの、前年度比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億円となり、類似団体（中核市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位の水準となっている。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及び実質収支額の維持に努めていく。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令和２年度も</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赤字となった会計はなく、一般会計は</a:t>
          </a: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地方消費税交付金の増により、病院事業会計は医業外収益の増により、黒字額が増加したところである。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今後も健全で将来にわたって持続可能な運営に努めていく。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250156230</v>
      </c>
      <c r="BO4" s="426"/>
      <c r="BP4" s="426"/>
      <c r="BQ4" s="426"/>
      <c r="BR4" s="426"/>
      <c r="BS4" s="426"/>
      <c r="BT4" s="426"/>
      <c r="BU4" s="427"/>
      <c r="BV4" s="425">
        <v>170074106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v>
      </c>
      <c r="CU4" s="610"/>
      <c r="CV4" s="610"/>
      <c r="CW4" s="610"/>
      <c r="CX4" s="610"/>
      <c r="CY4" s="610"/>
      <c r="CZ4" s="610"/>
      <c r="DA4" s="611"/>
      <c r="DB4" s="609">
        <v>7.9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241894694</v>
      </c>
      <c r="BO5" s="431"/>
      <c r="BP5" s="431"/>
      <c r="BQ5" s="431"/>
      <c r="BR5" s="431"/>
      <c r="BS5" s="431"/>
      <c r="BT5" s="431"/>
      <c r="BU5" s="432"/>
      <c r="BV5" s="430">
        <v>163116165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95.3</v>
      </c>
      <c r="CU5" s="401"/>
      <c r="CV5" s="401"/>
      <c r="CW5" s="401"/>
      <c r="CX5" s="401"/>
      <c r="CY5" s="401"/>
      <c r="CZ5" s="401"/>
      <c r="DA5" s="402"/>
      <c r="DB5" s="400">
        <v>95.5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8261536</v>
      </c>
      <c r="BO6" s="431"/>
      <c r="BP6" s="431"/>
      <c r="BQ6" s="431"/>
      <c r="BR6" s="431"/>
      <c r="BS6" s="431"/>
      <c r="BT6" s="431"/>
      <c r="BU6" s="432"/>
      <c r="BV6" s="430">
        <v>6957941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101.7</v>
      </c>
      <c r="CU6" s="584"/>
      <c r="CV6" s="584"/>
      <c r="CW6" s="584"/>
      <c r="CX6" s="584"/>
      <c r="CY6" s="584"/>
      <c r="CZ6" s="584"/>
      <c r="DA6" s="585"/>
      <c r="DB6" s="583">
        <v>102.3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588152</v>
      </c>
      <c r="BO7" s="431"/>
      <c r="BP7" s="431"/>
      <c r="BQ7" s="431"/>
      <c r="BR7" s="431"/>
      <c r="BS7" s="431"/>
      <c r="BT7" s="431"/>
      <c r="BU7" s="432"/>
      <c r="BV7" s="430">
        <v>388015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85402941</v>
      </c>
      <c r="CU7" s="431"/>
      <c r="CV7" s="431"/>
      <c r="CW7" s="431"/>
      <c r="CX7" s="431"/>
      <c r="CY7" s="431"/>
      <c r="CZ7" s="431"/>
      <c r="DA7" s="432"/>
      <c r="DB7" s="430">
        <v>83675421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7673384</v>
      </c>
      <c r="BO8" s="431"/>
      <c r="BP8" s="431"/>
      <c r="BQ8" s="431"/>
      <c r="BR8" s="431"/>
      <c r="BS8" s="431"/>
      <c r="BT8" s="431"/>
      <c r="BU8" s="432"/>
      <c r="BV8" s="430">
        <v>6569926</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0.87</v>
      </c>
      <c r="CU8" s="544"/>
      <c r="CV8" s="544"/>
      <c r="CW8" s="544"/>
      <c r="CX8" s="544"/>
      <c r="CY8" s="544"/>
      <c r="CZ8" s="544"/>
      <c r="DA8" s="545"/>
      <c r="DB8" s="543">
        <v>0.87</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402557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1103458</v>
      </c>
      <c r="BO9" s="431"/>
      <c r="BP9" s="431"/>
      <c r="BQ9" s="431"/>
      <c r="BR9" s="431"/>
      <c r="BS9" s="431"/>
      <c r="BT9" s="431"/>
      <c r="BU9" s="432"/>
      <c r="BV9" s="430">
        <v>-198985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11.7</v>
      </c>
      <c r="CU9" s="401"/>
      <c r="CV9" s="401"/>
      <c r="CW9" s="401"/>
      <c r="CX9" s="401"/>
      <c r="CY9" s="401"/>
      <c r="CZ9" s="401"/>
      <c r="DA9" s="402"/>
      <c r="DB9" s="400">
        <v>12.4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406735</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1883</v>
      </c>
      <c r="BO10" s="431"/>
      <c r="BP10" s="431"/>
      <c r="BQ10" s="431"/>
      <c r="BR10" s="431"/>
      <c r="BS10" s="431"/>
      <c r="BT10" s="431"/>
      <c r="BU10" s="432"/>
      <c r="BV10" s="430">
        <v>1981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407387</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1600000</v>
      </c>
      <c r="BO12" s="431"/>
      <c r="BP12" s="431"/>
      <c r="BQ12" s="431"/>
      <c r="BR12" s="431"/>
      <c r="BS12" s="431"/>
      <c r="BT12" s="431"/>
      <c r="BU12" s="432"/>
      <c r="BV12" s="430">
        <v>2100000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397758</v>
      </c>
      <c r="S13" s="534"/>
      <c r="T13" s="534"/>
      <c r="U13" s="534"/>
      <c r="V13" s="535"/>
      <c r="W13" s="521" t="s">
        <v>141</v>
      </c>
      <c r="X13" s="443"/>
      <c r="Y13" s="443"/>
      <c r="Z13" s="443"/>
      <c r="AA13" s="443"/>
      <c r="AB13" s="444"/>
      <c r="AC13" s="406">
        <v>3187</v>
      </c>
      <c r="AD13" s="407"/>
      <c r="AE13" s="407"/>
      <c r="AF13" s="407"/>
      <c r="AG13" s="408"/>
      <c r="AH13" s="406">
        <v>3422</v>
      </c>
      <c r="AI13" s="407"/>
      <c r="AJ13" s="407"/>
      <c r="AK13" s="407"/>
      <c r="AL13" s="409"/>
      <c r="AM13" s="499" t="s">
        <v>142</v>
      </c>
      <c r="AN13" s="404"/>
      <c r="AO13" s="404"/>
      <c r="AP13" s="404"/>
      <c r="AQ13" s="404"/>
      <c r="AR13" s="404"/>
      <c r="AS13" s="404"/>
      <c r="AT13" s="405"/>
      <c r="AU13" s="487" t="s">
        <v>116</v>
      </c>
      <c r="AV13" s="488"/>
      <c r="AW13" s="488"/>
      <c r="AX13" s="488"/>
      <c r="AY13" s="410" t="s">
        <v>143</v>
      </c>
      <c r="AZ13" s="411"/>
      <c r="BA13" s="411"/>
      <c r="BB13" s="411"/>
      <c r="BC13" s="411"/>
      <c r="BD13" s="411"/>
      <c r="BE13" s="411"/>
      <c r="BF13" s="411"/>
      <c r="BG13" s="411"/>
      <c r="BH13" s="411"/>
      <c r="BI13" s="411"/>
      <c r="BJ13" s="411"/>
      <c r="BK13" s="411"/>
      <c r="BL13" s="411"/>
      <c r="BM13" s="412"/>
      <c r="BN13" s="430">
        <v>-494659</v>
      </c>
      <c r="BO13" s="431"/>
      <c r="BP13" s="431"/>
      <c r="BQ13" s="431"/>
      <c r="BR13" s="431"/>
      <c r="BS13" s="431"/>
      <c r="BT13" s="431"/>
      <c r="BU13" s="432"/>
      <c r="BV13" s="430">
        <v>-2297004</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4.0999999999999996</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408804</v>
      </c>
      <c r="S14" s="534"/>
      <c r="T14" s="534"/>
      <c r="U14" s="534"/>
      <c r="V14" s="535"/>
      <c r="W14" s="536"/>
      <c r="X14" s="446"/>
      <c r="Y14" s="446"/>
      <c r="Z14" s="446"/>
      <c r="AA14" s="446"/>
      <c r="AB14" s="447"/>
      <c r="AC14" s="526">
        <v>1.7</v>
      </c>
      <c r="AD14" s="527"/>
      <c r="AE14" s="527"/>
      <c r="AF14" s="527"/>
      <c r="AG14" s="528"/>
      <c r="AH14" s="526">
        <v>1.8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399065</v>
      </c>
      <c r="S15" s="534"/>
      <c r="T15" s="534"/>
      <c r="U15" s="534"/>
      <c r="V15" s="535"/>
      <c r="W15" s="521" t="s">
        <v>148</v>
      </c>
      <c r="X15" s="443"/>
      <c r="Y15" s="443"/>
      <c r="Z15" s="443"/>
      <c r="AA15" s="443"/>
      <c r="AB15" s="444"/>
      <c r="AC15" s="406">
        <v>47019</v>
      </c>
      <c r="AD15" s="407"/>
      <c r="AE15" s="407"/>
      <c r="AF15" s="407"/>
      <c r="AG15" s="408"/>
      <c r="AH15" s="406">
        <v>47682</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56864187</v>
      </c>
      <c r="BO15" s="426"/>
      <c r="BP15" s="426"/>
      <c r="BQ15" s="426"/>
      <c r="BR15" s="426"/>
      <c r="BS15" s="426"/>
      <c r="BT15" s="426"/>
      <c r="BU15" s="427"/>
      <c r="BV15" s="425">
        <v>55098561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25</v>
      </c>
      <c r="AD16" s="527"/>
      <c r="AE16" s="527"/>
      <c r="AF16" s="527"/>
      <c r="AG16" s="528"/>
      <c r="AH16" s="526">
        <v>24.9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65090755</v>
      </c>
      <c r="BO16" s="431"/>
      <c r="BP16" s="431"/>
      <c r="BQ16" s="431"/>
      <c r="BR16" s="431"/>
      <c r="BS16" s="431"/>
      <c r="BT16" s="431"/>
      <c r="BU16" s="432"/>
      <c r="BV16" s="430">
        <v>63162790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138142</v>
      </c>
      <c r="AD17" s="407"/>
      <c r="AE17" s="407"/>
      <c r="AF17" s="407"/>
      <c r="AG17" s="408"/>
      <c r="AH17" s="406">
        <v>140110</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72919577</v>
      </c>
      <c r="BO17" s="431"/>
      <c r="BP17" s="431"/>
      <c r="BQ17" s="431"/>
      <c r="BR17" s="431"/>
      <c r="BS17" s="431"/>
      <c r="BT17" s="431"/>
      <c r="BU17" s="432"/>
      <c r="BV17" s="430">
        <v>71146178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203.6</v>
      </c>
      <c r="M18" s="495"/>
      <c r="N18" s="495"/>
      <c r="O18" s="495"/>
      <c r="P18" s="495"/>
      <c r="Q18" s="495"/>
      <c r="R18" s="496"/>
      <c r="S18" s="496"/>
      <c r="T18" s="496"/>
      <c r="U18" s="496"/>
      <c r="V18" s="497"/>
      <c r="W18" s="511"/>
      <c r="X18" s="512"/>
      <c r="Y18" s="512"/>
      <c r="Z18" s="512"/>
      <c r="AA18" s="512"/>
      <c r="AB18" s="522"/>
      <c r="AC18" s="394">
        <v>73.3</v>
      </c>
      <c r="AD18" s="395"/>
      <c r="AE18" s="395"/>
      <c r="AF18" s="395"/>
      <c r="AG18" s="498"/>
      <c r="AH18" s="394">
        <v>73.3</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82106065</v>
      </c>
      <c r="BO18" s="431"/>
      <c r="BP18" s="431"/>
      <c r="BQ18" s="431"/>
      <c r="BR18" s="431"/>
      <c r="BS18" s="431"/>
      <c r="BT18" s="431"/>
      <c r="BU18" s="432"/>
      <c r="BV18" s="430">
        <v>81434561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1977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106332335</v>
      </c>
      <c r="BO19" s="431"/>
      <c r="BP19" s="431"/>
      <c r="BQ19" s="431"/>
      <c r="BR19" s="431"/>
      <c r="BS19" s="431"/>
      <c r="BT19" s="431"/>
      <c r="BU19" s="432"/>
      <c r="BV19" s="430">
        <v>101634778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173386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144787903</v>
      </c>
      <c r="BO23" s="431"/>
      <c r="BP23" s="431"/>
      <c r="BQ23" s="431"/>
      <c r="BR23" s="431"/>
      <c r="BS23" s="431"/>
      <c r="BT23" s="431"/>
      <c r="BU23" s="432"/>
      <c r="BV23" s="430">
        <v>137864014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10900</v>
      </c>
      <c r="R24" s="407"/>
      <c r="S24" s="407"/>
      <c r="T24" s="407"/>
      <c r="U24" s="407"/>
      <c r="V24" s="408"/>
      <c r="W24" s="472"/>
      <c r="X24" s="463"/>
      <c r="Y24" s="464"/>
      <c r="Z24" s="403" t="s">
        <v>172</v>
      </c>
      <c r="AA24" s="404"/>
      <c r="AB24" s="404"/>
      <c r="AC24" s="404"/>
      <c r="AD24" s="404"/>
      <c r="AE24" s="404"/>
      <c r="AF24" s="404"/>
      <c r="AG24" s="405"/>
      <c r="AH24" s="406">
        <v>2693</v>
      </c>
      <c r="AI24" s="407"/>
      <c r="AJ24" s="407"/>
      <c r="AK24" s="407"/>
      <c r="AL24" s="408"/>
      <c r="AM24" s="406">
        <v>8219036</v>
      </c>
      <c r="AN24" s="407"/>
      <c r="AO24" s="407"/>
      <c r="AP24" s="407"/>
      <c r="AQ24" s="407"/>
      <c r="AR24" s="408"/>
      <c r="AS24" s="406">
        <v>3052</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100453304</v>
      </c>
      <c r="BO24" s="431"/>
      <c r="BP24" s="431"/>
      <c r="BQ24" s="431"/>
      <c r="BR24" s="431"/>
      <c r="BS24" s="431"/>
      <c r="BT24" s="431"/>
      <c r="BU24" s="432"/>
      <c r="BV24" s="430">
        <v>90149840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2</v>
      </c>
      <c r="M25" s="407"/>
      <c r="N25" s="407"/>
      <c r="O25" s="407"/>
      <c r="P25" s="408"/>
      <c r="Q25" s="406">
        <v>8900</v>
      </c>
      <c r="R25" s="407"/>
      <c r="S25" s="407"/>
      <c r="T25" s="407"/>
      <c r="U25" s="407"/>
      <c r="V25" s="408"/>
      <c r="W25" s="472"/>
      <c r="X25" s="463"/>
      <c r="Y25" s="464"/>
      <c r="Z25" s="403" t="s">
        <v>175</v>
      </c>
      <c r="AA25" s="404"/>
      <c r="AB25" s="404"/>
      <c r="AC25" s="404"/>
      <c r="AD25" s="404"/>
      <c r="AE25" s="404"/>
      <c r="AF25" s="404"/>
      <c r="AG25" s="405"/>
      <c r="AH25" s="406">
        <v>654</v>
      </c>
      <c r="AI25" s="407"/>
      <c r="AJ25" s="407"/>
      <c r="AK25" s="407"/>
      <c r="AL25" s="408"/>
      <c r="AM25" s="406">
        <v>1871748</v>
      </c>
      <c r="AN25" s="407"/>
      <c r="AO25" s="407"/>
      <c r="AP25" s="407"/>
      <c r="AQ25" s="407"/>
      <c r="AR25" s="408"/>
      <c r="AS25" s="406">
        <v>2862</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16266970</v>
      </c>
      <c r="BO25" s="426"/>
      <c r="BP25" s="426"/>
      <c r="BQ25" s="426"/>
      <c r="BR25" s="426"/>
      <c r="BS25" s="426"/>
      <c r="BT25" s="426"/>
      <c r="BU25" s="427"/>
      <c r="BV25" s="425">
        <v>33153509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7800</v>
      </c>
      <c r="R26" s="407"/>
      <c r="S26" s="407"/>
      <c r="T26" s="407"/>
      <c r="U26" s="407"/>
      <c r="V26" s="408"/>
      <c r="W26" s="472"/>
      <c r="X26" s="463"/>
      <c r="Y26" s="464"/>
      <c r="Z26" s="403" t="s">
        <v>178</v>
      </c>
      <c r="AA26" s="485"/>
      <c r="AB26" s="485"/>
      <c r="AC26" s="485"/>
      <c r="AD26" s="485"/>
      <c r="AE26" s="485"/>
      <c r="AF26" s="485"/>
      <c r="AG26" s="486"/>
      <c r="AH26" s="406">
        <v>127</v>
      </c>
      <c r="AI26" s="407"/>
      <c r="AJ26" s="407"/>
      <c r="AK26" s="407"/>
      <c r="AL26" s="408"/>
      <c r="AM26" s="406">
        <v>377571</v>
      </c>
      <c r="AN26" s="407"/>
      <c r="AO26" s="407"/>
      <c r="AP26" s="407"/>
      <c r="AQ26" s="407"/>
      <c r="AR26" s="408"/>
      <c r="AS26" s="406">
        <v>2973</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100000</v>
      </c>
      <c r="BO26" s="431"/>
      <c r="BP26" s="431"/>
      <c r="BQ26" s="431"/>
      <c r="BR26" s="431"/>
      <c r="BS26" s="431"/>
      <c r="BT26" s="431"/>
      <c r="BU26" s="432"/>
      <c r="BV26" s="430">
        <v>100000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7700</v>
      </c>
      <c r="R27" s="407"/>
      <c r="S27" s="407"/>
      <c r="T27" s="407"/>
      <c r="U27" s="407"/>
      <c r="V27" s="408"/>
      <c r="W27" s="472"/>
      <c r="X27" s="463"/>
      <c r="Y27" s="464"/>
      <c r="Z27" s="403" t="s">
        <v>181</v>
      </c>
      <c r="AA27" s="404"/>
      <c r="AB27" s="404"/>
      <c r="AC27" s="404"/>
      <c r="AD27" s="404"/>
      <c r="AE27" s="404"/>
      <c r="AF27" s="404"/>
      <c r="AG27" s="405"/>
      <c r="AH27" s="406">
        <v>184</v>
      </c>
      <c r="AI27" s="407"/>
      <c r="AJ27" s="407"/>
      <c r="AK27" s="407"/>
      <c r="AL27" s="408"/>
      <c r="AM27" s="406">
        <v>738459</v>
      </c>
      <c r="AN27" s="407"/>
      <c r="AO27" s="407"/>
      <c r="AP27" s="407"/>
      <c r="AQ27" s="407"/>
      <c r="AR27" s="408"/>
      <c r="AS27" s="406">
        <v>4013</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2229424</v>
      </c>
      <c r="BO27" s="434"/>
      <c r="BP27" s="434"/>
      <c r="BQ27" s="434"/>
      <c r="BR27" s="434"/>
      <c r="BS27" s="434"/>
      <c r="BT27" s="434"/>
      <c r="BU27" s="435"/>
      <c r="BV27" s="433">
        <v>2229366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7000</v>
      </c>
      <c r="R28" s="407"/>
      <c r="S28" s="407"/>
      <c r="T28" s="407"/>
      <c r="U28" s="407"/>
      <c r="V28" s="408"/>
      <c r="W28" s="472"/>
      <c r="X28" s="463"/>
      <c r="Y28" s="464"/>
      <c r="Z28" s="403" t="s">
        <v>184</v>
      </c>
      <c r="AA28" s="404"/>
      <c r="AB28" s="404"/>
      <c r="AC28" s="404"/>
      <c r="AD28" s="404"/>
      <c r="AE28" s="404"/>
      <c r="AF28" s="404"/>
      <c r="AG28" s="405"/>
      <c r="AH28" s="406" t="s">
        <v>130</v>
      </c>
      <c r="AI28" s="407"/>
      <c r="AJ28" s="407"/>
      <c r="AK28" s="407"/>
      <c r="AL28" s="408"/>
      <c r="AM28" s="406" t="s">
        <v>139</v>
      </c>
      <c r="AN28" s="407"/>
      <c r="AO28" s="407"/>
      <c r="AP28" s="407"/>
      <c r="AQ28" s="407"/>
      <c r="AR28" s="408"/>
      <c r="AS28" s="406" t="s">
        <v>139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6688488</v>
      </c>
      <c r="BO28" s="426"/>
      <c r="BP28" s="426"/>
      <c r="BQ28" s="426"/>
      <c r="BR28" s="426"/>
      <c r="BS28" s="426"/>
      <c r="BT28" s="426"/>
      <c r="BU28" s="427"/>
      <c r="BV28" s="425">
        <v>8286605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36</v>
      </c>
      <c r="M29" s="407"/>
      <c r="N29" s="407"/>
      <c r="O29" s="407"/>
      <c r="P29" s="408"/>
      <c r="Q29" s="406">
        <v>6500</v>
      </c>
      <c r="R29" s="407"/>
      <c r="S29" s="407"/>
      <c r="T29" s="407"/>
      <c r="U29" s="407"/>
      <c r="V29" s="408"/>
      <c r="W29" s="473"/>
      <c r="X29" s="474"/>
      <c r="Y29" s="475"/>
      <c r="Z29" s="403" t="s">
        <v>187</v>
      </c>
      <c r="AA29" s="404"/>
      <c r="AB29" s="404"/>
      <c r="AC29" s="404"/>
      <c r="AD29" s="404"/>
      <c r="AE29" s="404"/>
      <c r="AF29" s="404"/>
      <c r="AG29" s="405"/>
      <c r="AH29" s="406">
        <v>2877</v>
      </c>
      <c r="AI29" s="407"/>
      <c r="AJ29" s="407"/>
      <c r="AK29" s="407"/>
      <c r="AL29" s="408"/>
      <c r="AM29" s="406">
        <v>8957495</v>
      </c>
      <c r="AN29" s="407"/>
      <c r="AO29" s="407"/>
      <c r="AP29" s="407"/>
      <c r="AQ29" s="407"/>
      <c r="AR29" s="408"/>
      <c r="AS29" s="406">
        <v>3113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139</v>
      </c>
      <c r="BO29" s="431"/>
      <c r="BP29" s="431"/>
      <c r="BQ29" s="431"/>
      <c r="BR29" s="431"/>
      <c r="BS29" s="431"/>
      <c r="BT29" s="431"/>
      <c r="BU29" s="432"/>
      <c r="BV29" s="430" t="s">
        <v>139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101.1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11826500</v>
      </c>
      <c r="BO30" s="434"/>
      <c r="BP30" s="434"/>
      <c r="BQ30" s="434"/>
      <c r="BR30" s="434"/>
      <c r="BS30" s="434"/>
      <c r="BT30" s="434"/>
      <c r="BU30" s="435"/>
      <c r="BV30" s="433">
        <v>20549945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196</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196</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競輪事業特別会計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IF('各会計、関係団体の財政状況及び健全化判断比率'!B33="","",'各会計、関係団体の財政状況及び健全化判断比率'!B33)</f>
        <v>病院事業会計</v>
      </c>
      <c r="AP34" s="388"/>
      <c r="AQ34" s="388"/>
      <c r="AR34" s="388"/>
      <c r="AS34" s="388"/>
      <c r="AT34" s="388"/>
      <c r="AU34" s="388"/>
      <c r="AV34" s="388"/>
      <c r="AW34" s="388"/>
      <c r="AX34" s="388"/>
      <c r="AY34" s="388"/>
      <c r="AZ34" s="388"/>
      <c r="BA34" s="388"/>
      <c r="BB34" s="388"/>
      <c r="BC34" s="388"/>
      <c r="BD34" s="214"/>
      <c r="BE34" s="389">
        <f>IF(BG34="","",MAX(C34:D43,U34:V43,AM34:AN43)+1)</f>
        <v>14</v>
      </c>
      <c r="BF34" s="389"/>
      <c r="BG34" s="388" t="str">
        <f>IF('各会計、関係団体の財政状況及び健全化判断比率'!B37="","",'各会計、関係団体の財政状況及び健全化判断比率'!B37)</f>
        <v>廃棄物発電事業特別会計</v>
      </c>
      <c r="BH34" s="388"/>
      <c r="BI34" s="388"/>
      <c r="BJ34" s="388"/>
      <c r="BK34" s="388"/>
      <c r="BL34" s="388"/>
      <c r="BM34" s="388"/>
      <c r="BN34" s="388"/>
      <c r="BO34" s="388"/>
      <c r="BP34" s="388"/>
      <c r="BQ34" s="388"/>
      <c r="BR34" s="388"/>
      <c r="BS34" s="388"/>
      <c r="BT34" s="388"/>
      <c r="BU34" s="388"/>
      <c r="BV34" s="214"/>
      <c r="BW34" s="389">
        <f>IF(BY34="","",MAX(C34:D43,U34:V43,AM34:AN43,BE34:BF43)+1)</f>
        <v>17</v>
      </c>
      <c r="BX34" s="389"/>
      <c r="BY34" s="388" t="str">
        <f>IF('各会計、関係団体の財政状況及び健全化判断比率'!B68="","",'各会計、関係団体の財政状況及び健全化判断比率'!B68)</f>
        <v>岐阜県後期高齢者医療広域連合（一般会計）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岐阜市にぎわいまち公社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育英資金貸付事業特別会計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国民健康保険事業特別会計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IF('各会計、関係団体の財政状況及び健全化判断比率'!B34="","",'各会計、関係団体の財政状況及び健全化判断比率'!B34)</f>
        <v>中央卸売市場事業会計</v>
      </c>
      <c r="AP35" s="388"/>
      <c r="AQ35" s="388"/>
      <c r="AR35" s="388"/>
      <c r="AS35" s="388"/>
      <c r="AT35" s="388"/>
      <c r="AU35" s="388"/>
      <c r="AV35" s="388"/>
      <c r="AW35" s="388"/>
      <c r="AX35" s="388"/>
      <c r="AY35" s="388"/>
      <c r="AZ35" s="388"/>
      <c r="BA35" s="388"/>
      <c r="BB35" s="388"/>
      <c r="BC35" s="388"/>
      <c r="BD35" s="214"/>
      <c r="BE35" s="389">
        <f t="shared" ref="BE35:BE43" si="1">IF(BG35="","",BE34+1)</f>
        <v>15</v>
      </c>
      <c r="BF35" s="389"/>
      <c r="BG35" s="388" t="str">
        <f>IF('各会計、関係団体の財政状況及び健全化判断比率'!B38="","",'各会計、関係団体の財政状況及び健全化判断比率'!B38)</f>
        <v>食肉地方卸売市場事業特別会計</v>
      </c>
      <c r="BH35" s="388"/>
      <c r="BI35" s="388"/>
      <c r="BJ35" s="388"/>
      <c r="BK35" s="388"/>
      <c r="BL35" s="388"/>
      <c r="BM35" s="388"/>
      <c r="BN35" s="388"/>
      <c r="BO35" s="388"/>
      <c r="BP35" s="388"/>
      <c r="BQ35" s="388"/>
      <c r="BR35" s="388"/>
      <c r="BS35" s="388"/>
      <c r="BT35" s="388"/>
      <c r="BU35" s="388"/>
      <c r="BV35" s="214"/>
      <c r="BW35" s="389">
        <f t="shared" ref="BW35:BW43" si="2">IF(BY35="","",BW34+1)</f>
        <v>18</v>
      </c>
      <c r="BX35" s="389"/>
      <c r="BY35" s="388" t="str">
        <f>IF('各会計、関係団体の財政状況及び健全化判断比率'!B69="","",'各会計、関係団体の財政状況及び健全化判断比率'!B69)</f>
        <v>岐阜県後期高齢者医療広域連合（後期高齢者医療特別会計）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岐阜産業会館</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母子父子寡婦福祉資金貸付事業特別会計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f t="shared" si="0"/>
        <v>12</v>
      </c>
      <c r="AN36" s="389"/>
      <c r="AO36" s="388" t="str">
        <f>IF('各会計、関係団体の財政状況及び健全化判断比率'!B35="","",'各会計、関係団体の財政状況及び健全化判断比率'!B35)</f>
        <v>水道事業会計</v>
      </c>
      <c r="AP36" s="388"/>
      <c r="AQ36" s="388"/>
      <c r="AR36" s="388"/>
      <c r="AS36" s="388"/>
      <c r="AT36" s="388"/>
      <c r="AU36" s="388"/>
      <c r="AV36" s="388"/>
      <c r="AW36" s="388"/>
      <c r="AX36" s="388"/>
      <c r="AY36" s="388"/>
      <c r="AZ36" s="388"/>
      <c r="BA36" s="388"/>
      <c r="BB36" s="388"/>
      <c r="BC36" s="388"/>
      <c r="BD36" s="214"/>
      <c r="BE36" s="389">
        <f t="shared" si="1"/>
        <v>16</v>
      </c>
      <c r="BF36" s="389"/>
      <c r="BG36" s="388" t="str">
        <f>IF('各会計、関係団体の財政状況及び健全化判断比率'!B39="","",'各会計、関係団体の財政状況及び健全化判断比率'!B39)</f>
        <v>観光事業特別会計</v>
      </c>
      <c r="BH36" s="388"/>
      <c r="BI36" s="388"/>
      <c r="BJ36" s="388"/>
      <c r="BK36" s="388"/>
      <c r="BL36" s="388"/>
      <c r="BM36" s="388"/>
      <c r="BN36" s="388"/>
      <c r="BO36" s="388"/>
      <c r="BP36" s="388"/>
      <c r="BQ36" s="388"/>
      <c r="BR36" s="388"/>
      <c r="BS36" s="388"/>
      <c r="BT36" s="388"/>
      <c r="BU36" s="388"/>
      <c r="BV36" s="214"/>
      <c r="BW36" s="389">
        <f t="shared" si="2"/>
        <v>19</v>
      </c>
      <c r="BX36" s="389"/>
      <c r="BY36" s="388" t="str">
        <f>IF('各会計、関係団体の財政状況及び健全化判断比率'!B70="","",'各会計、関係団体の財政状況及び健全化判断比率'!B70)</f>
        <v>岐阜県市町村会館組合</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岐阜市学校給食会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薬科大学附属薬局事業特別会計</v>
      </c>
      <c r="F37" s="388"/>
      <c r="G37" s="388"/>
      <c r="H37" s="388"/>
      <c r="I37" s="388"/>
      <c r="J37" s="388"/>
      <c r="K37" s="388"/>
      <c r="L37" s="388"/>
      <c r="M37" s="388"/>
      <c r="N37" s="388"/>
      <c r="O37" s="388"/>
      <c r="P37" s="388"/>
      <c r="Q37" s="388"/>
      <c r="R37" s="388"/>
      <c r="S37" s="388"/>
      <c r="T37" s="214"/>
      <c r="U37" s="389">
        <f t="shared" si="4"/>
        <v>8</v>
      </c>
      <c r="V37" s="389"/>
      <c r="W37" s="388" t="str">
        <f>IF('各会計、関係団体の財政状況及び健全化判断比率'!B31="","",'各会計、関係団体の財政状況及び健全化判断比率'!B31)</f>
        <v>後期高齢者医療事業特別会計</v>
      </c>
      <c r="X37" s="388"/>
      <c r="Y37" s="388"/>
      <c r="Z37" s="388"/>
      <c r="AA37" s="388"/>
      <c r="AB37" s="388"/>
      <c r="AC37" s="388"/>
      <c r="AD37" s="388"/>
      <c r="AE37" s="388"/>
      <c r="AF37" s="388"/>
      <c r="AG37" s="388"/>
      <c r="AH37" s="388"/>
      <c r="AI37" s="388"/>
      <c r="AJ37" s="388"/>
      <c r="AK37" s="388"/>
      <c r="AL37" s="214"/>
      <c r="AM37" s="389">
        <f t="shared" si="0"/>
        <v>13</v>
      </c>
      <c r="AN37" s="389"/>
      <c r="AO37" s="388" t="str">
        <f>IF('各会計、関係団体の財政状況及び健全化判断比率'!B36="","",'各会計、関係団体の財政状況及び健全化判断比率'!B36)</f>
        <v>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20</v>
      </c>
      <c r="BX37" s="389"/>
      <c r="BY37" s="388" t="str">
        <f>IF('各会計、関係団体の財政状況及び健全化判断比率'!B71="","",'各会計、関係団体の財政状況及び健全化判断比率'!B71)</f>
        <v>岐阜県地域児童発達支援センター組合</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岐阜市みどりのまち推進財団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9</v>
      </c>
      <c r="V38" s="389"/>
      <c r="W38" s="388" t="str">
        <f>IF('各会計、関係団体の財政状況及び健全化判断比率'!B32="","",'各会計、関係団体の財政状況及び健全化判断比率'!B32)</f>
        <v>駐車場事業特別会計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21</v>
      </c>
      <c r="BX38" s="389"/>
      <c r="BY38" s="388" t="str">
        <f>IF('各会計、関係団体の財政状況及び健全化判断比率'!B72="","",'各会計、関係団体の財政状況及び健全化判断比率'!B72)</f>
        <v>岐阜羽島衛生施設組合（一般会計）</v>
      </c>
      <c r="BZ38" s="388"/>
      <c r="CA38" s="388"/>
      <c r="CB38" s="388"/>
      <c r="CC38" s="388"/>
      <c r="CD38" s="388"/>
      <c r="CE38" s="388"/>
      <c r="CF38" s="388"/>
      <c r="CG38" s="388"/>
      <c r="CH38" s="388"/>
      <c r="CI38" s="388"/>
      <c r="CJ38" s="388"/>
      <c r="CK38" s="388"/>
      <c r="CL38" s="388"/>
      <c r="CM38" s="388"/>
      <c r="CN38" s="214"/>
      <c r="CO38" s="389">
        <f t="shared" si="3"/>
        <v>28</v>
      </c>
      <c r="CP38" s="389"/>
      <c r="CQ38" s="388" t="str">
        <f>IF('各会計、関係団体の財政状況及び健全化判断比率'!BS11="","",'各会計、関係団体の財政状況及び健全化判断比率'!BS11)</f>
        <v>岐阜市教育文化振興事業団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22</v>
      </c>
      <c r="BX39" s="389"/>
      <c r="BY39" s="388" t="str">
        <f>IF('各会計、関係団体の財政状況及び健全化判断比率'!B73="","",'各会計、関係団体の財政状況及び健全化判断比率'!B73)</f>
        <v>岐阜羽島衛生施設組合（公共用地取得事業特別会計）</v>
      </c>
      <c r="BZ39" s="388"/>
      <c r="CA39" s="388"/>
      <c r="CB39" s="388"/>
      <c r="CC39" s="388"/>
      <c r="CD39" s="388"/>
      <c r="CE39" s="388"/>
      <c r="CF39" s="388"/>
      <c r="CG39" s="388"/>
      <c r="CH39" s="388"/>
      <c r="CI39" s="388"/>
      <c r="CJ39" s="388"/>
      <c r="CK39" s="388"/>
      <c r="CL39" s="388"/>
      <c r="CM39" s="388"/>
      <c r="CN39" s="214"/>
      <c r="CO39" s="389">
        <f t="shared" si="3"/>
        <v>29</v>
      </c>
      <c r="CP39" s="389"/>
      <c r="CQ39" s="388" t="str">
        <f>IF('各会計、関係団体の財政状況及び健全化判断比率'!BS12="","",'各会計、関係団体の財政状況及び健全化判断比率'!BS12)</f>
        <v>岐阜観光コンベンション協会</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23</v>
      </c>
      <c r="BX40" s="389"/>
      <c r="BY40" s="388" t="str">
        <f>IF('各会計、関係団体の財政状況及び健全化判断比率'!B74="","",'各会計、関係団体の財政状況及び健全化判断比率'!B74)</f>
        <v>木曽川右岸地帯水防事務組合</v>
      </c>
      <c r="BZ40" s="388"/>
      <c r="CA40" s="388"/>
      <c r="CB40" s="388"/>
      <c r="CC40" s="388"/>
      <c r="CD40" s="388"/>
      <c r="CE40" s="388"/>
      <c r="CF40" s="388"/>
      <c r="CG40" s="388"/>
      <c r="CH40" s="388"/>
      <c r="CI40" s="388"/>
      <c r="CJ40" s="388"/>
      <c r="CK40" s="388"/>
      <c r="CL40" s="388"/>
      <c r="CM40" s="388"/>
      <c r="CN40" s="214"/>
      <c r="CO40" s="389">
        <f t="shared" si="3"/>
        <v>30</v>
      </c>
      <c r="CP40" s="389"/>
      <c r="CQ40" s="388" t="str">
        <f>IF('各会計、関係団体の財政状況及び健全化判断比率'!BS13="","",'各会計、関係団体の財政状況及び健全化判断比率'!BS13)</f>
        <v>岐阜市国際交流協会</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31</v>
      </c>
      <c r="CP41" s="389"/>
      <c r="CQ41" s="388" t="str">
        <f>IF('各会計、関係団体の財政状況及び健全化判断比率'!BS14="","",'各会計、関係団体の財政状況及び健全化判断比率'!BS14)</f>
        <v>岐阜市土地開発公社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32</v>
      </c>
      <c r="CP42" s="389"/>
      <c r="CQ42" s="388" t="str">
        <f>IF('各会計、関係団体の財政状況及び健全化判断比率'!BS15="","",'各会計、関係団体の財政状況及び健全化判断比率'!BS15)</f>
        <v>岐阜市公共ホール管理財団</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33</v>
      </c>
      <c r="CP43" s="389"/>
      <c r="CQ43" s="388" t="str">
        <f>IF('各会計、関係団体の財政状況及び健全化判断比率'!BS16="","",'各会計、関係団体の財政状況及び健全化判断比率'!BS16)</f>
        <v>岐阜乗合自動車</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XyExMUZ1KWW1tlMLMQTb0LjJCxz6HK/2FG79CxUyoG5U5WdtHHsTZwBNxYIn/f3xsWWnwV/WhabYDbbV9vrbg==" saltValue="gxLFWlbGqm+wNJBfkWMU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566</v>
      </c>
      <c r="D34" s="1212"/>
      <c r="E34" s="1213"/>
      <c r="F34" s="32">
        <v>8.6</v>
      </c>
      <c r="G34" s="33">
        <v>8.01</v>
      </c>
      <c r="H34" s="33">
        <v>7.74</v>
      </c>
      <c r="I34" s="33">
        <v>7.4</v>
      </c>
      <c r="J34" s="34">
        <v>8.52</v>
      </c>
      <c r="K34" s="22"/>
      <c r="L34" s="22"/>
      <c r="M34" s="22"/>
      <c r="N34" s="22"/>
      <c r="O34" s="22"/>
      <c r="P34" s="22"/>
    </row>
    <row r="35" spans="1:16" ht="39" customHeight="1" x14ac:dyDescent="0.15">
      <c r="A35" s="22"/>
      <c r="B35" s="35"/>
      <c r="C35" s="1206" t="s">
        <v>567</v>
      </c>
      <c r="D35" s="1207"/>
      <c r="E35" s="1208"/>
      <c r="F35" s="36">
        <v>8.11</v>
      </c>
      <c r="G35" s="37">
        <v>7.4</v>
      </c>
      <c r="H35" s="37">
        <v>6.56</v>
      </c>
      <c r="I35" s="37">
        <v>6.55</v>
      </c>
      <c r="J35" s="38">
        <v>7.12</v>
      </c>
      <c r="K35" s="22"/>
      <c r="L35" s="22"/>
      <c r="M35" s="22"/>
      <c r="N35" s="22"/>
      <c r="O35" s="22"/>
      <c r="P35" s="22"/>
    </row>
    <row r="36" spans="1:16" ht="39" customHeight="1" x14ac:dyDescent="0.15">
      <c r="A36" s="22"/>
      <c r="B36" s="35"/>
      <c r="C36" s="1206" t="s">
        <v>568</v>
      </c>
      <c r="D36" s="1207"/>
      <c r="E36" s="1208"/>
      <c r="F36" s="36">
        <v>3.74</v>
      </c>
      <c r="G36" s="37">
        <v>3.72</v>
      </c>
      <c r="H36" s="37">
        <v>3.72</v>
      </c>
      <c r="I36" s="37">
        <v>3.55</v>
      </c>
      <c r="J36" s="38">
        <v>3.77</v>
      </c>
      <c r="K36" s="22"/>
      <c r="L36" s="22"/>
      <c r="M36" s="22"/>
      <c r="N36" s="22"/>
      <c r="O36" s="22"/>
      <c r="P36" s="22"/>
    </row>
    <row r="37" spans="1:16" ht="39" customHeight="1" x14ac:dyDescent="0.15">
      <c r="A37" s="22"/>
      <c r="B37" s="35"/>
      <c r="C37" s="1206" t="s">
        <v>569</v>
      </c>
      <c r="D37" s="1207"/>
      <c r="E37" s="1208"/>
      <c r="F37" s="36">
        <v>2.88</v>
      </c>
      <c r="G37" s="37">
        <v>3.04</v>
      </c>
      <c r="H37" s="37">
        <v>3.13</v>
      </c>
      <c r="I37" s="37">
        <v>2.86</v>
      </c>
      <c r="J37" s="38">
        <v>2.96</v>
      </c>
      <c r="K37" s="22"/>
      <c r="L37" s="22"/>
      <c r="M37" s="22"/>
      <c r="N37" s="22"/>
      <c r="O37" s="22"/>
      <c r="P37" s="22"/>
    </row>
    <row r="38" spans="1:16" ht="39" customHeight="1" x14ac:dyDescent="0.15">
      <c r="A38" s="22"/>
      <c r="B38" s="35"/>
      <c r="C38" s="1206" t="s">
        <v>570</v>
      </c>
      <c r="D38" s="1207"/>
      <c r="E38" s="1208"/>
      <c r="F38" s="36">
        <v>1.28</v>
      </c>
      <c r="G38" s="37">
        <v>1.61</v>
      </c>
      <c r="H38" s="37">
        <v>1.66</v>
      </c>
      <c r="I38" s="37">
        <v>1.32</v>
      </c>
      <c r="J38" s="38">
        <v>2.19</v>
      </c>
      <c r="K38" s="22"/>
      <c r="L38" s="22"/>
      <c r="M38" s="22"/>
      <c r="N38" s="22"/>
      <c r="O38" s="22"/>
      <c r="P38" s="22"/>
    </row>
    <row r="39" spans="1:16" ht="39" customHeight="1" x14ac:dyDescent="0.15">
      <c r="A39" s="22"/>
      <c r="B39" s="35"/>
      <c r="C39" s="1206" t="s">
        <v>571</v>
      </c>
      <c r="D39" s="1207"/>
      <c r="E39" s="1208"/>
      <c r="F39" s="36">
        <v>1.64</v>
      </c>
      <c r="G39" s="37">
        <v>1.42</v>
      </c>
      <c r="H39" s="37">
        <v>1.4</v>
      </c>
      <c r="I39" s="37">
        <v>1.39</v>
      </c>
      <c r="J39" s="38">
        <v>1.64</v>
      </c>
      <c r="K39" s="22"/>
      <c r="L39" s="22"/>
      <c r="M39" s="22"/>
      <c r="N39" s="22"/>
      <c r="O39" s="22"/>
      <c r="P39" s="22"/>
    </row>
    <row r="40" spans="1:16" ht="39" customHeight="1" x14ac:dyDescent="0.15">
      <c r="A40" s="22"/>
      <c r="B40" s="35"/>
      <c r="C40" s="1206" t="s">
        <v>572</v>
      </c>
      <c r="D40" s="1207"/>
      <c r="E40" s="1208"/>
      <c r="F40" s="36">
        <v>0.93</v>
      </c>
      <c r="G40" s="37">
        <v>0.71</v>
      </c>
      <c r="H40" s="37">
        <v>1.41</v>
      </c>
      <c r="I40" s="37">
        <v>1.56</v>
      </c>
      <c r="J40" s="38">
        <v>1.6</v>
      </c>
      <c r="K40" s="22"/>
      <c r="L40" s="22"/>
      <c r="M40" s="22"/>
      <c r="N40" s="22"/>
      <c r="O40" s="22"/>
      <c r="P40" s="22"/>
    </row>
    <row r="41" spans="1:16" ht="39" customHeight="1" x14ac:dyDescent="0.15">
      <c r="A41" s="22"/>
      <c r="B41" s="35"/>
      <c r="C41" s="1206" t="s">
        <v>573</v>
      </c>
      <c r="D41" s="1207"/>
      <c r="E41" s="1208"/>
      <c r="F41" s="36">
        <v>0.65</v>
      </c>
      <c r="G41" s="37">
        <v>0.79</v>
      </c>
      <c r="H41" s="37">
        <v>0.96</v>
      </c>
      <c r="I41" s="37">
        <v>1.03</v>
      </c>
      <c r="J41" s="38">
        <v>1.1499999999999999</v>
      </c>
      <c r="K41" s="22"/>
      <c r="L41" s="22"/>
      <c r="M41" s="22"/>
      <c r="N41" s="22"/>
      <c r="O41" s="22"/>
      <c r="P41" s="22"/>
    </row>
    <row r="42" spans="1:16" ht="39" customHeight="1" x14ac:dyDescent="0.15">
      <c r="A42" s="22"/>
      <c r="B42" s="39"/>
      <c r="C42" s="1206" t="s">
        <v>574</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575</v>
      </c>
      <c r="D43" s="1210"/>
      <c r="E43" s="1211"/>
      <c r="F43" s="41">
        <v>0.46</v>
      </c>
      <c r="G43" s="42">
        <v>0.61</v>
      </c>
      <c r="H43" s="42">
        <v>0.63</v>
      </c>
      <c r="I43" s="42">
        <v>0.7</v>
      </c>
      <c r="J43" s="43">
        <v>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3SQkBMSjAgIiM8crqH7MwQkUpJNinru+ArBkzxO+ruKC1GBX1i9klyXC3w8DKNuPvCe3nyB4oRB0VyqGUEMzg==" saltValue="xG6+rtzyzDdM2o+VDVjl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13240</v>
      </c>
      <c r="L45" s="60">
        <v>13287</v>
      </c>
      <c r="M45" s="60">
        <v>12955</v>
      </c>
      <c r="N45" s="60">
        <v>12822</v>
      </c>
      <c r="O45" s="61">
        <v>12530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2840</v>
      </c>
      <c r="L48" s="64">
        <v>2622</v>
      </c>
      <c r="M48" s="64">
        <v>2812</v>
      </c>
      <c r="N48" s="64">
        <v>2567</v>
      </c>
      <c r="O48" s="65">
        <v>2664</v>
      </c>
      <c r="P48" s="48"/>
      <c r="Q48" s="48"/>
      <c r="R48" s="48"/>
      <c r="S48" s="48"/>
      <c r="T48" s="48"/>
      <c r="U48" s="48"/>
    </row>
    <row r="49" spans="1:21" ht="30.75" customHeight="1" x14ac:dyDescent="0.15">
      <c r="A49" s="48"/>
      <c r="B49" s="1234"/>
      <c r="C49" s="1235"/>
      <c r="D49" s="62"/>
      <c r="E49" s="1216" t="s">
        <v>16</v>
      </c>
      <c r="F49" s="1216"/>
      <c r="G49" s="1216"/>
      <c r="H49" s="1216"/>
      <c r="I49" s="1216"/>
      <c r="J49" s="1217"/>
      <c r="K49" s="63">
        <v>13</v>
      </c>
      <c r="L49" s="64">
        <v>13</v>
      </c>
      <c r="M49" s="64">
        <v>13</v>
      </c>
      <c r="N49" s="64">
        <v>16</v>
      </c>
      <c r="O49" s="65">
        <v>30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515</v>
      </c>
      <c r="L50" s="64">
        <v>4</v>
      </c>
      <c r="M50" s="64">
        <v>5</v>
      </c>
      <c r="N50" s="64">
        <v>4</v>
      </c>
      <c r="O50" s="65">
        <v>9</v>
      </c>
      <c r="P50" s="48"/>
      <c r="Q50" s="48"/>
      <c r="R50" s="48"/>
      <c r="S50" s="48"/>
      <c r="T50" s="48"/>
      <c r="U50" s="48"/>
    </row>
    <row r="51" spans="1:21" ht="30.75" customHeight="1" x14ac:dyDescent="0.15">
      <c r="A51" s="48"/>
      <c r="B51" s="1236"/>
      <c r="C51" s="1237"/>
      <c r="D51" s="66"/>
      <c r="E51" s="1216" t="s">
        <v>18</v>
      </c>
      <c r="F51" s="1216"/>
      <c r="G51" s="1216"/>
      <c r="H51" s="1216"/>
      <c r="I51" s="1216"/>
      <c r="J51" s="1217"/>
      <c r="K51" s="63">
        <v>1</v>
      </c>
      <c r="L51" s="64">
        <v>1</v>
      </c>
      <c r="M51" s="64">
        <v>1</v>
      </c>
      <c r="N51" s="64">
        <v>1</v>
      </c>
      <c r="O51" s="65">
        <v>1</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12522</v>
      </c>
      <c r="L52" s="64">
        <v>12389</v>
      </c>
      <c r="M52" s="64">
        <v>12411</v>
      </c>
      <c r="N52" s="64">
        <v>12273</v>
      </c>
      <c r="O52" s="65">
        <v>12480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3572</v>
      </c>
      <c r="L53" s="69">
        <v>3538</v>
      </c>
      <c r="M53" s="69">
        <v>3375</v>
      </c>
      <c r="N53" s="69">
        <v>3137</v>
      </c>
      <c r="O53" s="70">
        <v>2754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608</v>
      </c>
      <c r="L57" s="84" t="s">
        <v>608</v>
      </c>
      <c r="M57" s="84" t="s">
        <v>608</v>
      </c>
      <c r="N57" s="84" t="s">
        <v>608</v>
      </c>
      <c r="O57" s="85" t="s">
        <v>608</v>
      </c>
    </row>
    <row r="58" spans="1:21" ht="31.5" customHeight="1" thickBot="1" x14ac:dyDescent="0.2">
      <c r="B58" s="1224"/>
      <c r="C58" s="1225"/>
      <c r="D58" s="1229" t="s">
        <v>27</v>
      </c>
      <c r="E58" s="1230"/>
      <c r="F58" s="1230"/>
      <c r="G58" s="1230"/>
      <c r="H58" s="1230"/>
      <c r="I58" s="1230"/>
      <c r="J58" s="1231"/>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kFEkok/aaaPWjA0bWmG4XDN4jEn8tViT4MCrZt0MLP8irexJ2KyDwFUZszpfgJcPeKe9V7rQy0bB7DYnh6OQ==" saltValue="DIRFzT4UdekbE32YvqYt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133433</v>
      </c>
      <c r="J41" s="104">
        <v>134047</v>
      </c>
      <c r="K41" s="104">
        <v>135427</v>
      </c>
      <c r="L41" s="104">
        <v>138383</v>
      </c>
      <c r="M41" s="105">
        <v>145285</v>
      </c>
    </row>
    <row r="42" spans="2:13" ht="27.75" customHeight="1" x14ac:dyDescent="0.15">
      <c r="B42" s="1242"/>
      <c r="C42" s="1243"/>
      <c r="D42" s="106"/>
      <c r="E42" s="1246" t="s">
        <v>32</v>
      </c>
      <c r="F42" s="1246"/>
      <c r="G42" s="1246"/>
      <c r="H42" s="1247"/>
      <c r="I42" s="107">
        <v>2418</v>
      </c>
      <c r="J42" s="108">
        <v>1635</v>
      </c>
      <c r="K42" s="108">
        <v>1584</v>
      </c>
      <c r="L42" s="108">
        <v>1638</v>
      </c>
      <c r="M42" s="109">
        <v>1626</v>
      </c>
    </row>
    <row r="43" spans="2:13" ht="27.75" customHeight="1" x14ac:dyDescent="0.15">
      <c r="B43" s="1242"/>
      <c r="C43" s="1243"/>
      <c r="D43" s="106"/>
      <c r="E43" s="1246" t="s">
        <v>33</v>
      </c>
      <c r="F43" s="1246"/>
      <c r="G43" s="1246"/>
      <c r="H43" s="1247"/>
      <c r="I43" s="107">
        <v>30886</v>
      </c>
      <c r="J43" s="108">
        <v>29693</v>
      </c>
      <c r="K43" s="108">
        <v>27782</v>
      </c>
      <c r="L43" s="108">
        <v>26040</v>
      </c>
      <c r="M43" s="109">
        <v>24264</v>
      </c>
    </row>
    <row r="44" spans="2:13" ht="27.75" customHeight="1" x14ac:dyDescent="0.15">
      <c r="B44" s="1242"/>
      <c r="C44" s="1243"/>
      <c r="D44" s="106"/>
      <c r="E44" s="1246" t="s">
        <v>34</v>
      </c>
      <c r="F44" s="1246"/>
      <c r="G44" s="1246"/>
      <c r="H44" s="1247"/>
      <c r="I44" s="107">
        <v>113</v>
      </c>
      <c r="J44" s="108">
        <v>101</v>
      </c>
      <c r="K44" s="108">
        <v>128</v>
      </c>
      <c r="L44" s="108">
        <v>252</v>
      </c>
      <c r="M44" s="109">
        <v>504</v>
      </c>
    </row>
    <row r="45" spans="2:13" ht="27.75" customHeight="1" x14ac:dyDescent="0.15">
      <c r="B45" s="1242"/>
      <c r="C45" s="1243"/>
      <c r="D45" s="106"/>
      <c r="E45" s="1246" t="s">
        <v>35</v>
      </c>
      <c r="F45" s="1246"/>
      <c r="G45" s="1246"/>
      <c r="H45" s="1247"/>
      <c r="I45" s="107">
        <v>16601</v>
      </c>
      <c r="J45" s="108">
        <v>16182</v>
      </c>
      <c r="K45" s="108">
        <v>15620</v>
      </c>
      <c r="L45" s="108">
        <v>16285</v>
      </c>
      <c r="M45" s="109">
        <v>16468</v>
      </c>
    </row>
    <row r="46" spans="2:13" ht="27.75" customHeight="1" x14ac:dyDescent="0.15">
      <c r="B46" s="1242"/>
      <c r="C46" s="1243"/>
      <c r="D46" s="110"/>
      <c r="E46" s="1246" t="s">
        <v>36</v>
      </c>
      <c r="F46" s="1246"/>
      <c r="G46" s="1246"/>
      <c r="H46" s="1247"/>
      <c r="I46" s="107" t="s">
        <v>515</v>
      </c>
      <c r="J46" s="108" t="s">
        <v>515</v>
      </c>
      <c r="K46" s="108" t="s">
        <v>515</v>
      </c>
      <c r="L46" s="108" t="s">
        <v>515</v>
      </c>
      <c r="M46" s="109" t="s">
        <v>515</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36762</v>
      </c>
      <c r="J50" s="108">
        <v>37143</v>
      </c>
      <c r="K50" s="108">
        <v>38124</v>
      </c>
      <c r="L50" s="108">
        <v>33318</v>
      </c>
      <c r="M50" s="109">
        <v>23081</v>
      </c>
    </row>
    <row r="51" spans="2:13" ht="27.75" customHeight="1" x14ac:dyDescent="0.15">
      <c r="B51" s="1242"/>
      <c r="C51" s="1243"/>
      <c r="D51" s="106"/>
      <c r="E51" s="1246" t="s">
        <v>42</v>
      </c>
      <c r="F51" s="1246"/>
      <c r="G51" s="1246"/>
      <c r="H51" s="1247"/>
      <c r="I51" s="107">
        <v>32956</v>
      </c>
      <c r="J51" s="108">
        <v>32649</v>
      </c>
      <c r="K51" s="108">
        <v>33061</v>
      </c>
      <c r="L51" s="108">
        <v>32994</v>
      </c>
      <c r="M51" s="109">
        <v>32935</v>
      </c>
    </row>
    <row r="52" spans="2:13" ht="27.75" customHeight="1" x14ac:dyDescent="0.15">
      <c r="B52" s="1244"/>
      <c r="C52" s="1245"/>
      <c r="D52" s="106"/>
      <c r="E52" s="1246" t="s">
        <v>43</v>
      </c>
      <c r="F52" s="1246"/>
      <c r="G52" s="1246"/>
      <c r="H52" s="1247"/>
      <c r="I52" s="107">
        <v>128960</v>
      </c>
      <c r="J52" s="108">
        <v>130224</v>
      </c>
      <c r="K52" s="108">
        <v>131072</v>
      </c>
      <c r="L52" s="108">
        <v>133695</v>
      </c>
      <c r="M52" s="109">
        <v>137035</v>
      </c>
    </row>
    <row r="53" spans="2:13" ht="27.75" customHeight="1" thickBot="1" x14ac:dyDescent="0.2">
      <c r="B53" s="1248" t="s">
        <v>44</v>
      </c>
      <c r="C53" s="1249"/>
      <c r="D53" s="113"/>
      <c r="E53" s="1250" t="s">
        <v>45</v>
      </c>
      <c r="F53" s="1250"/>
      <c r="G53" s="1250"/>
      <c r="H53" s="1251"/>
      <c r="I53" s="114">
        <v>-15227</v>
      </c>
      <c r="J53" s="115">
        <v>-18359</v>
      </c>
      <c r="K53" s="115">
        <v>-21717</v>
      </c>
      <c r="L53" s="115">
        <v>-17409</v>
      </c>
      <c r="M53" s="116">
        <v>-4905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N2q8JkFnnltkHbq6z1FjADDMdWTlU5SlylwuarrP4DRe4kvQj38Dc57HBC1FkaYuO+6NfU8tkYkFMYzJ8OF8A==" saltValue="DxV1RUaSMkNzqLzH3TR0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10385</v>
      </c>
      <c r="G55" s="128">
        <v>8287</v>
      </c>
      <c r="H55" s="129">
        <v>6688</v>
      </c>
    </row>
    <row r="56" spans="2:8" ht="52.5" customHeight="1" x14ac:dyDescent="0.15">
      <c r="B56" s="130"/>
      <c r="C56" s="1269" t="s">
        <v>49</v>
      </c>
      <c r="D56" s="1269"/>
      <c r="E56" s="1270"/>
      <c r="F56" s="131" t="s">
        <v>515</v>
      </c>
      <c r="G56" s="131" t="s">
        <v>515</v>
      </c>
      <c r="H56" s="132" t="s">
        <v>515</v>
      </c>
    </row>
    <row r="57" spans="2:8" ht="53.25" customHeight="1" x14ac:dyDescent="0.15">
      <c r="B57" s="130"/>
      <c r="C57" s="1271" t="s">
        <v>50</v>
      </c>
      <c r="D57" s="1271"/>
      <c r="E57" s="1272"/>
      <c r="F57" s="133">
        <v>23042</v>
      </c>
      <c r="G57" s="133">
        <v>20550</v>
      </c>
      <c r="H57" s="134">
        <v>11827</v>
      </c>
    </row>
    <row r="58" spans="2:8" ht="45.75" customHeight="1" x14ac:dyDescent="0.15">
      <c r="B58" s="135"/>
      <c r="C58" s="1259" t="s">
        <v>602</v>
      </c>
      <c r="D58" s="1260"/>
      <c r="E58" s="1261"/>
      <c r="F58" s="136">
        <v>4377</v>
      </c>
      <c r="G58" s="136">
        <v>4878</v>
      </c>
      <c r="H58" s="137">
        <v>5380</v>
      </c>
    </row>
    <row r="59" spans="2:8" ht="45.75" customHeight="1" x14ac:dyDescent="0.15">
      <c r="B59" s="135"/>
      <c r="C59" s="1259" t="s">
        <v>603</v>
      </c>
      <c r="D59" s="1260"/>
      <c r="E59" s="1261"/>
      <c r="F59" s="136">
        <v>3730</v>
      </c>
      <c r="G59" s="136">
        <v>2496</v>
      </c>
      <c r="H59" s="137">
        <v>2304</v>
      </c>
    </row>
    <row r="60" spans="2:8" ht="45.75" customHeight="1" x14ac:dyDescent="0.15">
      <c r="B60" s="135"/>
      <c r="C60" s="1259" t="s">
        <v>604</v>
      </c>
      <c r="D60" s="1260"/>
      <c r="E60" s="1261"/>
      <c r="F60" s="136">
        <v>8256</v>
      </c>
      <c r="G60" s="136">
        <v>8757</v>
      </c>
      <c r="H60" s="137">
        <v>1586</v>
      </c>
    </row>
    <row r="61" spans="2:8" ht="45.75" customHeight="1" x14ac:dyDescent="0.15">
      <c r="B61" s="135"/>
      <c r="C61" s="1259" t="s">
        <v>605</v>
      </c>
      <c r="D61" s="1260"/>
      <c r="E61" s="1261"/>
      <c r="F61" s="136">
        <v>1837</v>
      </c>
      <c r="G61" s="136">
        <v>1438</v>
      </c>
      <c r="H61" s="137">
        <v>1269</v>
      </c>
    </row>
    <row r="62" spans="2:8" ht="45.75" customHeight="1" thickBot="1" x14ac:dyDescent="0.2">
      <c r="B62" s="138"/>
      <c r="C62" s="1262" t="s">
        <v>606</v>
      </c>
      <c r="D62" s="1263"/>
      <c r="E62" s="1264"/>
      <c r="F62" s="139">
        <v>482</v>
      </c>
      <c r="G62" s="139">
        <v>687</v>
      </c>
      <c r="H62" s="140">
        <v>688</v>
      </c>
    </row>
    <row r="63" spans="2:8" ht="52.5" customHeight="1" thickBot="1" x14ac:dyDescent="0.2">
      <c r="B63" s="141"/>
      <c r="C63" s="1265" t="s">
        <v>51</v>
      </c>
      <c r="D63" s="1265"/>
      <c r="E63" s="1266"/>
      <c r="F63" s="142">
        <v>33427</v>
      </c>
      <c r="G63" s="142">
        <v>28837</v>
      </c>
      <c r="H63" s="143">
        <v>18515</v>
      </c>
    </row>
    <row r="64" spans="2:8" ht="15" customHeight="1" x14ac:dyDescent="0.15"/>
  </sheetData>
  <sheetProtection algorithmName="SHA-512" hashValue="/qqiCBZ48R/nvvsbgGp/n2K+/21iRT3qtI5WiCoB4Bxuz5L8lMXSRAMhL3gdroAzFti5wZX+UzjDBmuSHuCa2A==" saltValue="O11dLGbMeZIhfTQtleu/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E90" sqref="AE90"/>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619</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615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618</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612</v>
      </c>
      <c r="AO51" s="1282"/>
      <c r="AP51" s="1282"/>
      <c r="AQ51" s="1282"/>
      <c r="AR51" s="1282"/>
      <c r="AS51" s="1282"/>
      <c r="AT51" s="1282"/>
      <c r="AU51" s="1282"/>
      <c r="AV51" s="1282"/>
      <c r="AW51" s="1282"/>
      <c r="AX51" s="1282"/>
      <c r="AY51" s="1282"/>
      <c r="AZ51" s="1282"/>
      <c r="BA51" s="1282"/>
      <c r="BB51" s="1282" t="s">
        <v>610</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617</v>
      </c>
      <c r="BC53" s="1282"/>
      <c r="BD53" s="1282"/>
      <c r="BE53" s="1282"/>
      <c r="BF53" s="1282"/>
      <c r="BG53" s="1282"/>
      <c r="BH53" s="1282"/>
      <c r="BI53" s="1282"/>
      <c r="BJ53" s="1282"/>
      <c r="BK53" s="1282"/>
      <c r="BL53" s="1282"/>
      <c r="BM53" s="1282"/>
      <c r="BN53" s="1282"/>
      <c r="BO53" s="1282"/>
      <c r="BP53" s="1281">
        <v>56.6</v>
      </c>
      <c r="BQ53" s="1281"/>
      <c r="BR53" s="1281"/>
      <c r="BS53" s="1281"/>
      <c r="BT53" s="1281"/>
      <c r="BU53" s="1281"/>
      <c r="BV53" s="1281"/>
      <c r="BW53" s="1281"/>
      <c r="BX53" s="1281">
        <v>57.7</v>
      </c>
      <c r="BY53" s="1281"/>
      <c r="BZ53" s="1281"/>
      <c r="CA53" s="1281"/>
      <c r="CB53" s="1281"/>
      <c r="CC53" s="1281"/>
      <c r="CD53" s="1281"/>
      <c r="CE53" s="1281"/>
      <c r="CF53" s="1281">
        <v>59</v>
      </c>
      <c r="CG53" s="1281"/>
      <c r="CH53" s="1281"/>
      <c r="CI53" s="1281"/>
      <c r="CJ53" s="1281"/>
      <c r="CK53" s="1281"/>
      <c r="CL53" s="1281"/>
      <c r="CM53" s="1281"/>
      <c r="CN53" s="1281">
        <v>59.8</v>
      </c>
      <c r="CO53" s="1281"/>
      <c r="CP53" s="1281"/>
      <c r="CQ53" s="1281"/>
      <c r="CR53" s="1281"/>
      <c r="CS53" s="1281"/>
      <c r="CT53" s="1281"/>
      <c r="CU53" s="1281"/>
      <c r="CV53" s="1281">
        <v>58.9</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611</v>
      </c>
      <c r="AO55" s="1283"/>
      <c r="AP55" s="1283"/>
      <c r="AQ55" s="1283"/>
      <c r="AR55" s="1283"/>
      <c r="AS55" s="1283"/>
      <c r="AT55" s="1283"/>
      <c r="AU55" s="1283"/>
      <c r="AV55" s="1283"/>
      <c r="AW55" s="1283"/>
      <c r="AX55" s="1283"/>
      <c r="AY55" s="1283"/>
      <c r="AZ55" s="1283"/>
      <c r="BA55" s="1283"/>
      <c r="BB55" s="1282" t="s">
        <v>610</v>
      </c>
      <c r="BC55" s="1282"/>
      <c r="BD55" s="1282"/>
      <c r="BE55" s="1282"/>
      <c r="BF55" s="1282"/>
      <c r="BG55" s="1282"/>
      <c r="BH55" s="1282"/>
      <c r="BI55" s="1282"/>
      <c r="BJ55" s="1282"/>
      <c r="BK55" s="1282"/>
      <c r="BL55" s="1282"/>
      <c r="BM55" s="1282"/>
      <c r="BN55" s="1282"/>
      <c r="BO55" s="1282"/>
      <c r="BP55" s="1281">
        <v>38.9</v>
      </c>
      <c r="BQ55" s="1281"/>
      <c r="BR55" s="1281"/>
      <c r="BS55" s="1281"/>
      <c r="BT55" s="1281"/>
      <c r="BU55" s="1281"/>
      <c r="BV55" s="1281"/>
      <c r="BW55" s="1281"/>
      <c r="BX55" s="1281">
        <v>37.6</v>
      </c>
      <c r="BY55" s="1281"/>
      <c r="BZ55" s="1281"/>
      <c r="CA55" s="1281"/>
      <c r="CB55" s="1281"/>
      <c r="CC55" s="1281"/>
      <c r="CD55" s="1281"/>
      <c r="CE55" s="1281"/>
      <c r="CF55" s="1281">
        <v>34</v>
      </c>
      <c r="CG55" s="1281"/>
      <c r="CH55" s="1281"/>
      <c r="CI55" s="1281"/>
      <c r="CJ55" s="1281"/>
      <c r="CK55" s="1281"/>
      <c r="CL55" s="1281"/>
      <c r="CM55" s="1281"/>
      <c r="CN55" s="1281">
        <v>33.9</v>
      </c>
      <c r="CO55" s="1281"/>
      <c r="CP55" s="1281"/>
      <c r="CQ55" s="1281"/>
      <c r="CR55" s="1281"/>
      <c r="CS55" s="1281"/>
      <c r="CT55" s="1281"/>
      <c r="CU55" s="1281"/>
      <c r="CV55" s="1281">
        <v>31.5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617</v>
      </c>
      <c r="BC57" s="1282"/>
      <c r="BD57" s="1282"/>
      <c r="BE57" s="1282"/>
      <c r="BF57" s="1282"/>
      <c r="BG57" s="1282"/>
      <c r="BH57" s="1282"/>
      <c r="BI57" s="1282"/>
      <c r="BJ57" s="1282"/>
      <c r="BK57" s="1282"/>
      <c r="BL57" s="1282"/>
      <c r="BM57" s="1282"/>
      <c r="BN57" s="1282"/>
      <c r="BO57" s="1282"/>
      <c r="BP57" s="1281">
        <v>59.3</v>
      </c>
      <c r="BQ57" s="1281"/>
      <c r="BR57" s="1281"/>
      <c r="BS57" s="1281"/>
      <c r="BT57" s="1281"/>
      <c r="BU57" s="1281"/>
      <c r="BV57" s="1281"/>
      <c r="BW57" s="1281"/>
      <c r="BX57" s="1281">
        <v>60</v>
      </c>
      <c r="BY57" s="1281"/>
      <c r="BZ57" s="1281"/>
      <c r="CA57" s="1281"/>
      <c r="CB57" s="1281"/>
      <c r="CC57" s="1281"/>
      <c r="CD57" s="1281"/>
      <c r="CE57" s="1281"/>
      <c r="CF57" s="1281">
        <v>61.1</v>
      </c>
      <c r="CG57" s="1281"/>
      <c r="CH57" s="1281"/>
      <c r="CI57" s="1281"/>
      <c r="CJ57" s="1281"/>
      <c r="CK57" s="1281"/>
      <c r="CL57" s="1281"/>
      <c r="CM57" s="1281"/>
      <c r="CN57" s="1281">
        <v>61.9</v>
      </c>
      <c r="CO57" s="1281"/>
      <c r="CP57" s="1281"/>
      <c r="CQ57" s="1281"/>
      <c r="CR57" s="1281"/>
      <c r="CS57" s="1281"/>
      <c r="CT57" s="1281"/>
      <c r="CU57" s="1281"/>
      <c r="CV57" s="1281">
        <v>62.6</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616</v>
      </c>
    </row>
    <row r="64" spans="1:109" ht="13.5" x14ac:dyDescent="0.15">
      <c r="B64" s="1274"/>
      <c r="G64" s="1311"/>
      <c r="I64" s="1313"/>
      <c r="J64" s="1313"/>
      <c r="K64" s="1313"/>
      <c r="L64" s="1313"/>
      <c r="M64" s="1313"/>
      <c r="N64" s="1312"/>
      <c r="AM64" s="1311"/>
      <c r="AN64" s="1311" t="s">
        <v>615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612</v>
      </c>
      <c r="AO73" s="1282"/>
      <c r="AP73" s="1282"/>
      <c r="AQ73" s="1282"/>
      <c r="AR73" s="1282"/>
      <c r="AS73" s="1282"/>
      <c r="AT73" s="1282"/>
      <c r="AU73" s="1282"/>
      <c r="AV73" s="1282"/>
      <c r="AW73" s="1282"/>
      <c r="AX73" s="1282"/>
      <c r="AY73" s="1282"/>
      <c r="AZ73" s="1282"/>
      <c r="BA73" s="1282"/>
      <c r="BB73" s="1282" t="s">
        <v>610</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609</v>
      </c>
      <c r="BC75" s="1282"/>
      <c r="BD75" s="1282"/>
      <c r="BE75" s="1282"/>
      <c r="BF75" s="1282"/>
      <c r="BG75" s="1282"/>
      <c r="BH75" s="1282"/>
      <c r="BI75" s="1282"/>
      <c r="BJ75" s="1282"/>
      <c r="BK75" s="1282"/>
      <c r="BL75" s="1282"/>
      <c r="BM75" s="1282"/>
      <c r="BN75" s="1282"/>
      <c r="BO75" s="1282"/>
      <c r="BP75" s="1281">
        <v>4.5999999999999996</v>
      </c>
      <c r="BQ75" s="1281"/>
      <c r="BR75" s="1281"/>
      <c r="BS75" s="1281"/>
      <c r="BT75" s="1281"/>
      <c r="BU75" s="1281"/>
      <c r="BV75" s="1281"/>
      <c r="BW75" s="1281"/>
      <c r="BX75" s="1281">
        <v>4.5999999999999996</v>
      </c>
      <c r="BY75" s="1281"/>
      <c r="BZ75" s="1281"/>
      <c r="CA75" s="1281"/>
      <c r="CB75" s="1281"/>
      <c r="CC75" s="1281"/>
      <c r="CD75" s="1281"/>
      <c r="CE75" s="1281"/>
      <c r="CF75" s="1281">
        <v>4.7</v>
      </c>
      <c r="CG75" s="1281"/>
      <c r="CH75" s="1281"/>
      <c r="CI75" s="1281"/>
      <c r="CJ75" s="1281"/>
      <c r="CK75" s="1281"/>
      <c r="CL75" s="1281"/>
      <c r="CM75" s="1281"/>
      <c r="CN75" s="1281">
        <v>4.5</v>
      </c>
      <c r="CO75" s="1281"/>
      <c r="CP75" s="1281"/>
      <c r="CQ75" s="1281"/>
      <c r="CR75" s="1281"/>
      <c r="CS75" s="1281"/>
      <c r="CT75" s="1281"/>
      <c r="CU75" s="1281"/>
      <c r="CV75" s="1281">
        <v>4.0999999999999996</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611</v>
      </c>
      <c r="AO77" s="1283"/>
      <c r="AP77" s="1283"/>
      <c r="AQ77" s="1283"/>
      <c r="AR77" s="1283"/>
      <c r="AS77" s="1283"/>
      <c r="AT77" s="1283"/>
      <c r="AU77" s="1283"/>
      <c r="AV77" s="1283"/>
      <c r="AW77" s="1283"/>
      <c r="AX77" s="1283"/>
      <c r="AY77" s="1283"/>
      <c r="AZ77" s="1283"/>
      <c r="BA77" s="1283"/>
      <c r="BB77" s="1282" t="s">
        <v>610</v>
      </c>
      <c r="BC77" s="1282"/>
      <c r="BD77" s="1282"/>
      <c r="BE77" s="1282"/>
      <c r="BF77" s="1282"/>
      <c r="BG77" s="1282"/>
      <c r="BH77" s="1282"/>
      <c r="BI77" s="1282"/>
      <c r="BJ77" s="1282"/>
      <c r="BK77" s="1282"/>
      <c r="BL77" s="1282"/>
      <c r="BM77" s="1282"/>
      <c r="BN77" s="1282"/>
      <c r="BO77" s="1282"/>
      <c r="BP77" s="1281">
        <v>38.9</v>
      </c>
      <c r="BQ77" s="1281"/>
      <c r="BR77" s="1281"/>
      <c r="BS77" s="1281"/>
      <c r="BT77" s="1281"/>
      <c r="BU77" s="1281"/>
      <c r="BV77" s="1281"/>
      <c r="BW77" s="1281"/>
      <c r="BX77" s="1281">
        <v>37.6</v>
      </c>
      <c r="BY77" s="1281"/>
      <c r="BZ77" s="1281"/>
      <c r="CA77" s="1281"/>
      <c r="CB77" s="1281"/>
      <c r="CC77" s="1281"/>
      <c r="CD77" s="1281"/>
      <c r="CE77" s="1281"/>
      <c r="CF77" s="1281">
        <v>34</v>
      </c>
      <c r="CG77" s="1281"/>
      <c r="CH77" s="1281"/>
      <c r="CI77" s="1281"/>
      <c r="CJ77" s="1281"/>
      <c r="CK77" s="1281"/>
      <c r="CL77" s="1281"/>
      <c r="CM77" s="1281"/>
      <c r="CN77" s="1281">
        <v>33.9</v>
      </c>
      <c r="CO77" s="1281"/>
      <c r="CP77" s="1281"/>
      <c r="CQ77" s="1281"/>
      <c r="CR77" s="1281"/>
      <c r="CS77" s="1281"/>
      <c r="CT77" s="1281"/>
      <c r="CU77" s="1281"/>
      <c r="CV77" s="1281">
        <v>31.5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609</v>
      </c>
      <c r="BC79" s="1282"/>
      <c r="BD79" s="1282"/>
      <c r="BE79" s="1282"/>
      <c r="BF79" s="1282"/>
      <c r="BG79" s="1282"/>
      <c r="BH79" s="1282"/>
      <c r="BI79" s="1282"/>
      <c r="BJ79" s="1282"/>
      <c r="BK79" s="1282"/>
      <c r="BL79" s="1282"/>
      <c r="BM79" s="1282"/>
      <c r="BN79" s="1282"/>
      <c r="BO79" s="1282"/>
      <c r="BP79" s="1281">
        <v>6.4</v>
      </c>
      <c r="BQ79" s="1281"/>
      <c r="BR79" s="1281"/>
      <c r="BS79" s="1281"/>
      <c r="BT79" s="1281"/>
      <c r="BU79" s="1281"/>
      <c r="BV79" s="1281"/>
      <c r="BW79" s="1281"/>
      <c r="BX79" s="1281">
        <v>6.1</v>
      </c>
      <c r="BY79" s="1281"/>
      <c r="BZ79" s="1281"/>
      <c r="CA79" s="1281"/>
      <c r="CB79" s="1281"/>
      <c r="CC79" s="1281"/>
      <c r="CD79" s="1281"/>
      <c r="CE79" s="1281"/>
      <c r="CF79" s="1281">
        <v>5.9</v>
      </c>
      <c r="CG79" s="1281"/>
      <c r="CH79" s="1281"/>
      <c r="CI79" s="1281"/>
      <c r="CJ79" s="1281"/>
      <c r="CK79" s="1281"/>
      <c r="CL79" s="1281"/>
      <c r="CM79" s="1281"/>
      <c r="CN79" s="1281">
        <v>5.7</v>
      </c>
      <c r="CO79" s="1281"/>
      <c r="CP79" s="1281"/>
      <c r="CQ79" s="1281"/>
      <c r="CR79" s="1281"/>
      <c r="CS79" s="1281"/>
      <c r="CT79" s="1281"/>
      <c r="CU79" s="1281"/>
      <c r="CV79" s="1281">
        <v>5.4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1SMbtrmduTSLlfGJNeNAANmuppmfH4XIwBxoC/nKcRkZw5nsjjhPQoTzyRB4vt0ci0WILx2ZbG7CM6k5DfVSw==" saltValue="tSHO1Yc9osVLczLzCVqp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E90" sqref="AE9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VBJ9R7TI1HlxSm4ZR6O/oACgtMBpfhrqeLN6nybpfyREtqsfMvXnrX+ppclwLWtoImxnCA0PBop8c+bE9Ncyxw==" saltValue="NAXW45xNRUnxDqnTm8vx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E90" sqref="AE9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A1emsaUDti1dIIC3z8XDrwo+LaA1dqccq/1dKGNeSIaFlsidzb+Zx18PSLGBvTszlL7/Gv1w3ZBd0YE+Q896hw==" saltValue="7dCix3DEA01Itsc4w1UZY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44408</v>
      </c>
      <c r="E3" s="162"/>
      <c r="F3" s="163">
        <v>46395</v>
      </c>
      <c r="G3" s="164"/>
      <c r="H3" s="165"/>
    </row>
    <row r="4" spans="1:8" x14ac:dyDescent="0.15">
      <c r="A4" s="166"/>
      <c r="B4" s="167"/>
      <c r="C4" s="168"/>
      <c r="D4" s="169">
        <v>26879</v>
      </c>
      <c r="E4" s="170"/>
      <c r="F4" s="171">
        <v>26304</v>
      </c>
      <c r="G4" s="172"/>
      <c r="H4" s="173"/>
    </row>
    <row r="5" spans="1:8" x14ac:dyDescent="0.15">
      <c r="A5" s="154" t="s">
        <v>548</v>
      </c>
      <c r="B5" s="159"/>
      <c r="C5" s="160"/>
      <c r="D5" s="161">
        <v>47336</v>
      </c>
      <c r="E5" s="162"/>
      <c r="F5" s="163">
        <v>48088</v>
      </c>
      <c r="G5" s="164"/>
      <c r="H5" s="165"/>
    </row>
    <row r="6" spans="1:8" x14ac:dyDescent="0.15">
      <c r="A6" s="166"/>
      <c r="B6" s="167"/>
      <c r="C6" s="168"/>
      <c r="D6" s="169">
        <v>23762</v>
      </c>
      <c r="E6" s="170"/>
      <c r="F6" s="171">
        <v>25183</v>
      </c>
      <c r="G6" s="172"/>
      <c r="H6" s="173"/>
    </row>
    <row r="7" spans="1:8" x14ac:dyDescent="0.15">
      <c r="A7" s="154" t="s">
        <v>549</v>
      </c>
      <c r="B7" s="159"/>
      <c r="C7" s="160"/>
      <c r="D7" s="161">
        <v>44293</v>
      </c>
      <c r="E7" s="162"/>
      <c r="F7" s="163">
        <v>46457</v>
      </c>
      <c r="G7" s="164"/>
      <c r="H7" s="165"/>
    </row>
    <row r="8" spans="1:8" x14ac:dyDescent="0.15">
      <c r="A8" s="166"/>
      <c r="B8" s="167"/>
      <c r="C8" s="168"/>
      <c r="D8" s="169">
        <v>22964</v>
      </c>
      <c r="E8" s="170"/>
      <c r="F8" s="171">
        <v>24020</v>
      </c>
      <c r="G8" s="172"/>
      <c r="H8" s="173"/>
    </row>
    <row r="9" spans="1:8" x14ac:dyDescent="0.15">
      <c r="A9" s="154" t="s">
        <v>550</v>
      </c>
      <c r="B9" s="159"/>
      <c r="C9" s="160"/>
      <c r="D9" s="161">
        <v>54420</v>
      </c>
      <c r="E9" s="162"/>
      <c r="F9" s="163">
        <v>51849</v>
      </c>
      <c r="G9" s="164"/>
      <c r="H9" s="165"/>
    </row>
    <row r="10" spans="1:8" x14ac:dyDescent="0.15">
      <c r="A10" s="166"/>
      <c r="B10" s="167"/>
      <c r="C10" s="168"/>
      <c r="D10" s="169">
        <v>34370</v>
      </c>
      <c r="E10" s="170"/>
      <c r="F10" s="171">
        <v>26326</v>
      </c>
      <c r="G10" s="172"/>
      <c r="H10" s="173"/>
    </row>
    <row r="11" spans="1:8" x14ac:dyDescent="0.15">
      <c r="A11" s="154" t="s">
        <v>551</v>
      </c>
      <c r="B11" s="159"/>
      <c r="C11" s="160"/>
      <c r="D11" s="161">
        <v>75519</v>
      </c>
      <c r="E11" s="162"/>
      <c r="F11" s="163">
        <v>52191</v>
      </c>
      <c r="G11" s="164"/>
      <c r="H11" s="165"/>
    </row>
    <row r="12" spans="1:8" x14ac:dyDescent="0.15">
      <c r="A12" s="166"/>
      <c r="B12" s="167"/>
      <c r="C12" s="174"/>
      <c r="D12" s="169">
        <v>45914</v>
      </c>
      <c r="E12" s="170"/>
      <c r="F12" s="171">
        <v>26807</v>
      </c>
      <c r="G12" s="172"/>
      <c r="H12" s="173"/>
    </row>
    <row r="13" spans="1:8" x14ac:dyDescent="0.15">
      <c r="A13" s="154"/>
      <c r="B13" s="159"/>
      <c r="C13" s="175"/>
      <c r="D13" s="176">
        <v>53195</v>
      </c>
      <c r="E13" s="177"/>
      <c r="F13" s="178">
        <v>48996</v>
      </c>
      <c r="G13" s="179"/>
      <c r="H13" s="165"/>
    </row>
    <row r="14" spans="1:8" x14ac:dyDescent="0.15">
      <c r="A14" s="166"/>
      <c r="B14" s="167"/>
      <c r="C14" s="168"/>
      <c r="D14" s="169">
        <v>30778</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8.81</v>
      </c>
      <c r="C19" s="180">
        <f>ROUND(VALUE(SUBSTITUTE(実質収支比率等に係る経年分析!G$48,"▲","-")),2)</f>
        <v>8.34</v>
      </c>
      <c r="D19" s="180">
        <f>ROUND(VALUE(SUBSTITUTE(実質収支比率等に係る経年分析!H$48,"▲","-")),2)</f>
        <v>8.11</v>
      </c>
      <c r="E19" s="180">
        <f>ROUND(VALUE(SUBSTITUTE(実質収支比率等に係る経年分析!I$48,"▲","-")),2)</f>
        <v>7.85</v>
      </c>
      <c r="F19" s="180">
        <f>ROUND(VALUE(SUBSTITUTE(実質収支比率等に係る経年分析!J$48,"▲","-")),2)</f>
        <v>8.98</v>
      </c>
    </row>
    <row r="20" spans="1:11" x14ac:dyDescent="0.15">
      <c r="A20" s="180" t="s">
        <v>55</v>
      </c>
      <c r="B20" s="180">
        <f>ROUND(VALUE(SUBSTITUTE(実質収支比率等に係る経年分析!F$47,"▲","-")),2)</f>
        <v>14.89</v>
      </c>
      <c r="C20" s="180">
        <f>ROUND(VALUE(SUBSTITUTE(実質収支比率等に係る経年分析!G$47,"▲","-")),2)</f>
        <v>12.48</v>
      </c>
      <c r="D20" s="180">
        <f>ROUND(VALUE(SUBSTITUTE(実質収支比率等に係る経年分析!H$47,"▲","-")),2)</f>
        <v>12.44</v>
      </c>
      <c r="E20" s="180">
        <f>ROUND(VALUE(SUBSTITUTE(実質収支比率等に係る経年分析!I$47,"▲","-")),2)</f>
        <v>9.9</v>
      </c>
      <c r="F20" s="180">
        <f>ROUND(VALUE(SUBSTITUTE(実質収支比率等に係る経年分析!J$47,"▲","-")),2)</f>
        <v>7.83</v>
      </c>
    </row>
    <row r="21" spans="1:11" x14ac:dyDescent="0.15">
      <c r="A21" s="180" t="s">
        <v>56</v>
      </c>
      <c r="B21" s="180">
        <f>IF(ISNUMBER(VALUE(SUBSTITUTE(実質収支比率等に係る経年分析!F$49,"▲","-"))),ROUND(VALUE(SUBSTITUTE(実質収支比率等に係る経年分析!F$49,"▲","-")),2),NA())</f>
        <v>-3.2</v>
      </c>
      <c r="C21" s="180">
        <f>IF(ISNUMBER(VALUE(SUBSTITUTE(実質収支比率等に係る経年分析!G$49,"▲","-"))),ROUND(VALUE(SUBSTITUTE(実質収支比率等に係る経年分析!G$49,"▲","-")),2),NA())</f>
        <v>-2.87</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-2.75</v>
      </c>
      <c r="F21" s="180">
        <f>IF(ISNUMBER(VALUE(SUBSTITUTE(実質収支比率等に係る経年分析!J$49,"▲","-"))),ROUND(VALUE(SUBSTITUTE(実質収支比率等に係る経年分析!J$49,"▲","-")),2),NA())</f>
        <v>-0.57999999999999996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中央卸売市場事業会計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0.65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0.79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0.96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1.03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1.1499999999999999</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1.41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1.56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1.6</v>
      </c>
    </row>
    <row r="31" spans="1:11" x14ac:dyDescent="0.15">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1.64</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12522</v>
      </c>
      <c r="E42" s="182"/>
      <c r="F42" s="182"/>
      <c r="G42" s="182">
        <f>'実質公債費比率（分子）の構造'!L$52</f>
        <v>12389</v>
      </c>
      <c r="H42" s="182"/>
      <c r="I42" s="182"/>
      <c r="J42" s="182">
        <f>'実質公債費比率（分子）の構造'!M$52</f>
        <v>12411</v>
      </c>
      <c r="K42" s="182"/>
      <c r="L42" s="182"/>
      <c r="M42" s="182">
        <f>'実質公債費比率（分子）の構造'!N$52</f>
        <v>12273</v>
      </c>
      <c r="N42" s="182"/>
      <c r="O42" s="182"/>
      <c r="P42" s="182">
        <f>'実質公債費比率（分子）の構造'!O$52</f>
        <v>12480</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f>'実質公債費比率（分子）の構造'!L$50</f>
        <v>4</v>
      </c>
      <c r="F44" s="182"/>
      <c r="G44" s="182"/>
      <c r="H44" s="182">
        <f>'実質公債費比率（分子）の構造'!M$50</f>
        <v>5</v>
      </c>
      <c r="I44" s="182"/>
      <c r="J44" s="182"/>
      <c r="K44" s="182">
        <f>'実質公債費比率（分子）の構造'!N$50</f>
        <v>4</v>
      </c>
      <c r="L44" s="182"/>
      <c r="M44" s="182"/>
      <c r="N44" s="182">
        <f>'実質公債費比率（分子）の構造'!O$50</f>
        <v>9</v>
      </c>
      <c r="O44" s="182"/>
      <c r="P44" s="182"/>
    </row>
    <row r="45" spans="1:16" x14ac:dyDescent="0.15">
      <c r="A45" s="182" t="s">
        <v>66</v>
      </c>
      <c r="B45" s="182">
        <f>'実質公債費比率（分子）の構造'!K$49</f>
        <v>13</v>
      </c>
      <c r="C45" s="182"/>
      <c r="D45" s="182"/>
      <c r="E45" s="182">
        <f>'実質公債費比率（分子）の構造'!L$49</f>
        <v>13</v>
      </c>
      <c r="F45" s="182"/>
      <c r="G45" s="182"/>
      <c r="H45" s="182">
        <f>'実質公債費比率（分子）の構造'!M$49</f>
        <v>13</v>
      </c>
      <c r="I45" s="182"/>
      <c r="J45" s="182"/>
      <c r="K45" s="182">
        <f>'実質公債費比率（分子）の構造'!N$49</f>
        <v>16</v>
      </c>
      <c r="L45" s="182"/>
      <c r="M45" s="182"/>
      <c r="N45" s="182">
        <f>'実質公債費比率（分子）の構造'!O$49</f>
        <v>30</v>
      </c>
      <c r="O45" s="182"/>
      <c r="P45" s="182"/>
    </row>
    <row r="46" spans="1:16" x14ac:dyDescent="0.15">
      <c r="A46" s="182" t="s">
        <v>67</v>
      </c>
      <c r="B46" s="182">
        <f>'実質公債費比率（分子）の構造'!K$48</f>
        <v>2840</v>
      </c>
      <c r="C46" s="182"/>
      <c r="D46" s="182"/>
      <c r="E46" s="182">
        <f>'実質公債費比率（分子）の構造'!L$48</f>
        <v>2622</v>
      </c>
      <c r="F46" s="182"/>
      <c r="G46" s="182"/>
      <c r="H46" s="182">
        <f>'実質公債費比率（分子）の構造'!M$48</f>
        <v>2812</v>
      </c>
      <c r="I46" s="182"/>
      <c r="J46" s="182"/>
      <c r="K46" s="182">
        <f>'実質公債費比率（分子）の構造'!N$48</f>
        <v>2567</v>
      </c>
      <c r="L46" s="182"/>
      <c r="M46" s="182"/>
      <c r="N46" s="182">
        <f>'実質公債費比率（分子）の構造'!O$48</f>
        <v>2664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13240</v>
      </c>
      <c r="C49" s="182"/>
      <c r="D49" s="182"/>
      <c r="E49" s="182">
        <f>'実質公債費比率（分子）の構造'!L$45</f>
        <v>13287</v>
      </c>
      <c r="F49" s="182"/>
      <c r="G49" s="182"/>
      <c r="H49" s="182">
        <f>'実質公債費比率（分子）の構造'!M$45</f>
        <v>12955</v>
      </c>
      <c r="I49" s="182"/>
      <c r="J49" s="182"/>
      <c r="K49" s="182">
        <f>'実質公債費比率（分子）の構造'!N$45</f>
        <v>12822</v>
      </c>
      <c r="L49" s="182"/>
      <c r="M49" s="182"/>
      <c r="N49" s="182">
        <f>'実質公債費比率（分子）の構造'!O$45</f>
        <v>12530</v>
      </c>
      <c r="O49" s="182"/>
      <c r="P49" s="182"/>
    </row>
    <row r="50" spans="1:16" x14ac:dyDescent="0.15">
      <c r="A50" s="182" t="s">
        <v>71</v>
      </c>
      <c r="B50" s="182" t="e">
        <f>NA()</f>
        <v>#N/A</v>
      </c>
      <c r="C50" s="182">
        <f>IF(ISNUMBER('実質公債費比率（分子）の構造'!K$53),'実質公債費比率（分子）の構造'!K$53,NA())</f>
        <v>3572</v>
      </c>
      <c r="D50" s="182" t="e">
        <f>NA()</f>
        <v>#N/A</v>
      </c>
      <c r="E50" s="182" t="e">
        <f>NA()</f>
        <v>#N/A</v>
      </c>
      <c r="F50" s="182">
        <f>IF(ISNUMBER('実質公債費比率（分子）の構造'!L$53),'実質公債費比率（分子）の構造'!L$53,NA())</f>
        <v>3538</v>
      </c>
      <c r="G50" s="182" t="e">
        <f>NA()</f>
        <v>#N/A</v>
      </c>
      <c r="H50" s="182" t="e">
        <f>NA()</f>
        <v>#N/A</v>
      </c>
      <c r="I50" s="182">
        <f>IF(ISNUMBER('実質公債費比率（分子）の構造'!M$53),'実質公債費比率（分子）の構造'!M$53,NA())</f>
        <v>3375</v>
      </c>
      <c r="J50" s="182" t="e">
        <f>NA()</f>
        <v>#N/A</v>
      </c>
      <c r="K50" s="182" t="e">
        <f>NA()</f>
        <v>#N/A</v>
      </c>
      <c r="L50" s="182">
        <f>IF(ISNUMBER('実質公債費比率（分子）の構造'!N$53),'実質公債費比率（分子）の構造'!N$53,NA())</f>
        <v>3137</v>
      </c>
      <c r="M50" s="182" t="e">
        <f>NA()</f>
        <v>#N/A</v>
      </c>
      <c r="N50" s="182" t="e">
        <f>NA()</f>
        <v>#N/A</v>
      </c>
      <c r="O50" s="182">
        <f>IF(ISNUMBER('実質公債費比率（分子）の構造'!O$53),'実質公債費比率（分子）の構造'!O$53,NA())</f>
        <v>2754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128960</v>
      </c>
      <c r="E56" s="181"/>
      <c r="F56" s="181"/>
      <c r="G56" s="181">
        <f>'将来負担比率（分子）の構造'!J$52</f>
        <v>130224</v>
      </c>
      <c r="H56" s="181"/>
      <c r="I56" s="181"/>
      <c r="J56" s="181">
        <f>'将来負担比率（分子）の構造'!K$52</f>
        <v>131072</v>
      </c>
      <c r="K56" s="181"/>
      <c r="L56" s="181"/>
      <c r="M56" s="181">
        <f>'将来負担比率（分子）の構造'!L$52</f>
        <v>133695</v>
      </c>
      <c r="N56" s="181"/>
      <c r="O56" s="181"/>
      <c r="P56" s="181">
        <f>'将来負担比率（分子）の構造'!M$52</f>
        <v>137035</v>
      </c>
    </row>
    <row r="57" spans="1:16" x14ac:dyDescent="0.15">
      <c r="A57" s="181" t="s">
        <v>42</v>
      </c>
      <c r="B57" s="181"/>
      <c r="C57" s="181"/>
      <c r="D57" s="181">
        <f>'将来負担比率（分子）の構造'!I$51</f>
        <v>32956</v>
      </c>
      <c r="E57" s="181"/>
      <c r="F57" s="181"/>
      <c r="G57" s="181">
        <f>'将来負担比率（分子）の構造'!J$51</f>
        <v>32649</v>
      </c>
      <c r="H57" s="181"/>
      <c r="I57" s="181"/>
      <c r="J57" s="181">
        <f>'将来負担比率（分子）の構造'!K$51</f>
        <v>33061</v>
      </c>
      <c r="K57" s="181"/>
      <c r="L57" s="181"/>
      <c r="M57" s="181">
        <f>'将来負担比率（分子）の構造'!L$51</f>
        <v>32994</v>
      </c>
      <c r="N57" s="181"/>
      <c r="O57" s="181"/>
      <c r="P57" s="181">
        <f>'将来負担比率（分子）の構造'!M$51</f>
        <v>32935</v>
      </c>
    </row>
    <row r="58" spans="1:16" x14ac:dyDescent="0.15">
      <c r="A58" s="181" t="s">
        <v>41</v>
      </c>
      <c r="B58" s="181"/>
      <c r="C58" s="181"/>
      <c r="D58" s="181">
        <f>'将来負担比率（分子）の構造'!I$50</f>
        <v>36762</v>
      </c>
      <c r="E58" s="181"/>
      <c r="F58" s="181"/>
      <c r="G58" s="181">
        <f>'将来負担比率（分子）の構造'!J$50</f>
        <v>37143</v>
      </c>
      <c r="H58" s="181"/>
      <c r="I58" s="181"/>
      <c r="J58" s="181">
        <f>'将来負担比率（分子）の構造'!K$50</f>
        <v>38124</v>
      </c>
      <c r="K58" s="181"/>
      <c r="L58" s="181"/>
      <c r="M58" s="181">
        <f>'将来負担比率（分子）の構造'!L$50</f>
        <v>33318</v>
      </c>
      <c r="N58" s="181"/>
      <c r="O58" s="181"/>
      <c r="P58" s="181">
        <f>'将来負担比率（分子）の構造'!M$50</f>
        <v>23081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16601</v>
      </c>
      <c r="C62" s="181"/>
      <c r="D62" s="181"/>
      <c r="E62" s="181">
        <f>'将来負担比率（分子）の構造'!J$45</f>
        <v>16182</v>
      </c>
      <c r="F62" s="181"/>
      <c r="G62" s="181"/>
      <c r="H62" s="181">
        <f>'将来負担比率（分子）の構造'!K$45</f>
        <v>15620</v>
      </c>
      <c r="I62" s="181"/>
      <c r="J62" s="181"/>
      <c r="K62" s="181">
        <f>'将来負担比率（分子）の構造'!L$45</f>
        <v>16285</v>
      </c>
      <c r="L62" s="181"/>
      <c r="M62" s="181"/>
      <c r="N62" s="181">
        <f>'将来負担比率（分子）の構造'!M$45</f>
        <v>16468</v>
      </c>
      <c r="O62" s="181"/>
      <c r="P62" s="181"/>
    </row>
    <row r="63" spans="1:16" x14ac:dyDescent="0.15">
      <c r="A63" s="181" t="s">
        <v>34</v>
      </c>
      <c r="B63" s="181">
        <f>'将来負担比率（分子）の構造'!I$44</f>
        <v>113</v>
      </c>
      <c r="C63" s="181"/>
      <c r="D63" s="181"/>
      <c r="E63" s="181">
        <f>'将来負担比率（分子）の構造'!J$44</f>
        <v>101</v>
      </c>
      <c r="F63" s="181"/>
      <c r="G63" s="181"/>
      <c r="H63" s="181">
        <f>'将来負担比率（分子）の構造'!K$44</f>
        <v>128</v>
      </c>
      <c r="I63" s="181"/>
      <c r="J63" s="181"/>
      <c r="K63" s="181">
        <f>'将来負担比率（分子）の構造'!L$44</f>
        <v>252</v>
      </c>
      <c r="L63" s="181"/>
      <c r="M63" s="181"/>
      <c r="N63" s="181">
        <f>'将来負担比率（分子）の構造'!M$44</f>
        <v>504</v>
      </c>
      <c r="O63" s="181"/>
      <c r="P63" s="181"/>
    </row>
    <row r="64" spans="1:16" x14ac:dyDescent="0.15">
      <c r="A64" s="181" t="s">
        <v>33</v>
      </c>
      <c r="B64" s="181">
        <f>'将来負担比率（分子）の構造'!I$43</f>
        <v>30886</v>
      </c>
      <c r="C64" s="181"/>
      <c r="D64" s="181"/>
      <c r="E64" s="181">
        <f>'将来負担比率（分子）の構造'!J$43</f>
        <v>29693</v>
      </c>
      <c r="F64" s="181"/>
      <c r="G64" s="181"/>
      <c r="H64" s="181">
        <f>'将来負担比率（分子）の構造'!K$43</f>
        <v>27782</v>
      </c>
      <c r="I64" s="181"/>
      <c r="J64" s="181"/>
      <c r="K64" s="181">
        <f>'将来負担比率（分子）の構造'!L$43</f>
        <v>26040</v>
      </c>
      <c r="L64" s="181"/>
      <c r="M64" s="181"/>
      <c r="N64" s="181">
        <f>'将来負担比率（分子）の構造'!M$43</f>
        <v>24264</v>
      </c>
      <c r="O64" s="181"/>
      <c r="P64" s="181"/>
    </row>
    <row r="65" spans="1:16" x14ac:dyDescent="0.15">
      <c r="A65" s="181" t="s">
        <v>32</v>
      </c>
      <c r="B65" s="181">
        <f>'将来負担比率（分子）の構造'!I$42</f>
        <v>2418</v>
      </c>
      <c r="C65" s="181"/>
      <c r="D65" s="181"/>
      <c r="E65" s="181">
        <f>'将来負担比率（分子）の構造'!J$42</f>
        <v>1635</v>
      </c>
      <c r="F65" s="181"/>
      <c r="G65" s="181"/>
      <c r="H65" s="181">
        <f>'将来負担比率（分子）の構造'!K$42</f>
        <v>1584</v>
      </c>
      <c r="I65" s="181"/>
      <c r="J65" s="181"/>
      <c r="K65" s="181">
        <f>'将来負担比率（分子）の構造'!L$42</f>
        <v>1638</v>
      </c>
      <c r="L65" s="181"/>
      <c r="M65" s="181"/>
      <c r="N65" s="181">
        <f>'将来負担比率（分子）の構造'!M$42</f>
        <v>1626</v>
      </c>
      <c r="O65" s="181"/>
      <c r="P65" s="181"/>
    </row>
    <row r="66" spans="1:16" x14ac:dyDescent="0.15">
      <c r="A66" s="181" t="s">
        <v>31</v>
      </c>
      <c r="B66" s="181">
        <f>'将来負担比率（分子）の構造'!I$41</f>
        <v>133433</v>
      </c>
      <c r="C66" s="181"/>
      <c r="D66" s="181"/>
      <c r="E66" s="181">
        <f>'将来負担比率（分子）の構造'!J$41</f>
        <v>134047</v>
      </c>
      <c r="F66" s="181"/>
      <c r="G66" s="181"/>
      <c r="H66" s="181">
        <f>'将来負担比率（分子）の構造'!K$41</f>
        <v>135427</v>
      </c>
      <c r="I66" s="181"/>
      <c r="J66" s="181"/>
      <c r="K66" s="181">
        <f>'将来負担比率（分子）の構造'!L$41</f>
        <v>138383</v>
      </c>
      <c r="L66" s="181"/>
      <c r="M66" s="181"/>
      <c r="N66" s="181">
        <f>'将来負担比率（分子）の構造'!M$41</f>
        <v>145285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10385</v>
      </c>
      <c r="C72" s="185">
        <f>基金残高に係る経年分析!G55</f>
        <v>8287</v>
      </c>
      <c r="D72" s="185">
        <f>基金残高に係る経年分析!H55</f>
        <v>6688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23042</v>
      </c>
      <c r="C74" s="185">
        <f>基金残高に係る経年分析!G57</f>
        <v>20550</v>
      </c>
      <c r="D74" s="185">
        <f>基金残高に係る経年分析!H57</f>
        <v>11827</v>
      </c>
    </row>
  </sheetData>
  <sheetProtection algorithmName="SHA-512" hashValue="HDtt1m+ND4n+OOBmiryxHYRo4cbSaVDfxNlb2u25MNQ4qvNg5xB2w05qpUpnhTZMbttjJtBFXkinCAU+AoNLdg==" saltValue="7+MNDrAQWiO8YQ3HYDu+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66510358</v>
      </c>
      <c r="S5" s="698"/>
      <c r="T5" s="698"/>
      <c r="U5" s="698"/>
      <c r="V5" s="698"/>
      <c r="W5" s="698"/>
      <c r="X5" s="698"/>
      <c r="Y5" s="741"/>
      <c r="Z5" s="759">
        <v>26.6</v>
      </c>
      <c r="AA5" s="759"/>
      <c r="AB5" s="759"/>
      <c r="AC5" s="759"/>
      <c r="AD5" s="760">
        <v>60884966</v>
      </c>
      <c r="AE5" s="760"/>
      <c r="AF5" s="760"/>
      <c r="AG5" s="760"/>
      <c r="AH5" s="760"/>
      <c r="AI5" s="760"/>
      <c r="AJ5" s="760"/>
      <c r="AK5" s="760"/>
      <c r="AL5" s="742">
        <v>75.400000000000006</v>
      </c>
      <c r="AM5" s="713"/>
      <c r="AN5" s="713"/>
      <c r="AO5" s="743"/>
      <c r="AP5" s="708" t="s">
        <v>228</v>
      </c>
      <c r="AQ5" s="709"/>
      <c r="AR5" s="709"/>
      <c r="AS5" s="709"/>
      <c r="AT5" s="709"/>
      <c r="AU5" s="709"/>
      <c r="AV5" s="709"/>
      <c r="AW5" s="709"/>
      <c r="AX5" s="709"/>
      <c r="AY5" s="709"/>
      <c r="AZ5" s="709"/>
      <c r="BA5" s="709"/>
      <c r="BB5" s="709"/>
      <c r="BC5" s="709"/>
      <c r="BD5" s="709"/>
      <c r="BE5" s="709"/>
      <c r="BF5" s="710"/>
      <c r="BG5" s="642">
        <v>59280023</v>
      </c>
      <c r="BH5" s="643"/>
      <c r="BI5" s="643"/>
      <c r="BJ5" s="643"/>
      <c r="BK5" s="643"/>
      <c r="BL5" s="643"/>
      <c r="BM5" s="643"/>
      <c r="BN5" s="644"/>
      <c r="BO5" s="675">
        <v>89.1</v>
      </c>
      <c r="BP5" s="675"/>
      <c r="BQ5" s="675"/>
      <c r="BR5" s="675"/>
      <c r="BS5" s="676" t="s">
        <v>229</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1105148</v>
      </c>
      <c r="S6" s="643"/>
      <c r="T6" s="643"/>
      <c r="U6" s="643"/>
      <c r="V6" s="643"/>
      <c r="W6" s="643"/>
      <c r="X6" s="643"/>
      <c r="Y6" s="644"/>
      <c r="Z6" s="675">
        <v>0.4</v>
      </c>
      <c r="AA6" s="675"/>
      <c r="AB6" s="675"/>
      <c r="AC6" s="675"/>
      <c r="AD6" s="676">
        <v>1105148</v>
      </c>
      <c r="AE6" s="676"/>
      <c r="AF6" s="676"/>
      <c r="AG6" s="676"/>
      <c r="AH6" s="676"/>
      <c r="AI6" s="676"/>
      <c r="AJ6" s="676"/>
      <c r="AK6" s="676"/>
      <c r="AL6" s="645">
        <v>1.4</v>
      </c>
      <c r="AM6" s="646"/>
      <c r="AN6" s="646"/>
      <c r="AO6" s="677"/>
      <c r="AP6" s="639" t="s">
        <v>234</v>
      </c>
      <c r="AQ6" s="640"/>
      <c r="AR6" s="640"/>
      <c r="AS6" s="640"/>
      <c r="AT6" s="640"/>
      <c r="AU6" s="640"/>
      <c r="AV6" s="640"/>
      <c r="AW6" s="640"/>
      <c r="AX6" s="640"/>
      <c r="AY6" s="640"/>
      <c r="AZ6" s="640"/>
      <c r="BA6" s="640"/>
      <c r="BB6" s="640"/>
      <c r="BC6" s="640"/>
      <c r="BD6" s="640"/>
      <c r="BE6" s="640"/>
      <c r="BF6" s="641"/>
      <c r="BG6" s="642">
        <v>59280023</v>
      </c>
      <c r="BH6" s="643"/>
      <c r="BI6" s="643"/>
      <c r="BJ6" s="643"/>
      <c r="BK6" s="643"/>
      <c r="BL6" s="643"/>
      <c r="BM6" s="643"/>
      <c r="BN6" s="644"/>
      <c r="BO6" s="675">
        <v>89.1</v>
      </c>
      <c r="BP6" s="675"/>
      <c r="BQ6" s="675"/>
      <c r="BR6" s="675"/>
      <c r="BS6" s="676" t="s">
        <v>129</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759689</v>
      </c>
      <c r="CS6" s="643"/>
      <c r="CT6" s="643"/>
      <c r="CU6" s="643"/>
      <c r="CV6" s="643"/>
      <c r="CW6" s="643"/>
      <c r="CX6" s="643"/>
      <c r="CY6" s="644"/>
      <c r="CZ6" s="742">
        <v>0.3</v>
      </c>
      <c r="DA6" s="713"/>
      <c r="DB6" s="713"/>
      <c r="DC6" s="745"/>
      <c r="DD6" s="648" t="s">
        <v>229</v>
      </c>
      <c r="DE6" s="643"/>
      <c r="DF6" s="643"/>
      <c r="DG6" s="643"/>
      <c r="DH6" s="643"/>
      <c r="DI6" s="643"/>
      <c r="DJ6" s="643"/>
      <c r="DK6" s="643"/>
      <c r="DL6" s="643"/>
      <c r="DM6" s="643"/>
      <c r="DN6" s="643"/>
      <c r="DO6" s="643"/>
      <c r="DP6" s="644"/>
      <c r="DQ6" s="648">
        <v>759689</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69350</v>
      </c>
      <c r="S7" s="643"/>
      <c r="T7" s="643"/>
      <c r="U7" s="643"/>
      <c r="V7" s="643"/>
      <c r="W7" s="643"/>
      <c r="X7" s="643"/>
      <c r="Y7" s="644"/>
      <c r="Z7" s="675">
        <v>0</v>
      </c>
      <c r="AA7" s="675"/>
      <c r="AB7" s="675"/>
      <c r="AC7" s="675"/>
      <c r="AD7" s="676">
        <v>69350</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29416636</v>
      </c>
      <c r="BH7" s="643"/>
      <c r="BI7" s="643"/>
      <c r="BJ7" s="643"/>
      <c r="BK7" s="643"/>
      <c r="BL7" s="643"/>
      <c r="BM7" s="643"/>
      <c r="BN7" s="644"/>
      <c r="BO7" s="675">
        <v>44.2</v>
      </c>
      <c r="BP7" s="675"/>
      <c r="BQ7" s="675"/>
      <c r="BR7" s="675"/>
      <c r="BS7" s="676" t="s">
        <v>229</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68862005</v>
      </c>
      <c r="CS7" s="643"/>
      <c r="CT7" s="643"/>
      <c r="CU7" s="643"/>
      <c r="CV7" s="643"/>
      <c r="CW7" s="643"/>
      <c r="CX7" s="643"/>
      <c r="CY7" s="644"/>
      <c r="CZ7" s="675">
        <v>28.5</v>
      </c>
      <c r="DA7" s="675"/>
      <c r="DB7" s="675"/>
      <c r="DC7" s="675"/>
      <c r="DD7" s="648">
        <v>14988364</v>
      </c>
      <c r="DE7" s="643"/>
      <c r="DF7" s="643"/>
      <c r="DG7" s="643"/>
      <c r="DH7" s="643"/>
      <c r="DI7" s="643"/>
      <c r="DJ7" s="643"/>
      <c r="DK7" s="643"/>
      <c r="DL7" s="643"/>
      <c r="DM7" s="643"/>
      <c r="DN7" s="643"/>
      <c r="DO7" s="643"/>
      <c r="DP7" s="644"/>
      <c r="DQ7" s="648">
        <v>11403834</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261321</v>
      </c>
      <c r="S8" s="643"/>
      <c r="T8" s="643"/>
      <c r="U8" s="643"/>
      <c r="V8" s="643"/>
      <c r="W8" s="643"/>
      <c r="X8" s="643"/>
      <c r="Y8" s="644"/>
      <c r="Z8" s="675">
        <v>0.1</v>
      </c>
      <c r="AA8" s="675"/>
      <c r="AB8" s="675"/>
      <c r="AC8" s="675"/>
      <c r="AD8" s="676">
        <v>261321</v>
      </c>
      <c r="AE8" s="676"/>
      <c r="AF8" s="676"/>
      <c r="AG8" s="676"/>
      <c r="AH8" s="676"/>
      <c r="AI8" s="676"/>
      <c r="AJ8" s="676"/>
      <c r="AK8" s="676"/>
      <c r="AL8" s="645">
        <v>0.3</v>
      </c>
      <c r="AM8" s="646"/>
      <c r="AN8" s="646"/>
      <c r="AO8" s="677"/>
      <c r="AP8" s="639" t="s">
        <v>240</v>
      </c>
      <c r="AQ8" s="640"/>
      <c r="AR8" s="640"/>
      <c r="AS8" s="640"/>
      <c r="AT8" s="640"/>
      <c r="AU8" s="640"/>
      <c r="AV8" s="640"/>
      <c r="AW8" s="640"/>
      <c r="AX8" s="640"/>
      <c r="AY8" s="640"/>
      <c r="AZ8" s="640"/>
      <c r="BA8" s="640"/>
      <c r="BB8" s="640"/>
      <c r="BC8" s="640"/>
      <c r="BD8" s="640"/>
      <c r="BE8" s="640"/>
      <c r="BF8" s="641"/>
      <c r="BG8" s="642">
        <v>715647</v>
      </c>
      <c r="BH8" s="643"/>
      <c r="BI8" s="643"/>
      <c r="BJ8" s="643"/>
      <c r="BK8" s="643"/>
      <c r="BL8" s="643"/>
      <c r="BM8" s="643"/>
      <c r="BN8" s="644"/>
      <c r="BO8" s="675">
        <v>1.1000000000000001</v>
      </c>
      <c r="BP8" s="675"/>
      <c r="BQ8" s="675"/>
      <c r="BR8" s="675"/>
      <c r="BS8" s="648" t="s">
        <v>129</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63323344</v>
      </c>
      <c r="CS8" s="643"/>
      <c r="CT8" s="643"/>
      <c r="CU8" s="643"/>
      <c r="CV8" s="643"/>
      <c r="CW8" s="643"/>
      <c r="CX8" s="643"/>
      <c r="CY8" s="644"/>
      <c r="CZ8" s="675">
        <v>26.2</v>
      </c>
      <c r="DA8" s="675"/>
      <c r="DB8" s="675"/>
      <c r="DC8" s="675"/>
      <c r="DD8" s="648">
        <v>1539471</v>
      </c>
      <c r="DE8" s="643"/>
      <c r="DF8" s="643"/>
      <c r="DG8" s="643"/>
      <c r="DH8" s="643"/>
      <c r="DI8" s="643"/>
      <c r="DJ8" s="643"/>
      <c r="DK8" s="643"/>
      <c r="DL8" s="643"/>
      <c r="DM8" s="643"/>
      <c r="DN8" s="643"/>
      <c r="DO8" s="643"/>
      <c r="DP8" s="644"/>
      <c r="DQ8" s="648">
        <v>29421322</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305063</v>
      </c>
      <c r="S9" s="643"/>
      <c r="T9" s="643"/>
      <c r="U9" s="643"/>
      <c r="V9" s="643"/>
      <c r="W9" s="643"/>
      <c r="X9" s="643"/>
      <c r="Y9" s="644"/>
      <c r="Z9" s="675">
        <v>0.1</v>
      </c>
      <c r="AA9" s="675"/>
      <c r="AB9" s="675"/>
      <c r="AC9" s="675"/>
      <c r="AD9" s="676">
        <v>305063</v>
      </c>
      <c r="AE9" s="676"/>
      <c r="AF9" s="676"/>
      <c r="AG9" s="676"/>
      <c r="AH9" s="676"/>
      <c r="AI9" s="676"/>
      <c r="AJ9" s="676"/>
      <c r="AK9" s="676"/>
      <c r="AL9" s="645">
        <v>0.4</v>
      </c>
      <c r="AM9" s="646"/>
      <c r="AN9" s="646"/>
      <c r="AO9" s="677"/>
      <c r="AP9" s="639" t="s">
        <v>243</v>
      </c>
      <c r="AQ9" s="640"/>
      <c r="AR9" s="640"/>
      <c r="AS9" s="640"/>
      <c r="AT9" s="640"/>
      <c r="AU9" s="640"/>
      <c r="AV9" s="640"/>
      <c r="AW9" s="640"/>
      <c r="AX9" s="640"/>
      <c r="AY9" s="640"/>
      <c r="AZ9" s="640"/>
      <c r="BA9" s="640"/>
      <c r="BB9" s="640"/>
      <c r="BC9" s="640"/>
      <c r="BD9" s="640"/>
      <c r="BE9" s="640"/>
      <c r="BF9" s="641"/>
      <c r="BG9" s="642">
        <v>24354128</v>
      </c>
      <c r="BH9" s="643"/>
      <c r="BI9" s="643"/>
      <c r="BJ9" s="643"/>
      <c r="BK9" s="643"/>
      <c r="BL9" s="643"/>
      <c r="BM9" s="643"/>
      <c r="BN9" s="644"/>
      <c r="BO9" s="675">
        <v>36.6</v>
      </c>
      <c r="BP9" s="675"/>
      <c r="BQ9" s="675"/>
      <c r="BR9" s="675"/>
      <c r="BS9" s="648" t="s">
        <v>129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14357729</v>
      </c>
      <c r="CS9" s="643"/>
      <c r="CT9" s="643"/>
      <c r="CU9" s="643"/>
      <c r="CV9" s="643"/>
      <c r="CW9" s="643"/>
      <c r="CX9" s="643"/>
      <c r="CY9" s="644"/>
      <c r="CZ9" s="675">
        <v>5.9</v>
      </c>
      <c r="DA9" s="675"/>
      <c r="DB9" s="675"/>
      <c r="DC9" s="675"/>
      <c r="DD9" s="648">
        <v>1521299</v>
      </c>
      <c r="DE9" s="643"/>
      <c r="DF9" s="643"/>
      <c r="DG9" s="643"/>
      <c r="DH9" s="643"/>
      <c r="DI9" s="643"/>
      <c r="DJ9" s="643"/>
      <c r="DK9" s="643"/>
      <c r="DL9" s="643"/>
      <c r="DM9" s="643"/>
      <c r="DN9" s="643"/>
      <c r="DO9" s="643"/>
      <c r="DP9" s="644"/>
      <c r="DQ9" s="648">
        <v>11754428</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129</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1325851</v>
      </c>
      <c r="BH10" s="643"/>
      <c r="BI10" s="643"/>
      <c r="BJ10" s="643"/>
      <c r="BK10" s="643"/>
      <c r="BL10" s="643"/>
      <c r="BM10" s="643"/>
      <c r="BN10" s="644"/>
      <c r="BO10" s="675">
        <v>2</v>
      </c>
      <c r="BP10" s="675"/>
      <c r="BQ10" s="675"/>
      <c r="BR10" s="675"/>
      <c r="BS10" s="648" t="s">
        <v>229</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148461</v>
      </c>
      <c r="CS10" s="643"/>
      <c r="CT10" s="643"/>
      <c r="CU10" s="643"/>
      <c r="CV10" s="643"/>
      <c r="CW10" s="643"/>
      <c r="CX10" s="643"/>
      <c r="CY10" s="644"/>
      <c r="CZ10" s="675">
        <v>0.1</v>
      </c>
      <c r="DA10" s="675"/>
      <c r="DB10" s="675"/>
      <c r="DC10" s="675"/>
      <c r="DD10" s="648">
        <v>7024</v>
      </c>
      <c r="DE10" s="643"/>
      <c r="DF10" s="643"/>
      <c r="DG10" s="643"/>
      <c r="DH10" s="643"/>
      <c r="DI10" s="643"/>
      <c r="DJ10" s="643"/>
      <c r="DK10" s="643"/>
      <c r="DL10" s="643"/>
      <c r="DM10" s="643"/>
      <c r="DN10" s="643"/>
      <c r="DO10" s="643"/>
      <c r="DP10" s="644"/>
      <c r="DQ10" s="648">
        <v>139283</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9171836</v>
      </c>
      <c r="S11" s="643"/>
      <c r="T11" s="643"/>
      <c r="U11" s="643"/>
      <c r="V11" s="643"/>
      <c r="W11" s="643"/>
      <c r="X11" s="643"/>
      <c r="Y11" s="644"/>
      <c r="Z11" s="645">
        <v>3.7</v>
      </c>
      <c r="AA11" s="646"/>
      <c r="AB11" s="646"/>
      <c r="AC11" s="647"/>
      <c r="AD11" s="648">
        <v>9171836</v>
      </c>
      <c r="AE11" s="643"/>
      <c r="AF11" s="643"/>
      <c r="AG11" s="643"/>
      <c r="AH11" s="643"/>
      <c r="AI11" s="643"/>
      <c r="AJ11" s="643"/>
      <c r="AK11" s="644"/>
      <c r="AL11" s="645">
        <v>11.4</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3021010</v>
      </c>
      <c r="BH11" s="643"/>
      <c r="BI11" s="643"/>
      <c r="BJ11" s="643"/>
      <c r="BK11" s="643"/>
      <c r="BL11" s="643"/>
      <c r="BM11" s="643"/>
      <c r="BN11" s="644"/>
      <c r="BO11" s="675">
        <v>4.5</v>
      </c>
      <c r="BP11" s="675"/>
      <c r="BQ11" s="675"/>
      <c r="BR11" s="675"/>
      <c r="BS11" s="648" t="s">
        <v>129</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1272810</v>
      </c>
      <c r="CS11" s="643"/>
      <c r="CT11" s="643"/>
      <c r="CU11" s="643"/>
      <c r="CV11" s="643"/>
      <c r="CW11" s="643"/>
      <c r="CX11" s="643"/>
      <c r="CY11" s="644"/>
      <c r="CZ11" s="675">
        <v>0.5</v>
      </c>
      <c r="DA11" s="675"/>
      <c r="DB11" s="675"/>
      <c r="DC11" s="675"/>
      <c r="DD11" s="648">
        <v>505997</v>
      </c>
      <c r="DE11" s="643"/>
      <c r="DF11" s="643"/>
      <c r="DG11" s="643"/>
      <c r="DH11" s="643"/>
      <c r="DI11" s="643"/>
      <c r="DJ11" s="643"/>
      <c r="DK11" s="643"/>
      <c r="DL11" s="643"/>
      <c r="DM11" s="643"/>
      <c r="DN11" s="643"/>
      <c r="DO11" s="643"/>
      <c r="DP11" s="644"/>
      <c r="DQ11" s="648">
        <v>990443</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21200</v>
      </c>
      <c r="S12" s="643"/>
      <c r="T12" s="643"/>
      <c r="U12" s="643"/>
      <c r="V12" s="643"/>
      <c r="W12" s="643"/>
      <c r="X12" s="643"/>
      <c r="Y12" s="644"/>
      <c r="Z12" s="675">
        <v>0</v>
      </c>
      <c r="AA12" s="675"/>
      <c r="AB12" s="675"/>
      <c r="AC12" s="675"/>
      <c r="AD12" s="676">
        <v>21200</v>
      </c>
      <c r="AE12" s="676"/>
      <c r="AF12" s="676"/>
      <c r="AG12" s="676"/>
      <c r="AH12" s="676"/>
      <c r="AI12" s="676"/>
      <c r="AJ12" s="676"/>
      <c r="AK12" s="676"/>
      <c r="AL12" s="645">
        <v>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26503572</v>
      </c>
      <c r="BH12" s="643"/>
      <c r="BI12" s="643"/>
      <c r="BJ12" s="643"/>
      <c r="BK12" s="643"/>
      <c r="BL12" s="643"/>
      <c r="BM12" s="643"/>
      <c r="BN12" s="644"/>
      <c r="BO12" s="675">
        <v>39.799999999999997</v>
      </c>
      <c r="BP12" s="675"/>
      <c r="BQ12" s="675"/>
      <c r="BR12" s="675"/>
      <c r="BS12" s="648" t="s">
        <v>229</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36558929</v>
      </c>
      <c r="CS12" s="643"/>
      <c r="CT12" s="643"/>
      <c r="CU12" s="643"/>
      <c r="CV12" s="643"/>
      <c r="CW12" s="643"/>
      <c r="CX12" s="643"/>
      <c r="CY12" s="644"/>
      <c r="CZ12" s="675">
        <v>15.1</v>
      </c>
      <c r="DA12" s="675"/>
      <c r="DB12" s="675"/>
      <c r="DC12" s="675"/>
      <c r="DD12" s="648">
        <v>152735</v>
      </c>
      <c r="DE12" s="643"/>
      <c r="DF12" s="643"/>
      <c r="DG12" s="643"/>
      <c r="DH12" s="643"/>
      <c r="DI12" s="643"/>
      <c r="DJ12" s="643"/>
      <c r="DK12" s="643"/>
      <c r="DL12" s="643"/>
      <c r="DM12" s="643"/>
      <c r="DN12" s="643"/>
      <c r="DO12" s="643"/>
      <c r="DP12" s="644"/>
      <c r="DQ12" s="648">
        <v>5109022</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229</v>
      </c>
      <c r="AA13" s="675"/>
      <c r="AB13" s="675"/>
      <c r="AC13" s="675"/>
      <c r="AD13" s="676" t="s">
        <v>129</v>
      </c>
      <c r="AE13" s="676"/>
      <c r="AF13" s="676"/>
      <c r="AG13" s="676"/>
      <c r="AH13" s="676"/>
      <c r="AI13" s="676"/>
      <c r="AJ13" s="676"/>
      <c r="AK13" s="676"/>
      <c r="AL13" s="645" t="s">
        <v>129</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26453363</v>
      </c>
      <c r="BH13" s="643"/>
      <c r="BI13" s="643"/>
      <c r="BJ13" s="643"/>
      <c r="BK13" s="643"/>
      <c r="BL13" s="643"/>
      <c r="BM13" s="643"/>
      <c r="BN13" s="644"/>
      <c r="BO13" s="675">
        <v>39.799999999999997</v>
      </c>
      <c r="BP13" s="675"/>
      <c r="BQ13" s="675"/>
      <c r="BR13" s="675"/>
      <c r="BS13" s="648" t="s">
        <v>129</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16084193</v>
      </c>
      <c r="CS13" s="643"/>
      <c r="CT13" s="643"/>
      <c r="CU13" s="643"/>
      <c r="CV13" s="643"/>
      <c r="CW13" s="643"/>
      <c r="CX13" s="643"/>
      <c r="CY13" s="644"/>
      <c r="CZ13" s="675">
        <v>6.6</v>
      </c>
      <c r="DA13" s="675"/>
      <c r="DB13" s="675"/>
      <c r="DC13" s="675"/>
      <c r="DD13" s="648">
        <v>9313443</v>
      </c>
      <c r="DE13" s="643"/>
      <c r="DF13" s="643"/>
      <c r="DG13" s="643"/>
      <c r="DH13" s="643"/>
      <c r="DI13" s="643"/>
      <c r="DJ13" s="643"/>
      <c r="DK13" s="643"/>
      <c r="DL13" s="643"/>
      <c r="DM13" s="643"/>
      <c r="DN13" s="643"/>
      <c r="DO13" s="643"/>
      <c r="DP13" s="644"/>
      <c r="DQ13" s="648">
        <v>9056531</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129</v>
      </c>
      <c r="AA14" s="675"/>
      <c r="AB14" s="675"/>
      <c r="AC14" s="675"/>
      <c r="AD14" s="676" t="s">
        <v>229</v>
      </c>
      <c r="AE14" s="676"/>
      <c r="AF14" s="676"/>
      <c r="AG14" s="676"/>
      <c r="AH14" s="676"/>
      <c r="AI14" s="676"/>
      <c r="AJ14" s="676"/>
      <c r="AK14" s="676"/>
      <c r="AL14" s="645" t="s">
        <v>229</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937534</v>
      </c>
      <c r="BH14" s="643"/>
      <c r="BI14" s="643"/>
      <c r="BJ14" s="643"/>
      <c r="BK14" s="643"/>
      <c r="BL14" s="643"/>
      <c r="BM14" s="643"/>
      <c r="BN14" s="644"/>
      <c r="BO14" s="675">
        <v>1.4</v>
      </c>
      <c r="BP14" s="675"/>
      <c r="BQ14" s="675"/>
      <c r="BR14" s="675"/>
      <c r="BS14" s="648" t="s">
        <v>229</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6952393</v>
      </c>
      <c r="CS14" s="643"/>
      <c r="CT14" s="643"/>
      <c r="CU14" s="643"/>
      <c r="CV14" s="643"/>
      <c r="CW14" s="643"/>
      <c r="CX14" s="643"/>
      <c r="CY14" s="644"/>
      <c r="CZ14" s="675">
        <v>2.9</v>
      </c>
      <c r="DA14" s="675"/>
      <c r="DB14" s="675"/>
      <c r="DC14" s="675"/>
      <c r="DD14" s="648">
        <v>674824</v>
      </c>
      <c r="DE14" s="643"/>
      <c r="DF14" s="643"/>
      <c r="DG14" s="643"/>
      <c r="DH14" s="643"/>
      <c r="DI14" s="643"/>
      <c r="DJ14" s="643"/>
      <c r="DK14" s="643"/>
      <c r="DL14" s="643"/>
      <c r="DM14" s="643"/>
      <c r="DN14" s="643"/>
      <c r="DO14" s="643"/>
      <c r="DP14" s="644"/>
      <c r="DQ14" s="648">
        <v>4205583</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129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2422281</v>
      </c>
      <c r="BH15" s="643"/>
      <c r="BI15" s="643"/>
      <c r="BJ15" s="643"/>
      <c r="BK15" s="643"/>
      <c r="BL15" s="643"/>
      <c r="BM15" s="643"/>
      <c r="BN15" s="644"/>
      <c r="BO15" s="675">
        <v>3.6</v>
      </c>
      <c r="BP15" s="675"/>
      <c r="BQ15" s="675"/>
      <c r="BR15" s="675"/>
      <c r="BS15" s="648" t="s">
        <v>129</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17948335</v>
      </c>
      <c r="CS15" s="643"/>
      <c r="CT15" s="643"/>
      <c r="CU15" s="643"/>
      <c r="CV15" s="643"/>
      <c r="CW15" s="643"/>
      <c r="CX15" s="643"/>
      <c r="CY15" s="644"/>
      <c r="CZ15" s="675">
        <v>7.4</v>
      </c>
      <c r="DA15" s="675"/>
      <c r="DB15" s="675"/>
      <c r="DC15" s="675"/>
      <c r="DD15" s="648">
        <v>2062331</v>
      </c>
      <c r="DE15" s="643"/>
      <c r="DF15" s="643"/>
      <c r="DG15" s="643"/>
      <c r="DH15" s="643"/>
      <c r="DI15" s="643"/>
      <c r="DJ15" s="643"/>
      <c r="DK15" s="643"/>
      <c r="DL15" s="643"/>
      <c r="DM15" s="643"/>
      <c r="DN15" s="643"/>
      <c r="DO15" s="643"/>
      <c r="DP15" s="644"/>
      <c r="DQ15" s="648">
        <v>12803791</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97305</v>
      </c>
      <c r="S16" s="643"/>
      <c r="T16" s="643"/>
      <c r="U16" s="643"/>
      <c r="V16" s="643"/>
      <c r="W16" s="643"/>
      <c r="X16" s="643"/>
      <c r="Y16" s="644"/>
      <c r="Z16" s="675">
        <v>0</v>
      </c>
      <c r="AA16" s="675"/>
      <c r="AB16" s="675"/>
      <c r="AC16" s="675"/>
      <c r="AD16" s="676">
        <v>97305</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229</v>
      </c>
      <c r="BP16" s="675"/>
      <c r="BQ16" s="675"/>
      <c r="BR16" s="675"/>
      <c r="BS16" s="648" t="s">
        <v>229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3118374</v>
      </c>
      <c r="CS16" s="643"/>
      <c r="CT16" s="643"/>
      <c r="CU16" s="643"/>
      <c r="CV16" s="643"/>
      <c r="CW16" s="643"/>
      <c r="CX16" s="643"/>
      <c r="CY16" s="644"/>
      <c r="CZ16" s="675">
        <v>1.3</v>
      </c>
      <c r="DA16" s="675"/>
      <c r="DB16" s="675"/>
      <c r="DC16" s="675"/>
      <c r="DD16" s="648" t="s">
        <v>129</v>
      </c>
      <c r="DE16" s="643"/>
      <c r="DF16" s="643"/>
      <c r="DG16" s="643"/>
      <c r="DH16" s="643"/>
      <c r="DI16" s="643"/>
      <c r="DJ16" s="643"/>
      <c r="DK16" s="643"/>
      <c r="DL16" s="643"/>
      <c r="DM16" s="643"/>
      <c r="DN16" s="643"/>
      <c r="DO16" s="643"/>
      <c r="DP16" s="644"/>
      <c r="DQ16" s="648">
        <v>25467</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521908</v>
      </c>
      <c r="S17" s="643"/>
      <c r="T17" s="643"/>
      <c r="U17" s="643"/>
      <c r="V17" s="643"/>
      <c r="W17" s="643"/>
      <c r="X17" s="643"/>
      <c r="Y17" s="644"/>
      <c r="Z17" s="675">
        <v>0.2</v>
      </c>
      <c r="AA17" s="675"/>
      <c r="AB17" s="675"/>
      <c r="AC17" s="675"/>
      <c r="AD17" s="676">
        <v>521908</v>
      </c>
      <c r="AE17" s="676"/>
      <c r="AF17" s="676"/>
      <c r="AG17" s="676"/>
      <c r="AH17" s="676"/>
      <c r="AI17" s="676"/>
      <c r="AJ17" s="676"/>
      <c r="AK17" s="676"/>
      <c r="AL17" s="645">
        <v>0.6</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229</v>
      </c>
      <c r="BH17" s="643"/>
      <c r="BI17" s="643"/>
      <c r="BJ17" s="643"/>
      <c r="BK17" s="643"/>
      <c r="BL17" s="643"/>
      <c r="BM17" s="643"/>
      <c r="BN17" s="644"/>
      <c r="BO17" s="675" t="s">
        <v>229</v>
      </c>
      <c r="BP17" s="675"/>
      <c r="BQ17" s="675"/>
      <c r="BR17" s="675"/>
      <c r="BS17" s="648" t="s">
        <v>229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12508432</v>
      </c>
      <c r="CS17" s="643"/>
      <c r="CT17" s="643"/>
      <c r="CU17" s="643"/>
      <c r="CV17" s="643"/>
      <c r="CW17" s="643"/>
      <c r="CX17" s="643"/>
      <c r="CY17" s="644"/>
      <c r="CZ17" s="675">
        <v>5.2</v>
      </c>
      <c r="DA17" s="675"/>
      <c r="DB17" s="675"/>
      <c r="DC17" s="675"/>
      <c r="DD17" s="648" t="s">
        <v>229</v>
      </c>
      <c r="DE17" s="643"/>
      <c r="DF17" s="643"/>
      <c r="DG17" s="643"/>
      <c r="DH17" s="643"/>
      <c r="DI17" s="643"/>
      <c r="DJ17" s="643"/>
      <c r="DK17" s="643"/>
      <c r="DL17" s="643"/>
      <c r="DM17" s="643"/>
      <c r="DN17" s="643"/>
      <c r="DO17" s="643"/>
      <c r="DP17" s="644"/>
      <c r="DQ17" s="648">
        <v>12405326</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448355</v>
      </c>
      <c r="S18" s="643"/>
      <c r="T18" s="643"/>
      <c r="U18" s="643"/>
      <c r="V18" s="643"/>
      <c r="W18" s="643"/>
      <c r="X18" s="643"/>
      <c r="Y18" s="644"/>
      <c r="Z18" s="675">
        <v>0.2</v>
      </c>
      <c r="AA18" s="675"/>
      <c r="AB18" s="675"/>
      <c r="AC18" s="675"/>
      <c r="AD18" s="676">
        <v>448355</v>
      </c>
      <c r="AE18" s="676"/>
      <c r="AF18" s="676"/>
      <c r="AG18" s="676"/>
      <c r="AH18" s="676"/>
      <c r="AI18" s="676"/>
      <c r="AJ18" s="676"/>
      <c r="AK18" s="676"/>
      <c r="AL18" s="645">
        <v>0.6</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129</v>
      </c>
      <c r="DA18" s="675"/>
      <c r="DB18" s="675"/>
      <c r="DC18" s="675"/>
      <c r="DD18" s="648" t="s">
        <v>229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364019</v>
      </c>
      <c r="S19" s="643"/>
      <c r="T19" s="643"/>
      <c r="U19" s="643"/>
      <c r="V19" s="643"/>
      <c r="W19" s="643"/>
      <c r="X19" s="643"/>
      <c r="Y19" s="644"/>
      <c r="Z19" s="675">
        <v>0.1</v>
      </c>
      <c r="AA19" s="675"/>
      <c r="AB19" s="675"/>
      <c r="AC19" s="675"/>
      <c r="AD19" s="676">
        <v>364019</v>
      </c>
      <c r="AE19" s="676"/>
      <c r="AF19" s="676"/>
      <c r="AG19" s="676"/>
      <c r="AH19" s="676"/>
      <c r="AI19" s="676"/>
      <c r="AJ19" s="676"/>
      <c r="AK19" s="676"/>
      <c r="AL19" s="645">
        <v>0.5</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7230335</v>
      </c>
      <c r="BH19" s="643"/>
      <c r="BI19" s="643"/>
      <c r="BJ19" s="643"/>
      <c r="BK19" s="643"/>
      <c r="BL19" s="643"/>
      <c r="BM19" s="643"/>
      <c r="BN19" s="644"/>
      <c r="BO19" s="675">
        <v>10.9</v>
      </c>
      <c r="BP19" s="675"/>
      <c r="BQ19" s="675"/>
      <c r="BR19" s="675"/>
      <c r="BS19" s="648" t="s">
        <v>129</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229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50166</v>
      </c>
      <c r="S20" s="643"/>
      <c r="T20" s="643"/>
      <c r="U20" s="643"/>
      <c r="V20" s="643"/>
      <c r="W20" s="643"/>
      <c r="X20" s="643"/>
      <c r="Y20" s="644"/>
      <c r="Z20" s="675">
        <v>0</v>
      </c>
      <c r="AA20" s="675"/>
      <c r="AB20" s="675"/>
      <c r="AC20" s="675"/>
      <c r="AD20" s="676">
        <v>50166</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7230335</v>
      </c>
      <c r="BH20" s="643"/>
      <c r="BI20" s="643"/>
      <c r="BJ20" s="643"/>
      <c r="BK20" s="643"/>
      <c r="BL20" s="643"/>
      <c r="BM20" s="643"/>
      <c r="BN20" s="644"/>
      <c r="BO20" s="675">
        <v>10.9</v>
      </c>
      <c r="BP20" s="675"/>
      <c r="BQ20" s="675"/>
      <c r="BR20" s="675"/>
      <c r="BS20" s="648" t="s">
        <v>129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241894694</v>
      </c>
      <c r="CS20" s="643"/>
      <c r="CT20" s="643"/>
      <c r="CU20" s="643"/>
      <c r="CV20" s="643"/>
      <c r="CW20" s="643"/>
      <c r="CX20" s="643"/>
      <c r="CY20" s="644"/>
      <c r="CZ20" s="675">
        <v>100</v>
      </c>
      <c r="DA20" s="675"/>
      <c r="DB20" s="675"/>
      <c r="DC20" s="675"/>
      <c r="DD20" s="648">
        <v>30765488</v>
      </c>
      <c r="DE20" s="643"/>
      <c r="DF20" s="643"/>
      <c r="DG20" s="643"/>
      <c r="DH20" s="643"/>
      <c r="DI20" s="643"/>
      <c r="DJ20" s="643"/>
      <c r="DK20" s="643"/>
      <c r="DL20" s="643"/>
      <c r="DM20" s="643"/>
      <c r="DN20" s="643"/>
      <c r="DO20" s="643"/>
      <c r="DP20" s="644"/>
      <c r="DQ20" s="648">
        <v>98074719</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34170</v>
      </c>
      <c r="S21" s="643"/>
      <c r="T21" s="643"/>
      <c r="U21" s="643"/>
      <c r="V21" s="643"/>
      <c r="W21" s="643"/>
      <c r="X21" s="643"/>
      <c r="Y21" s="644"/>
      <c r="Z21" s="675">
        <v>0</v>
      </c>
      <c r="AA21" s="675"/>
      <c r="AB21" s="675"/>
      <c r="AC21" s="675"/>
      <c r="AD21" s="676">
        <v>34170</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18577</v>
      </c>
      <c r="BH21" s="643"/>
      <c r="BI21" s="643"/>
      <c r="BJ21" s="643"/>
      <c r="BK21" s="643"/>
      <c r="BL21" s="643"/>
      <c r="BM21" s="643"/>
      <c r="BN21" s="644"/>
      <c r="BO21" s="675">
        <v>0</v>
      </c>
      <c r="BP21" s="675"/>
      <c r="BQ21" s="675"/>
      <c r="BR21" s="675"/>
      <c r="BS21" s="648" t="s">
        <v>229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7778381</v>
      </c>
      <c r="S22" s="643"/>
      <c r="T22" s="643"/>
      <c r="U22" s="643"/>
      <c r="V22" s="643"/>
      <c r="W22" s="643"/>
      <c r="X22" s="643"/>
      <c r="Y22" s="644"/>
      <c r="Z22" s="675">
        <v>3.1</v>
      </c>
      <c r="AA22" s="675"/>
      <c r="AB22" s="675"/>
      <c r="AC22" s="675"/>
      <c r="AD22" s="676">
        <v>7007144</v>
      </c>
      <c r="AE22" s="676"/>
      <c r="AF22" s="676"/>
      <c r="AG22" s="676"/>
      <c r="AH22" s="676"/>
      <c r="AI22" s="676"/>
      <c r="AJ22" s="676"/>
      <c r="AK22" s="676"/>
      <c r="AL22" s="645">
        <v>8.6999999999999993</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v>1586366</v>
      </c>
      <c r="BH22" s="643"/>
      <c r="BI22" s="643"/>
      <c r="BJ22" s="643"/>
      <c r="BK22" s="643"/>
      <c r="BL22" s="643"/>
      <c r="BM22" s="643"/>
      <c r="BN22" s="644"/>
      <c r="BO22" s="675">
        <v>2.4</v>
      </c>
      <c r="BP22" s="675"/>
      <c r="BQ22" s="675"/>
      <c r="BR22" s="675"/>
      <c r="BS22" s="648" t="s">
        <v>129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7007144</v>
      </c>
      <c r="S23" s="643"/>
      <c r="T23" s="643"/>
      <c r="U23" s="643"/>
      <c r="V23" s="643"/>
      <c r="W23" s="643"/>
      <c r="X23" s="643"/>
      <c r="Y23" s="644"/>
      <c r="Z23" s="675">
        <v>2.8</v>
      </c>
      <c r="AA23" s="675"/>
      <c r="AB23" s="675"/>
      <c r="AC23" s="675"/>
      <c r="AD23" s="676">
        <v>7007144</v>
      </c>
      <c r="AE23" s="676"/>
      <c r="AF23" s="676"/>
      <c r="AG23" s="676"/>
      <c r="AH23" s="676"/>
      <c r="AI23" s="676"/>
      <c r="AJ23" s="676"/>
      <c r="AK23" s="676"/>
      <c r="AL23" s="645">
        <v>8.6999999999999993</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5625392</v>
      </c>
      <c r="BH23" s="643"/>
      <c r="BI23" s="643"/>
      <c r="BJ23" s="643"/>
      <c r="BK23" s="643"/>
      <c r="BL23" s="643"/>
      <c r="BM23" s="643"/>
      <c r="BN23" s="644"/>
      <c r="BO23" s="675">
        <v>8.5</v>
      </c>
      <c r="BP23" s="675"/>
      <c r="BQ23" s="675"/>
      <c r="BR23" s="675"/>
      <c r="BS23" s="648" t="s">
        <v>229</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771237</v>
      </c>
      <c r="S24" s="643"/>
      <c r="T24" s="643"/>
      <c r="U24" s="643"/>
      <c r="V24" s="643"/>
      <c r="W24" s="643"/>
      <c r="X24" s="643"/>
      <c r="Y24" s="644"/>
      <c r="Z24" s="675">
        <v>0.3</v>
      </c>
      <c r="AA24" s="675"/>
      <c r="AB24" s="675"/>
      <c r="AC24" s="675"/>
      <c r="AD24" s="676" t="s">
        <v>229</v>
      </c>
      <c r="AE24" s="676"/>
      <c r="AF24" s="676"/>
      <c r="AG24" s="676"/>
      <c r="AH24" s="676"/>
      <c r="AI24" s="676"/>
      <c r="AJ24" s="676"/>
      <c r="AK24" s="676"/>
      <c r="AL24" s="645" t="s">
        <v>129</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82808842</v>
      </c>
      <c r="CS24" s="698"/>
      <c r="CT24" s="698"/>
      <c r="CU24" s="698"/>
      <c r="CV24" s="698"/>
      <c r="CW24" s="698"/>
      <c r="CX24" s="698"/>
      <c r="CY24" s="741"/>
      <c r="CZ24" s="742">
        <v>34.200000000000003</v>
      </c>
      <c r="DA24" s="713"/>
      <c r="DB24" s="713"/>
      <c r="DC24" s="745"/>
      <c r="DD24" s="740">
        <v>48897823</v>
      </c>
      <c r="DE24" s="698"/>
      <c r="DF24" s="698"/>
      <c r="DG24" s="698"/>
      <c r="DH24" s="698"/>
      <c r="DI24" s="698"/>
      <c r="DJ24" s="698"/>
      <c r="DK24" s="741"/>
      <c r="DL24" s="740">
        <v>48437332</v>
      </c>
      <c r="DM24" s="698"/>
      <c r="DN24" s="698"/>
      <c r="DO24" s="698"/>
      <c r="DP24" s="698"/>
      <c r="DQ24" s="698"/>
      <c r="DR24" s="698"/>
      <c r="DS24" s="698"/>
      <c r="DT24" s="698"/>
      <c r="DU24" s="698"/>
      <c r="DV24" s="741"/>
      <c r="DW24" s="742">
        <v>56.2</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229</v>
      </c>
      <c r="S25" s="643"/>
      <c r="T25" s="643"/>
      <c r="U25" s="643"/>
      <c r="V25" s="643"/>
      <c r="W25" s="643"/>
      <c r="X25" s="643"/>
      <c r="Y25" s="644"/>
      <c r="Z25" s="675" t="s">
        <v>129</v>
      </c>
      <c r="AA25" s="675"/>
      <c r="AB25" s="675"/>
      <c r="AC25" s="675"/>
      <c r="AD25" s="676" t="s">
        <v>129</v>
      </c>
      <c r="AE25" s="676"/>
      <c r="AF25" s="676"/>
      <c r="AG25" s="676"/>
      <c r="AH25" s="676"/>
      <c r="AI25" s="676"/>
      <c r="AJ25" s="676"/>
      <c r="AK25" s="676"/>
      <c r="AL25" s="645" t="s">
        <v>229</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229</v>
      </c>
      <c r="BP25" s="675"/>
      <c r="BQ25" s="675"/>
      <c r="BR25" s="675"/>
      <c r="BS25" s="648" t="s">
        <v>229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28553974</v>
      </c>
      <c r="CS25" s="661"/>
      <c r="CT25" s="661"/>
      <c r="CU25" s="661"/>
      <c r="CV25" s="661"/>
      <c r="CW25" s="661"/>
      <c r="CX25" s="661"/>
      <c r="CY25" s="662"/>
      <c r="CZ25" s="645">
        <v>11.8</v>
      </c>
      <c r="DA25" s="663"/>
      <c r="DB25" s="663"/>
      <c r="DC25" s="664"/>
      <c r="DD25" s="648">
        <v>24313291</v>
      </c>
      <c r="DE25" s="661"/>
      <c r="DF25" s="661"/>
      <c r="DG25" s="661"/>
      <c r="DH25" s="661"/>
      <c r="DI25" s="661"/>
      <c r="DJ25" s="661"/>
      <c r="DK25" s="662"/>
      <c r="DL25" s="648">
        <v>23923046</v>
      </c>
      <c r="DM25" s="661"/>
      <c r="DN25" s="661"/>
      <c r="DO25" s="661"/>
      <c r="DP25" s="661"/>
      <c r="DQ25" s="661"/>
      <c r="DR25" s="661"/>
      <c r="DS25" s="661"/>
      <c r="DT25" s="661"/>
      <c r="DU25" s="661"/>
      <c r="DV25" s="662"/>
      <c r="DW25" s="645">
        <v>27.8</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86290225</v>
      </c>
      <c r="S26" s="643"/>
      <c r="T26" s="643"/>
      <c r="U26" s="643"/>
      <c r="V26" s="643"/>
      <c r="W26" s="643"/>
      <c r="X26" s="643"/>
      <c r="Y26" s="644"/>
      <c r="Z26" s="675">
        <v>34.5</v>
      </c>
      <c r="AA26" s="675"/>
      <c r="AB26" s="675"/>
      <c r="AC26" s="675"/>
      <c r="AD26" s="676">
        <v>79893596</v>
      </c>
      <c r="AE26" s="676"/>
      <c r="AF26" s="676"/>
      <c r="AG26" s="676"/>
      <c r="AH26" s="676"/>
      <c r="AI26" s="676"/>
      <c r="AJ26" s="676"/>
      <c r="AK26" s="676"/>
      <c r="AL26" s="645">
        <v>99</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229</v>
      </c>
      <c r="BP26" s="675"/>
      <c r="BQ26" s="675"/>
      <c r="BR26" s="675"/>
      <c r="BS26" s="648" t="s">
        <v>129</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17828750</v>
      </c>
      <c r="CS26" s="643"/>
      <c r="CT26" s="643"/>
      <c r="CU26" s="643"/>
      <c r="CV26" s="643"/>
      <c r="CW26" s="643"/>
      <c r="CX26" s="643"/>
      <c r="CY26" s="644"/>
      <c r="CZ26" s="645">
        <v>7.4</v>
      </c>
      <c r="DA26" s="663"/>
      <c r="DB26" s="663"/>
      <c r="DC26" s="664"/>
      <c r="DD26" s="648">
        <v>15007872</v>
      </c>
      <c r="DE26" s="643"/>
      <c r="DF26" s="643"/>
      <c r="DG26" s="643"/>
      <c r="DH26" s="643"/>
      <c r="DI26" s="643"/>
      <c r="DJ26" s="643"/>
      <c r="DK26" s="644"/>
      <c r="DL26" s="648" t="s">
        <v>229</v>
      </c>
      <c r="DM26" s="643"/>
      <c r="DN26" s="643"/>
      <c r="DO26" s="643"/>
      <c r="DP26" s="643"/>
      <c r="DQ26" s="643"/>
      <c r="DR26" s="643"/>
      <c r="DS26" s="643"/>
      <c r="DT26" s="643"/>
      <c r="DU26" s="643"/>
      <c r="DV26" s="644"/>
      <c r="DW26" s="645" t="s">
        <v>229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60889</v>
      </c>
      <c r="S27" s="643"/>
      <c r="T27" s="643"/>
      <c r="U27" s="643"/>
      <c r="V27" s="643"/>
      <c r="W27" s="643"/>
      <c r="X27" s="643"/>
      <c r="Y27" s="644"/>
      <c r="Z27" s="675">
        <v>0</v>
      </c>
      <c r="AA27" s="675"/>
      <c r="AB27" s="675"/>
      <c r="AC27" s="675"/>
      <c r="AD27" s="676">
        <v>60889</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66510358</v>
      </c>
      <c r="BH27" s="643"/>
      <c r="BI27" s="643"/>
      <c r="BJ27" s="643"/>
      <c r="BK27" s="643"/>
      <c r="BL27" s="643"/>
      <c r="BM27" s="643"/>
      <c r="BN27" s="644"/>
      <c r="BO27" s="675">
        <v>100</v>
      </c>
      <c r="BP27" s="675"/>
      <c r="BQ27" s="675"/>
      <c r="BR27" s="675"/>
      <c r="BS27" s="648" t="s">
        <v>229</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41746436</v>
      </c>
      <c r="CS27" s="661"/>
      <c r="CT27" s="661"/>
      <c r="CU27" s="661"/>
      <c r="CV27" s="661"/>
      <c r="CW27" s="661"/>
      <c r="CX27" s="661"/>
      <c r="CY27" s="662"/>
      <c r="CZ27" s="645">
        <v>17.3</v>
      </c>
      <c r="DA27" s="663"/>
      <c r="DB27" s="663"/>
      <c r="DC27" s="664"/>
      <c r="DD27" s="648">
        <v>12179206</v>
      </c>
      <c r="DE27" s="661"/>
      <c r="DF27" s="661"/>
      <c r="DG27" s="661"/>
      <c r="DH27" s="661"/>
      <c r="DI27" s="661"/>
      <c r="DJ27" s="661"/>
      <c r="DK27" s="662"/>
      <c r="DL27" s="648">
        <v>12108960</v>
      </c>
      <c r="DM27" s="661"/>
      <c r="DN27" s="661"/>
      <c r="DO27" s="661"/>
      <c r="DP27" s="661"/>
      <c r="DQ27" s="661"/>
      <c r="DR27" s="661"/>
      <c r="DS27" s="661"/>
      <c r="DT27" s="661"/>
      <c r="DU27" s="661"/>
      <c r="DV27" s="662"/>
      <c r="DW27" s="645">
        <v>14.1</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2401083</v>
      </c>
      <c r="S28" s="643"/>
      <c r="T28" s="643"/>
      <c r="U28" s="643"/>
      <c r="V28" s="643"/>
      <c r="W28" s="643"/>
      <c r="X28" s="643"/>
      <c r="Y28" s="644"/>
      <c r="Z28" s="675">
        <v>1</v>
      </c>
      <c r="AA28" s="675"/>
      <c r="AB28" s="675"/>
      <c r="AC28" s="675"/>
      <c r="AD28" s="676" t="s">
        <v>129</v>
      </c>
      <c r="AE28" s="676"/>
      <c r="AF28" s="676"/>
      <c r="AG28" s="676"/>
      <c r="AH28" s="676"/>
      <c r="AI28" s="676"/>
      <c r="AJ28" s="676"/>
      <c r="AK28" s="676"/>
      <c r="AL28" s="645" t="s">
        <v>229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12508432</v>
      </c>
      <c r="CS28" s="643"/>
      <c r="CT28" s="643"/>
      <c r="CU28" s="643"/>
      <c r="CV28" s="643"/>
      <c r="CW28" s="643"/>
      <c r="CX28" s="643"/>
      <c r="CY28" s="644"/>
      <c r="CZ28" s="645">
        <v>5.2</v>
      </c>
      <c r="DA28" s="663"/>
      <c r="DB28" s="663"/>
      <c r="DC28" s="664"/>
      <c r="DD28" s="648">
        <v>12405326</v>
      </c>
      <c r="DE28" s="643"/>
      <c r="DF28" s="643"/>
      <c r="DG28" s="643"/>
      <c r="DH28" s="643"/>
      <c r="DI28" s="643"/>
      <c r="DJ28" s="643"/>
      <c r="DK28" s="644"/>
      <c r="DL28" s="648">
        <v>12405326</v>
      </c>
      <c r="DM28" s="643"/>
      <c r="DN28" s="643"/>
      <c r="DO28" s="643"/>
      <c r="DP28" s="643"/>
      <c r="DQ28" s="643"/>
      <c r="DR28" s="643"/>
      <c r="DS28" s="643"/>
      <c r="DT28" s="643"/>
      <c r="DU28" s="643"/>
      <c r="DV28" s="644"/>
      <c r="DW28" s="645">
        <v>14.4</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2431872</v>
      </c>
      <c r="S29" s="643"/>
      <c r="T29" s="643"/>
      <c r="U29" s="643"/>
      <c r="V29" s="643"/>
      <c r="W29" s="643"/>
      <c r="X29" s="643"/>
      <c r="Y29" s="644"/>
      <c r="Z29" s="675">
        <v>1</v>
      </c>
      <c r="AA29" s="675"/>
      <c r="AB29" s="675"/>
      <c r="AC29" s="675"/>
      <c r="AD29" s="676">
        <v>428284</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12507574</v>
      </c>
      <c r="CS29" s="661"/>
      <c r="CT29" s="661"/>
      <c r="CU29" s="661"/>
      <c r="CV29" s="661"/>
      <c r="CW29" s="661"/>
      <c r="CX29" s="661"/>
      <c r="CY29" s="662"/>
      <c r="CZ29" s="645">
        <v>5.2</v>
      </c>
      <c r="DA29" s="663"/>
      <c r="DB29" s="663"/>
      <c r="DC29" s="664"/>
      <c r="DD29" s="648">
        <v>12404468</v>
      </c>
      <c r="DE29" s="661"/>
      <c r="DF29" s="661"/>
      <c r="DG29" s="661"/>
      <c r="DH29" s="661"/>
      <c r="DI29" s="661"/>
      <c r="DJ29" s="661"/>
      <c r="DK29" s="662"/>
      <c r="DL29" s="648">
        <v>12404468</v>
      </c>
      <c r="DM29" s="661"/>
      <c r="DN29" s="661"/>
      <c r="DO29" s="661"/>
      <c r="DP29" s="661"/>
      <c r="DQ29" s="661"/>
      <c r="DR29" s="661"/>
      <c r="DS29" s="661"/>
      <c r="DT29" s="661"/>
      <c r="DU29" s="661"/>
      <c r="DV29" s="662"/>
      <c r="DW29" s="645">
        <v>14.4</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632304</v>
      </c>
      <c r="S30" s="643"/>
      <c r="T30" s="643"/>
      <c r="U30" s="643"/>
      <c r="V30" s="643"/>
      <c r="W30" s="643"/>
      <c r="X30" s="643"/>
      <c r="Y30" s="644"/>
      <c r="Z30" s="675">
        <v>0.3</v>
      </c>
      <c r="AA30" s="675"/>
      <c r="AB30" s="675"/>
      <c r="AC30" s="675"/>
      <c r="AD30" s="676" t="s">
        <v>229</v>
      </c>
      <c r="AE30" s="676"/>
      <c r="AF30" s="676"/>
      <c r="AG30" s="676"/>
      <c r="AH30" s="676"/>
      <c r="AI30" s="676"/>
      <c r="AJ30" s="676"/>
      <c r="AK30" s="676"/>
      <c r="AL30" s="645" t="s">
        <v>229</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11831511</v>
      </c>
      <c r="CS30" s="643"/>
      <c r="CT30" s="643"/>
      <c r="CU30" s="643"/>
      <c r="CV30" s="643"/>
      <c r="CW30" s="643"/>
      <c r="CX30" s="643"/>
      <c r="CY30" s="644"/>
      <c r="CZ30" s="645">
        <v>4.9000000000000004</v>
      </c>
      <c r="DA30" s="663"/>
      <c r="DB30" s="663"/>
      <c r="DC30" s="664"/>
      <c r="DD30" s="648">
        <v>11739027</v>
      </c>
      <c r="DE30" s="643"/>
      <c r="DF30" s="643"/>
      <c r="DG30" s="643"/>
      <c r="DH30" s="643"/>
      <c r="DI30" s="643"/>
      <c r="DJ30" s="643"/>
      <c r="DK30" s="644"/>
      <c r="DL30" s="648">
        <v>11739027</v>
      </c>
      <c r="DM30" s="643"/>
      <c r="DN30" s="643"/>
      <c r="DO30" s="643"/>
      <c r="DP30" s="643"/>
      <c r="DQ30" s="643"/>
      <c r="DR30" s="643"/>
      <c r="DS30" s="643"/>
      <c r="DT30" s="643"/>
      <c r="DU30" s="643"/>
      <c r="DV30" s="644"/>
      <c r="DW30" s="645">
        <v>13.6</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75111345</v>
      </c>
      <c r="S31" s="643"/>
      <c r="T31" s="643"/>
      <c r="U31" s="643"/>
      <c r="V31" s="643"/>
      <c r="W31" s="643"/>
      <c r="X31" s="643"/>
      <c r="Y31" s="644"/>
      <c r="Z31" s="675">
        <v>30</v>
      </c>
      <c r="AA31" s="675"/>
      <c r="AB31" s="675"/>
      <c r="AC31" s="675"/>
      <c r="AD31" s="676" t="s">
        <v>129</v>
      </c>
      <c r="AE31" s="676"/>
      <c r="AF31" s="676"/>
      <c r="AG31" s="676"/>
      <c r="AH31" s="676"/>
      <c r="AI31" s="676"/>
      <c r="AJ31" s="676"/>
      <c r="AK31" s="676"/>
      <c r="AL31" s="645" t="s">
        <v>229</v>
      </c>
      <c r="AM31" s="646"/>
      <c r="AN31" s="646"/>
      <c r="AO31" s="677"/>
      <c r="AP31" s="718" t="s">
        <v>312</v>
      </c>
      <c r="AQ31" s="719"/>
      <c r="AR31" s="719"/>
      <c r="AS31" s="719"/>
      <c r="AT31" s="724" t="s">
        <v>313</v>
      </c>
      <c r="AU31" s="231"/>
      <c r="AV31" s="231"/>
      <c r="AW31" s="231"/>
      <c r="AX31" s="708" t="s">
        <v>187</v>
      </c>
      <c r="AY31" s="709"/>
      <c r="AZ31" s="709"/>
      <c r="BA31" s="709"/>
      <c r="BB31" s="709"/>
      <c r="BC31" s="709"/>
      <c r="BD31" s="709"/>
      <c r="BE31" s="709"/>
      <c r="BF31" s="710"/>
      <c r="BG31" s="711">
        <v>98.7</v>
      </c>
      <c r="BH31" s="712"/>
      <c r="BI31" s="712"/>
      <c r="BJ31" s="712"/>
      <c r="BK31" s="712"/>
      <c r="BL31" s="712"/>
      <c r="BM31" s="713">
        <v>95.2</v>
      </c>
      <c r="BN31" s="712"/>
      <c r="BO31" s="712"/>
      <c r="BP31" s="712"/>
      <c r="BQ31" s="714"/>
      <c r="BR31" s="711">
        <v>98.8</v>
      </c>
      <c r="BS31" s="712"/>
      <c r="BT31" s="712"/>
      <c r="BU31" s="712"/>
      <c r="BV31" s="712"/>
      <c r="BW31" s="712"/>
      <c r="BX31" s="713">
        <v>95</v>
      </c>
      <c r="BY31" s="712"/>
      <c r="BZ31" s="712"/>
      <c r="CA31" s="712"/>
      <c r="CB31" s="714"/>
      <c r="CD31" s="729"/>
      <c r="CE31" s="730"/>
      <c r="CF31" s="681" t="s">
        <v>314</v>
      </c>
      <c r="CG31" s="682"/>
      <c r="CH31" s="682"/>
      <c r="CI31" s="682"/>
      <c r="CJ31" s="682"/>
      <c r="CK31" s="682"/>
      <c r="CL31" s="682"/>
      <c r="CM31" s="682"/>
      <c r="CN31" s="682"/>
      <c r="CO31" s="682"/>
      <c r="CP31" s="682"/>
      <c r="CQ31" s="683"/>
      <c r="CR31" s="642">
        <v>676063</v>
      </c>
      <c r="CS31" s="661"/>
      <c r="CT31" s="661"/>
      <c r="CU31" s="661"/>
      <c r="CV31" s="661"/>
      <c r="CW31" s="661"/>
      <c r="CX31" s="661"/>
      <c r="CY31" s="662"/>
      <c r="CZ31" s="645">
        <v>0.3</v>
      </c>
      <c r="DA31" s="663"/>
      <c r="DB31" s="663"/>
      <c r="DC31" s="664"/>
      <c r="DD31" s="648">
        <v>665441</v>
      </c>
      <c r="DE31" s="661"/>
      <c r="DF31" s="661"/>
      <c r="DG31" s="661"/>
      <c r="DH31" s="661"/>
      <c r="DI31" s="661"/>
      <c r="DJ31" s="661"/>
      <c r="DK31" s="662"/>
      <c r="DL31" s="648">
        <v>665441</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v>10841</v>
      </c>
      <c r="S32" s="643"/>
      <c r="T32" s="643"/>
      <c r="U32" s="643"/>
      <c r="V32" s="643"/>
      <c r="W32" s="643"/>
      <c r="X32" s="643"/>
      <c r="Y32" s="644"/>
      <c r="Z32" s="675">
        <v>0</v>
      </c>
      <c r="AA32" s="675"/>
      <c r="AB32" s="675"/>
      <c r="AC32" s="675"/>
      <c r="AD32" s="676">
        <v>10841</v>
      </c>
      <c r="AE32" s="676"/>
      <c r="AF32" s="676"/>
      <c r="AG32" s="676"/>
      <c r="AH32" s="676"/>
      <c r="AI32" s="676"/>
      <c r="AJ32" s="676"/>
      <c r="AK32" s="676"/>
      <c r="AL32" s="645">
        <v>0</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98.7</v>
      </c>
      <c r="BH32" s="661"/>
      <c r="BI32" s="661"/>
      <c r="BJ32" s="661"/>
      <c r="BK32" s="661"/>
      <c r="BL32" s="661"/>
      <c r="BM32" s="646">
        <v>95.4</v>
      </c>
      <c r="BN32" s="707"/>
      <c r="BO32" s="707"/>
      <c r="BP32" s="707"/>
      <c r="BQ32" s="688"/>
      <c r="BR32" s="715">
        <v>98.9</v>
      </c>
      <c r="BS32" s="661"/>
      <c r="BT32" s="661"/>
      <c r="BU32" s="661"/>
      <c r="BV32" s="661"/>
      <c r="BW32" s="661"/>
      <c r="BX32" s="646">
        <v>95.5</v>
      </c>
      <c r="BY32" s="707"/>
      <c r="BZ32" s="707"/>
      <c r="CA32" s="707"/>
      <c r="CB32" s="688"/>
      <c r="CD32" s="731"/>
      <c r="CE32" s="732"/>
      <c r="CF32" s="681" t="s">
        <v>318</v>
      </c>
      <c r="CG32" s="682"/>
      <c r="CH32" s="682"/>
      <c r="CI32" s="682"/>
      <c r="CJ32" s="682"/>
      <c r="CK32" s="682"/>
      <c r="CL32" s="682"/>
      <c r="CM32" s="682"/>
      <c r="CN32" s="682"/>
      <c r="CO32" s="682"/>
      <c r="CP32" s="682"/>
      <c r="CQ32" s="683"/>
      <c r="CR32" s="642">
        <v>858</v>
      </c>
      <c r="CS32" s="643"/>
      <c r="CT32" s="643"/>
      <c r="CU32" s="643"/>
      <c r="CV32" s="643"/>
      <c r="CW32" s="643"/>
      <c r="CX32" s="643"/>
      <c r="CY32" s="644"/>
      <c r="CZ32" s="645">
        <v>0</v>
      </c>
      <c r="DA32" s="663"/>
      <c r="DB32" s="663"/>
      <c r="DC32" s="664"/>
      <c r="DD32" s="648">
        <v>858</v>
      </c>
      <c r="DE32" s="643"/>
      <c r="DF32" s="643"/>
      <c r="DG32" s="643"/>
      <c r="DH32" s="643"/>
      <c r="DI32" s="643"/>
      <c r="DJ32" s="643"/>
      <c r="DK32" s="644"/>
      <c r="DL32" s="648">
        <v>858</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11353508</v>
      </c>
      <c r="S33" s="643"/>
      <c r="T33" s="643"/>
      <c r="U33" s="643"/>
      <c r="V33" s="643"/>
      <c r="W33" s="643"/>
      <c r="X33" s="643"/>
      <c r="Y33" s="644"/>
      <c r="Z33" s="675">
        <v>4.5</v>
      </c>
      <c r="AA33" s="675"/>
      <c r="AB33" s="675"/>
      <c r="AC33" s="675"/>
      <c r="AD33" s="676" t="s">
        <v>129</v>
      </c>
      <c r="AE33" s="676"/>
      <c r="AF33" s="676"/>
      <c r="AG33" s="676"/>
      <c r="AH33" s="676"/>
      <c r="AI33" s="676"/>
      <c r="AJ33" s="676"/>
      <c r="AK33" s="676"/>
      <c r="AL33" s="645" t="s">
        <v>229</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98.7</v>
      </c>
      <c r="BH33" s="627"/>
      <c r="BI33" s="627"/>
      <c r="BJ33" s="627"/>
      <c r="BK33" s="627"/>
      <c r="BL33" s="627"/>
      <c r="BM33" s="669">
        <v>94.5</v>
      </c>
      <c r="BN33" s="627"/>
      <c r="BO33" s="627"/>
      <c r="BP33" s="627"/>
      <c r="BQ33" s="671"/>
      <c r="BR33" s="706">
        <v>98.6</v>
      </c>
      <c r="BS33" s="627"/>
      <c r="BT33" s="627"/>
      <c r="BU33" s="627"/>
      <c r="BV33" s="627"/>
      <c r="BW33" s="627"/>
      <c r="BX33" s="669">
        <v>94</v>
      </c>
      <c r="BY33" s="627"/>
      <c r="BZ33" s="627"/>
      <c r="CA33" s="627"/>
      <c r="CB33" s="671"/>
      <c r="CD33" s="681" t="s">
        <v>321</v>
      </c>
      <c r="CE33" s="682"/>
      <c r="CF33" s="682"/>
      <c r="CG33" s="682"/>
      <c r="CH33" s="682"/>
      <c r="CI33" s="682"/>
      <c r="CJ33" s="682"/>
      <c r="CK33" s="682"/>
      <c r="CL33" s="682"/>
      <c r="CM33" s="682"/>
      <c r="CN33" s="682"/>
      <c r="CO33" s="682"/>
      <c r="CP33" s="682"/>
      <c r="CQ33" s="683"/>
      <c r="CR33" s="642">
        <v>125201990</v>
      </c>
      <c r="CS33" s="661"/>
      <c r="CT33" s="661"/>
      <c r="CU33" s="661"/>
      <c r="CV33" s="661"/>
      <c r="CW33" s="661"/>
      <c r="CX33" s="661"/>
      <c r="CY33" s="662"/>
      <c r="CZ33" s="645">
        <v>51.8</v>
      </c>
      <c r="DA33" s="663"/>
      <c r="DB33" s="663"/>
      <c r="DC33" s="664"/>
      <c r="DD33" s="648">
        <v>44035439</v>
      </c>
      <c r="DE33" s="661"/>
      <c r="DF33" s="661"/>
      <c r="DG33" s="661"/>
      <c r="DH33" s="661"/>
      <c r="DI33" s="661"/>
      <c r="DJ33" s="661"/>
      <c r="DK33" s="662"/>
      <c r="DL33" s="648">
        <v>33668733</v>
      </c>
      <c r="DM33" s="661"/>
      <c r="DN33" s="661"/>
      <c r="DO33" s="661"/>
      <c r="DP33" s="661"/>
      <c r="DQ33" s="661"/>
      <c r="DR33" s="661"/>
      <c r="DS33" s="661"/>
      <c r="DT33" s="661"/>
      <c r="DU33" s="661"/>
      <c r="DV33" s="662"/>
      <c r="DW33" s="645">
        <v>39.1</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230648</v>
      </c>
      <c r="S34" s="643"/>
      <c r="T34" s="643"/>
      <c r="U34" s="643"/>
      <c r="V34" s="643"/>
      <c r="W34" s="643"/>
      <c r="X34" s="643"/>
      <c r="Y34" s="644"/>
      <c r="Z34" s="675">
        <v>0.1</v>
      </c>
      <c r="AA34" s="675"/>
      <c r="AB34" s="675"/>
      <c r="AC34" s="675"/>
      <c r="AD34" s="676">
        <v>97908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22763808</v>
      </c>
      <c r="CS34" s="643"/>
      <c r="CT34" s="643"/>
      <c r="CU34" s="643"/>
      <c r="CV34" s="643"/>
      <c r="CW34" s="643"/>
      <c r="CX34" s="643"/>
      <c r="CY34" s="644"/>
      <c r="CZ34" s="645">
        <v>9.4</v>
      </c>
      <c r="DA34" s="663"/>
      <c r="DB34" s="663"/>
      <c r="DC34" s="664"/>
      <c r="DD34" s="648">
        <v>17902243</v>
      </c>
      <c r="DE34" s="643"/>
      <c r="DF34" s="643"/>
      <c r="DG34" s="643"/>
      <c r="DH34" s="643"/>
      <c r="DI34" s="643"/>
      <c r="DJ34" s="643"/>
      <c r="DK34" s="644"/>
      <c r="DL34" s="648">
        <v>14667209</v>
      </c>
      <c r="DM34" s="643"/>
      <c r="DN34" s="643"/>
      <c r="DO34" s="643"/>
      <c r="DP34" s="643"/>
      <c r="DQ34" s="643"/>
      <c r="DR34" s="643"/>
      <c r="DS34" s="643"/>
      <c r="DT34" s="643"/>
      <c r="DU34" s="643"/>
      <c r="DV34" s="644"/>
      <c r="DW34" s="645">
        <v>17</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217488</v>
      </c>
      <c r="S35" s="643"/>
      <c r="T35" s="643"/>
      <c r="U35" s="643"/>
      <c r="V35" s="643"/>
      <c r="W35" s="643"/>
      <c r="X35" s="643"/>
      <c r="Y35" s="644"/>
      <c r="Z35" s="675">
        <v>0.1</v>
      </c>
      <c r="AA35" s="675"/>
      <c r="AB35" s="675"/>
      <c r="AC35" s="675"/>
      <c r="AD35" s="676" t="s">
        <v>129</v>
      </c>
      <c r="AE35" s="676"/>
      <c r="AF35" s="676"/>
      <c r="AG35" s="676"/>
      <c r="AH35" s="676"/>
      <c r="AI35" s="676"/>
      <c r="AJ35" s="676"/>
      <c r="AK35" s="676"/>
      <c r="AL35" s="645" t="s">
        <v>129</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1203443</v>
      </c>
      <c r="CS35" s="661"/>
      <c r="CT35" s="661"/>
      <c r="CU35" s="661"/>
      <c r="CV35" s="661"/>
      <c r="CW35" s="661"/>
      <c r="CX35" s="661"/>
      <c r="CY35" s="662"/>
      <c r="CZ35" s="645">
        <v>0.5</v>
      </c>
      <c r="DA35" s="663"/>
      <c r="DB35" s="663"/>
      <c r="DC35" s="664"/>
      <c r="DD35" s="648">
        <v>1099205</v>
      </c>
      <c r="DE35" s="661"/>
      <c r="DF35" s="661"/>
      <c r="DG35" s="661"/>
      <c r="DH35" s="661"/>
      <c r="DI35" s="661"/>
      <c r="DJ35" s="661"/>
      <c r="DK35" s="662"/>
      <c r="DL35" s="648">
        <v>1099104</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11091275</v>
      </c>
      <c r="S36" s="643"/>
      <c r="T36" s="643"/>
      <c r="U36" s="643"/>
      <c r="V36" s="643"/>
      <c r="W36" s="643"/>
      <c r="X36" s="643"/>
      <c r="Y36" s="644"/>
      <c r="Z36" s="675">
        <v>4.4000000000000004</v>
      </c>
      <c r="AA36" s="675"/>
      <c r="AB36" s="675"/>
      <c r="AC36" s="675"/>
      <c r="AD36" s="676">
        <v>57269</v>
      </c>
      <c r="AE36" s="676"/>
      <c r="AF36" s="676"/>
      <c r="AG36" s="676"/>
      <c r="AH36" s="676"/>
      <c r="AI36" s="676"/>
      <c r="AJ36" s="676"/>
      <c r="AK36" s="676"/>
      <c r="AL36" s="645">
        <v>0.1</v>
      </c>
      <c r="AM36" s="646"/>
      <c r="AN36" s="646"/>
      <c r="AO36" s="677"/>
      <c r="AP36" s="235"/>
      <c r="AQ36" s="694" t="s">
        <v>329</v>
      </c>
      <c r="AR36" s="695"/>
      <c r="AS36" s="695"/>
      <c r="AT36" s="695"/>
      <c r="AU36" s="695"/>
      <c r="AV36" s="695"/>
      <c r="AW36" s="695"/>
      <c r="AX36" s="695"/>
      <c r="AY36" s="696"/>
      <c r="AZ36" s="697">
        <v>19705892</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1878825</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53902509</v>
      </c>
      <c r="CS36" s="643"/>
      <c r="CT36" s="643"/>
      <c r="CU36" s="643"/>
      <c r="CV36" s="643"/>
      <c r="CW36" s="643"/>
      <c r="CX36" s="643"/>
      <c r="CY36" s="644"/>
      <c r="CZ36" s="645">
        <v>22.3</v>
      </c>
      <c r="DA36" s="663"/>
      <c r="DB36" s="663"/>
      <c r="DC36" s="664"/>
      <c r="DD36" s="648">
        <v>11798603</v>
      </c>
      <c r="DE36" s="643"/>
      <c r="DF36" s="643"/>
      <c r="DG36" s="643"/>
      <c r="DH36" s="643"/>
      <c r="DI36" s="643"/>
      <c r="DJ36" s="643"/>
      <c r="DK36" s="644"/>
      <c r="DL36" s="648">
        <v>6672066</v>
      </c>
      <c r="DM36" s="643"/>
      <c r="DN36" s="643"/>
      <c r="DO36" s="643"/>
      <c r="DP36" s="643"/>
      <c r="DQ36" s="643"/>
      <c r="DR36" s="643"/>
      <c r="DS36" s="643"/>
      <c r="DT36" s="643"/>
      <c r="DU36" s="643"/>
      <c r="DV36" s="644"/>
      <c r="DW36" s="645">
        <v>7.7</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6957941</v>
      </c>
      <c r="S37" s="643"/>
      <c r="T37" s="643"/>
      <c r="U37" s="643"/>
      <c r="V37" s="643"/>
      <c r="W37" s="643"/>
      <c r="X37" s="643"/>
      <c r="Y37" s="644"/>
      <c r="Z37" s="675">
        <v>2.8</v>
      </c>
      <c r="AA37" s="675"/>
      <c r="AB37" s="675"/>
      <c r="AC37" s="675"/>
      <c r="AD37" s="676" t="s">
        <v>129</v>
      </c>
      <c r="AE37" s="676"/>
      <c r="AF37" s="676"/>
      <c r="AG37" s="676"/>
      <c r="AH37" s="676"/>
      <c r="AI37" s="676"/>
      <c r="AJ37" s="676"/>
      <c r="AK37" s="676"/>
      <c r="AL37" s="645" t="s">
        <v>129</v>
      </c>
      <c r="AM37" s="646"/>
      <c r="AN37" s="646"/>
      <c r="AO37" s="677"/>
      <c r="AQ37" s="685" t="s">
        <v>333</v>
      </c>
      <c r="AR37" s="686"/>
      <c r="AS37" s="686"/>
      <c r="AT37" s="686"/>
      <c r="AU37" s="686"/>
      <c r="AV37" s="686"/>
      <c r="AW37" s="686"/>
      <c r="AX37" s="686"/>
      <c r="AY37" s="687"/>
      <c r="AZ37" s="642">
        <v>2369867</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1137105</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237209</v>
      </c>
      <c r="CS37" s="661"/>
      <c r="CT37" s="661"/>
      <c r="CU37" s="661"/>
      <c r="CV37" s="661"/>
      <c r="CW37" s="661"/>
      <c r="CX37" s="661"/>
      <c r="CY37" s="662"/>
      <c r="CZ37" s="645">
        <v>0.1</v>
      </c>
      <c r="DA37" s="663"/>
      <c r="DB37" s="663"/>
      <c r="DC37" s="664"/>
      <c r="DD37" s="648">
        <v>237209</v>
      </c>
      <c r="DE37" s="661"/>
      <c r="DF37" s="661"/>
      <c r="DG37" s="661"/>
      <c r="DH37" s="661"/>
      <c r="DI37" s="661"/>
      <c r="DJ37" s="661"/>
      <c r="DK37" s="662"/>
      <c r="DL37" s="648">
        <v>237209</v>
      </c>
      <c r="DM37" s="661"/>
      <c r="DN37" s="661"/>
      <c r="DO37" s="661"/>
      <c r="DP37" s="661"/>
      <c r="DQ37" s="661"/>
      <c r="DR37" s="661"/>
      <c r="DS37" s="661"/>
      <c r="DT37" s="661"/>
      <c r="DU37" s="661"/>
      <c r="DV37" s="662"/>
      <c r="DW37" s="645">
        <v>0.3</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34611411</v>
      </c>
      <c r="S38" s="643"/>
      <c r="T38" s="643"/>
      <c r="U38" s="643"/>
      <c r="V38" s="643"/>
      <c r="W38" s="643"/>
      <c r="X38" s="643"/>
      <c r="Y38" s="644"/>
      <c r="Z38" s="675">
        <v>13.8</v>
      </c>
      <c r="AA38" s="675"/>
      <c r="AB38" s="675"/>
      <c r="AC38" s="675"/>
      <c r="AD38" s="676">
        <v>147737</v>
      </c>
      <c r="AE38" s="676"/>
      <c r="AF38" s="676"/>
      <c r="AG38" s="676"/>
      <c r="AH38" s="676"/>
      <c r="AI38" s="676"/>
      <c r="AJ38" s="676"/>
      <c r="AK38" s="676"/>
      <c r="AL38" s="645">
        <v>0.2</v>
      </c>
      <c r="AM38" s="646"/>
      <c r="AN38" s="646"/>
      <c r="AO38" s="677"/>
      <c r="AQ38" s="685" t="s">
        <v>337</v>
      </c>
      <c r="AR38" s="686"/>
      <c r="AS38" s="686"/>
      <c r="AT38" s="686"/>
      <c r="AU38" s="686"/>
      <c r="AV38" s="686"/>
      <c r="AW38" s="686"/>
      <c r="AX38" s="686"/>
      <c r="AY38" s="687"/>
      <c r="AZ38" s="642">
        <v>1517248</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54357</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15528349</v>
      </c>
      <c r="CS38" s="643"/>
      <c r="CT38" s="643"/>
      <c r="CU38" s="643"/>
      <c r="CV38" s="643"/>
      <c r="CW38" s="643"/>
      <c r="CX38" s="643"/>
      <c r="CY38" s="644"/>
      <c r="CZ38" s="645">
        <v>6.4</v>
      </c>
      <c r="DA38" s="663"/>
      <c r="DB38" s="663"/>
      <c r="DC38" s="664"/>
      <c r="DD38" s="648">
        <v>12735320</v>
      </c>
      <c r="DE38" s="643"/>
      <c r="DF38" s="643"/>
      <c r="DG38" s="643"/>
      <c r="DH38" s="643"/>
      <c r="DI38" s="643"/>
      <c r="DJ38" s="643"/>
      <c r="DK38" s="644"/>
      <c r="DL38" s="648">
        <v>11230286</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18755400</v>
      </c>
      <c r="S39" s="643"/>
      <c r="T39" s="643"/>
      <c r="U39" s="643"/>
      <c r="V39" s="643"/>
      <c r="W39" s="643"/>
      <c r="X39" s="643"/>
      <c r="Y39" s="644"/>
      <c r="Z39" s="675">
        <v>7.5</v>
      </c>
      <c r="AA39" s="675"/>
      <c r="AB39" s="675"/>
      <c r="AC39" s="675"/>
      <c r="AD39" s="676" t="s">
        <v>129</v>
      </c>
      <c r="AE39" s="676"/>
      <c r="AF39" s="676"/>
      <c r="AG39" s="676"/>
      <c r="AH39" s="676"/>
      <c r="AI39" s="676"/>
      <c r="AJ39" s="676"/>
      <c r="AK39" s="676"/>
      <c r="AL39" s="645" t="s">
        <v>229</v>
      </c>
      <c r="AM39" s="646"/>
      <c r="AN39" s="646"/>
      <c r="AO39" s="677"/>
      <c r="AQ39" s="685" t="s">
        <v>341</v>
      </c>
      <c r="AR39" s="686"/>
      <c r="AS39" s="686"/>
      <c r="AT39" s="686"/>
      <c r="AU39" s="686"/>
      <c r="AV39" s="686"/>
      <c r="AW39" s="686"/>
      <c r="AX39" s="686"/>
      <c r="AY39" s="687"/>
      <c r="AZ39" s="642">
        <v>388168</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84316</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566407</v>
      </c>
      <c r="CS39" s="661"/>
      <c r="CT39" s="661"/>
      <c r="CU39" s="661"/>
      <c r="CV39" s="661"/>
      <c r="CW39" s="661"/>
      <c r="CX39" s="661"/>
      <c r="CY39" s="662"/>
      <c r="CZ39" s="645">
        <v>0.2</v>
      </c>
      <c r="DA39" s="663"/>
      <c r="DB39" s="663"/>
      <c r="DC39" s="664"/>
      <c r="DD39" s="648">
        <v>500000</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229</v>
      </c>
      <c r="AE40" s="676"/>
      <c r="AF40" s="676"/>
      <c r="AG40" s="676"/>
      <c r="AH40" s="676"/>
      <c r="AI40" s="676"/>
      <c r="AJ40" s="676"/>
      <c r="AK40" s="676"/>
      <c r="AL40" s="645" t="s">
        <v>129</v>
      </c>
      <c r="AM40" s="646"/>
      <c r="AN40" s="646"/>
      <c r="AO40" s="677"/>
      <c r="AQ40" s="685" t="s">
        <v>345</v>
      </c>
      <c r="AR40" s="686"/>
      <c r="AS40" s="686"/>
      <c r="AT40" s="686"/>
      <c r="AU40" s="686"/>
      <c r="AV40" s="686"/>
      <c r="AW40" s="686"/>
      <c r="AX40" s="686"/>
      <c r="AY40" s="687"/>
      <c r="AZ40" s="642">
        <v>236374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106</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31237474</v>
      </c>
      <c r="CS40" s="643"/>
      <c r="CT40" s="643"/>
      <c r="CU40" s="643"/>
      <c r="CV40" s="643"/>
      <c r="CW40" s="643"/>
      <c r="CX40" s="643"/>
      <c r="CY40" s="644"/>
      <c r="CZ40" s="645">
        <v>12.9</v>
      </c>
      <c r="DA40" s="663"/>
      <c r="DB40" s="663"/>
      <c r="DC40" s="664"/>
      <c r="DD40" s="648">
        <v>68</v>
      </c>
      <c r="DE40" s="643"/>
      <c r="DF40" s="643"/>
      <c r="DG40" s="643"/>
      <c r="DH40" s="643"/>
      <c r="DI40" s="643"/>
      <c r="DJ40" s="643"/>
      <c r="DK40" s="644"/>
      <c r="DL40" s="648">
        <v>68</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229</v>
      </c>
      <c r="AE41" s="676"/>
      <c r="AF41" s="676"/>
      <c r="AG41" s="676"/>
      <c r="AH41" s="676"/>
      <c r="AI41" s="676"/>
      <c r="AJ41" s="676"/>
      <c r="AK41" s="676"/>
      <c r="AL41" s="645" t="s">
        <v>229</v>
      </c>
      <c r="AM41" s="646"/>
      <c r="AN41" s="646"/>
      <c r="AO41" s="677"/>
      <c r="AQ41" s="685" t="s">
        <v>350</v>
      </c>
      <c r="AR41" s="686"/>
      <c r="AS41" s="686"/>
      <c r="AT41" s="686"/>
      <c r="AU41" s="686"/>
      <c r="AV41" s="686"/>
      <c r="AW41" s="686"/>
      <c r="AX41" s="686"/>
      <c r="AY41" s="687"/>
      <c r="AZ41" s="642">
        <v>3675258</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229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5476100</v>
      </c>
      <c r="S42" s="643"/>
      <c r="T42" s="643"/>
      <c r="U42" s="643"/>
      <c r="V42" s="643"/>
      <c r="W42" s="643"/>
      <c r="X42" s="643"/>
      <c r="Y42" s="644"/>
      <c r="Z42" s="675">
        <v>2.2000000000000002</v>
      </c>
      <c r="AA42" s="675"/>
      <c r="AB42" s="675"/>
      <c r="AC42" s="675"/>
      <c r="AD42" s="676" t="s">
        <v>229</v>
      </c>
      <c r="AE42" s="676"/>
      <c r="AF42" s="676"/>
      <c r="AG42" s="676"/>
      <c r="AH42" s="676"/>
      <c r="AI42" s="676"/>
      <c r="AJ42" s="676"/>
      <c r="AK42" s="676"/>
      <c r="AL42" s="645" t="s">
        <v>129</v>
      </c>
      <c r="AM42" s="646"/>
      <c r="AN42" s="646"/>
      <c r="AO42" s="677"/>
      <c r="AQ42" s="678" t="s">
        <v>354</v>
      </c>
      <c r="AR42" s="679"/>
      <c r="AS42" s="679"/>
      <c r="AT42" s="679"/>
      <c r="AU42" s="679"/>
      <c r="AV42" s="679"/>
      <c r="AW42" s="679"/>
      <c r="AX42" s="679"/>
      <c r="AY42" s="680"/>
      <c r="AZ42" s="626">
        <v>11518977</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337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33883862</v>
      </c>
      <c r="CS42" s="643"/>
      <c r="CT42" s="643"/>
      <c r="CU42" s="643"/>
      <c r="CV42" s="643"/>
      <c r="CW42" s="643"/>
      <c r="CX42" s="643"/>
      <c r="CY42" s="644"/>
      <c r="CZ42" s="645">
        <v>14</v>
      </c>
      <c r="DA42" s="646"/>
      <c r="DB42" s="646"/>
      <c r="DC42" s="647"/>
      <c r="DD42" s="648">
        <v>5141457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250156230</v>
      </c>
      <c r="S43" s="665"/>
      <c r="T43" s="665"/>
      <c r="U43" s="665"/>
      <c r="V43" s="665"/>
      <c r="W43" s="665"/>
      <c r="X43" s="665"/>
      <c r="Y43" s="666"/>
      <c r="Z43" s="667">
        <v>100</v>
      </c>
      <c r="AA43" s="667"/>
      <c r="AB43" s="667"/>
      <c r="AC43" s="667"/>
      <c r="AD43" s="668">
        <v>80696524</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1350228</v>
      </c>
      <c r="CS43" s="661"/>
      <c r="CT43" s="661"/>
      <c r="CU43" s="661"/>
      <c r="CV43" s="661"/>
      <c r="CW43" s="661"/>
      <c r="CX43" s="661"/>
      <c r="CY43" s="662"/>
      <c r="CZ43" s="645">
        <v>0.6</v>
      </c>
      <c r="DA43" s="663"/>
      <c r="DB43" s="663"/>
      <c r="DC43" s="664"/>
      <c r="DD43" s="648">
        <v>1350228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30765488</v>
      </c>
      <c r="CS44" s="643"/>
      <c r="CT44" s="643"/>
      <c r="CU44" s="643"/>
      <c r="CV44" s="643"/>
      <c r="CW44" s="643"/>
      <c r="CX44" s="643"/>
      <c r="CY44" s="644"/>
      <c r="CZ44" s="645">
        <v>12.7</v>
      </c>
      <c r="DA44" s="646"/>
      <c r="DB44" s="646"/>
      <c r="DC44" s="647"/>
      <c r="DD44" s="648">
        <v>5115990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11906488</v>
      </c>
      <c r="CS45" s="661"/>
      <c r="CT45" s="661"/>
      <c r="CU45" s="661"/>
      <c r="CV45" s="661"/>
      <c r="CW45" s="661"/>
      <c r="CX45" s="661"/>
      <c r="CY45" s="662"/>
      <c r="CZ45" s="645">
        <v>4.9000000000000004</v>
      </c>
      <c r="DA45" s="663"/>
      <c r="DB45" s="663"/>
      <c r="DC45" s="664"/>
      <c r="DD45" s="648">
        <v>1245625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18704885</v>
      </c>
      <c r="CS46" s="643"/>
      <c r="CT46" s="643"/>
      <c r="CU46" s="643"/>
      <c r="CV46" s="643"/>
      <c r="CW46" s="643"/>
      <c r="CX46" s="643"/>
      <c r="CY46" s="644"/>
      <c r="CZ46" s="645">
        <v>7.7</v>
      </c>
      <c r="DA46" s="646"/>
      <c r="DB46" s="646"/>
      <c r="DC46" s="647"/>
      <c r="DD46" s="648">
        <v>3778145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3118374</v>
      </c>
      <c r="CS47" s="661"/>
      <c r="CT47" s="661"/>
      <c r="CU47" s="661"/>
      <c r="CV47" s="661"/>
      <c r="CW47" s="661"/>
      <c r="CX47" s="661"/>
      <c r="CY47" s="662"/>
      <c r="CZ47" s="645">
        <v>1.3</v>
      </c>
      <c r="DA47" s="663"/>
      <c r="DB47" s="663"/>
      <c r="DC47" s="664"/>
      <c r="DD47" s="648">
        <v>25467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241894694</v>
      </c>
      <c r="CS49" s="627"/>
      <c r="CT49" s="627"/>
      <c r="CU49" s="627"/>
      <c r="CV49" s="627"/>
      <c r="CW49" s="627"/>
      <c r="CX49" s="627"/>
      <c r="CY49" s="628"/>
      <c r="CZ49" s="629">
        <v>100</v>
      </c>
      <c r="DA49" s="630"/>
      <c r="DB49" s="630"/>
      <c r="DC49" s="631"/>
      <c r="DD49" s="632">
        <v>98074719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SAoLDEk1vJfsFfQFlLkLBIfEhpEKpGAfJFe+K8mmEoUS4Cf8xxqb9XK9hQF3kOQu9hAjTrxiNvJJ/EmFzXzQ==" saltValue="tfGTWZBZY4J4lUty6H7W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250250</v>
      </c>
      <c r="R7" s="1162"/>
      <c r="S7" s="1162"/>
      <c r="T7" s="1162"/>
      <c r="U7" s="1162"/>
      <c r="V7" s="1162">
        <v>242381</v>
      </c>
      <c r="W7" s="1162"/>
      <c r="X7" s="1162"/>
      <c r="Y7" s="1162"/>
      <c r="Z7" s="1162"/>
      <c r="AA7" s="1162">
        <v>7869</v>
      </c>
      <c r="AB7" s="1162"/>
      <c r="AC7" s="1162"/>
      <c r="AD7" s="1162"/>
      <c r="AE7" s="1163"/>
      <c r="AF7" s="1164">
        <v>7281</v>
      </c>
      <c r="AG7" s="1165"/>
      <c r="AH7" s="1165"/>
      <c r="AI7" s="1165"/>
      <c r="AJ7" s="1166"/>
      <c r="AK7" s="1148">
        <v>11233</v>
      </c>
      <c r="AL7" s="1149"/>
      <c r="AM7" s="1149"/>
      <c r="AN7" s="1149"/>
      <c r="AO7" s="1149"/>
      <c r="AP7" s="1149">
        <v>144760</v>
      </c>
      <c r="AQ7" s="1149"/>
      <c r="AR7" s="1149"/>
      <c r="AS7" s="1149"/>
      <c r="AT7" s="1149"/>
      <c r="AU7" s="1150" t="s">
        <v>589</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592</v>
      </c>
      <c r="BT7" s="1153"/>
      <c r="BU7" s="1153"/>
      <c r="BV7" s="1153"/>
      <c r="BW7" s="1153"/>
      <c r="BX7" s="1153"/>
      <c r="BY7" s="1153"/>
      <c r="BZ7" s="1153"/>
      <c r="CA7" s="1153"/>
      <c r="CB7" s="1153"/>
      <c r="CC7" s="1153"/>
      <c r="CD7" s="1153"/>
      <c r="CE7" s="1153"/>
      <c r="CF7" s="1153"/>
      <c r="CG7" s="1154"/>
      <c r="CH7" s="1145">
        <v>15</v>
      </c>
      <c r="CI7" s="1146"/>
      <c r="CJ7" s="1146"/>
      <c r="CK7" s="1146"/>
      <c r="CL7" s="1147"/>
      <c r="CM7" s="1145">
        <v>75</v>
      </c>
      <c r="CN7" s="1146"/>
      <c r="CO7" s="1146"/>
      <c r="CP7" s="1146"/>
      <c r="CQ7" s="1147"/>
      <c r="CR7" s="1145">
        <v>2</v>
      </c>
      <c r="CS7" s="1146"/>
      <c r="CT7" s="1146"/>
      <c r="CU7" s="1146"/>
      <c r="CV7" s="1147"/>
      <c r="CW7" s="1145">
        <v>38</v>
      </c>
      <c r="CX7" s="1146"/>
      <c r="CY7" s="1146"/>
      <c r="CZ7" s="1146"/>
      <c r="DA7" s="1147"/>
      <c r="DB7" s="1145" t="s">
        <v>515</v>
      </c>
      <c r="DC7" s="1146"/>
      <c r="DD7" s="1146"/>
      <c r="DE7" s="1146"/>
      <c r="DF7" s="1147"/>
      <c r="DG7" s="1145" t="s">
        <v>515</v>
      </c>
      <c r="DH7" s="1146"/>
      <c r="DI7" s="1146"/>
      <c r="DJ7" s="1146"/>
      <c r="DK7" s="1147"/>
      <c r="DL7" s="1145" t="s">
        <v>515</v>
      </c>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142</v>
      </c>
      <c r="R8" s="1101"/>
      <c r="S8" s="1101"/>
      <c r="T8" s="1101"/>
      <c r="U8" s="1101"/>
      <c r="V8" s="1101">
        <v>112</v>
      </c>
      <c r="W8" s="1101"/>
      <c r="X8" s="1101"/>
      <c r="Y8" s="1101"/>
      <c r="Z8" s="1101"/>
      <c r="AA8" s="1101">
        <v>30</v>
      </c>
      <c r="AB8" s="1101"/>
      <c r="AC8" s="1101"/>
      <c r="AD8" s="1101"/>
      <c r="AE8" s="1102"/>
      <c r="AF8" s="1076">
        <v>30</v>
      </c>
      <c r="AG8" s="1077"/>
      <c r="AH8" s="1077"/>
      <c r="AI8" s="1077"/>
      <c r="AJ8" s="1078"/>
      <c r="AK8" s="1143">
        <v>6</v>
      </c>
      <c r="AL8" s="1144"/>
      <c r="AM8" s="1144"/>
      <c r="AN8" s="1144"/>
      <c r="AO8" s="1144"/>
      <c r="AP8" s="1144" t="s">
        <v>515</v>
      </c>
      <c r="AQ8" s="1144"/>
      <c r="AR8" s="1144"/>
      <c r="AS8" s="1144"/>
      <c r="AT8" s="1144"/>
      <c r="AU8" s="1141" t="s">
        <v>590</v>
      </c>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593</v>
      </c>
      <c r="BT8" s="1072"/>
      <c r="BU8" s="1072"/>
      <c r="BV8" s="1072"/>
      <c r="BW8" s="1072"/>
      <c r="BX8" s="1072"/>
      <c r="BY8" s="1072"/>
      <c r="BZ8" s="1072"/>
      <c r="CA8" s="1072"/>
      <c r="CB8" s="1072"/>
      <c r="CC8" s="1072"/>
      <c r="CD8" s="1072"/>
      <c r="CE8" s="1072"/>
      <c r="CF8" s="1072"/>
      <c r="CG8" s="1073"/>
      <c r="CH8" s="1046">
        <v>0</v>
      </c>
      <c r="CI8" s="1047"/>
      <c r="CJ8" s="1047"/>
      <c r="CK8" s="1047"/>
      <c r="CL8" s="1048"/>
      <c r="CM8" s="1046">
        <v>3</v>
      </c>
      <c r="CN8" s="1047"/>
      <c r="CO8" s="1047"/>
      <c r="CP8" s="1047"/>
      <c r="CQ8" s="1048"/>
      <c r="CR8" s="1046">
        <v>2</v>
      </c>
      <c r="CS8" s="1047"/>
      <c r="CT8" s="1047"/>
      <c r="CU8" s="1047"/>
      <c r="CV8" s="1048"/>
      <c r="CW8" s="1046" t="s">
        <v>515</v>
      </c>
      <c r="CX8" s="1047"/>
      <c r="CY8" s="1047"/>
      <c r="CZ8" s="1047"/>
      <c r="DA8" s="1048"/>
      <c r="DB8" s="1046" t="s">
        <v>515</v>
      </c>
      <c r="DC8" s="1047"/>
      <c r="DD8" s="1047"/>
      <c r="DE8" s="1047"/>
      <c r="DF8" s="1048"/>
      <c r="DG8" s="1046" t="s">
        <v>515</v>
      </c>
      <c r="DH8" s="1047"/>
      <c r="DI8" s="1047"/>
      <c r="DJ8" s="1047"/>
      <c r="DK8" s="1048"/>
      <c r="DL8" s="1046" t="s">
        <v>515</v>
      </c>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392</v>
      </c>
      <c r="C9" s="1095"/>
      <c r="D9" s="1095"/>
      <c r="E9" s="1095"/>
      <c r="F9" s="1095"/>
      <c r="G9" s="1095"/>
      <c r="H9" s="1095"/>
      <c r="I9" s="1095"/>
      <c r="J9" s="1095"/>
      <c r="K9" s="1095"/>
      <c r="L9" s="1095"/>
      <c r="M9" s="1095"/>
      <c r="N9" s="1095"/>
      <c r="O9" s="1095"/>
      <c r="P9" s="1096"/>
      <c r="Q9" s="1100">
        <v>282</v>
      </c>
      <c r="R9" s="1101"/>
      <c r="S9" s="1101"/>
      <c r="T9" s="1101"/>
      <c r="U9" s="1101"/>
      <c r="V9" s="1101">
        <v>65</v>
      </c>
      <c r="W9" s="1101"/>
      <c r="X9" s="1101"/>
      <c r="Y9" s="1101"/>
      <c r="Z9" s="1101"/>
      <c r="AA9" s="1101">
        <v>217</v>
      </c>
      <c r="AB9" s="1101"/>
      <c r="AC9" s="1101"/>
      <c r="AD9" s="1101"/>
      <c r="AE9" s="1102"/>
      <c r="AF9" s="1076">
        <v>217</v>
      </c>
      <c r="AG9" s="1077"/>
      <c r="AH9" s="1077"/>
      <c r="AI9" s="1077"/>
      <c r="AJ9" s="1078"/>
      <c r="AK9" s="1143">
        <v>1</v>
      </c>
      <c r="AL9" s="1144"/>
      <c r="AM9" s="1144"/>
      <c r="AN9" s="1144"/>
      <c r="AO9" s="1144"/>
      <c r="AP9" s="1144">
        <v>497</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594</v>
      </c>
      <c r="BT9" s="1072"/>
      <c r="BU9" s="1072"/>
      <c r="BV9" s="1072"/>
      <c r="BW9" s="1072"/>
      <c r="BX9" s="1072"/>
      <c r="BY9" s="1072"/>
      <c r="BZ9" s="1072"/>
      <c r="CA9" s="1072"/>
      <c r="CB9" s="1072"/>
      <c r="CC9" s="1072"/>
      <c r="CD9" s="1072"/>
      <c r="CE9" s="1072"/>
      <c r="CF9" s="1072"/>
      <c r="CG9" s="1073"/>
      <c r="CH9" s="1046">
        <v>0</v>
      </c>
      <c r="CI9" s="1047"/>
      <c r="CJ9" s="1047"/>
      <c r="CK9" s="1047"/>
      <c r="CL9" s="1048"/>
      <c r="CM9" s="1046">
        <v>4</v>
      </c>
      <c r="CN9" s="1047"/>
      <c r="CO9" s="1047"/>
      <c r="CP9" s="1047"/>
      <c r="CQ9" s="1048"/>
      <c r="CR9" s="1046">
        <v>1</v>
      </c>
      <c r="CS9" s="1047"/>
      <c r="CT9" s="1047"/>
      <c r="CU9" s="1047"/>
      <c r="CV9" s="1048"/>
      <c r="CW9" s="1046">
        <v>48</v>
      </c>
      <c r="CX9" s="1047"/>
      <c r="CY9" s="1047"/>
      <c r="CZ9" s="1047"/>
      <c r="DA9" s="1048"/>
      <c r="DB9" s="1046" t="s">
        <v>515</v>
      </c>
      <c r="DC9" s="1047"/>
      <c r="DD9" s="1047"/>
      <c r="DE9" s="1047"/>
      <c r="DF9" s="1048"/>
      <c r="DG9" s="1046" t="s">
        <v>515</v>
      </c>
      <c r="DH9" s="1047"/>
      <c r="DI9" s="1047"/>
      <c r="DJ9" s="1047"/>
      <c r="DK9" s="1048"/>
      <c r="DL9" s="1046" t="s">
        <v>515</v>
      </c>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393</v>
      </c>
      <c r="C10" s="1095"/>
      <c r="D10" s="1095"/>
      <c r="E10" s="1095"/>
      <c r="F10" s="1095"/>
      <c r="G10" s="1095"/>
      <c r="H10" s="1095"/>
      <c r="I10" s="1095"/>
      <c r="J10" s="1095"/>
      <c r="K10" s="1095"/>
      <c r="L10" s="1095"/>
      <c r="M10" s="1095"/>
      <c r="N10" s="1095"/>
      <c r="O10" s="1095"/>
      <c r="P10" s="1096"/>
      <c r="Q10" s="1100">
        <v>741</v>
      </c>
      <c r="R10" s="1101"/>
      <c r="S10" s="1101"/>
      <c r="T10" s="1101"/>
      <c r="U10" s="1101"/>
      <c r="V10" s="1101">
        <v>595</v>
      </c>
      <c r="W10" s="1101"/>
      <c r="X10" s="1101"/>
      <c r="Y10" s="1101"/>
      <c r="Z10" s="1101"/>
      <c r="AA10" s="1101">
        <v>146</v>
      </c>
      <c r="AB10" s="1101"/>
      <c r="AC10" s="1101"/>
      <c r="AD10" s="1101"/>
      <c r="AE10" s="1102"/>
      <c r="AF10" s="1076">
        <v>146</v>
      </c>
      <c r="AG10" s="1077"/>
      <c r="AH10" s="1077"/>
      <c r="AI10" s="1077"/>
      <c r="AJ10" s="1078"/>
      <c r="AK10" s="1143" t="s">
        <v>515</v>
      </c>
      <c r="AL10" s="1144"/>
      <c r="AM10" s="1144"/>
      <c r="AN10" s="1144"/>
      <c r="AO10" s="1144"/>
      <c r="AP10" s="1144">
        <v>28</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595</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373</v>
      </c>
      <c r="CN10" s="1047"/>
      <c r="CO10" s="1047"/>
      <c r="CP10" s="1047"/>
      <c r="CQ10" s="1048"/>
      <c r="CR10" s="1046">
        <v>20</v>
      </c>
      <c r="CS10" s="1047"/>
      <c r="CT10" s="1047"/>
      <c r="CU10" s="1047"/>
      <c r="CV10" s="1048"/>
      <c r="CW10" s="1046" t="s">
        <v>515</v>
      </c>
      <c r="CX10" s="1047"/>
      <c r="CY10" s="1047"/>
      <c r="CZ10" s="1047"/>
      <c r="DA10" s="1048"/>
      <c r="DB10" s="1046" t="s">
        <v>515</v>
      </c>
      <c r="DC10" s="1047"/>
      <c r="DD10" s="1047"/>
      <c r="DE10" s="1047"/>
      <c r="DF10" s="1048"/>
      <c r="DG10" s="1046" t="s">
        <v>515</v>
      </c>
      <c r="DH10" s="1047"/>
      <c r="DI10" s="1047"/>
      <c r="DJ10" s="1047"/>
      <c r="DK10" s="1048"/>
      <c r="DL10" s="1046" t="s">
        <v>515</v>
      </c>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596</v>
      </c>
      <c r="BT11" s="1072"/>
      <c r="BU11" s="1072"/>
      <c r="BV11" s="1072"/>
      <c r="BW11" s="1072"/>
      <c r="BX11" s="1072"/>
      <c r="BY11" s="1072"/>
      <c r="BZ11" s="1072"/>
      <c r="CA11" s="1072"/>
      <c r="CB11" s="1072"/>
      <c r="CC11" s="1072"/>
      <c r="CD11" s="1072"/>
      <c r="CE11" s="1072"/>
      <c r="CF11" s="1072"/>
      <c r="CG11" s="1073"/>
      <c r="CH11" s="1046">
        <v>18</v>
      </c>
      <c r="CI11" s="1047"/>
      <c r="CJ11" s="1047"/>
      <c r="CK11" s="1047"/>
      <c r="CL11" s="1048"/>
      <c r="CM11" s="1046">
        <v>330</v>
      </c>
      <c r="CN11" s="1047"/>
      <c r="CO11" s="1047"/>
      <c r="CP11" s="1047"/>
      <c r="CQ11" s="1048"/>
      <c r="CR11" s="1046">
        <v>10</v>
      </c>
      <c r="CS11" s="1047"/>
      <c r="CT11" s="1047"/>
      <c r="CU11" s="1047"/>
      <c r="CV11" s="1048"/>
      <c r="CW11" s="1046">
        <v>5</v>
      </c>
      <c r="CX11" s="1047"/>
      <c r="CY11" s="1047"/>
      <c r="CZ11" s="1047"/>
      <c r="DA11" s="1048"/>
      <c r="DB11" s="1046" t="s">
        <v>515</v>
      </c>
      <c r="DC11" s="1047"/>
      <c r="DD11" s="1047"/>
      <c r="DE11" s="1047"/>
      <c r="DF11" s="1048"/>
      <c r="DG11" s="1046" t="s">
        <v>515</v>
      </c>
      <c r="DH11" s="1047"/>
      <c r="DI11" s="1047"/>
      <c r="DJ11" s="1047"/>
      <c r="DK11" s="1048"/>
      <c r="DL11" s="1046" t="s">
        <v>515</v>
      </c>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597</v>
      </c>
      <c r="BT12" s="1072"/>
      <c r="BU12" s="1072"/>
      <c r="BV12" s="1072"/>
      <c r="BW12" s="1072"/>
      <c r="BX12" s="1072"/>
      <c r="BY12" s="1072"/>
      <c r="BZ12" s="1072"/>
      <c r="CA12" s="1072"/>
      <c r="CB12" s="1072"/>
      <c r="CC12" s="1072"/>
      <c r="CD12" s="1072"/>
      <c r="CE12" s="1072"/>
      <c r="CF12" s="1072"/>
      <c r="CG12" s="1073"/>
      <c r="CH12" s="1046">
        <v>4</v>
      </c>
      <c r="CI12" s="1047"/>
      <c r="CJ12" s="1047"/>
      <c r="CK12" s="1047"/>
      <c r="CL12" s="1048"/>
      <c r="CM12" s="1046">
        <v>262</v>
      </c>
      <c r="CN12" s="1047"/>
      <c r="CO12" s="1047"/>
      <c r="CP12" s="1047"/>
      <c r="CQ12" s="1048"/>
      <c r="CR12" s="1046">
        <v>50</v>
      </c>
      <c r="CS12" s="1047"/>
      <c r="CT12" s="1047"/>
      <c r="CU12" s="1047"/>
      <c r="CV12" s="1048"/>
      <c r="CW12" s="1046">
        <v>89</v>
      </c>
      <c r="CX12" s="1047"/>
      <c r="CY12" s="1047"/>
      <c r="CZ12" s="1047"/>
      <c r="DA12" s="1048"/>
      <c r="DB12" s="1046" t="s">
        <v>515</v>
      </c>
      <c r="DC12" s="1047"/>
      <c r="DD12" s="1047"/>
      <c r="DE12" s="1047"/>
      <c r="DF12" s="1048"/>
      <c r="DG12" s="1046" t="s">
        <v>515</v>
      </c>
      <c r="DH12" s="1047"/>
      <c r="DI12" s="1047"/>
      <c r="DJ12" s="1047"/>
      <c r="DK12" s="1048"/>
      <c r="DL12" s="1046" t="s">
        <v>515</v>
      </c>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598</v>
      </c>
      <c r="BT13" s="1072"/>
      <c r="BU13" s="1072"/>
      <c r="BV13" s="1072"/>
      <c r="BW13" s="1072"/>
      <c r="BX13" s="1072"/>
      <c r="BY13" s="1072"/>
      <c r="BZ13" s="1072"/>
      <c r="CA13" s="1072"/>
      <c r="CB13" s="1072"/>
      <c r="CC13" s="1072"/>
      <c r="CD13" s="1072"/>
      <c r="CE13" s="1072"/>
      <c r="CF13" s="1072"/>
      <c r="CG13" s="1073"/>
      <c r="CH13" s="1046">
        <v>0</v>
      </c>
      <c r="CI13" s="1047"/>
      <c r="CJ13" s="1047"/>
      <c r="CK13" s="1047"/>
      <c r="CL13" s="1048"/>
      <c r="CM13" s="1046">
        <v>231</v>
      </c>
      <c r="CN13" s="1047"/>
      <c r="CO13" s="1047"/>
      <c r="CP13" s="1047"/>
      <c r="CQ13" s="1048"/>
      <c r="CR13" s="1046">
        <v>251</v>
      </c>
      <c r="CS13" s="1047"/>
      <c r="CT13" s="1047"/>
      <c r="CU13" s="1047"/>
      <c r="CV13" s="1048"/>
      <c r="CW13" s="1046">
        <v>0</v>
      </c>
      <c r="CX13" s="1047"/>
      <c r="CY13" s="1047"/>
      <c r="CZ13" s="1047"/>
      <c r="DA13" s="1048"/>
      <c r="DB13" s="1046" t="s">
        <v>515</v>
      </c>
      <c r="DC13" s="1047"/>
      <c r="DD13" s="1047"/>
      <c r="DE13" s="1047"/>
      <c r="DF13" s="1048"/>
      <c r="DG13" s="1046" t="s">
        <v>515</v>
      </c>
      <c r="DH13" s="1047"/>
      <c r="DI13" s="1047"/>
      <c r="DJ13" s="1047"/>
      <c r="DK13" s="1048"/>
      <c r="DL13" s="1046" t="s">
        <v>515</v>
      </c>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t="s">
        <v>607</v>
      </c>
      <c r="BS14" s="1071" t="s">
        <v>599</v>
      </c>
      <c r="BT14" s="1072"/>
      <c r="BU14" s="1072"/>
      <c r="BV14" s="1072"/>
      <c r="BW14" s="1072"/>
      <c r="BX14" s="1072"/>
      <c r="BY14" s="1072"/>
      <c r="BZ14" s="1072"/>
      <c r="CA14" s="1072"/>
      <c r="CB14" s="1072"/>
      <c r="CC14" s="1072"/>
      <c r="CD14" s="1072"/>
      <c r="CE14" s="1072"/>
      <c r="CF14" s="1072"/>
      <c r="CG14" s="1073"/>
      <c r="CH14" s="1046">
        <v>-1</v>
      </c>
      <c r="CI14" s="1047"/>
      <c r="CJ14" s="1047"/>
      <c r="CK14" s="1047"/>
      <c r="CL14" s="1048"/>
      <c r="CM14" s="1046">
        <v>40</v>
      </c>
      <c r="CN14" s="1047"/>
      <c r="CO14" s="1047"/>
      <c r="CP14" s="1047"/>
      <c r="CQ14" s="1048"/>
      <c r="CR14" s="1046">
        <v>10</v>
      </c>
      <c r="CS14" s="1047"/>
      <c r="CT14" s="1047"/>
      <c r="CU14" s="1047"/>
      <c r="CV14" s="1048"/>
      <c r="CW14" s="1046" t="s">
        <v>515</v>
      </c>
      <c r="CX14" s="1047"/>
      <c r="CY14" s="1047"/>
      <c r="CZ14" s="1047"/>
      <c r="DA14" s="1048"/>
      <c r="DB14" s="1046">
        <v>1626</v>
      </c>
      <c r="DC14" s="1047"/>
      <c r="DD14" s="1047"/>
      <c r="DE14" s="1047"/>
      <c r="DF14" s="1048"/>
      <c r="DG14" s="1046" t="s">
        <v>515</v>
      </c>
      <c r="DH14" s="1047"/>
      <c r="DI14" s="1047"/>
      <c r="DJ14" s="1047"/>
      <c r="DK14" s="1048"/>
      <c r="DL14" s="1046" t="s">
        <v>515</v>
      </c>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600</v>
      </c>
      <c r="BT15" s="1072"/>
      <c r="BU15" s="1072"/>
      <c r="BV15" s="1072"/>
      <c r="BW15" s="1072"/>
      <c r="BX15" s="1072"/>
      <c r="BY15" s="1072"/>
      <c r="BZ15" s="1072"/>
      <c r="CA15" s="1072"/>
      <c r="CB15" s="1072"/>
      <c r="CC15" s="1072"/>
      <c r="CD15" s="1072"/>
      <c r="CE15" s="1072"/>
      <c r="CF15" s="1072"/>
      <c r="CG15" s="1073"/>
      <c r="CH15" s="1046">
        <v>18</v>
      </c>
      <c r="CI15" s="1047"/>
      <c r="CJ15" s="1047"/>
      <c r="CK15" s="1047"/>
      <c r="CL15" s="1048"/>
      <c r="CM15" s="1046">
        <v>166</v>
      </c>
      <c r="CN15" s="1047"/>
      <c r="CO15" s="1047"/>
      <c r="CP15" s="1047"/>
      <c r="CQ15" s="1048"/>
      <c r="CR15" s="1046">
        <v>30</v>
      </c>
      <c r="CS15" s="1047"/>
      <c r="CT15" s="1047"/>
      <c r="CU15" s="1047"/>
      <c r="CV15" s="1048"/>
      <c r="CW15" s="1046">
        <v>12</v>
      </c>
      <c r="CX15" s="1047"/>
      <c r="CY15" s="1047"/>
      <c r="CZ15" s="1047"/>
      <c r="DA15" s="1048"/>
      <c r="DB15" s="1046" t="s">
        <v>515</v>
      </c>
      <c r="DC15" s="1047"/>
      <c r="DD15" s="1047"/>
      <c r="DE15" s="1047"/>
      <c r="DF15" s="1048"/>
      <c r="DG15" s="1046" t="s">
        <v>515</v>
      </c>
      <c r="DH15" s="1047"/>
      <c r="DI15" s="1047"/>
      <c r="DJ15" s="1047"/>
      <c r="DK15" s="1048"/>
      <c r="DL15" s="1046" t="s">
        <v>515</v>
      </c>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601</v>
      </c>
      <c r="BT16" s="1072"/>
      <c r="BU16" s="1072"/>
      <c r="BV16" s="1072"/>
      <c r="BW16" s="1072"/>
      <c r="BX16" s="1072"/>
      <c r="BY16" s="1072"/>
      <c r="BZ16" s="1072"/>
      <c r="CA16" s="1072"/>
      <c r="CB16" s="1072"/>
      <c r="CC16" s="1072"/>
      <c r="CD16" s="1072"/>
      <c r="CE16" s="1072"/>
      <c r="CF16" s="1072"/>
      <c r="CG16" s="1073"/>
      <c r="CH16" s="1046">
        <v>-556</v>
      </c>
      <c r="CI16" s="1047"/>
      <c r="CJ16" s="1047"/>
      <c r="CK16" s="1047"/>
      <c r="CL16" s="1048"/>
      <c r="CM16" s="1046">
        <v>5341</v>
      </c>
      <c r="CN16" s="1047"/>
      <c r="CO16" s="1047"/>
      <c r="CP16" s="1047"/>
      <c r="CQ16" s="1048"/>
      <c r="CR16" s="1046">
        <v>9</v>
      </c>
      <c r="CS16" s="1047"/>
      <c r="CT16" s="1047"/>
      <c r="CU16" s="1047"/>
      <c r="CV16" s="1048"/>
      <c r="CW16" s="1046">
        <v>376</v>
      </c>
      <c r="CX16" s="1047"/>
      <c r="CY16" s="1047"/>
      <c r="CZ16" s="1047"/>
      <c r="DA16" s="1048"/>
      <c r="DB16" s="1046" t="s">
        <v>515</v>
      </c>
      <c r="DC16" s="1047"/>
      <c r="DD16" s="1047"/>
      <c r="DE16" s="1047"/>
      <c r="DF16" s="1048"/>
      <c r="DG16" s="1046" t="s">
        <v>515</v>
      </c>
      <c r="DH16" s="1047"/>
      <c r="DI16" s="1047"/>
      <c r="DJ16" s="1047"/>
      <c r="DK16" s="1048"/>
      <c r="DL16" s="1046" t="s">
        <v>515</v>
      </c>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251310</v>
      </c>
      <c r="R23" s="1126"/>
      <c r="S23" s="1126"/>
      <c r="T23" s="1126"/>
      <c r="U23" s="1126"/>
      <c r="V23" s="1126">
        <v>243048</v>
      </c>
      <c r="W23" s="1126"/>
      <c r="X23" s="1126"/>
      <c r="Y23" s="1126"/>
      <c r="Z23" s="1126"/>
      <c r="AA23" s="1126">
        <v>8262</v>
      </c>
      <c r="AB23" s="1126"/>
      <c r="AC23" s="1126"/>
      <c r="AD23" s="1126"/>
      <c r="AE23" s="1127"/>
      <c r="AF23" s="1128">
        <v>7673</v>
      </c>
      <c r="AG23" s="1126"/>
      <c r="AH23" s="1126"/>
      <c r="AI23" s="1126"/>
      <c r="AJ23" s="1129"/>
      <c r="AK23" s="1130"/>
      <c r="AL23" s="1131"/>
      <c r="AM23" s="1131"/>
      <c r="AN23" s="1131"/>
      <c r="AO23" s="1131"/>
      <c r="AP23" s="1126">
        <v>145285</v>
      </c>
      <c r="AQ23" s="1126"/>
      <c r="AR23" s="1126"/>
      <c r="AS23" s="1126"/>
      <c r="AT23" s="1126"/>
      <c r="AU23" s="1132"/>
      <c r="AV23" s="1132"/>
      <c r="AW23" s="1132"/>
      <c r="AX23" s="1132"/>
      <c r="AY23" s="1133"/>
      <c r="AZ23" s="1122" t="s">
        <v>129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15623</v>
      </c>
      <c r="R28" s="1111"/>
      <c r="S28" s="1111"/>
      <c r="T28" s="1111"/>
      <c r="U28" s="1111"/>
      <c r="V28" s="1111">
        <v>14218</v>
      </c>
      <c r="W28" s="1111"/>
      <c r="X28" s="1111"/>
      <c r="Y28" s="1111"/>
      <c r="Z28" s="1111"/>
      <c r="AA28" s="1111">
        <v>1405</v>
      </c>
      <c r="AB28" s="1111"/>
      <c r="AC28" s="1111"/>
      <c r="AD28" s="1111"/>
      <c r="AE28" s="1112"/>
      <c r="AF28" s="1113">
        <v>1405</v>
      </c>
      <c r="AG28" s="1111"/>
      <c r="AH28" s="1111"/>
      <c r="AI28" s="1111"/>
      <c r="AJ28" s="1114"/>
      <c r="AK28" s="1115" t="s">
        <v>515</v>
      </c>
      <c r="AL28" s="1103"/>
      <c r="AM28" s="1103"/>
      <c r="AN28" s="1103"/>
      <c r="AO28" s="1103"/>
      <c r="AP28" s="1103" t="s">
        <v>515</v>
      </c>
      <c r="AQ28" s="1103"/>
      <c r="AR28" s="1103"/>
      <c r="AS28" s="1103"/>
      <c r="AT28" s="1103"/>
      <c r="AU28" s="1103" t="s">
        <v>515</v>
      </c>
      <c r="AV28" s="1103"/>
      <c r="AW28" s="1103"/>
      <c r="AX28" s="1103"/>
      <c r="AY28" s="1103"/>
      <c r="AZ28" s="1104" t="s">
        <v>515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42906</v>
      </c>
      <c r="R29" s="1101"/>
      <c r="S29" s="1101"/>
      <c r="T29" s="1101"/>
      <c r="U29" s="1101"/>
      <c r="V29" s="1101">
        <v>41027</v>
      </c>
      <c r="W29" s="1101"/>
      <c r="X29" s="1101"/>
      <c r="Y29" s="1101"/>
      <c r="Z29" s="1101"/>
      <c r="AA29" s="1101">
        <v>1879</v>
      </c>
      <c r="AB29" s="1101"/>
      <c r="AC29" s="1101"/>
      <c r="AD29" s="1101"/>
      <c r="AE29" s="1102"/>
      <c r="AF29" s="1076">
        <v>1879</v>
      </c>
      <c r="AG29" s="1077"/>
      <c r="AH29" s="1077"/>
      <c r="AI29" s="1077"/>
      <c r="AJ29" s="1078"/>
      <c r="AK29" s="1037">
        <v>3675</v>
      </c>
      <c r="AL29" s="1028"/>
      <c r="AM29" s="1028"/>
      <c r="AN29" s="1028"/>
      <c r="AO29" s="1028"/>
      <c r="AP29" s="1028" t="s">
        <v>515</v>
      </c>
      <c r="AQ29" s="1028"/>
      <c r="AR29" s="1028"/>
      <c r="AS29" s="1028"/>
      <c r="AT29" s="1028"/>
      <c r="AU29" s="1028" t="s">
        <v>515</v>
      </c>
      <c r="AV29" s="1028"/>
      <c r="AW29" s="1028"/>
      <c r="AX29" s="1028"/>
      <c r="AY29" s="1028"/>
      <c r="AZ29" s="1099" t="s">
        <v>515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41928</v>
      </c>
      <c r="R30" s="1101"/>
      <c r="S30" s="1101"/>
      <c r="T30" s="1101"/>
      <c r="U30" s="1101"/>
      <c r="V30" s="1101">
        <v>40554</v>
      </c>
      <c r="W30" s="1101"/>
      <c r="X30" s="1101"/>
      <c r="Y30" s="1101"/>
      <c r="Z30" s="1101"/>
      <c r="AA30" s="1101">
        <v>1374</v>
      </c>
      <c r="AB30" s="1101"/>
      <c r="AC30" s="1101"/>
      <c r="AD30" s="1101"/>
      <c r="AE30" s="1102"/>
      <c r="AF30" s="1076">
        <v>1374</v>
      </c>
      <c r="AG30" s="1077"/>
      <c r="AH30" s="1077"/>
      <c r="AI30" s="1077"/>
      <c r="AJ30" s="1078"/>
      <c r="AK30" s="1037">
        <v>6077</v>
      </c>
      <c r="AL30" s="1028"/>
      <c r="AM30" s="1028"/>
      <c r="AN30" s="1028"/>
      <c r="AO30" s="1028"/>
      <c r="AP30" s="1028" t="s">
        <v>515</v>
      </c>
      <c r="AQ30" s="1028"/>
      <c r="AR30" s="1028"/>
      <c r="AS30" s="1028"/>
      <c r="AT30" s="1028"/>
      <c r="AU30" s="1028" t="s">
        <v>515</v>
      </c>
      <c r="AV30" s="1028"/>
      <c r="AW30" s="1028"/>
      <c r="AX30" s="1028"/>
      <c r="AY30" s="1028"/>
      <c r="AZ30" s="1099" t="s">
        <v>515</v>
      </c>
      <c r="BA30" s="1099"/>
      <c r="BB30" s="1099"/>
      <c r="BC30" s="1099"/>
      <c r="BD30" s="1099"/>
      <c r="BE30" s="1089" t="s">
        <v>591</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6193</v>
      </c>
      <c r="R31" s="1101"/>
      <c r="S31" s="1101"/>
      <c r="T31" s="1101"/>
      <c r="U31" s="1101"/>
      <c r="V31" s="1101">
        <v>6006</v>
      </c>
      <c r="W31" s="1101"/>
      <c r="X31" s="1101"/>
      <c r="Y31" s="1101"/>
      <c r="Z31" s="1101"/>
      <c r="AA31" s="1101">
        <v>187</v>
      </c>
      <c r="AB31" s="1101"/>
      <c r="AC31" s="1101"/>
      <c r="AD31" s="1101"/>
      <c r="AE31" s="1102"/>
      <c r="AF31" s="1076">
        <v>187</v>
      </c>
      <c r="AG31" s="1077"/>
      <c r="AH31" s="1077"/>
      <c r="AI31" s="1077"/>
      <c r="AJ31" s="1078"/>
      <c r="AK31" s="1037">
        <v>1287</v>
      </c>
      <c r="AL31" s="1028"/>
      <c r="AM31" s="1028"/>
      <c r="AN31" s="1028"/>
      <c r="AO31" s="1028"/>
      <c r="AP31" s="1028" t="s">
        <v>515</v>
      </c>
      <c r="AQ31" s="1028"/>
      <c r="AR31" s="1028"/>
      <c r="AS31" s="1028"/>
      <c r="AT31" s="1028"/>
      <c r="AU31" s="1028" t="s">
        <v>515</v>
      </c>
      <c r="AV31" s="1028"/>
      <c r="AW31" s="1028"/>
      <c r="AX31" s="1028"/>
      <c r="AY31" s="1028"/>
      <c r="AZ31" s="1099" t="s">
        <v>515</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411</v>
      </c>
      <c r="C32" s="1095"/>
      <c r="D32" s="1095"/>
      <c r="E32" s="1095"/>
      <c r="F32" s="1095"/>
      <c r="G32" s="1095"/>
      <c r="H32" s="1095"/>
      <c r="I32" s="1095"/>
      <c r="J32" s="1095"/>
      <c r="K32" s="1095"/>
      <c r="L32" s="1095"/>
      <c r="M32" s="1095"/>
      <c r="N32" s="1095"/>
      <c r="O32" s="1095"/>
      <c r="P32" s="1096"/>
      <c r="Q32" s="1100">
        <v>318</v>
      </c>
      <c r="R32" s="1101"/>
      <c r="S32" s="1101"/>
      <c r="T32" s="1101"/>
      <c r="U32" s="1101"/>
      <c r="V32" s="1101">
        <v>318</v>
      </c>
      <c r="W32" s="1101"/>
      <c r="X32" s="1101"/>
      <c r="Y32" s="1101"/>
      <c r="Z32" s="1101"/>
      <c r="AA32" s="1101" t="s">
        <v>515</v>
      </c>
      <c r="AB32" s="1101"/>
      <c r="AC32" s="1101"/>
      <c r="AD32" s="1101"/>
      <c r="AE32" s="1102"/>
      <c r="AF32" s="1076" t="s">
        <v>129</v>
      </c>
      <c r="AG32" s="1077"/>
      <c r="AH32" s="1077"/>
      <c r="AI32" s="1077"/>
      <c r="AJ32" s="1078"/>
      <c r="AK32" s="1037">
        <v>236</v>
      </c>
      <c r="AL32" s="1028"/>
      <c r="AM32" s="1028"/>
      <c r="AN32" s="1028"/>
      <c r="AO32" s="1028"/>
      <c r="AP32" s="1028">
        <v>81</v>
      </c>
      <c r="AQ32" s="1028"/>
      <c r="AR32" s="1028"/>
      <c r="AS32" s="1028"/>
      <c r="AT32" s="1028"/>
      <c r="AU32" s="1028">
        <v>52</v>
      </c>
      <c r="AV32" s="1028"/>
      <c r="AW32" s="1028"/>
      <c r="AX32" s="1028"/>
      <c r="AY32" s="1028"/>
      <c r="AZ32" s="1099" t="s">
        <v>515</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22570</v>
      </c>
      <c r="R33" s="1101"/>
      <c r="S33" s="1101"/>
      <c r="T33" s="1101"/>
      <c r="U33" s="1101"/>
      <c r="V33" s="1101">
        <v>22020</v>
      </c>
      <c r="W33" s="1101"/>
      <c r="X33" s="1101"/>
      <c r="Y33" s="1101"/>
      <c r="Z33" s="1101"/>
      <c r="AA33" s="1101">
        <v>550</v>
      </c>
      <c r="AB33" s="1101"/>
      <c r="AC33" s="1101"/>
      <c r="AD33" s="1101"/>
      <c r="AE33" s="1102"/>
      <c r="AF33" s="1076">
        <v>6083</v>
      </c>
      <c r="AG33" s="1077"/>
      <c r="AH33" s="1077"/>
      <c r="AI33" s="1077"/>
      <c r="AJ33" s="1078"/>
      <c r="AK33" s="1037">
        <v>2370</v>
      </c>
      <c r="AL33" s="1028"/>
      <c r="AM33" s="1028"/>
      <c r="AN33" s="1028"/>
      <c r="AO33" s="1028"/>
      <c r="AP33" s="1028">
        <v>11246</v>
      </c>
      <c r="AQ33" s="1028"/>
      <c r="AR33" s="1028"/>
      <c r="AS33" s="1028"/>
      <c r="AT33" s="1028"/>
      <c r="AU33" s="1028">
        <v>6253</v>
      </c>
      <c r="AV33" s="1028"/>
      <c r="AW33" s="1028"/>
      <c r="AX33" s="1028"/>
      <c r="AY33" s="1028"/>
      <c r="AZ33" s="1099" t="s">
        <v>515</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414</v>
      </c>
      <c r="C34" s="1095"/>
      <c r="D34" s="1095"/>
      <c r="E34" s="1095"/>
      <c r="F34" s="1095"/>
      <c r="G34" s="1095"/>
      <c r="H34" s="1095"/>
      <c r="I34" s="1095"/>
      <c r="J34" s="1095"/>
      <c r="K34" s="1095"/>
      <c r="L34" s="1095"/>
      <c r="M34" s="1095"/>
      <c r="N34" s="1095"/>
      <c r="O34" s="1095"/>
      <c r="P34" s="1096"/>
      <c r="Q34" s="1100">
        <v>594</v>
      </c>
      <c r="R34" s="1101"/>
      <c r="S34" s="1101"/>
      <c r="T34" s="1101"/>
      <c r="U34" s="1101"/>
      <c r="V34" s="1101">
        <v>510</v>
      </c>
      <c r="W34" s="1101"/>
      <c r="X34" s="1101"/>
      <c r="Y34" s="1101"/>
      <c r="Z34" s="1101"/>
      <c r="AA34" s="1101">
        <v>84</v>
      </c>
      <c r="AB34" s="1101"/>
      <c r="AC34" s="1101"/>
      <c r="AD34" s="1101"/>
      <c r="AE34" s="1102"/>
      <c r="AF34" s="1076">
        <v>990</v>
      </c>
      <c r="AG34" s="1077"/>
      <c r="AH34" s="1077"/>
      <c r="AI34" s="1077"/>
      <c r="AJ34" s="1078"/>
      <c r="AK34" s="1037">
        <v>147</v>
      </c>
      <c r="AL34" s="1028"/>
      <c r="AM34" s="1028"/>
      <c r="AN34" s="1028"/>
      <c r="AO34" s="1028"/>
      <c r="AP34" s="1028" t="s">
        <v>515</v>
      </c>
      <c r="AQ34" s="1028"/>
      <c r="AR34" s="1028"/>
      <c r="AS34" s="1028"/>
      <c r="AT34" s="1028"/>
      <c r="AU34" s="1028" t="s">
        <v>515</v>
      </c>
      <c r="AV34" s="1028"/>
      <c r="AW34" s="1028"/>
      <c r="AX34" s="1028"/>
      <c r="AY34" s="1028"/>
      <c r="AZ34" s="1099" t="s">
        <v>515</v>
      </c>
      <c r="BA34" s="1099"/>
      <c r="BB34" s="1099"/>
      <c r="BC34" s="1099"/>
      <c r="BD34" s="1099"/>
      <c r="BE34" s="1089" t="s">
        <v>413</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415</v>
      </c>
      <c r="C35" s="1095"/>
      <c r="D35" s="1095"/>
      <c r="E35" s="1095"/>
      <c r="F35" s="1095"/>
      <c r="G35" s="1095"/>
      <c r="H35" s="1095"/>
      <c r="I35" s="1095"/>
      <c r="J35" s="1095"/>
      <c r="K35" s="1095"/>
      <c r="L35" s="1095"/>
      <c r="M35" s="1095"/>
      <c r="N35" s="1095"/>
      <c r="O35" s="1095"/>
      <c r="P35" s="1096"/>
      <c r="Q35" s="1100">
        <v>5597</v>
      </c>
      <c r="R35" s="1101"/>
      <c r="S35" s="1101"/>
      <c r="T35" s="1101"/>
      <c r="U35" s="1101"/>
      <c r="V35" s="1101">
        <v>4452</v>
      </c>
      <c r="W35" s="1101"/>
      <c r="X35" s="1101"/>
      <c r="Y35" s="1101"/>
      <c r="Z35" s="1101"/>
      <c r="AA35" s="1101">
        <v>1145</v>
      </c>
      <c r="AB35" s="1101"/>
      <c r="AC35" s="1101"/>
      <c r="AD35" s="1101"/>
      <c r="AE35" s="1102"/>
      <c r="AF35" s="1076">
        <v>3228</v>
      </c>
      <c r="AG35" s="1077"/>
      <c r="AH35" s="1077"/>
      <c r="AI35" s="1077"/>
      <c r="AJ35" s="1078"/>
      <c r="AK35" s="1037">
        <v>143</v>
      </c>
      <c r="AL35" s="1028"/>
      <c r="AM35" s="1028"/>
      <c r="AN35" s="1028"/>
      <c r="AO35" s="1028"/>
      <c r="AP35" s="1028">
        <v>29846</v>
      </c>
      <c r="AQ35" s="1028"/>
      <c r="AR35" s="1028"/>
      <c r="AS35" s="1028"/>
      <c r="AT35" s="1028"/>
      <c r="AU35" s="1028">
        <v>358</v>
      </c>
      <c r="AV35" s="1028"/>
      <c r="AW35" s="1028"/>
      <c r="AX35" s="1028"/>
      <c r="AY35" s="1028"/>
      <c r="AZ35" s="1099" t="s">
        <v>515</v>
      </c>
      <c r="BA35" s="1099"/>
      <c r="BB35" s="1099"/>
      <c r="BC35" s="1099"/>
      <c r="BD35" s="1099"/>
      <c r="BE35" s="1089" t="s">
        <v>413</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416</v>
      </c>
      <c r="C36" s="1095"/>
      <c r="D36" s="1095"/>
      <c r="E36" s="1095"/>
      <c r="F36" s="1095"/>
      <c r="G36" s="1095"/>
      <c r="H36" s="1095"/>
      <c r="I36" s="1095"/>
      <c r="J36" s="1095"/>
      <c r="K36" s="1095"/>
      <c r="L36" s="1095"/>
      <c r="M36" s="1095"/>
      <c r="N36" s="1095"/>
      <c r="O36" s="1095"/>
      <c r="P36" s="1096"/>
      <c r="Q36" s="1100">
        <v>8342</v>
      </c>
      <c r="R36" s="1101"/>
      <c r="S36" s="1101"/>
      <c r="T36" s="1101"/>
      <c r="U36" s="1101"/>
      <c r="V36" s="1101">
        <v>7657</v>
      </c>
      <c r="W36" s="1101"/>
      <c r="X36" s="1101"/>
      <c r="Y36" s="1101"/>
      <c r="Z36" s="1101"/>
      <c r="AA36" s="1101">
        <v>685</v>
      </c>
      <c r="AB36" s="1101"/>
      <c r="AC36" s="1101"/>
      <c r="AD36" s="1101"/>
      <c r="AE36" s="1102"/>
      <c r="AF36" s="1076">
        <v>2530</v>
      </c>
      <c r="AG36" s="1077"/>
      <c r="AH36" s="1077"/>
      <c r="AI36" s="1077"/>
      <c r="AJ36" s="1078"/>
      <c r="AK36" s="1037">
        <v>1517</v>
      </c>
      <c r="AL36" s="1028"/>
      <c r="AM36" s="1028"/>
      <c r="AN36" s="1028"/>
      <c r="AO36" s="1028"/>
      <c r="AP36" s="1028">
        <v>57289</v>
      </c>
      <c r="AQ36" s="1028"/>
      <c r="AR36" s="1028"/>
      <c r="AS36" s="1028"/>
      <c r="AT36" s="1028"/>
      <c r="AU36" s="1028">
        <v>17531</v>
      </c>
      <c r="AV36" s="1028"/>
      <c r="AW36" s="1028"/>
      <c r="AX36" s="1028"/>
      <c r="AY36" s="1028"/>
      <c r="AZ36" s="1099" t="s">
        <v>515</v>
      </c>
      <c r="BA36" s="1099"/>
      <c r="BB36" s="1099"/>
      <c r="BC36" s="1099"/>
      <c r="BD36" s="1099"/>
      <c r="BE36" s="1089" t="s">
        <v>417</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418</v>
      </c>
      <c r="C37" s="1095"/>
      <c r="D37" s="1095"/>
      <c r="E37" s="1095"/>
      <c r="F37" s="1095"/>
      <c r="G37" s="1095"/>
      <c r="H37" s="1095"/>
      <c r="I37" s="1095"/>
      <c r="J37" s="1095"/>
      <c r="K37" s="1095"/>
      <c r="L37" s="1095"/>
      <c r="M37" s="1095"/>
      <c r="N37" s="1095"/>
      <c r="O37" s="1095"/>
      <c r="P37" s="1096"/>
      <c r="Q37" s="1100">
        <v>318</v>
      </c>
      <c r="R37" s="1101"/>
      <c r="S37" s="1101"/>
      <c r="T37" s="1101"/>
      <c r="U37" s="1101"/>
      <c r="V37" s="1101">
        <v>297</v>
      </c>
      <c r="W37" s="1101"/>
      <c r="X37" s="1101"/>
      <c r="Y37" s="1101"/>
      <c r="Z37" s="1101"/>
      <c r="AA37" s="1101">
        <v>21</v>
      </c>
      <c r="AB37" s="1101"/>
      <c r="AC37" s="1101"/>
      <c r="AD37" s="1101"/>
      <c r="AE37" s="1102"/>
      <c r="AF37" s="1076">
        <v>21</v>
      </c>
      <c r="AG37" s="1077"/>
      <c r="AH37" s="1077"/>
      <c r="AI37" s="1077"/>
      <c r="AJ37" s="1078"/>
      <c r="AK37" s="1037" t="s">
        <v>515</v>
      </c>
      <c r="AL37" s="1028"/>
      <c r="AM37" s="1028"/>
      <c r="AN37" s="1028"/>
      <c r="AO37" s="1028"/>
      <c r="AP37" s="1028" t="s">
        <v>515</v>
      </c>
      <c r="AQ37" s="1028"/>
      <c r="AR37" s="1028"/>
      <c r="AS37" s="1028"/>
      <c r="AT37" s="1028"/>
      <c r="AU37" s="1028" t="s">
        <v>515</v>
      </c>
      <c r="AV37" s="1028"/>
      <c r="AW37" s="1028"/>
      <c r="AX37" s="1028"/>
      <c r="AY37" s="1028"/>
      <c r="AZ37" s="1099" t="s">
        <v>515</v>
      </c>
      <c r="BA37" s="1099"/>
      <c r="BB37" s="1099"/>
      <c r="BC37" s="1099"/>
      <c r="BD37" s="1099"/>
      <c r="BE37" s="1089" t="s">
        <v>419</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420</v>
      </c>
      <c r="C38" s="1095"/>
      <c r="D38" s="1095"/>
      <c r="E38" s="1095"/>
      <c r="F38" s="1095"/>
      <c r="G38" s="1095"/>
      <c r="H38" s="1095"/>
      <c r="I38" s="1095"/>
      <c r="J38" s="1095"/>
      <c r="K38" s="1095"/>
      <c r="L38" s="1095"/>
      <c r="M38" s="1095"/>
      <c r="N38" s="1095"/>
      <c r="O38" s="1095"/>
      <c r="P38" s="1096"/>
      <c r="Q38" s="1100">
        <v>288</v>
      </c>
      <c r="R38" s="1101"/>
      <c r="S38" s="1101"/>
      <c r="T38" s="1101"/>
      <c r="U38" s="1101"/>
      <c r="V38" s="1101">
        <v>288</v>
      </c>
      <c r="W38" s="1101"/>
      <c r="X38" s="1101"/>
      <c r="Y38" s="1101"/>
      <c r="Z38" s="1101"/>
      <c r="AA38" s="1101" t="s">
        <v>515</v>
      </c>
      <c r="AB38" s="1101"/>
      <c r="AC38" s="1101"/>
      <c r="AD38" s="1101"/>
      <c r="AE38" s="1102"/>
      <c r="AF38" s="1076" t="s">
        <v>129</v>
      </c>
      <c r="AG38" s="1077"/>
      <c r="AH38" s="1077"/>
      <c r="AI38" s="1077"/>
      <c r="AJ38" s="1078"/>
      <c r="AK38" s="1037">
        <v>154</v>
      </c>
      <c r="AL38" s="1028"/>
      <c r="AM38" s="1028"/>
      <c r="AN38" s="1028"/>
      <c r="AO38" s="1028"/>
      <c r="AP38" s="1028">
        <v>87</v>
      </c>
      <c r="AQ38" s="1028"/>
      <c r="AR38" s="1028"/>
      <c r="AS38" s="1028"/>
      <c r="AT38" s="1028"/>
      <c r="AU38" s="1028">
        <v>54</v>
      </c>
      <c r="AV38" s="1028"/>
      <c r="AW38" s="1028"/>
      <c r="AX38" s="1028"/>
      <c r="AY38" s="1028"/>
      <c r="AZ38" s="1099" t="s">
        <v>515</v>
      </c>
      <c r="BA38" s="1099"/>
      <c r="BB38" s="1099"/>
      <c r="BC38" s="1099"/>
      <c r="BD38" s="1099"/>
      <c r="BE38" s="1089" t="s">
        <v>419</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t="s">
        <v>421</v>
      </c>
      <c r="C39" s="1095"/>
      <c r="D39" s="1095"/>
      <c r="E39" s="1095"/>
      <c r="F39" s="1095"/>
      <c r="G39" s="1095"/>
      <c r="H39" s="1095"/>
      <c r="I39" s="1095"/>
      <c r="J39" s="1095"/>
      <c r="K39" s="1095"/>
      <c r="L39" s="1095"/>
      <c r="M39" s="1095"/>
      <c r="N39" s="1095"/>
      <c r="O39" s="1095"/>
      <c r="P39" s="1096"/>
      <c r="Q39" s="1100">
        <v>447</v>
      </c>
      <c r="R39" s="1101"/>
      <c r="S39" s="1101"/>
      <c r="T39" s="1101"/>
      <c r="U39" s="1101"/>
      <c r="V39" s="1101">
        <v>447</v>
      </c>
      <c r="W39" s="1101"/>
      <c r="X39" s="1101"/>
      <c r="Y39" s="1101"/>
      <c r="Z39" s="1101"/>
      <c r="AA39" s="1101" t="s">
        <v>515</v>
      </c>
      <c r="AB39" s="1101"/>
      <c r="AC39" s="1101"/>
      <c r="AD39" s="1101"/>
      <c r="AE39" s="1102"/>
      <c r="AF39" s="1076" t="s">
        <v>129</v>
      </c>
      <c r="AG39" s="1077"/>
      <c r="AH39" s="1077"/>
      <c r="AI39" s="1077"/>
      <c r="AJ39" s="1078"/>
      <c r="AK39" s="1037">
        <v>363</v>
      </c>
      <c r="AL39" s="1028"/>
      <c r="AM39" s="1028"/>
      <c r="AN39" s="1028"/>
      <c r="AO39" s="1028"/>
      <c r="AP39" s="1028">
        <v>26</v>
      </c>
      <c r="AQ39" s="1028"/>
      <c r="AR39" s="1028"/>
      <c r="AS39" s="1028"/>
      <c r="AT39" s="1028"/>
      <c r="AU39" s="1028">
        <v>16</v>
      </c>
      <c r="AV39" s="1028"/>
      <c r="AW39" s="1028"/>
      <c r="AX39" s="1028"/>
      <c r="AY39" s="1028"/>
      <c r="AZ39" s="1099" t="s">
        <v>515</v>
      </c>
      <c r="BA39" s="1099"/>
      <c r="BB39" s="1099"/>
      <c r="BC39" s="1099"/>
      <c r="BD39" s="1099"/>
      <c r="BE39" s="1089" t="s">
        <v>419</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423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17695</v>
      </c>
      <c r="AG63" s="1016"/>
      <c r="AH63" s="1016"/>
      <c r="AI63" s="1016"/>
      <c r="AJ63" s="1087"/>
      <c r="AK63" s="1088"/>
      <c r="AL63" s="1020"/>
      <c r="AM63" s="1020"/>
      <c r="AN63" s="1020"/>
      <c r="AO63" s="1020"/>
      <c r="AP63" s="1016">
        <v>98575</v>
      </c>
      <c r="AQ63" s="1016"/>
      <c r="AR63" s="1016"/>
      <c r="AS63" s="1016"/>
      <c r="AT63" s="1016"/>
      <c r="AU63" s="1016">
        <v>24263</v>
      </c>
      <c r="AV63" s="1016"/>
      <c r="AW63" s="1016"/>
      <c r="AX63" s="1016"/>
      <c r="AY63" s="1016"/>
      <c r="AZ63" s="1082"/>
      <c r="BA63" s="1082"/>
      <c r="BB63" s="1082"/>
      <c r="BC63" s="1082"/>
      <c r="BD63" s="1082"/>
      <c r="BE63" s="1017"/>
      <c r="BF63" s="1017"/>
      <c r="BG63" s="1017"/>
      <c r="BH63" s="1017"/>
      <c r="BI63" s="1018"/>
      <c r="BJ63" s="1083" t="s">
        <v>129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425</v>
      </c>
      <c r="B66" s="1053"/>
      <c r="C66" s="1053"/>
      <c r="D66" s="1053"/>
      <c r="E66" s="1053"/>
      <c r="F66" s="1053"/>
      <c r="G66" s="1053"/>
      <c r="H66" s="1053"/>
      <c r="I66" s="1053"/>
      <c r="J66" s="1053"/>
      <c r="K66" s="1053"/>
      <c r="L66" s="1053"/>
      <c r="M66" s="1053"/>
      <c r="N66" s="1053"/>
      <c r="O66" s="1053"/>
      <c r="P66" s="1054"/>
      <c r="Q66" s="1058" t="s">
        <v>399</v>
      </c>
      <c r="R66" s="1059"/>
      <c r="S66" s="1059"/>
      <c r="T66" s="1059"/>
      <c r="U66" s="1060"/>
      <c r="V66" s="1058" t="s">
        <v>400</v>
      </c>
      <c r="W66" s="1059"/>
      <c r="X66" s="1059"/>
      <c r="Y66" s="1059"/>
      <c r="Z66" s="1060"/>
      <c r="AA66" s="1058" t="s">
        <v>401</v>
      </c>
      <c r="AB66" s="1059"/>
      <c r="AC66" s="1059"/>
      <c r="AD66" s="1059"/>
      <c r="AE66" s="1060"/>
      <c r="AF66" s="1064" t="s">
        <v>402</v>
      </c>
      <c r="AG66" s="1065"/>
      <c r="AH66" s="1065"/>
      <c r="AI66" s="1065"/>
      <c r="AJ66" s="1066"/>
      <c r="AK66" s="1058" t="s">
        <v>403</v>
      </c>
      <c r="AL66" s="1053"/>
      <c r="AM66" s="1053"/>
      <c r="AN66" s="1053"/>
      <c r="AO66" s="1054"/>
      <c r="AP66" s="1058" t="s">
        <v>404</v>
      </c>
      <c r="AQ66" s="1059"/>
      <c r="AR66" s="1059"/>
      <c r="AS66" s="1059"/>
      <c r="AT66" s="1060"/>
      <c r="AU66" s="1058" t="s">
        <v>426</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582</v>
      </c>
      <c r="C68" s="1043"/>
      <c r="D68" s="1043"/>
      <c r="E68" s="1043"/>
      <c r="F68" s="1043"/>
      <c r="G68" s="1043"/>
      <c r="H68" s="1043"/>
      <c r="I68" s="1043"/>
      <c r="J68" s="1043"/>
      <c r="K68" s="1043"/>
      <c r="L68" s="1043"/>
      <c r="M68" s="1043"/>
      <c r="N68" s="1043"/>
      <c r="O68" s="1043"/>
      <c r="P68" s="1044"/>
      <c r="Q68" s="1045">
        <v>264</v>
      </c>
      <c r="R68" s="1039"/>
      <c r="S68" s="1039"/>
      <c r="T68" s="1039"/>
      <c r="U68" s="1039"/>
      <c r="V68" s="1039">
        <v>227</v>
      </c>
      <c r="W68" s="1039"/>
      <c r="X68" s="1039"/>
      <c r="Y68" s="1039"/>
      <c r="Z68" s="1039"/>
      <c r="AA68" s="1039">
        <v>36</v>
      </c>
      <c r="AB68" s="1039"/>
      <c r="AC68" s="1039"/>
      <c r="AD68" s="1039"/>
      <c r="AE68" s="1039"/>
      <c r="AF68" s="1039">
        <v>36</v>
      </c>
      <c r="AG68" s="1039"/>
      <c r="AH68" s="1039"/>
      <c r="AI68" s="1039"/>
      <c r="AJ68" s="1039"/>
      <c r="AK68" s="1039" t="s">
        <v>515</v>
      </c>
      <c r="AL68" s="1039"/>
      <c r="AM68" s="1039"/>
      <c r="AN68" s="1039"/>
      <c r="AO68" s="1039"/>
      <c r="AP68" s="1039" t="s">
        <v>515</v>
      </c>
      <c r="AQ68" s="1039"/>
      <c r="AR68" s="1039"/>
      <c r="AS68" s="1039"/>
      <c r="AT68" s="1039"/>
      <c r="AU68" s="1039" t="s">
        <v>515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261826</v>
      </c>
      <c r="R69" s="1028"/>
      <c r="S69" s="1028"/>
      <c r="T69" s="1028"/>
      <c r="U69" s="1028"/>
      <c r="V69" s="1028">
        <v>245795</v>
      </c>
      <c r="W69" s="1028"/>
      <c r="X69" s="1028"/>
      <c r="Y69" s="1028"/>
      <c r="Z69" s="1028"/>
      <c r="AA69" s="1028">
        <v>16031</v>
      </c>
      <c r="AB69" s="1028"/>
      <c r="AC69" s="1028"/>
      <c r="AD69" s="1028"/>
      <c r="AE69" s="1028"/>
      <c r="AF69" s="1028">
        <v>16031</v>
      </c>
      <c r="AG69" s="1028"/>
      <c r="AH69" s="1028"/>
      <c r="AI69" s="1028"/>
      <c r="AJ69" s="1028"/>
      <c r="AK69" s="1028" t="s">
        <v>515</v>
      </c>
      <c r="AL69" s="1028"/>
      <c r="AM69" s="1028"/>
      <c r="AN69" s="1028"/>
      <c r="AO69" s="1028"/>
      <c r="AP69" s="1028" t="s">
        <v>515</v>
      </c>
      <c r="AQ69" s="1028"/>
      <c r="AR69" s="1028"/>
      <c r="AS69" s="1028"/>
      <c r="AT69" s="1028"/>
      <c r="AU69" s="1028" t="s">
        <v>515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73</v>
      </c>
      <c r="R70" s="1028"/>
      <c r="S70" s="1028"/>
      <c r="T70" s="1028"/>
      <c r="U70" s="1028"/>
      <c r="V70" s="1028">
        <v>69</v>
      </c>
      <c r="W70" s="1028"/>
      <c r="X70" s="1028"/>
      <c r="Y70" s="1028"/>
      <c r="Z70" s="1028"/>
      <c r="AA70" s="1028">
        <v>4</v>
      </c>
      <c r="AB70" s="1028"/>
      <c r="AC70" s="1028"/>
      <c r="AD70" s="1028"/>
      <c r="AE70" s="1028"/>
      <c r="AF70" s="1028">
        <v>4</v>
      </c>
      <c r="AG70" s="1028"/>
      <c r="AH70" s="1028"/>
      <c r="AI70" s="1028"/>
      <c r="AJ70" s="1028"/>
      <c r="AK70" s="1028" t="s">
        <v>515</v>
      </c>
      <c r="AL70" s="1028"/>
      <c r="AM70" s="1028"/>
      <c r="AN70" s="1028"/>
      <c r="AO70" s="1028"/>
      <c r="AP70" s="1028" t="s">
        <v>515</v>
      </c>
      <c r="AQ70" s="1028"/>
      <c r="AR70" s="1028"/>
      <c r="AS70" s="1028"/>
      <c r="AT70" s="1028"/>
      <c r="AU70" s="1028" t="s">
        <v>515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107</v>
      </c>
      <c r="R71" s="1028"/>
      <c r="S71" s="1028"/>
      <c r="T71" s="1028"/>
      <c r="U71" s="1028"/>
      <c r="V71" s="1028">
        <v>100</v>
      </c>
      <c r="W71" s="1028"/>
      <c r="X71" s="1028"/>
      <c r="Y71" s="1028"/>
      <c r="Z71" s="1028"/>
      <c r="AA71" s="1028">
        <v>6</v>
      </c>
      <c r="AB71" s="1028"/>
      <c r="AC71" s="1028"/>
      <c r="AD71" s="1028"/>
      <c r="AE71" s="1028"/>
      <c r="AF71" s="1028">
        <v>6</v>
      </c>
      <c r="AG71" s="1028"/>
      <c r="AH71" s="1028"/>
      <c r="AI71" s="1028"/>
      <c r="AJ71" s="1028"/>
      <c r="AK71" s="1028" t="s">
        <v>515</v>
      </c>
      <c r="AL71" s="1028"/>
      <c r="AM71" s="1028"/>
      <c r="AN71" s="1028"/>
      <c r="AO71" s="1028"/>
      <c r="AP71" s="1028">
        <v>7</v>
      </c>
      <c r="AQ71" s="1028"/>
      <c r="AR71" s="1028"/>
      <c r="AS71" s="1028"/>
      <c r="AT71" s="1028"/>
      <c r="AU71" s="1028">
        <v>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741</v>
      </c>
      <c r="R72" s="1028"/>
      <c r="S72" s="1028"/>
      <c r="T72" s="1028"/>
      <c r="U72" s="1028"/>
      <c r="V72" s="1028">
        <v>609</v>
      </c>
      <c r="W72" s="1028"/>
      <c r="X72" s="1028"/>
      <c r="Y72" s="1028"/>
      <c r="Z72" s="1028"/>
      <c r="AA72" s="1028">
        <v>131</v>
      </c>
      <c r="AB72" s="1028"/>
      <c r="AC72" s="1028"/>
      <c r="AD72" s="1028"/>
      <c r="AE72" s="1028"/>
      <c r="AF72" s="1028">
        <v>131</v>
      </c>
      <c r="AG72" s="1028"/>
      <c r="AH72" s="1028"/>
      <c r="AI72" s="1028"/>
      <c r="AJ72" s="1028"/>
      <c r="AK72" s="1028" t="s">
        <v>515</v>
      </c>
      <c r="AL72" s="1028"/>
      <c r="AM72" s="1028"/>
      <c r="AN72" s="1028"/>
      <c r="AO72" s="1028"/>
      <c r="AP72" s="1028">
        <v>859</v>
      </c>
      <c r="AQ72" s="1028"/>
      <c r="AR72" s="1028"/>
      <c r="AS72" s="1028"/>
      <c r="AT72" s="1028"/>
      <c r="AU72" s="1028">
        <v>294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587</v>
      </c>
      <c r="C73" s="1032"/>
      <c r="D73" s="1032"/>
      <c r="E73" s="1032"/>
      <c r="F73" s="1032"/>
      <c r="G73" s="1032"/>
      <c r="H73" s="1032"/>
      <c r="I73" s="1032"/>
      <c r="J73" s="1032"/>
      <c r="K73" s="1032"/>
      <c r="L73" s="1032"/>
      <c r="M73" s="1032"/>
      <c r="N73" s="1032"/>
      <c r="O73" s="1032"/>
      <c r="P73" s="1033"/>
      <c r="Q73" s="1034">
        <v>1079</v>
      </c>
      <c r="R73" s="1028"/>
      <c r="S73" s="1028"/>
      <c r="T73" s="1028"/>
      <c r="U73" s="1028"/>
      <c r="V73" s="1028">
        <v>1079</v>
      </c>
      <c r="W73" s="1028"/>
      <c r="X73" s="1028"/>
      <c r="Y73" s="1028"/>
      <c r="Z73" s="1028"/>
      <c r="AA73" s="1028">
        <v>0</v>
      </c>
      <c r="AB73" s="1028"/>
      <c r="AC73" s="1028"/>
      <c r="AD73" s="1028"/>
      <c r="AE73" s="1028"/>
      <c r="AF73" s="1028">
        <v>0</v>
      </c>
      <c r="AG73" s="1028"/>
      <c r="AH73" s="1028"/>
      <c r="AI73" s="1028"/>
      <c r="AJ73" s="1028"/>
      <c r="AK73" s="1028">
        <v>0</v>
      </c>
      <c r="AL73" s="1028"/>
      <c r="AM73" s="1028"/>
      <c r="AN73" s="1028"/>
      <c r="AO73" s="1028"/>
      <c r="AP73" s="1028">
        <v>1079</v>
      </c>
      <c r="AQ73" s="1028"/>
      <c r="AR73" s="1028"/>
      <c r="AS73" s="1028"/>
      <c r="AT73" s="1028"/>
      <c r="AU73" s="1028">
        <v>206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588</v>
      </c>
      <c r="C74" s="1032"/>
      <c r="D74" s="1032"/>
      <c r="E74" s="1032"/>
      <c r="F74" s="1032"/>
      <c r="G74" s="1032"/>
      <c r="H74" s="1032"/>
      <c r="I74" s="1032"/>
      <c r="J74" s="1032"/>
      <c r="K74" s="1032"/>
      <c r="L74" s="1032"/>
      <c r="M74" s="1032"/>
      <c r="N74" s="1032"/>
      <c r="O74" s="1032"/>
      <c r="P74" s="1033"/>
      <c r="Q74" s="1034">
        <v>43</v>
      </c>
      <c r="R74" s="1028"/>
      <c r="S74" s="1028"/>
      <c r="T74" s="1028"/>
      <c r="U74" s="1028"/>
      <c r="V74" s="1028">
        <v>31</v>
      </c>
      <c r="W74" s="1028"/>
      <c r="X74" s="1028"/>
      <c r="Y74" s="1028"/>
      <c r="Z74" s="1028"/>
      <c r="AA74" s="1028">
        <v>12</v>
      </c>
      <c r="AB74" s="1028"/>
      <c r="AC74" s="1028"/>
      <c r="AD74" s="1028"/>
      <c r="AE74" s="1028"/>
      <c r="AF74" s="1028">
        <v>12</v>
      </c>
      <c r="AG74" s="1028"/>
      <c r="AH74" s="1028"/>
      <c r="AI74" s="1028"/>
      <c r="AJ74" s="1028"/>
      <c r="AK74" s="1028" t="s">
        <v>515</v>
      </c>
      <c r="AL74" s="1028"/>
      <c r="AM74" s="1028"/>
      <c r="AN74" s="1028"/>
      <c r="AO74" s="1028"/>
      <c r="AP74" s="1028" t="s">
        <v>515</v>
      </c>
      <c r="AQ74" s="1028"/>
      <c r="AR74" s="1028"/>
      <c r="AS74" s="1028"/>
      <c r="AT74" s="1028"/>
      <c r="AU74" s="1028" t="s">
        <v>515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16220</v>
      </c>
      <c r="AG88" s="1016"/>
      <c r="AH88" s="1016"/>
      <c r="AI88" s="1016"/>
      <c r="AJ88" s="1016"/>
      <c r="AK88" s="1020"/>
      <c r="AL88" s="1020"/>
      <c r="AM88" s="1020"/>
      <c r="AN88" s="1020"/>
      <c r="AO88" s="1020"/>
      <c r="AP88" s="1016">
        <v>1945</v>
      </c>
      <c r="AQ88" s="1016"/>
      <c r="AR88" s="1016"/>
      <c r="AS88" s="1016"/>
      <c r="AT88" s="1016"/>
      <c r="AU88" s="1016">
        <v>504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385</v>
      </c>
      <c r="CS102" s="1008"/>
      <c r="CT102" s="1008"/>
      <c r="CU102" s="1008"/>
      <c r="CV102" s="1009"/>
      <c r="CW102" s="1007">
        <v>568</v>
      </c>
      <c r="CX102" s="1008"/>
      <c r="CY102" s="1008"/>
      <c r="CZ102" s="1008"/>
      <c r="DA102" s="1009"/>
      <c r="DB102" s="1007">
        <v>1626</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308</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308</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308</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12955343</v>
      </c>
      <c r="AB110" s="944"/>
      <c r="AC110" s="944"/>
      <c r="AD110" s="944"/>
      <c r="AE110" s="945"/>
      <c r="AF110" s="946">
        <v>12822120</v>
      </c>
      <c r="AG110" s="944"/>
      <c r="AH110" s="944"/>
      <c r="AI110" s="944"/>
      <c r="AJ110" s="945"/>
      <c r="AK110" s="946">
        <v>12530168</v>
      </c>
      <c r="AL110" s="944"/>
      <c r="AM110" s="944"/>
      <c r="AN110" s="944"/>
      <c r="AO110" s="945"/>
      <c r="AP110" s="947">
        <v>16.600000000000001</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135426719</v>
      </c>
      <c r="BR110" s="891"/>
      <c r="BS110" s="891"/>
      <c r="BT110" s="891"/>
      <c r="BU110" s="891"/>
      <c r="BV110" s="891">
        <v>138383499</v>
      </c>
      <c r="BW110" s="891"/>
      <c r="BX110" s="891"/>
      <c r="BY110" s="891"/>
      <c r="BZ110" s="891"/>
      <c r="CA110" s="891">
        <v>145284794</v>
      </c>
      <c r="CB110" s="891"/>
      <c r="CC110" s="891"/>
      <c r="CD110" s="891"/>
      <c r="CE110" s="891"/>
      <c r="CF110" s="915">
        <v>192.3</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129</v>
      </c>
      <c r="DH110" s="891"/>
      <c r="DI110" s="891"/>
      <c r="DJ110" s="891"/>
      <c r="DK110" s="891"/>
      <c r="DL110" s="891" t="s">
        <v>129</v>
      </c>
      <c r="DM110" s="891"/>
      <c r="DN110" s="891"/>
      <c r="DO110" s="891"/>
      <c r="DP110" s="891"/>
      <c r="DQ110" s="891" t="s">
        <v>129</v>
      </c>
      <c r="DR110" s="891"/>
      <c r="DS110" s="891"/>
      <c r="DT110" s="891"/>
      <c r="DU110" s="891"/>
      <c r="DV110" s="892" t="s">
        <v>129</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445</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1584049</v>
      </c>
      <c r="BR111" s="863"/>
      <c r="BS111" s="863"/>
      <c r="BT111" s="863"/>
      <c r="BU111" s="863"/>
      <c r="BV111" s="863">
        <v>1638110</v>
      </c>
      <c r="BW111" s="863"/>
      <c r="BX111" s="863"/>
      <c r="BY111" s="863"/>
      <c r="BZ111" s="863"/>
      <c r="CA111" s="863">
        <v>1626054</v>
      </c>
      <c r="CB111" s="863"/>
      <c r="CC111" s="863"/>
      <c r="CD111" s="863"/>
      <c r="CE111" s="863"/>
      <c r="CF111" s="924">
        <v>2.2000000000000002</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129</v>
      </c>
      <c r="DM111" s="863"/>
      <c r="DN111" s="863"/>
      <c r="DO111" s="863"/>
      <c r="DP111" s="863"/>
      <c r="DQ111" s="863" t="s">
        <v>129</v>
      </c>
      <c r="DR111" s="863"/>
      <c r="DS111" s="863"/>
      <c r="DT111" s="863"/>
      <c r="DU111" s="863"/>
      <c r="DV111" s="840" t="s">
        <v>445</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27781789</v>
      </c>
      <c r="BR112" s="863"/>
      <c r="BS112" s="863"/>
      <c r="BT112" s="863"/>
      <c r="BU112" s="863"/>
      <c r="BV112" s="863">
        <v>26039541</v>
      </c>
      <c r="BW112" s="863"/>
      <c r="BX112" s="863"/>
      <c r="BY112" s="863"/>
      <c r="BZ112" s="863"/>
      <c r="CA112" s="863">
        <v>24263840</v>
      </c>
      <c r="CB112" s="863"/>
      <c r="CC112" s="863"/>
      <c r="CD112" s="863"/>
      <c r="CE112" s="863"/>
      <c r="CF112" s="924">
        <v>32.1</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445</v>
      </c>
      <c r="DM112" s="863"/>
      <c r="DN112" s="863"/>
      <c r="DO112" s="863"/>
      <c r="DP112" s="863"/>
      <c r="DQ112" s="863" t="s">
        <v>445</v>
      </c>
      <c r="DR112" s="863"/>
      <c r="DS112" s="863"/>
      <c r="DT112" s="863"/>
      <c r="DU112" s="863"/>
      <c r="DV112" s="840" t="s">
        <v>129</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2812180</v>
      </c>
      <c r="AB113" s="972"/>
      <c r="AC113" s="972"/>
      <c r="AD113" s="972"/>
      <c r="AE113" s="973"/>
      <c r="AF113" s="974">
        <v>2567149</v>
      </c>
      <c r="AG113" s="972"/>
      <c r="AH113" s="972"/>
      <c r="AI113" s="972"/>
      <c r="AJ113" s="973"/>
      <c r="AK113" s="974">
        <v>2664313</v>
      </c>
      <c r="AL113" s="972"/>
      <c r="AM113" s="972"/>
      <c r="AN113" s="972"/>
      <c r="AO113" s="973"/>
      <c r="AP113" s="975">
        <v>3.5</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127867</v>
      </c>
      <c r="BR113" s="863"/>
      <c r="BS113" s="863"/>
      <c r="BT113" s="863"/>
      <c r="BU113" s="863"/>
      <c r="BV113" s="863">
        <v>252341</v>
      </c>
      <c r="BW113" s="863"/>
      <c r="BX113" s="863"/>
      <c r="BY113" s="863"/>
      <c r="BZ113" s="863"/>
      <c r="CA113" s="863">
        <v>503640</v>
      </c>
      <c r="CB113" s="863"/>
      <c r="CC113" s="863"/>
      <c r="CD113" s="863"/>
      <c r="CE113" s="863"/>
      <c r="CF113" s="924">
        <v>0.7</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445</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12530</v>
      </c>
      <c r="AB114" s="826"/>
      <c r="AC114" s="826"/>
      <c r="AD114" s="826"/>
      <c r="AE114" s="827"/>
      <c r="AF114" s="828">
        <v>16387</v>
      </c>
      <c r="AG114" s="826"/>
      <c r="AH114" s="826"/>
      <c r="AI114" s="826"/>
      <c r="AJ114" s="827"/>
      <c r="AK114" s="828">
        <v>30432</v>
      </c>
      <c r="AL114" s="826"/>
      <c r="AM114" s="826"/>
      <c r="AN114" s="826"/>
      <c r="AO114" s="827"/>
      <c r="AP114" s="873">
        <v>0</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15619631</v>
      </c>
      <c r="BR114" s="863"/>
      <c r="BS114" s="863"/>
      <c r="BT114" s="863"/>
      <c r="BU114" s="863"/>
      <c r="BV114" s="863">
        <v>16284896</v>
      </c>
      <c r="BW114" s="863"/>
      <c r="BX114" s="863"/>
      <c r="BY114" s="863"/>
      <c r="BZ114" s="863"/>
      <c r="CA114" s="863">
        <v>16467919</v>
      </c>
      <c r="CB114" s="863"/>
      <c r="CC114" s="863"/>
      <c r="CD114" s="863"/>
      <c r="CE114" s="863"/>
      <c r="CF114" s="924">
        <v>21.8</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4900</v>
      </c>
      <c r="AB115" s="972"/>
      <c r="AC115" s="972"/>
      <c r="AD115" s="972"/>
      <c r="AE115" s="973"/>
      <c r="AF115" s="974">
        <v>3814</v>
      </c>
      <c r="AG115" s="972"/>
      <c r="AH115" s="972"/>
      <c r="AI115" s="972"/>
      <c r="AJ115" s="973"/>
      <c r="AK115" s="974">
        <v>8819</v>
      </c>
      <c r="AL115" s="972"/>
      <c r="AM115" s="972"/>
      <c r="AN115" s="972"/>
      <c r="AO115" s="973"/>
      <c r="AP115" s="975">
        <v>0</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129</v>
      </c>
      <c r="BW115" s="863"/>
      <c r="BX115" s="863"/>
      <c r="BY115" s="863"/>
      <c r="BZ115" s="863"/>
      <c r="CA115" s="863" t="s">
        <v>129</v>
      </c>
      <c r="CB115" s="863"/>
      <c r="CC115" s="863"/>
      <c r="CD115" s="863"/>
      <c r="CE115" s="863"/>
      <c r="CF115" s="924" t="s">
        <v>445</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1584049</v>
      </c>
      <c r="DH115" s="826"/>
      <c r="DI115" s="826"/>
      <c r="DJ115" s="826"/>
      <c r="DK115" s="827"/>
      <c r="DL115" s="828">
        <v>1638110</v>
      </c>
      <c r="DM115" s="826"/>
      <c r="DN115" s="826"/>
      <c r="DO115" s="826"/>
      <c r="DP115" s="827"/>
      <c r="DQ115" s="828">
        <v>1626054</v>
      </c>
      <c r="DR115" s="826"/>
      <c r="DS115" s="826"/>
      <c r="DT115" s="826"/>
      <c r="DU115" s="827"/>
      <c r="DV115" s="873">
        <v>2.2000000000000002</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613</v>
      </c>
      <c r="AB116" s="826"/>
      <c r="AC116" s="826"/>
      <c r="AD116" s="826"/>
      <c r="AE116" s="827"/>
      <c r="AF116" s="828">
        <v>647</v>
      </c>
      <c r="AG116" s="826"/>
      <c r="AH116" s="826"/>
      <c r="AI116" s="826"/>
      <c r="AJ116" s="827"/>
      <c r="AK116" s="828">
        <v>858</v>
      </c>
      <c r="AL116" s="826"/>
      <c r="AM116" s="826"/>
      <c r="AN116" s="826"/>
      <c r="AO116" s="827"/>
      <c r="AP116" s="873">
        <v>0</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445</v>
      </c>
      <c r="BR116" s="863"/>
      <c r="BS116" s="863"/>
      <c r="BT116" s="863"/>
      <c r="BU116" s="863"/>
      <c r="BV116" s="863" t="s">
        <v>129</v>
      </c>
      <c r="BW116" s="863"/>
      <c r="BX116" s="863"/>
      <c r="BY116" s="863"/>
      <c r="BZ116" s="863"/>
      <c r="CA116" s="863" t="s">
        <v>129</v>
      </c>
      <c r="CB116" s="863"/>
      <c r="CC116" s="863"/>
      <c r="CD116" s="863"/>
      <c r="CE116" s="863"/>
      <c r="CF116" s="924" t="s">
        <v>445</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445</v>
      </c>
      <c r="DR116" s="826"/>
      <c r="DS116" s="826"/>
      <c r="DT116" s="826"/>
      <c r="DU116" s="827"/>
      <c r="DV116" s="873" t="s">
        <v>445</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15785566</v>
      </c>
      <c r="AB117" s="958"/>
      <c r="AC117" s="958"/>
      <c r="AD117" s="958"/>
      <c r="AE117" s="959"/>
      <c r="AF117" s="960">
        <v>15410117</v>
      </c>
      <c r="AG117" s="958"/>
      <c r="AH117" s="958"/>
      <c r="AI117" s="958"/>
      <c r="AJ117" s="959"/>
      <c r="AK117" s="960">
        <v>15234590</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129</v>
      </c>
      <c r="BW117" s="863"/>
      <c r="BX117" s="863"/>
      <c r="BY117" s="863"/>
      <c r="BZ117" s="863"/>
      <c r="CA117" s="863" t="s">
        <v>129</v>
      </c>
      <c r="CB117" s="863"/>
      <c r="CC117" s="863"/>
      <c r="CD117" s="863"/>
      <c r="CE117" s="863"/>
      <c r="CF117" s="924" t="s">
        <v>445</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129</v>
      </c>
      <c r="DR117" s="826"/>
      <c r="DS117" s="826"/>
      <c r="DT117" s="826"/>
      <c r="DU117" s="827"/>
      <c r="DV117" s="873" t="s">
        <v>445</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308</v>
      </c>
      <c r="AL118" s="951"/>
      <c r="AM118" s="951"/>
      <c r="AN118" s="951"/>
      <c r="AO118" s="952"/>
      <c r="AP118" s="954" t="s">
        <v>438</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129</v>
      </c>
      <c r="BW118" s="894"/>
      <c r="BX118" s="894"/>
      <c r="BY118" s="894"/>
      <c r="BZ118" s="894"/>
      <c r="CA118" s="894" t="s">
        <v>445</v>
      </c>
      <c r="CB118" s="894"/>
      <c r="CC118" s="894"/>
      <c r="CD118" s="894"/>
      <c r="CE118" s="894"/>
      <c r="CF118" s="924" t="s">
        <v>129</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445</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445</v>
      </c>
      <c r="AL119" s="944"/>
      <c r="AM119" s="944"/>
      <c r="AN119" s="944"/>
      <c r="AO119" s="945"/>
      <c r="AP119" s="947" t="s">
        <v>129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469</v>
      </c>
      <c r="BP119" s="927"/>
      <c r="BQ119" s="931">
        <v>180540055</v>
      </c>
      <c r="BR119" s="894"/>
      <c r="BS119" s="894"/>
      <c r="BT119" s="894"/>
      <c r="BU119" s="894"/>
      <c r="BV119" s="894">
        <v>182598387</v>
      </c>
      <c r="BW119" s="894"/>
      <c r="BX119" s="894"/>
      <c r="BY119" s="894"/>
      <c r="BZ119" s="894"/>
      <c r="CA119" s="894">
        <v>188146247</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38124376</v>
      </c>
      <c r="BR120" s="891"/>
      <c r="BS120" s="891"/>
      <c r="BT120" s="891"/>
      <c r="BU120" s="891"/>
      <c r="BV120" s="891">
        <v>33318439</v>
      </c>
      <c r="BW120" s="891"/>
      <c r="BX120" s="891"/>
      <c r="BY120" s="891"/>
      <c r="BZ120" s="891"/>
      <c r="CA120" s="891">
        <v>23080794</v>
      </c>
      <c r="CB120" s="891"/>
      <c r="CC120" s="891"/>
      <c r="CD120" s="891"/>
      <c r="CE120" s="891"/>
      <c r="CF120" s="915">
        <v>30.6</v>
      </c>
      <c r="CG120" s="916"/>
      <c r="CH120" s="916"/>
      <c r="CI120" s="916"/>
      <c r="CJ120" s="916"/>
      <c r="CK120" s="917" t="s">
        <v>473</v>
      </c>
      <c r="CL120" s="901"/>
      <c r="CM120" s="901"/>
      <c r="CN120" s="901"/>
      <c r="CO120" s="902"/>
      <c r="CP120" s="921" t="s">
        <v>416</v>
      </c>
      <c r="CQ120" s="922"/>
      <c r="CR120" s="922"/>
      <c r="CS120" s="922"/>
      <c r="CT120" s="922"/>
      <c r="CU120" s="922"/>
      <c r="CV120" s="922"/>
      <c r="CW120" s="922"/>
      <c r="CX120" s="922"/>
      <c r="CY120" s="922"/>
      <c r="CZ120" s="922"/>
      <c r="DA120" s="922"/>
      <c r="DB120" s="922"/>
      <c r="DC120" s="922"/>
      <c r="DD120" s="922"/>
      <c r="DE120" s="922"/>
      <c r="DF120" s="923"/>
      <c r="DG120" s="910">
        <v>19431721</v>
      </c>
      <c r="DH120" s="891"/>
      <c r="DI120" s="891"/>
      <c r="DJ120" s="891"/>
      <c r="DK120" s="891"/>
      <c r="DL120" s="891">
        <v>18288068</v>
      </c>
      <c r="DM120" s="891"/>
      <c r="DN120" s="891"/>
      <c r="DO120" s="891"/>
      <c r="DP120" s="891"/>
      <c r="DQ120" s="891">
        <v>17530523</v>
      </c>
      <c r="DR120" s="891"/>
      <c r="DS120" s="891"/>
      <c r="DT120" s="891"/>
      <c r="DU120" s="891"/>
      <c r="DV120" s="892">
        <v>23.2</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445</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33061115</v>
      </c>
      <c r="BR121" s="863"/>
      <c r="BS121" s="863"/>
      <c r="BT121" s="863"/>
      <c r="BU121" s="863"/>
      <c r="BV121" s="863">
        <v>32993977</v>
      </c>
      <c r="BW121" s="863"/>
      <c r="BX121" s="863"/>
      <c r="BY121" s="863"/>
      <c r="BZ121" s="863"/>
      <c r="CA121" s="863">
        <v>32934674</v>
      </c>
      <c r="CB121" s="863"/>
      <c r="CC121" s="863"/>
      <c r="CD121" s="863"/>
      <c r="CE121" s="863"/>
      <c r="CF121" s="924">
        <v>43.6</v>
      </c>
      <c r="CG121" s="925"/>
      <c r="CH121" s="925"/>
      <c r="CI121" s="925"/>
      <c r="CJ121" s="925"/>
      <c r="CK121" s="918"/>
      <c r="CL121" s="904"/>
      <c r="CM121" s="904"/>
      <c r="CN121" s="904"/>
      <c r="CO121" s="905"/>
      <c r="CP121" s="884" t="s">
        <v>412</v>
      </c>
      <c r="CQ121" s="885"/>
      <c r="CR121" s="885"/>
      <c r="CS121" s="885"/>
      <c r="CT121" s="885"/>
      <c r="CU121" s="885"/>
      <c r="CV121" s="885"/>
      <c r="CW121" s="885"/>
      <c r="CX121" s="885"/>
      <c r="CY121" s="885"/>
      <c r="CZ121" s="885"/>
      <c r="DA121" s="885"/>
      <c r="DB121" s="885"/>
      <c r="DC121" s="885"/>
      <c r="DD121" s="885"/>
      <c r="DE121" s="885"/>
      <c r="DF121" s="886"/>
      <c r="DG121" s="862">
        <v>7563360</v>
      </c>
      <c r="DH121" s="863"/>
      <c r="DI121" s="863"/>
      <c r="DJ121" s="863"/>
      <c r="DK121" s="863"/>
      <c r="DL121" s="863">
        <v>7188446</v>
      </c>
      <c r="DM121" s="863"/>
      <c r="DN121" s="863"/>
      <c r="DO121" s="863"/>
      <c r="DP121" s="863"/>
      <c r="DQ121" s="863">
        <v>6252876</v>
      </c>
      <c r="DR121" s="863"/>
      <c r="DS121" s="863"/>
      <c r="DT121" s="863"/>
      <c r="DU121" s="863"/>
      <c r="DV121" s="840">
        <v>8.3000000000000007</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445</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131071975</v>
      </c>
      <c r="BR122" s="894"/>
      <c r="BS122" s="894"/>
      <c r="BT122" s="894"/>
      <c r="BU122" s="894"/>
      <c r="BV122" s="894">
        <v>133694939</v>
      </c>
      <c r="BW122" s="894"/>
      <c r="BX122" s="894"/>
      <c r="BY122" s="894"/>
      <c r="BZ122" s="894"/>
      <c r="CA122" s="894">
        <v>137035470</v>
      </c>
      <c r="CB122" s="894"/>
      <c r="CC122" s="894"/>
      <c r="CD122" s="894"/>
      <c r="CE122" s="894"/>
      <c r="CF122" s="895">
        <v>181.4</v>
      </c>
      <c r="CG122" s="896"/>
      <c r="CH122" s="896"/>
      <c r="CI122" s="896"/>
      <c r="CJ122" s="896"/>
      <c r="CK122" s="918"/>
      <c r="CL122" s="904"/>
      <c r="CM122" s="904"/>
      <c r="CN122" s="904"/>
      <c r="CO122" s="905"/>
      <c r="CP122" s="884" t="s">
        <v>415</v>
      </c>
      <c r="CQ122" s="885"/>
      <c r="CR122" s="885"/>
      <c r="CS122" s="885"/>
      <c r="CT122" s="885"/>
      <c r="CU122" s="885"/>
      <c r="CV122" s="885"/>
      <c r="CW122" s="885"/>
      <c r="CX122" s="885"/>
      <c r="CY122" s="885"/>
      <c r="CZ122" s="885"/>
      <c r="DA122" s="885"/>
      <c r="DB122" s="885"/>
      <c r="DC122" s="885"/>
      <c r="DD122" s="885"/>
      <c r="DE122" s="885"/>
      <c r="DF122" s="886"/>
      <c r="DG122" s="862">
        <v>446185</v>
      </c>
      <c r="DH122" s="863"/>
      <c r="DI122" s="863"/>
      <c r="DJ122" s="863"/>
      <c r="DK122" s="863"/>
      <c r="DL122" s="863">
        <v>369797</v>
      </c>
      <c r="DM122" s="863"/>
      <c r="DN122" s="863"/>
      <c r="DO122" s="863"/>
      <c r="DP122" s="863"/>
      <c r="DQ122" s="863">
        <v>358147</v>
      </c>
      <c r="DR122" s="863"/>
      <c r="DS122" s="863"/>
      <c r="DT122" s="863"/>
      <c r="DU122" s="863"/>
      <c r="DV122" s="840">
        <v>0.5</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445</v>
      </c>
      <c r="AL123" s="826"/>
      <c r="AM123" s="826"/>
      <c r="AN123" s="826"/>
      <c r="AO123" s="827"/>
      <c r="AP123" s="873" t="s">
        <v>129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477</v>
      </c>
      <c r="BP123" s="927"/>
      <c r="BQ123" s="881">
        <v>202257466</v>
      </c>
      <c r="BR123" s="882"/>
      <c r="BS123" s="882"/>
      <c r="BT123" s="882"/>
      <c r="BU123" s="882"/>
      <c r="BV123" s="882">
        <v>200007355</v>
      </c>
      <c r="BW123" s="882"/>
      <c r="BX123" s="882"/>
      <c r="BY123" s="882"/>
      <c r="BZ123" s="882"/>
      <c r="CA123" s="882">
        <v>193050938</v>
      </c>
      <c r="CB123" s="882"/>
      <c r="CC123" s="882"/>
      <c r="CD123" s="882"/>
      <c r="CE123" s="882"/>
      <c r="CF123" s="792"/>
      <c r="CG123" s="793"/>
      <c r="CH123" s="793"/>
      <c r="CI123" s="793"/>
      <c r="CJ123" s="883"/>
      <c r="CK123" s="918"/>
      <c r="CL123" s="904"/>
      <c r="CM123" s="904"/>
      <c r="CN123" s="904"/>
      <c r="CO123" s="905"/>
      <c r="CP123" s="884" t="s">
        <v>420</v>
      </c>
      <c r="CQ123" s="885"/>
      <c r="CR123" s="885"/>
      <c r="CS123" s="885"/>
      <c r="CT123" s="885"/>
      <c r="CU123" s="885"/>
      <c r="CV123" s="885"/>
      <c r="CW123" s="885"/>
      <c r="CX123" s="885"/>
      <c r="CY123" s="885"/>
      <c r="CZ123" s="885"/>
      <c r="DA123" s="885"/>
      <c r="DB123" s="885"/>
      <c r="DC123" s="885"/>
      <c r="DD123" s="885"/>
      <c r="DE123" s="885"/>
      <c r="DF123" s="886"/>
      <c r="DG123" s="825">
        <v>43152</v>
      </c>
      <c r="DH123" s="826"/>
      <c r="DI123" s="826"/>
      <c r="DJ123" s="826"/>
      <c r="DK123" s="827"/>
      <c r="DL123" s="828">
        <v>31429</v>
      </c>
      <c r="DM123" s="826"/>
      <c r="DN123" s="826"/>
      <c r="DO123" s="826"/>
      <c r="DP123" s="827"/>
      <c r="DQ123" s="828">
        <v>54536</v>
      </c>
      <c r="DR123" s="826"/>
      <c r="DS123" s="826"/>
      <c r="DT123" s="826"/>
      <c r="DU123" s="827"/>
      <c r="DV123" s="873">
        <v>0.1</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297371</v>
      </c>
      <c r="DH124" s="809"/>
      <c r="DI124" s="809"/>
      <c r="DJ124" s="809"/>
      <c r="DK124" s="810"/>
      <c r="DL124" s="811">
        <v>161801</v>
      </c>
      <c r="DM124" s="809"/>
      <c r="DN124" s="809"/>
      <c r="DO124" s="809"/>
      <c r="DP124" s="810"/>
      <c r="DQ124" s="811">
        <v>67758</v>
      </c>
      <c r="DR124" s="809"/>
      <c r="DS124" s="809"/>
      <c r="DT124" s="809"/>
      <c r="DU124" s="810"/>
      <c r="DV124" s="897">
        <v>0.1</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4900</v>
      </c>
      <c r="AB126" s="826"/>
      <c r="AC126" s="826"/>
      <c r="AD126" s="826"/>
      <c r="AE126" s="827"/>
      <c r="AF126" s="828">
        <v>3814</v>
      </c>
      <c r="AG126" s="826"/>
      <c r="AH126" s="826"/>
      <c r="AI126" s="826"/>
      <c r="AJ126" s="827"/>
      <c r="AK126" s="828">
        <v>8819</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2576955</v>
      </c>
      <c r="AB128" s="847"/>
      <c r="AC128" s="847"/>
      <c r="AD128" s="847"/>
      <c r="AE128" s="848"/>
      <c r="AF128" s="849">
        <v>2536663</v>
      </c>
      <c r="AG128" s="847"/>
      <c r="AH128" s="847"/>
      <c r="AI128" s="847"/>
      <c r="AJ128" s="848"/>
      <c r="AK128" s="849">
        <v>2615244</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129</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129</v>
      </c>
      <c r="DH128" s="837"/>
      <c r="DI128" s="837"/>
      <c r="DJ128" s="837"/>
      <c r="DK128" s="837"/>
      <c r="DL128" s="837" t="s">
        <v>129</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83510824</v>
      </c>
      <c r="AB129" s="826"/>
      <c r="AC129" s="826"/>
      <c r="AD129" s="826"/>
      <c r="AE129" s="827"/>
      <c r="AF129" s="828">
        <v>83675421</v>
      </c>
      <c r="AG129" s="826"/>
      <c r="AH129" s="826"/>
      <c r="AI129" s="826"/>
      <c r="AJ129" s="827"/>
      <c r="AK129" s="828">
        <v>85402941</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129</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9834019</v>
      </c>
      <c r="AB130" s="826"/>
      <c r="AC130" s="826"/>
      <c r="AD130" s="826"/>
      <c r="AE130" s="827"/>
      <c r="AF130" s="828">
        <v>9736458</v>
      </c>
      <c r="AG130" s="826"/>
      <c r="AH130" s="826"/>
      <c r="AI130" s="826"/>
      <c r="AJ130" s="827"/>
      <c r="AK130" s="828">
        <v>9865097</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4.0999999999999996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73676805</v>
      </c>
      <c r="AB131" s="809"/>
      <c r="AC131" s="809"/>
      <c r="AD131" s="809"/>
      <c r="AE131" s="810"/>
      <c r="AF131" s="811">
        <v>73938963</v>
      </c>
      <c r="AG131" s="809"/>
      <c r="AH131" s="809"/>
      <c r="AI131" s="809"/>
      <c r="AJ131" s="810"/>
      <c r="AK131" s="811">
        <v>75537844</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4.5802637610000003</v>
      </c>
      <c r="AB132" s="789"/>
      <c r="AC132" s="789"/>
      <c r="AD132" s="789"/>
      <c r="AE132" s="790"/>
      <c r="AF132" s="791">
        <v>4.242683252</v>
      </c>
      <c r="AG132" s="789"/>
      <c r="AH132" s="789"/>
      <c r="AI132" s="789"/>
      <c r="AJ132" s="790"/>
      <c r="AK132" s="791">
        <v>3.6461842889999998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4.7</v>
      </c>
      <c r="AB133" s="768"/>
      <c r="AC133" s="768"/>
      <c r="AD133" s="768"/>
      <c r="AE133" s="769"/>
      <c r="AF133" s="767">
        <v>4.5</v>
      </c>
      <c r="AG133" s="768"/>
      <c r="AH133" s="768"/>
      <c r="AI133" s="768"/>
      <c r="AJ133" s="769"/>
      <c r="AK133" s="767">
        <v>4.0999999999999996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75t65tuJAg7yET1VqF3wvt5d6xHGTrkLsplbNU6g5ljzSOvwwB4OzKodH6eO+LoG6SFOKaCeM/HL2ecMc8oNA==" saltValue="584VOLkxcIMNRWe1f9y+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k73odGmDWPZwtZhKgJBALZlQCQk+ycWix9Uw20AL+fXx6ovNNWU365BiRev26UiVeavnqjYw1aSCRG0G3V6dw==" saltValue="Ctv2n9/EXYHvlwsWSPdS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h7u5eS0Tx8scEf+/kAjauMm3Y/3mrP47CyulTHrHbYNRu5MHcRAGlPoYNMLuR107duMnqNl87pWERswmqC8Pw==" saltValue="8DKp/ntyZnOtpezoS5G3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28553974</v>
      </c>
      <c r="AP9" s="314">
        <v>70091</v>
      </c>
      <c r="AQ9" s="315">
        <v>62265</v>
      </c>
      <c r="AR9" s="316">
        <v>12.6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111273</v>
      </c>
      <c r="AP10" s="317">
        <v>273</v>
      </c>
      <c r="AQ10" s="318">
        <v>1645</v>
      </c>
      <c r="AR10" s="319">
        <v>-83.4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930205</v>
      </c>
      <c r="AP11" s="317">
        <v>2283</v>
      </c>
      <c r="AQ11" s="318">
        <v>688</v>
      </c>
      <c r="AR11" s="319">
        <v>231.8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v>24</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950750</v>
      </c>
      <c r="AP13" s="317">
        <v>2334</v>
      </c>
      <c r="AQ13" s="318">
        <v>2006</v>
      </c>
      <c r="AR13" s="319">
        <v>16.399999999999999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1350228</v>
      </c>
      <c r="AP14" s="317">
        <v>3314</v>
      </c>
      <c r="AQ14" s="318">
        <v>1357</v>
      </c>
      <c r="AR14" s="319">
        <v>144.19999999999999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-1472682</v>
      </c>
      <c r="AP15" s="317">
        <v>-3615</v>
      </c>
      <c r="AQ15" s="318">
        <v>-3875</v>
      </c>
      <c r="AR15" s="319">
        <v>-6.7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30423748</v>
      </c>
      <c r="AP16" s="317">
        <v>74680</v>
      </c>
      <c r="AQ16" s="318">
        <v>64110</v>
      </c>
      <c r="AR16" s="319">
        <v>16.5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7.06</v>
      </c>
      <c r="AP21" s="331">
        <v>6.37</v>
      </c>
      <c r="AQ21" s="332">
        <v>0.69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101.1</v>
      </c>
      <c r="AP22" s="336">
        <v>99.7</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12530168</v>
      </c>
      <c r="AP32" s="345">
        <v>30757</v>
      </c>
      <c r="AQ32" s="346">
        <v>36503</v>
      </c>
      <c r="AR32" s="347">
        <v>-15.7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v>3</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76</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2664313</v>
      </c>
      <c r="AP35" s="345">
        <v>6540</v>
      </c>
      <c r="AQ35" s="346">
        <v>8582</v>
      </c>
      <c r="AR35" s="347">
        <v>-23.8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30432</v>
      </c>
      <c r="AP36" s="345">
        <v>75</v>
      </c>
      <c r="AQ36" s="346">
        <v>400</v>
      </c>
      <c r="AR36" s="347">
        <v>-81.3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8819</v>
      </c>
      <c r="AP37" s="345">
        <v>22</v>
      </c>
      <c r="AQ37" s="346">
        <v>747</v>
      </c>
      <c r="AR37" s="347">
        <v>-97.1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v>858</v>
      </c>
      <c r="AP38" s="348">
        <v>2</v>
      </c>
      <c r="AQ38" s="349">
        <v>2</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-2615244</v>
      </c>
      <c r="AP39" s="345">
        <v>-6420</v>
      </c>
      <c r="AQ39" s="346">
        <v>-7844</v>
      </c>
      <c r="AR39" s="347">
        <v>-18.2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-9865097</v>
      </c>
      <c r="AP40" s="345">
        <v>-24216</v>
      </c>
      <c r="AQ40" s="346">
        <v>-28367</v>
      </c>
      <c r="AR40" s="347">
        <v>-14.6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2754249</v>
      </c>
      <c r="AP41" s="345">
        <v>6761</v>
      </c>
      <c r="AQ41" s="346">
        <v>10099</v>
      </c>
      <c r="AR41" s="347">
        <v>-33.1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18345552</v>
      </c>
      <c r="AN51" s="367">
        <v>44408</v>
      </c>
      <c r="AO51" s="368">
        <v>9.1999999999999993</v>
      </c>
      <c r="AP51" s="369">
        <v>46395</v>
      </c>
      <c r="AQ51" s="370">
        <v>-8.8000000000000007</v>
      </c>
      <c r="AR51" s="371">
        <v>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11104098</v>
      </c>
      <c r="AN52" s="375">
        <v>26879</v>
      </c>
      <c r="AO52" s="376">
        <v>21.9</v>
      </c>
      <c r="AP52" s="377">
        <v>26304</v>
      </c>
      <c r="AQ52" s="378">
        <v>-5.4</v>
      </c>
      <c r="AR52" s="379">
        <v>27.3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19481243</v>
      </c>
      <c r="AN53" s="367">
        <v>47336</v>
      </c>
      <c r="AO53" s="368">
        <v>6.6</v>
      </c>
      <c r="AP53" s="369">
        <v>48088</v>
      </c>
      <c r="AQ53" s="370">
        <v>3.6</v>
      </c>
      <c r="AR53" s="371">
        <v>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9779260</v>
      </c>
      <c r="AN54" s="375">
        <v>23762</v>
      </c>
      <c r="AO54" s="376">
        <v>-11.6</v>
      </c>
      <c r="AP54" s="377">
        <v>25183</v>
      </c>
      <c r="AQ54" s="378">
        <v>-4.3</v>
      </c>
      <c r="AR54" s="379">
        <v>-7.3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18155605</v>
      </c>
      <c r="AN55" s="367">
        <v>44293</v>
      </c>
      <c r="AO55" s="368">
        <v>-6.4</v>
      </c>
      <c r="AP55" s="369">
        <v>46457</v>
      </c>
      <c r="AQ55" s="370">
        <v>-3.4</v>
      </c>
      <c r="AR55" s="371">
        <v>-3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9413088</v>
      </c>
      <c r="AN56" s="375">
        <v>22964</v>
      </c>
      <c r="AO56" s="376">
        <v>-3.4</v>
      </c>
      <c r="AP56" s="377">
        <v>24020</v>
      </c>
      <c r="AQ56" s="378">
        <v>-4.5999999999999996</v>
      </c>
      <c r="AR56" s="379">
        <v>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22246969</v>
      </c>
      <c r="AN57" s="367">
        <v>54420</v>
      </c>
      <c r="AO57" s="368">
        <v>22.9</v>
      </c>
      <c r="AP57" s="369">
        <v>51849</v>
      </c>
      <c r="AQ57" s="370">
        <v>11.6</v>
      </c>
      <c r="AR57" s="371">
        <v>11.3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14050437</v>
      </c>
      <c r="AN58" s="375">
        <v>34370</v>
      </c>
      <c r="AO58" s="376">
        <v>49.7</v>
      </c>
      <c r="AP58" s="377">
        <v>26326</v>
      </c>
      <c r="AQ58" s="378">
        <v>9.6</v>
      </c>
      <c r="AR58" s="379">
        <v>40.1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30765488</v>
      </c>
      <c r="AN59" s="367">
        <v>75519</v>
      </c>
      <c r="AO59" s="368">
        <v>38.799999999999997</v>
      </c>
      <c r="AP59" s="369">
        <v>52191</v>
      </c>
      <c r="AQ59" s="370">
        <v>0.7</v>
      </c>
      <c r="AR59" s="371">
        <v>38.1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18704885</v>
      </c>
      <c r="AN60" s="375">
        <v>45914</v>
      </c>
      <c r="AO60" s="376">
        <v>33.6</v>
      </c>
      <c r="AP60" s="377">
        <v>26807</v>
      </c>
      <c r="AQ60" s="378">
        <v>1.8</v>
      </c>
      <c r="AR60" s="379">
        <v>31.8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21798971</v>
      </c>
      <c r="AN61" s="382">
        <v>53195</v>
      </c>
      <c r="AO61" s="383">
        <v>14.2</v>
      </c>
      <c r="AP61" s="384">
        <v>48996</v>
      </c>
      <c r="AQ61" s="385">
        <v>0.7</v>
      </c>
      <c r="AR61" s="371">
        <v>13.5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12610354</v>
      </c>
      <c r="AN62" s="375">
        <v>30778</v>
      </c>
      <c r="AO62" s="376">
        <v>18</v>
      </c>
      <c r="AP62" s="377">
        <v>25728</v>
      </c>
      <c r="AQ62" s="378">
        <v>-0.6</v>
      </c>
      <c r="AR62" s="379">
        <v>18.600000000000001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oeNwZiyBSdN4H+hSKn5WXBB872Yg1MTni09cPsJ836xNTz/2HhW2UxWgX+o4izBKtO0K0XAK9iMFO9hgDAWZA==" saltValue="J/8+PKRCQJUZEmxuKx61K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1" spans="125:125" ht="13.5" hidden="1" customHeight="1" x14ac:dyDescent="0.15">
      <c r="DU121" s="292"/>
    </row>
  </sheetData>
  <sheetProtection algorithmName="SHA-512" hashValue="obdM5It3P9h7hkAZRFPXQ6/7g/k66i4BQFMxBCbWi7LuzwV2LIHW1OXLMJmwNLjFYO1lB1dZ/B5nFesOmzgE1g==" saltValue="TUHluVBDO1tXLQvV0ooj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nGUWg7bu0VvhdY5AoOUoV/hQEkCOeH+ctBYXW3Rs9fOTjd8WZI9OSzDye05ds6qjUwHtj7nwDVOjImN77uZaQ==" saltValue="zYzJPyXq+EdZU8gtUSKA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14.89</v>
      </c>
      <c r="G47" s="12">
        <v>12.48</v>
      </c>
      <c r="H47" s="12">
        <v>12.44</v>
      </c>
      <c r="I47" s="12">
        <v>9.9</v>
      </c>
      <c r="J47" s="13">
        <v>7.83</v>
      </c>
    </row>
    <row r="48" spans="2:10" ht="57.75" customHeight="1" x14ac:dyDescent="0.15">
      <c r="B48" s="14"/>
      <c r="C48" s="1202" t="s">
        <v>4</v>
      </c>
      <c r="D48" s="1202"/>
      <c r="E48" s="1203"/>
      <c r="F48" s="15">
        <v>8.81</v>
      </c>
      <c r="G48" s="16">
        <v>8.34</v>
      </c>
      <c r="H48" s="16">
        <v>8.11</v>
      </c>
      <c r="I48" s="16">
        <v>7.85</v>
      </c>
      <c r="J48" s="17">
        <v>8.98</v>
      </c>
    </row>
    <row r="49" spans="2:10" ht="57.75" customHeight="1" thickBot="1" x14ac:dyDescent="0.2">
      <c r="B49" s="18"/>
      <c r="C49" s="1204" t="s">
        <v>5</v>
      </c>
      <c r="D49" s="1204"/>
      <c r="E49" s="1205"/>
      <c r="F49" s="19" t="s">
        <v>561</v>
      </c>
      <c r="G49" s="20" t="s">
        <v>562</v>
      </c>
      <c r="H49" s="20" t="s">
        <v>563</v>
      </c>
      <c r="I49" s="20" t="s">
        <v>564</v>
      </c>
      <c r="J49" s="21" t="s">
        <v>565</v>
      </c>
    </row>
    <row r="50" spans="2:10" ht="13.5" customHeight="1" x14ac:dyDescent="0.15"/>
  </sheetData>
  <sheetProtection algorithmName="SHA-512" hashValue="CVVpl2j/pwKpNljOqy3TcdrO0i9oAU+SdjrcE+iunTes736tmW+0Jpm0WvYPmzbkoV+4AQNkAU4eGZOTbs8Ieg==" saltValue="1t/CB7p3ebfczaJGC2st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2022-03-04T07:57:55Z</cp:lastPrinted>
  <dcterms:created xsi:type="dcterms:W3CDTF">2022-02-02T05:13:44Z</dcterms:created>
  <dcterms:modified xsi:type="dcterms:W3CDTF">2022-09-30T01:12:48Z</dcterms:modified>
  <cp:category/>
</cp:coreProperties>
</file>