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4445" windowHeight="12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CO34" i="10" s="1"/>
  <c r="CO35" i="10" s="1"/>
  <c r="CO36" i="10" s="1"/>
  <c r="CO37" i="10" s="1"/>
</calcChain>
</file>

<file path=xl/sharedStrings.xml><?xml version="1.0" encoding="utf-8"?>
<sst xmlns="http://schemas.openxmlformats.org/spreadsheetml/2006/main" count="1167" uniqueCount="619">
  <si>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</si>
  <si>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</si>
  <si>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</si>
  <si>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</si>
  <si>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</si>
  <si>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</si>
  <si>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</si>
  <si>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</si>
  <si>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</si>
  <si>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</si>
  <si>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</si>
  <si>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</si>
  <si>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</si>
  <si>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</si>
  <si>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</si>
  <si>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</si>
  <si>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</si>
  <si>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</si>
  <si>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</si>
  <si>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</si>
  <si>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</si>
  <si>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</si>
  <si>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</si>
  <si>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</si>
  <si>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</si>
  <si>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</si>
  <si>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</si>
  <si>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</si>
  <si>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</si>
  <si>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</si>
  <si>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</si>
  <si>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</si>
  <si>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</si>
  <si>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</si>
  <si>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</si>
  <si>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</si>
  <si>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</si>
  <si>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</si>
  <si>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</si>
  <si>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</si>
  <si>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</si>
  <si>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</si>
  <si>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</si>
  <si>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</si>
  <si>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</si>
  <si>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</si>
  <si>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</si>
  <si>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</si>
  <si>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</si>
  <si>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</si>
  <si>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</si>
  <si>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</si>
  <si>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</si>
  <si>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</si>
  <si>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</si>
  <si>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</si>
  <si>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</si>
  <si>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</si>
  <si>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</si>
  <si>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</si>
  <si>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</si>
  <si>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</si>
  <si>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</si>
  <si>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</si>
  <si>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</si>
  <si>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</si>
  <si>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</si>
  <si>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</si>
  <si>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</si>
  <si>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</si>
  <si>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</si>
  <si>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</si>
  <si>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</si>
  <si>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</si>
  <si>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</si>
  <si>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</si>
  <si>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</si>
  <si>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</si>
  <si>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</si>
  <si>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</si>
  <si>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</si>
  <si>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</si>
  <si>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</si>
  <si>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</si>
  <si>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</si>
  <si>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</si>
  <si>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</si>
  <si>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</si>
  <si>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</si>
  <si>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</si>
  <si>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</si>
  <si>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</si>
  <si>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</si>
  <si>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</si>
  <si>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</si>
  <si>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</si>
  <si>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</si>
  <si>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</si>
  <si>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</si>
  <si>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</si>
  <si>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</si>
  <si>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</si>
  <si>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</si>
  <si>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</si>
  <si>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</si>
  <si>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</si>
  <si>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</si>
  <si>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</si>
  <si>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</si>
  <si>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</si>
  <si>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</si>
  <si>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</si>
  <si>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</si>
  <si>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</si>
  <si>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</si>
  <si>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</si>
  <si>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</si>
  <si>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</si>
  <si>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</si>
  <si>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</si>
  <si>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</si>
  <si>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</si>
  <si>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</si>
  <si>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</si>
  <si>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</si>
  <si>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</si>
  <si>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</si>
  <si>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</si>
  <si>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</si>
  <si>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</si>
  <si>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</si>
  <si>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</si>
  <si>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</si>
  <si>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</si>
  <si>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</si>
  <si>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</si>
  <si>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</si>
  <si>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</si>
  <si>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</si>
  <si>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</si>
  <si>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</si>
  <si>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</si>
  <si>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</si>
  <si>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</si>
  <si>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</si>
  <si>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</si>
  <si>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</si>
  <si>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</si>
  <si>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</si>
  <si>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</si>
  <si>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</si>
  <si>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</si>
  <si>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</si>
  <si>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</si>
  <si>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</si>
  <si>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</si>
  <si>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</si>
  <si>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</si>
  <si>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</si>
  <si>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</si>
  <si>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</si>
  <si>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</si>
  <si>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</si>
  <si>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</si>
  <si>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</si>
  <si>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</si>
  <si>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</si>
  <si>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</si>
  <si>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</si>
  <si>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</si>
  <si>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</si>
  <si>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</si>
  <si>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</si>
  <si>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</si>
  <si>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</si>
  <si>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</si>
  <si>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</si>
  <si>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</si>
  <si>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</si>
  <si>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</si>
  <si>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</si>
  <si>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</si>
  <si>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</si>
  <si>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</si>
  <si>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</si>
  <si>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</si>
  <si>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</si>
  <si>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</si>
  <si>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</si>
  <si>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</si>
  <si>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</si>
  <si>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</si>
  <si>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</si>
  <si>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</si>
  <si>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</si>
  <si>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</si>
  <si>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</si>
  <si>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</si>
  <si>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</si>
  <si>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</si>
  <si>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</si>
  <si>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</si>
  <si>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</si>
  <si>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</si>
  <si>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</si>
  <si>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</si>
  <si>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</si>
  <si>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</si>
  <si>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</si>
  <si>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</si>
  <si>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</si>
  <si>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</si>
  <si>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</si>
  <si>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</si>
  <si>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</si>
  <si>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岐阜県東白川村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</si>
  <si>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</si>
  <si>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</si>
  <si>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</si>
  <si>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</si>
  <si>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</si>
  <si>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</si>
  <si>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</si>
  <si>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</si>
  <si>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</si>
  <si>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</si>
  <si>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</si>
  <si>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</si>
  <si>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</si>
  <si>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</si>
  <si>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</si>
  <si>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</si>
  <si>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</si>
  <si>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</si>
  <si>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</si>
  <si>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</si>
  <si>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</si>
  <si>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</si>
  <si>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</si>
  <si>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</si>
  <si>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</si>
  <si>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</si>
  <si>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</si>
  <si>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</si>
  <si>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</si>
  <si>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</si>
  <si>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</si>
  <si>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</si>
  <si>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</si>
  <si>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</si>
  <si>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</si>
  <si>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</si>
  <si>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</si>
  <si>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</si>
  <si>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</si>
  <si>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</si>
  <si>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</si>
  <si>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</si>
  <si>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</si>
  <si>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</si>
  <si>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</si>
  <si>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</si>
  <si>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</si>
  <si>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</si>
  <si>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</si>
  <si>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</si>
  <si>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</si>
  <si>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</si>
  <si>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</si>
  <si>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</si>
  <si>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</si>
  <si>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</si>
  <si>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</si>
  <si>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</si>
  <si>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</si>
  <si>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</si>
  <si>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</si>
  <si>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</si>
  <si>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</si>
  <si>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</si>
  <si>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</si>
  <si>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</si>
  <si>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</si>
  <si>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</si>
  <si>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</si>
  <si>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</si>
  <si>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</si>
  <si>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</si>
  <si>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</si>
  <si>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</si>
  <si>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</si>
  <si>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</si>
  <si>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</si>
  <si>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</si>
  <si>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</si>
  <si>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</si>
  <si>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</si>
  <si>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</si>
  <si>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</si>
  <si>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</si>
  <si>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</si>
  <si>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</si>
  <si>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</si>
  <si>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</si>
  <si>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</si>
  <si>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</si>
  <si>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</si>
  <si>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</si>
  <si>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</si>
  <si>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</si>
  <si>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</si>
  <si>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</si>
  <si>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</si>
  <si>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</si>
  <si>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</si>
  <si>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</si>
  <si>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</si>
  <si>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</si>
  <si>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</si>
  <si>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</si>
  <si>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</si>
  <si>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</si>
  <si>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</si>
  <si>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</si>
  <si>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</si>
  <si>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</si>
  <si>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</si>
  <si>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</si>
  <si>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</si>
  <si>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</si>
  <si>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</si>
  <si>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</si>
  <si>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</si>
  <si>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</si>
  <si>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</si>
  <si>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</si>
  <si>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</si>
  <si>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</si>
  <si>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</si>
  <si>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</si>
  <si>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</si>
  <si>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</si>
  <si>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</si>
  <si>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</si>
  <si>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</si>
  <si>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</si>
  <si>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</si>
  <si>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</si>
  <si>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</si>
  <si>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</si>
  <si>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</si>
  <si>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</si>
  <si>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</si>
  <si>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</si>
  <si>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</si>
  <si>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</si>
  <si>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</si>
  <si>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</si>
  <si>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</si>
  <si>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</si>
  <si>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</si>
  <si>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</si>
  <si>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</si>
  <si>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</si>
  <si>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</si>
  <si>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</si>
  <si>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</si>
  <si>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</si>
  <si>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</si>
  <si>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</si>
  <si>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</si>
  <si>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</si>
  <si>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岐阜県東白川村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</si>
  <si>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</si>
  <si>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</si>
  <si>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</si>
  <si>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</si>
  <si>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</si>
  <si>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</si>
  <si>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</si>
  <si>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</si>
  <si>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</si>
  <si>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</si>
  <si>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</si>
  <si>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</si>
  <si>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</si>
  <si>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</si>
  <si>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</si>
  <si>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</si>
  <si>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</si>
  <si>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</si>
  <si>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</si>
  <si>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</si>
  <si>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</si>
  <si>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</si>
  <si>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</si>
  <si>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</si>
  <si>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</si>
  <si>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</si>
  <si>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</si>
  <si>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</si>
  <si>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</si>
  <si>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</si>
  <si>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</si>
  <si>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</si>
  <si>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</si>
  <si>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</si>
  <si>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</si>
  <si>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</si>
  <si>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国保診療所特別会計</t>
    <phoneticPr fontId="5"/>
  </si>
  <si>
    <t>後期高齢者医療特別会計</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</si>
  <si>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</si>
  <si>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</si>
  <si>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</si>
  <si>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</si>
  <si>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</si>
  <si>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</si>
  <si>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</si>
  <si>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</si>
  <si>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</si>
  <si>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</si>
  <si>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</si>
  <si>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</si>
  <si>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</si>
  <si>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</si>
  <si>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</si>
  <si>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</si>
  <si>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</si>
  <si>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</si>
  <si>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</si>
  <si>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</si>
  <si>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</si>
  <si>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</si>
  <si>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</si>
  <si>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</si>
  <si>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</si>
  <si>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</si>
  <si>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</si>
  <si>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</si>
  <si>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</si>
  <si>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</si>
  <si>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</si>
  <si>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</si>
  <si>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</si>
  <si>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</si>
  <si>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</si>
  <si>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</si>
  <si>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</si>
  <si>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</si>
  <si>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</si>
  <si>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</si>
  <si>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</si>
  <si>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</si>
  <si>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</si>
  <si>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</si>
  <si>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</si>
  <si>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</si>
  <si>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</si>
  <si>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</si>
  <si>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</si>
  <si>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</si>
  <si>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</si>
  <si>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</si>
  <si>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</si>
  <si>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</si>
  <si>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</si>
  <si>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</si>
  <si>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</si>
  <si>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</si>
  <si>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</si>
  <si>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</si>
  <si>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</si>
  <si>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</si>
  <si>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</si>
  <si>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国保診療所特別会計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</si>
  <si>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</si>
  <si>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</si>
  <si>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</si>
  <si>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</si>
  <si>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</si>
  <si>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</si>
  <si>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</si>
  <si>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</si>
  <si>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</si>
  <si>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</si>
  <si>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</si>
  <si>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</si>
  <si>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</si>
  <si>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</si>
  <si>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</si>
  <si>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</si>
  <si>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</si>
  <si>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</si>
  <si>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</si>
  <si>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</si>
  <si>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</si>
  <si>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</si>
  <si>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</si>
  <si>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</si>
  <si>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</si>
  <si>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</si>
  <si>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</si>
  <si>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</si>
  <si>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</si>
  <si>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</si>
  <si>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</si>
  <si>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</si>
  <si>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</si>
  <si>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</si>
  <si>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</si>
  <si>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</si>
  <si>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</si>
  <si>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</si>
  <si>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</si>
  <si>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</si>
  <si>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</si>
  <si>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</si>
  <si>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</si>
  <si>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</si>
  <si>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</si>
  <si>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</si>
  <si>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</si>
  <si>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</si>
  <si>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</si>
  <si>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</si>
  <si>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</si>
  <si>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</si>
  <si>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</si>
  <si>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</si>
  <si>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</si>
  <si>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</si>
  <si>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</si>
  <si>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</si>
  <si>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</si>
  <si>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</si>
  <si>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</si>
  <si>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</si>
  <si>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</si>
  <si>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</si>
  <si>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</si>
  <si>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</si>
  <si>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</si>
  <si>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</si>
  <si>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</si>
  <si>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</si>
  <si>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</si>
  <si>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</si>
  <si>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</si>
  <si>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</si>
  <si>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</si>
  <si>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</si>
  <si>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</si>
  <si>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</si>
  <si>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</si>
  <si>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</si>
  <si>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</si>
  <si>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</si>
  <si>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</si>
  <si>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</si>
  <si>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</si>
  <si>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5.59</t>
  </si>
  <si>
    <t>▲ 1.97</t>
  </si>
  <si>
    <t>▲ 2.35</t>
  </si>
  <si>
    <t>一般会計</t>
  </si>
  <si>
    <t>介護保険特別会計</t>
  </si>
  <si>
    <t>国保診療所特別会計</t>
  </si>
  <si>
    <t>後期高齢者医療特別会計</t>
  </si>
  <si>
    <t>簡易水道特別会計</t>
  </si>
  <si>
    <t>国民健康保険特別会計</t>
  </si>
  <si>
    <t>下水道特別会計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</si>
  <si>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</si>
  <si>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</si>
  <si>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</si>
  <si>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</si>
  <si>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</si>
  <si>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</si>
  <si>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</si>
  <si>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</si>
  <si>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基金繰入47百万円</t>
    <rPh sb="0" eb="2">
      <t>キキン</t>
    </rPh>
    <rPh sb="2" eb="4">
      <t>クリイレ</t>
    </rPh>
    <rPh sb="6" eb="9">
      <t>ヒャクマンエン</t>
    </rPh>
    <phoneticPr fontId="2"/>
  </si>
  <si>
    <t>基金繰入5百万円</t>
    <rPh sb="0" eb="2">
      <t>キキン</t>
    </rPh>
    <rPh sb="2" eb="4">
      <t>クリイレ</t>
    </rPh>
    <rPh sb="5" eb="6">
      <t>ヒャク</t>
    </rPh>
    <rPh sb="6" eb="8">
      <t>マンエン</t>
    </rPh>
    <phoneticPr fontId="2"/>
  </si>
  <si>
    <t>㈱東白川</t>
    <rPh sb="1" eb="2">
      <t>ヒガシ</t>
    </rPh>
    <rPh sb="2" eb="4">
      <t>シラカワ</t>
    </rPh>
    <phoneticPr fontId="18"/>
  </si>
  <si>
    <t>㈱ふるさと企画</t>
    <rPh sb="5" eb="7">
      <t>キカク</t>
    </rPh>
    <phoneticPr fontId="18"/>
  </si>
  <si>
    <t>㈱新世紀工房</t>
    <rPh sb="1" eb="4">
      <t>シンセイキ</t>
    </rPh>
    <rPh sb="4" eb="6">
      <t>コウボウ</t>
    </rPh>
    <phoneticPr fontId="18"/>
  </si>
  <si>
    <t>㈱みのりの郷　東白川</t>
    <rPh sb="5" eb="6">
      <t>ゴウ</t>
    </rPh>
    <rPh sb="7" eb="8">
      <t>ヒガシ</t>
    </rPh>
    <rPh sb="8" eb="10">
      <t>シラカワ</t>
    </rPh>
    <phoneticPr fontId="18"/>
  </si>
  <si>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</si>
  <si>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</si>
  <si>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岐阜県市町村会館組合</t>
    <rPh sb="0" eb="3">
      <t>ギフケン</t>
    </rPh>
    <rPh sb="3" eb="6">
      <t>シチョウソン</t>
    </rPh>
    <rPh sb="6" eb="8">
      <t>カイカン</t>
    </rPh>
    <rPh sb="8" eb="10">
      <t>クミアイ</t>
    </rPh>
    <phoneticPr fontId="2"/>
  </si>
  <si>
    <t>岐阜県市町村退職手当組合</t>
    <rPh sb="0" eb="3">
      <t>ギフケン</t>
    </rPh>
    <rPh sb="3" eb="6">
      <t>シチョウソン</t>
    </rPh>
    <rPh sb="6" eb="8">
      <t>タイショク</t>
    </rPh>
    <rPh sb="8" eb="10">
      <t>テアテ</t>
    </rPh>
    <rPh sb="10" eb="12">
      <t>クミアイ</t>
    </rPh>
    <phoneticPr fontId="2"/>
  </si>
  <si>
    <t>後期高齢者医療広域連合（一般会計）</t>
    <rPh sb="0" eb="2">
      <t>コウキ</t>
    </rPh>
    <rPh sb="2" eb="5">
      <t>コウレイシャ</t>
    </rPh>
    <rPh sb="5" eb="7">
      <t>イリョウ</t>
    </rPh>
    <rPh sb="7" eb="9">
      <t>コウイキ</t>
    </rPh>
    <rPh sb="9" eb="11">
      <t>レンゴウ</t>
    </rPh>
    <rPh sb="12" eb="13">
      <t>イチ</t>
    </rPh>
    <rPh sb="13" eb="14">
      <t>ハン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</si>
  <si>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</si>
  <si>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可茂公設地方卸売市場組合</t>
    <rPh sb="0" eb="1">
      <t>カ</t>
    </rPh>
    <rPh sb="1" eb="2">
      <t>モ</t>
    </rPh>
    <rPh sb="2" eb="4">
      <t>コウセツ</t>
    </rPh>
    <rPh sb="4" eb="6">
      <t>チホウ</t>
    </rPh>
    <rPh sb="6" eb="8">
      <t>オロシウ</t>
    </rPh>
    <rPh sb="8" eb="10">
      <t>イチバ</t>
    </rPh>
    <rPh sb="10" eb="12">
      <t>クミアイ</t>
    </rPh>
    <phoneticPr fontId="2"/>
  </si>
  <si>
    <t>基金繰入94百万円</t>
    <phoneticPr fontId="2"/>
  </si>
  <si>
    <t>地域福祉基金</t>
    <phoneticPr fontId="5"/>
  </si>
  <si>
    <t>ふるさと思いやり基金</t>
    <phoneticPr fontId="5"/>
  </si>
  <si>
    <t>社会福祉施設整備基金</t>
    <phoneticPr fontId="5"/>
  </si>
  <si>
    <t>農用地等保全対策基金</t>
    <phoneticPr fontId="5"/>
  </si>
  <si>
    <t>森林環境譲与税基金</t>
    <phoneticPr fontId="5"/>
  </si>
  <si>
    <t>-</t>
    <phoneticPr fontId="2"/>
  </si>
  <si>
    <t>法非適用企業</t>
    <phoneticPr fontId="2"/>
  </si>
  <si>
    <t>-</t>
    <phoneticPr fontId="2"/>
  </si>
  <si>
    <t>-</t>
    <phoneticPr fontId="2"/>
  </si>
  <si>
    <t>-</t>
    <phoneticPr fontId="2"/>
  </si>
  <si>
    <t>-</t>
    <phoneticPr fontId="2"/>
  </si>
  <si>
    <t>-</t>
    <phoneticPr fontId="2"/>
  </si>
  <si>
    <t>基金繰入70百万円</t>
    <phoneticPr fontId="2"/>
  </si>
  <si>
    <t>基金繰入790百万円</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</si>
  <si>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</si>
  <si>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</si>
  <si>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</si>
  <si>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</si>
  <si>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</si>
  <si>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</si>
  <si>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類似団体を大幅に上回っている。これは、第五次総合計画に基づき、積極的にインフラ資産、事業用資産の整備を行ったきた結果である。令和2年度決算において将来負担比率は若干下がったが、実質公債費比率は、令和5年度決算まで上昇する見込みとなっている。今後は、令和5年からスタートする第六次総合計画において、整備された資産の有効な活用に重点を置いて計画の策定を行っており、メリハリの利いた行財政運営を行うように努める。</t>
    <rPh sb="79" eb="81">
      <t>レイワ</t>
    </rPh>
    <rPh sb="82" eb="84">
      <t>ネンド</t>
    </rPh>
    <rPh sb="84" eb="86">
      <t>ケッサン</t>
    </rPh>
    <rPh sb="90" eb="92">
      <t>ショウライ</t>
    </rPh>
    <rPh sb="92" eb="94">
      <t>フタン</t>
    </rPh>
    <rPh sb="94" eb="96">
      <t>ヒリツ</t>
    </rPh>
    <rPh sb="97" eb="99">
      <t>ジャッカン</t>
    </rPh>
    <rPh sb="99" eb="100">
      <t>サ</t>
    </rPh>
    <rPh sb="105" eb="107">
      <t>ジッシツ</t>
    </rPh>
    <rPh sb="107" eb="110">
      <t>コウサイヒ</t>
    </rPh>
    <rPh sb="110" eb="112">
      <t>ヒリツ</t>
    </rPh>
    <rPh sb="114" eb="116">
      <t>レイワ</t>
    </rPh>
    <rPh sb="117" eb="118">
      <t>ネン</t>
    </rPh>
    <rPh sb="118" eb="119">
      <t>ド</t>
    </rPh>
    <rPh sb="119" eb="121">
      <t>ケッサン</t>
    </rPh>
    <rPh sb="123" eb="125">
      <t>ジョウショウ</t>
    </rPh>
    <rPh sb="127" eb="129">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</si>
  <si>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</si>
  <si>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</si>
  <si>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</si>
  <si>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とも、類似団体を大幅に上回っている。また、将来負担比率は、上昇しているが、これは、国保診療所の建設に伴い、基金の取り崩しを行ったことが影響しているが令和2年度は若干改善した。。また、診療所施設を更新したにも関わらず有形固定資産減価償却費率も上昇しており、総合的に施設の老朽化が進んでおり、維持管理コストも増加することが予想されるが、公共施設等総合管理計画に基づき適正な維持管理を行うことで、維持管理コストを抑制することとしている。</t>
    <rPh sb="92" eb="94">
      <t>レイワ</t>
    </rPh>
    <rPh sb="95" eb="97">
      <t>ネンド</t>
    </rPh>
    <rPh sb="98" eb="100">
      <t>ジャッカン</t>
    </rPh>
    <rPh sb="100" eb="102">
      <t>カイゼン</t>
    </rPh>
    <rPh sb="109" eb="112">
      <t>シンリョウショ</t>
    </rPh>
    <rPh sb="112" eb="114">
      <t>シセツ</t>
    </rPh>
    <rPh sb="115" eb="117">
      <t>コウシン</t>
    </rPh>
    <rPh sb="121" eb="122">
      <t>カカ</t>
    </rPh>
    <rPh sb="145" eb="147">
      <t>ソウゴウ</t>
    </rPh>
    <rPh sb="147" eb="148">
      <t>テキ</t>
    </rPh>
    <rPh sb="156" eb="157">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</si>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</sst>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3665-47AD-81C0-0326DB8367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251741</c:v>
                </c:pt>
                <c:pt idx="1">
                  <c:v>215006</c:v>
                </c:pt>
                <c:pt idx="2">
                  <c:v>139917</c:v>
                </c:pt>
                <c:pt idx="3">
                  <c:v>300350</c:v>
                </c:pt>
                <c:pt idx="4">
                  <c:v>155511</c:v>
                </c:pt>
              </c:numCache>
            </c:numRef>
          </c:val>
          <c:smooth val="0"/>
          <c:extLst>
            <c:ext xmlns:c16="http://schemas.microsoft.com/office/drawing/2014/chart" uri="{C3380CC4-5D6E-409C-BE32-E72D297353CC}">
              <c16:uniqueId val="{00000001-3665-47AD-81C0-0326DB836728}"/>
            </c:ext>
          </c:extLst>
        </c:ser>
        <c:dLbls>
          <c:showLegendKey val="0"/>
          <c:showVal val="0"/>
          <c:showCatName val="0"/>
          <c:showSerName val="0"/>
          <c:showPercent val="0"/>
          <c:showBubbleSize val="0"/>
        </c:dLbls>
        <c:marker val="1"/>
        <c:smooth val="0"/>
        <c:axId val="546049896"/>
        <c:axId val="543408576"/>
      </c:lineChart>
      <c:catAx>
        <c:axId val="546049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3408576"/>
        <c:crosses val="autoZero"/>
        <c:auto val="1"/>
        <c:lblAlgn val="ctr"/>
        <c:lblOffset val="100"/>
        <c:tickLblSkip val="1"/>
        <c:tickMarkSkip val="1"/>
        <c:noMultiLvlLbl val="0"/>
      </c:catAx>
      <c:valAx>
        <c:axId val="5434085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6049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18.82</c:v>
                </c:pt>
                <c:pt idx="1">
                  <c:v>22.21</c:v>
                </c:pt>
                <c:pt idx="2">
                  <c:v>20.71</c:v>
                </c:pt>
                <c:pt idx="3">
                  <c:v>21.59</c:v>
                </c:pt>
                <c:pt idx="4">
                  <c:v>21.24</c:v>
                </c:pt>
              </c:numCache>
            </c:numRef>
          </c:val>
          <c:extLst>
            <c:ext xmlns:c16="http://schemas.microsoft.com/office/drawing/2014/chart" uri="{C3380CC4-5D6E-409C-BE32-E72D297353CC}">
              <c16:uniqueId val="{00000000-6E84-4DC1-B26F-74E001F71B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60.35</c:v>
                </c:pt>
                <c:pt idx="1">
                  <c:v>61.46</c:v>
                </c:pt>
                <c:pt idx="2">
                  <c:v>62.83</c:v>
                </c:pt>
                <c:pt idx="3">
                  <c:v>59.19</c:v>
                </c:pt>
                <c:pt idx="4">
                  <c:v>55.04</c:v>
                </c:pt>
              </c:numCache>
            </c:numRef>
          </c:val>
          <c:extLst>
            <c:ext xmlns:c16="http://schemas.microsoft.com/office/drawing/2014/chart" uri="{C3380CC4-5D6E-409C-BE32-E72D297353CC}">
              <c16:uniqueId val="{00000001-6E84-4DC1-B26F-74E001F71B05}"/>
            </c:ext>
          </c:extLst>
        </c:ser>
        <c:dLbls>
          <c:showLegendKey val="0"/>
          <c:showVal val="0"/>
          <c:showCatName val="0"/>
          <c:showSerName val="0"/>
          <c:showPercent val="0"/>
          <c:showBubbleSize val="0"/>
        </c:dLbls>
        <c:gapWidth val="250"/>
        <c:overlap val="100"/>
        <c:axId val="576216528"/>
        <c:axId val="576216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-5.59</c:v>
                </c:pt>
                <c:pt idx="1">
                  <c:v>0.91</c:v>
                </c:pt>
                <c:pt idx="2">
                  <c:v>-1.97</c:v>
                </c:pt>
                <c:pt idx="3">
                  <c:v>-2.35</c:v>
                </c:pt>
                <c:pt idx="4">
                  <c:v>1.18</c:v>
                </c:pt>
              </c:numCache>
            </c:numRef>
          </c:val>
          <c:smooth val="0"/>
          <c:extLst>
            <c:ext xmlns:c16="http://schemas.microsoft.com/office/drawing/2014/chart" uri="{C3380CC4-5D6E-409C-BE32-E72D297353CC}">
              <c16:uniqueId val="{00000002-6E84-4DC1-B26F-74E001F71B05}"/>
            </c:ext>
          </c:extLst>
        </c:ser>
        <c:dLbls>
          <c:showLegendKey val="0"/>
          <c:showVal val="0"/>
          <c:showCatName val="0"/>
          <c:showSerName val="0"/>
          <c:showPercent val="0"/>
          <c:showBubbleSize val="0"/>
        </c:dLbls>
        <c:marker val="1"/>
        <c:smooth val="0"/>
        <c:axId val="576216528"/>
        <c:axId val="576216920"/>
      </c:lineChart>
      <c:catAx>
        <c:axId val="57621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6216920"/>
        <c:crosses val="autoZero"/>
        <c:auto val="1"/>
        <c:lblAlgn val="ctr"/>
        <c:lblOffset val="100"/>
        <c:tickLblSkip val="1"/>
        <c:tickMarkSkip val="1"/>
        <c:noMultiLvlLbl val="0"/>
      </c:catAx>
      <c:valAx>
        <c:axId val="576216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21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8B-4CED-A7B7-225B1E3D33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8B-4CED-A7B7-225B1E3D33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8B-4CED-A7B7-225B1E3D337F}"/>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0.14000000000000001</c:v>
                </c:pt>
                <c:pt idx="4">
                  <c:v>#N/A</c:v>
                </c:pt>
                <c:pt idx="5">
                  <c:v>0.16</c:v>
                </c:pt>
                <c:pt idx="6">
                  <c:v>#N/A</c:v>
                </c:pt>
                <c:pt idx="7">
                  <c:v>0.1</c:v>
                </c:pt>
                <c:pt idx="8">
                  <c:v>#N/A</c:v>
                </c:pt>
                <c:pt idx="9">
                  <c:v>7.0000000000000007E-2</c:v>
                </c:pt>
              </c:numCache>
            </c:numRef>
          </c:val>
          <c:extLst>
            <c:ext xmlns:c16="http://schemas.microsoft.com/office/drawing/2014/chart" uri="{C3380CC4-5D6E-409C-BE32-E72D297353CC}">
              <c16:uniqueId val="{00000003-218B-4CED-A7B7-225B1E3D337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3.39</c:v>
                </c:pt>
                <c:pt idx="2">
                  <c:v>#N/A</c:v>
                </c:pt>
                <c:pt idx="3">
                  <c:v>3.45</c:v>
                </c:pt>
                <c:pt idx="4">
                  <c:v>#N/A</c:v>
                </c:pt>
                <c:pt idx="5">
                  <c:v>1.81</c:v>
                </c:pt>
                <c:pt idx="6">
                  <c:v>#N/A</c:v>
                </c:pt>
                <c:pt idx="7">
                  <c:v>0.13</c:v>
                </c:pt>
                <c:pt idx="8">
                  <c:v>#N/A</c:v>
                </c:pt>
                <c:pt idx="9">
                  <c:v>0.36</c:v>
                </c:pt>
              </c:numCache>
            </c:numRef>
          </c:val>
          <c:extLst>
            <c:ext xmlns:c16="http://schemas.microsoft.com/office/drawing/2014/chart" uri="{C3380CC4-5D6E-409C-BE32-E72D297353CC}">
              <c16:uniqueId val="{00000004-218B-4CED-A7B7-225B1E3D337F}"/>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1.24</c:v>
                </c:pt>
                <c:pt idx="2">
                  <c:v>#N/A</c:v>
                </c:pt>
                <c:pt idx="3">
                  <c:v>1.34</c:v>
                </c:pt>
                <c:pt idx="4">
                  <c:v>#N/A</c:v>
                </c:pt>
                <c:pt idx="5">
                  <c:v>0.9</c:v>
                </c:pt>
                <c:pt idx="6">
                  <c:v>#N/A</c:v>
                </c:pt>
                <c:pt idx="7">
                  <c:v>0.6</c:v>
                </c:pt>
                <c:pt idx="8">
                  <c:v>#N/A</c:v>
                </c:pt>
                <c:pt idx="9">
                  <c:v>0.41</c:v>
                </c:pt>
              </c:numCache>
            </c:numRef>
          </c:val>
          <c:extLst>
            <c:ext xmlns:c16="http://schemas.microsoft.com/office/drawing/2014/chart" uri="{C3380CC4-5D6E-409C-BE32-E72D297353CC}">
              <c16:uniqueId val="{00000005-218B-4CED-A7B7-225B1E3D337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0.31</c:v>
                </c:pt>
                <c:pt idx="2">
                  <c:v>#N/A</c:v>
                </c:pt>
                <c:pt idx="3">
                  <c:v>0.36</c:v>
                </c:pt>
                <c:pt idx="4">
                  <c:v>#N/A</c:v>
                </c:pt>
                <c:pt idx="5">
                  <c:v>0.42</c:v>
                </c:pt>
                <c:pt idx="6">
                  <c:v>#N/A</c:v>
                </c:pt>
                <c:pt idx="7">
                  <c:v>0.46</c:v>
                </c:pt>
                <c:pt idx="8">
                  <c:v>#N/A</c:v>
                </c:pt>
                <c:pt idx="9">
                  <c:v>0.48</c:v>
                </c:pt>
              </c:numCache>
            </c:numRef>
          </c:val>
          <c:extLst>
            <c:ext xmlns:c16="http://schemas.microsoft.com/office/drawing/2014/chart" uri="{C3380CC4-5D6E-409C-BE32-E72D297353CC}">
              <c16:uniqueId val="{00000006-218B-4CED-A7B7-225B1E3D337F}"/>
            </c:ext>
          </c:extLst>
        </c:ser>
        <c:ser>
          <c:idx val="7"/>
          <c:order val="7"/>
          <c:tx>
            <c:strRef>
              <c:f>データシート!$A$34</c:f>
              <c:strCache>
                <c:ptCount val="1"/>
                <c:pt idx="0">
                  <c:v>国保診療所特別会計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2.09</c:v>
                </c:pt>
                <c:pt idx="2">
                  <c:v>#N/A</c:v>
                </c:pt>
                <c:pt idx="3">
                  <c:v>1.84</c:v>
                </c:pt>
                <c:pt idx="4">
                  <c:v>#N/A</c:v>
                </c:pt>
                <c:pt idx="5">
                  <c:v>6.05</c:v>
                </c:pt>
                <c:pt idx="6">
                  <c:v>#N/A</c:v>
                </c:pt>
                <c:pt idx="7">
                  <c:v>1.81</c:v>
                </c:pt>
                <c:pt idx="8">
                  <c:v>#N/A</c:v>
                </c:pt>
                <c:pt idx="9">
                  <c:v>0.98</c:v>
                </c:pt>
              </c:numCache>
            </c:numRef>
          </c:val>
          <c:extLst>
            <c:ext xmlns:c16="http://schemas.microsoft.com/office/drawing/2014/chart" uri="{C3380CC4-5D6E-409C-BE32-E72D297353CC}">
              <c16:uniqueId val="{00000007-218B-4CED-A7B7-225B1E3D337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2.06</c:v>
                </c:pt>
                <c:pt idx="2">
                  <c:v>#N/A</c:v>
                </c:pt>
                <c:pt idx="3">
                  <c:v>1.22</c:v>
                </c:pt>
                <c:pt idx="4">
                  <c:v>#N/A</c:v>
                </c:pt>
                <c:pt idx="5">
                  <c:v>2.14</c:v>
                </c:pt>
                <c:pt idx="6">
                  <c:v>#N/A</c:v>
                </c:pt>
                <c:pt idx="7">
                  <c:v>2.15</c:v>
                </c:pt>
                <c:pt idx="8">
                  <c:v>#N/A</c:v>
                </c:pt>
                <c:pt idx="9">
                  <c:v>2.4700000000000002</c:v>
                </c:pt>
              </c:numCache>
            </c:numRef>
          </c:val>
          <c:extLst>
            <c:ext xmlns:c16="http://schemas.microsoft.com/office/drawing/2014/chart" uri="{C3380CC4-5D6E-409C-BE32-E72D297353CC}">
              <c16:uniqueId val="{00000008-218B-4CED-A7B7-225B1E3D33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18.809999999999999</c:v>
                </c:pt>
                <c:pt idx="2">
                  <c:v>#N/A</c:v>
                </c:pt>
                <c:pt idx="3">
                  <c:v>22.21</c:v>
                </c:pt>
                <c:pt idx="4">
                  <c:v>#N/A</c:v>
                </c:pt>
                <c:pt idx="5">
                  <c:v>20.7</c:v>
                </c:pt>
                <c:pt idx="6">
                  <c:v>#N/A</c:v>
                </c:pt>
                <c:pt idx="7">
                  <c:v>21.59</c:v>
                </c:pt>
                <c:pt idx="8">
                  <c:v>#N/A</c:v>
                </c:pt>
                <c:pt idx="9">
                  <c:v>21.23</c:v>
                </c:pt>
              </c:numCache>
            </c:numRef>
          </c:val>
          <c:extLst>
            <c:ext xmlns:c16="http://schemas.microsoft.com/office/drawing/2014/chart" uri="{C3380CC4-5D6E-409C-BE32-E72D297353CC}">
              <c16:uniqueId val="{00000009-218B-4CED-A7B7-225B1E3D337F}"/>
            </c:ext>
          </c:extLst>
        </c:ser>
        <c:dLbls>
          <c:showLegendKey val="0"/>
          <c:showVal val="0"/>
          <c:showCatName val="0"/>
          <c:showSerName val="0"/>
          <c:showPercent val="0"/>
          <c:showBubbleSize val="0"/>
        </c:dLbls>
        <c:gapWidth val="150"/>
        <c:overlap val="100"/>
        <c:axId val="576217704"/>
        <c:axId val="576218096"/>
      </c:barChart>
      <c:catAx>
        <c:axId val="57621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6218096"/>
        <c:crosses val="autoZero"/>
        <c:auto val="1"/>
        <c:lblAlgn val="ctr"/>
        <c:lblOffset val="100"/>
        <c:tickLblSkip val="1"/>
        <c:tickMarkSkip val="1"/>
        <c:noMultiLvlLbl val="0"/>
      </c:catAx>
      <c:valAx>
        <c:axId val="57621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217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259</c:v>
                </c:pt>
                <c:pt idx="5">
                  <c:v>250</c:v>
                </c:pt>
                <c:pt idx="8">
                  <c:v>231</c:v>
                </c:pt>
                <c:pt idx="11">
                  <c:v>233</c:v>
                </c:pt>
                <c:pt idx="14">
                  <c:v>254</c:v>
                </c:pt>
              </c:numCache>
            </c:numRef>
          </c:val>
          <c:extLst>
            <c:ext xmlns:c16="http://schemas.microsoft.com/office/drawing/2014/chart" uri="{C3380CC4-5D6E-409C-BE32-E72D297353CC}">
              <c16:uniqueId val="{00000000-DE63-4B38-863E-F413AD12F8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63-4B38-863E-F413AD12F8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63-4B38-863E-F413AD12F8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10</c:v>
                </c:pt>
                <c:pt idx="6">
                  <c:v>5</c:v>
                </c:pt>
                <c:pt idx="9">
                  <c:v>3</c:v>
                </c:pt>
                <c:pt idx="12">
                  <c:v>4</c:v>
                </c:pt>
              </c:numCache>
            </c:numRef>
          </c:val>
          <c:extLst>
            <c:ext xmlns:c16="http://schemas.microsoft.com/office/drawing/2014/chart" uri="{C3380CC4-5D6E-409C-BE32-E72D297353CC}">
              <c16:uniqueId val="{00000003-DE63-4B38-863E-F413AD12F8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120</c:v>
                </c:pt>
                <c:pt idx="3">
                  <c:v>116</c:v>
                </c:pt>
                <c:pt idx="6">
                  <c:v>128</c:v>
                </c:pt>
                <c:pt idx="9">
                  <c:v>140</c:v>
                </c:pt>
                <c:pt idx="12">
                  <c:v>150</c:v>
                </c:pt>
              </c:numCache>
            </c:numRef>
          </c:val>
          <c:extLst>
            <c:ext xmlns:c16="http://schemas.microsoft.com/office/drawing/2014/chart" uri="{C3380CC4-5D6E-409C-BE32-E72D297353CC}">
              <c16:uniqueId val="{00000004-DE63-4B38-863E-F413AD12F8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63-4B38-863E-F413AD12F8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63-4B38-863E-F413AD12F8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269</c:v>
                </c:pt>
                <c:pt idx="3">
                  <c:v>262</c:v>
                </c:pt>
                <c:pt idx="6">
                  <c:v>246</c:v>
                </c:pt>
                <c:pt idx="9">
                  <c:v>260</c:v>
                </c:pt>
                <c:pt idx="12">
                  <c:v>296</c:v>
                </c:pt>
              </c:numCache>
            </c:numRef>
          </c:val>
          <c:extLst>
            <c:ext xmlns:c16="http://schemas.microsoft.com/office/drawing/2014/chart" uri="{C3380CC4-5D6E-409C-BE32-E72D297353CC}">
              <c16:uniqueId val="{00000007-DE63-4B38-863E-F413AD12F862}"/>
            </c:ext>
          </c:extLst>
        </c:ser>
        <c:dLbls>
          <c:showLegendKey val="0"/>
          <c:showVal val="0"/>
          <c:showCatName val="0"/>
          <c:showSerName val="0"/>
          <c:showPercent val="0"/>
          <c:showBubbleSize val="0"/>
        </c:dLbls>
        <c:gapWidth val="100"/>
        <c:overlap val="100"/>
        <c:axId val="581188520"/>
        <c:axId val="58118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140</c:v>
                </c:pt>
                <c:pt idx="2">
                  <c:v>#N/A</c:v>
                </c:pt>
                <c:pt idx="3">
                  <c:v>#N/A</c:v>
                </c:pt>
                <c:pt idx="4">
                  <c:v>138</c:v>
                </c:pt>
                <c:pt idx="5">
                  <c:v>#N/A</c:v>
                </c:pt>
                <c:pt idx="6">
                  <c:v>#N/A</c:v>
                </c:pt>
                <c:pt idx="7">
                  <c:v>148</c:v>
                </c:pt>
                <c:pt idx="8">
                  <c:v>#N/A</c:v>
                </c:pt>
                <c:pt idx="9">
                  <c:v>#N/A</c:v>
                </c:pt>
                <c:pt idx="10">
                  <c:v>170</c:v>
                </c:pt>
                <c:pt idx="11">
                  <c:v>#N/A</c:v>
                </c:pt>
                <c:pt idx="12">
                  <c:v>#N/A</c:v>
                </c:pt>
                <c:pt idx="13">
                  <c:v>196</c:v>
                </c:pt>
                <c:pt idx="14">
                  <c:v>#N/A</c:v>
                </c:pt>
              </c:numCache>
            </c:numRef>
          </c:val>
          <c:smooth val="0"/>
          <c:extLst>
            <c:ext xmlns:c16="http://schemas.microsoft.com/office/drawing/2014/chart" uri="{C3380CC4-5D6E-409C-BE32-E72D297353CC}">
              <c16:uniqueId val="{00000008-DE63-4B38-863E-F413AD12F862}"/>
            </c:ext>
          </c:extLst>
        </c:ser>
        <c:dLbls>
          <c:showLegendKey val="0"/>
          <c:showVal val="0"/>
          <c:showCatName val="0"/>
          <c:showSerName val="0"/>
          <c:showPercent val="0"/>
          <c:showBubbleSize val="0"/>
        </c:dLbls>
        <c:marker val="1"/>
        <c:smooth val="0"/>
        <c:axId val="581188520"/>
        <c:axId val="581188912"/>
      </c:lineChart>
      <c:catAx>
        <c:axId val="58118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1188912"/>
        <c:crosses val="autoZero"/>
        <c:auto val="1"/>
        <c:lblAlgn val="ctr"/>
        <c:lblOffset val="100"/>
        <c:tickLblSkip val="1"/>
        <c:tickMarkSkip val="1"/>
        <c:noMultiLvlLbl val="0"/>
      </c:catAx>
      <c:valAx>
        <c:axId val="58118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118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2198</c:v>
                </c:pt>
                <c:pt idx="5">
                  <c:v>2380</c:v>
                </c:pt>
                <c:pt idx="8">
                  <c:v>2323</c:v>
                </c:pt>
                <c:pt idx="11">
                  <c:v>2782</c:v>
                </c:pt>
                <c:pt idx="14">
                  <c:v>2764</c:v>
                </c:pt>
              </c:numCache>
            </c:numRef>
          </c:val>
          <c:extLst>
            <c:ext xmlns:c16="http://schemas.microsoft.com/office/drawing/2014/chart" uri="{C3380CC4-5D6E-409C-BE32-E72D297353CC}">
              <c16:uniqueId val="{00000000-28F3-4604-8B44-04B945A635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c:v>
                </c:pt>
                <c:pt idx="5">
                  <c:v>10</c:v>
                </c:pt>
                <c:pt idx="8">
                  <c:v>7</c:v>
                </c:pt>
                <c:pt idx="11">
                  <c:v>4</c:v>
                </c:pt>
                <c:pt idx="14">
                  <c:v>1</c:v>
                </c:pt>
              </c:numCache>
            </c:numRef>
          </c:val>
          <c:extLst>
            <c:ext xmlns:c16="http://schemas.microsoft.com/office/drawing/2014/chart" uri="{C3380CC4-5D6E-409C-BE32-E72D297353CC}">
              <c16:uniqueId val="{00000001-28F3-4604-8B44-04B945A635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1552</c:v>
                </c:pt>
                <c:pt idx="5">
                  <c:v>1535</c:v>
                </c:pt>
                <c:pt idx="8">
                  <c:v>1229</c:v>
                </c:pt>
                <c:pt idx="11">
                  <c:v>1161</c:v>
                </c:pt>
                <c:pt idx="14">
                  <c:v>1178</c:v>
                </c:pt>
              </c:numCache>
            </c:numRef>
          </c:val>
          <c:extLst>
            <c:ext xmlns:c16="http://schemas.microsoft.com/office/drawing/2014/chart" uri="{C3380CC4-5D6E-409C-BE32-E72D297353CC}">
              <c16:uniqueId val="{00000002-28F3-4604-8B44-04B945A635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F3-4604-8B44-04B945A635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F3-4604-8B44-04B945A635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F3-4604-8B44-04B945A635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267</c:v>
                </c:pt>
                <c:pt idx="3">
                  <c:v>187</c:v>
                </c:pt>
                <c:pt idx="6">
                  <c:v>179</c:v>
                </c:pt>
                <c:pt idx="9">
                  <c:v>271</c:v>
                </c:pt>
                <c:pt idx="12">
                  <c:v>203</c:v>
                </c:pt>
              </c:numCache>
            </c:numRef>
          </c:val>
          <c:extLst>
            <c:ext xmlns:c16="http://schemas.microsoft.com/office/drawing/2014/chart" uri="{C3380CC4-5D6E-409C-BE32-E72D297353CC}">
              <c16:uniqueId val="{00000006-28F3-4604-8B44-04B945A635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c:v>
                </c:pt>
                <c:pt idx="3">
                  <c:v>19</c:v>
                </c:pt>
                <c:pt idx="6">
                  <c:v>19</c:v>
                </c:pt>
                <c:pt idx="9">
                  <c:v>25</c:v>
                </c:pt>
                <c:pt idx="12">
                  <c:v>28</c:v>
                </c:pt>
              </c:numCache>
            </c:numRef>
          </c:val>
          <c:extLst>
            <c:ext xmlns:c16="http://schemas.microsoft.com/office/drawing/2014/chart" uri="{C3380CC4-5D6E-409C-BE32-E72D297353CC}">
              <c16:uniqueId val="{00000007-28F3-4604-8B44-04B945A635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1177</c:v>
                </c:pt>
                <c:pt idx="3">
                  <c:v>1119</c:v>
                </c:pt>
                <c:pt idx="6">
                  <c:v>1102</c:v>
                </c:pt>
                <c:pt idx="9">
                  <c:v>1046</c:v>
                </c:pt>
                <c:pt idx="12">
                  <c:v>964</c:v>
                </c:pt>
              </c:numCache>
            </c:numRef>
          </c:val>
          <c:extLst>
            <c:ext xmlns:c16="http://schemas.microsoft.com/office/drawing/2014/chart" uri="{C3380CC4-5D6E-409C-BE32-E72D297353CC}">
              <c16:uniqueId val="{00000008-28F3-4604-8B44-04B945A635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28F3-4604-8B44-04B945A635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2582</c:v>
                </c:pt>
                <c:pt idx="3">
                  <c:v>2754</c:v>
                </c:pt>
                <c:pt idx="6">
                  <c:v>2775</c:v>
                </c:pt>
                <c:pt idx="9">
                  <c:v>3378</c:v>
                </c:pt>
                <c:pt idx="12">
                  <c:v>3398</c:v>
                </c:pt>
              </c:numCache>
            </c:numRef>
          </c:val>
          <c:extLst>
            <c:ext xmlns:c16="http://schemas.microsoft.com/office/drawing/2014/chart" uri="{C3380CC4-5D6E-409C-BE32-E72D297353CC}">
              <c16:uniqueId val="{0000000A-28F3-4604-8B44-04B945A63572}"/>
            </c:ext>
          </c:extLst>
        </c:ser>
        <c:dLbls>
          <c:showLegendKey val="0"/>
          <c:showVal val="0"/>
          <c:showCatName val="0"/>
          <c:showSerName val="0"/>
          <c:showPercent val="0"/>
          <c:showBubbleSize val="0"/>
        </c:dLbls>
        <c:gapWidth val="100"/>
        <c:overlap val="100"/>
        <c:axId val="581189304"/>
        <c:axId val="581190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291</c:v>
                </c:pt>
                <c:pt idx="2">
                  <c:v>#N/A</c:v>
                </c:pt>
                <c:pt idx="3">
                  <c:v>#N/A</c:v>
                </c:pt>
                <c:pt idx="4">
                  <c:v>156</c:v>
                </c:pt>
                <c:pt idx="5">
                  <c:v>#N/A</c:v>
                </c:pt>
                <c:pt idx="6">
                  <c:v>#N/A</c:v>
                </c:pt>
                <c:pt idx="7">
                  <c:v>518</c:v>
                </c:pt>
                <c:pt idx="8">
                  <c:v>#N/A</c:v>
                </c:pt>
                <c:pt idx="9">
                  <c:v>#N/A</c:v>
                </c:pt>
                <c:pt idx="10">
                  <c:v>774</c:v>
                </c:pt>
                <c:pt idx="11">
                  <c:v>#N/A</c:v>
                </c:pt>
                <c:pt idx="12">
                  <c:v>#N/A</c:v>
                </c:pt>
                <c:pt idx="13">
                  <c:v>651</c:v>
                </c:pt>
                <c:pt idx="14">
                  <c:v>#N/A</c:v>
                </c:pt>
              </c:numCache>
            </c:numRef>
          </c:val>
          <c:smooth val="0"/>
          <c:extLst>
            <c:ext xmlns:c16="http://schemas.microsoft.com/office/drawing/2014/chart" uri="{C3380CC4-5D6E-409C-BE32-E72D297353CC}">
              <c16:uniqueId val="{0000000B-28F3-4604-8B44-04B945A63572}"/>
            </c:ext>
          </c:extLst>
        </c:ser>
        <c:dLbls>
          <c:showLegendKey val="0"/>
          <c:showVal val="0"/>
          <c:showCatName val="0"/>
          <c:showSerName val="0"/>
          <c:showPercent val="0"/>
          <c:showBubbleSize val="0"/>
        </c:dLbls>
        <c:marker val="1"/>
        <c:smooth val="0"/>
        <c:axId val="581189304"/>
        <c:axId val="581190088"/>
      </c:lineChart>
      <c:catAx>
        <c:axId val="58118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1190088"/>
        <c:crosses val="autoZero"/>
        <c:auto val="1"/>
        <c:lblAlgn val="ctr"/>
        <c:lblOffset val="100"/>
        <c:tickLblSkip val="1"/>
        <c:tickMarkSkip val="1"/>
        <c:noMultiLvlLbl val="0"/>
      </c:catAx>
      <c:valAx>
        <c:axId val="581190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1189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932</c:v>
                </c:pt>
                <c:pt idx="1">
                  <c:v>882</c:v>
                </c:pt>
                <c:pt idx="2">
                  <c:v>882</c:v>
                </c:pt>
              </c:numCache>
            </c:numRef>
          </c:val>
          <c:extLst>
            <c:ext xmlns:c16="http://schemas.microsoft.com/office/drawing/2014/chart" uri="{C3380CC4-5D6E-409C-BE32-E72D297353CC}">
              <c16:uniqueId val="{00000000-0F52-41BF-A44C-EA41171DB1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F52-41BF-A44C-EA41171DB1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189</c:v>
                </c:pt>
                <c:pt idx="1">
                  <c:v>178</c:v>
                </c:pt>
                <c:pt idx="2">
                  <c:v>189</c:v>
                </c:pt>
              </c:numCache>
            </c:numRef>
          </c:val>
          <c:extLst>
            <c:ext xmlns:c16="http://schemas.microsoft.com/office/drawing/2014/chart" uri="{C3380CC4-5D6E-409C-BE32-E72D297353CC}">
              <c16:uniqueId val="{00000002-0F52-41BF-A44C-EA41171DB108}"/>
            </c:ext>
          </c:extLst>
        </c:ser>
        <c:dLbls>
          <c:showLegendKey val="0"/>
          <c:showVal val="0"/>
          <c:showCatName val="0"/>
          <c:showSerName val="0"/>
          <c:showPercent val="0"/>
          <c:showBubbleSize val="0"/>
        </c:dLbls>
        <c:gapWidth val="120"/>
        <c:overlap val="100"/>
        <c:axId val="581191656"/>
        <c:axId val="581192048"/>
      </c:barChart>
      <c:catAx>
        <c:axId val="58119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1192048"/>
        <c:crosses val="autoZero"/>
        <c:auto val="1"/>
        <c:lblAlgn val="ctr"/>
        <c:lblOffset val="100"/>
        <c:tickLblSkip val="1"/>
        <c:tickMarkSkip val="1"/>
        <c:noMultiLvlLbl val="0"/>
      </c:catAx>
      <c:valAx>
        <c:axId val="581192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1191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{560CC7DB-4F53-462B-91AC-91575D0E62A1}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15B-468D-9735-EE14F99909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{46721CEE-1697-4F6F-94A9-EE0E30857C4E}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5B-468D-9735-EE14F99909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{411B86C3-0BCB-443E-94CB-296790E2D186}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5B-468D-9735-EE14F99909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{804D3BFC-6CAC-4939-AB65-7F3DB39E964E}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5B-468D-9735-EE14F99909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{E90B4EA6-E5BE-4541-B28B-DE8DA21C57BC}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5B-468D-9735-EE14F999091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{93548F25-A63F-4C2F-A2C6-3047EBA1EF1D}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15B-468D-9735-EE14F999091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{EAEF42E4-2560-4827-A806-1CB7C6BAC7A7}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15B-468D-9735-EE14F999091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{FB6D4ADD-92BF-4918-98DC-C0DF4EDB819C}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15B-468D-9735-EE14F999091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{5A6BB7E2-D8D0-4E49-830C-BC05579F7379}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15B-468D-9735-EE14F99909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75.400000000000006</c:v>
                </c:pt>
                <c:pt idx="16">
                  <c:v>86.3</c:v>
                </c:pt>
                <c:pt idx="24">
                  <c:v>86.6</c:v>
                </c:pt>
                <c:pt idx="32">
                  <c:v>87.7</c:v>
                </c:pt>
              </c:numCache>
            </c:numRef>
          </c:xVal>
          <c:yVal>
            <c:numRef>
              <c:f>公会計指標分析・財政指標組合せ分析表!$BP$51:$DC$51</c:f>
              <c:numCache>
                <c:formatCode>#,##0.0;"▲ "#,##0.0</c:formatCode>
                <c:ptCount val="40"/>
                <c:pt idx="8">
                  <c:v>12.2</c:v>
                </c:pt>
                <c:pt idx="16">
                  <c:v>41.2</c:v>
                </c:pt>
                <c:pt idx="24">
                  <c:v>61.3</c:v>
                </c:pt>
                <c:pt idx="32">
                  <c:v>48.1</c:v>
                </c:pt>
              </c:numCache>
            </c:numRef>
          </c:yVal>
          <c:smooth val="0"/>
          <c:extLst>
            <c:ext xmlns:c16="http://schemas.microsoft.com/office/drawing/2014/chart" uri="{C3380CC4-5D6E-409C-BE32-E72D297353CC}">
              <c16:uniqueId val="{00000009-315B-468D-9735-EE14F99909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{CC4C8AEC-E3CF-4400-B422-925F8D191240}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15B-468D-9735-EE14F99909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{01E9A324-97D4-401C-B6B1-FC6CD1686153}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5B-468D-9735-EE14F99909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{CC03C568-0CF7-442D-8487-5DF0FDAF2B69}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5B-468D-9735-EE14F99909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{10B02924-59B1-41E1-8917-87D7E61EFBE8}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5B-468D-9735-EE14F99909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{FC527ECB-0230-4365-A021-FA3DB140A155}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5B-468D-9735-EE14F999091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{BEB611D7-D30E-4AF0-8596-796632513668}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15B-468D-9735-EE14F9990916}"/>
                </c:ext>
              </c:extLst>
            </c:dLbl>
            <c:dLbl>
              <c:idx val="16"/>
              <c:layout>
                <c:manualLayout>
                  <c:x val="-2.4861354729490651E-2"/>
                  <c:y val="-4.511431505635202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{E34D4D31-03F0-4DC5-857E-54A7E47C4FB4}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15B-468D-9735-EE14F9990916}"/>
                </c:ext>
              </c:extLst>
            </c:dLbl>
            <c:dLbl>
              <c:idx val="24"/>
              <c:layout>
                <c:manualLayout>
                  <c:x val="-4.1675197152511688E-2"/>
                  <c:y val="-5.492667858110861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{94837D10-97C2-407D-896F-017C3DC87F7A}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15B-468D-9735-EE14F9990916}"/>
                </c:ext>
              </c:extLst>
            </c:dLbl>
            <c:dLbl>
              <c:idx val="32"/>
              <c:layout>
                <c:manualLayout>
                  <c:x val="-2.9640149888038283E-2"/>
                  <c:y val="-9.417613268013488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{B0EDEF78-89F1-4D19-9109-9ADB3DA0C80C}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15B-468D-9735-EE14F99909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58.4</c:v>
                </c:pt>
                <c:pt idx="16">
                  <c:v>61.8</c:v>
                </c:pt>
                <c:pt idx="24">
                  <c:v>63.1</c:v>
                </c:pt>
                <c:pt idx="32">
                  <c:v>62.4</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315B-468D-9735-EE14F9990916}"/>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{4AF0F59B-A450-4D38-AF59-AA267CC707B7}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CE1-48AA-B9D5-CB1CF5065A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{4013F876-5A2C-4D17-889E-7651A5AF82D1}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E1-48AA-B9D5-CB1CF5065A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{59B57769-F8EE-4D11-960B-56CB0A57E159}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E1-48AA-B9D5-CB1CF5065A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{B2B2EB9E-3E57-43A3-A0B0-5977D7979D4C}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E1-48AA-B9D5-CB1CF5065A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{0922B7AA-B216-48C7-8466-E5B28E9D480A}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E1-48AA-B9D5-CB1CF5065A7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{7662660F-A870-408A-9176-7544DD3272E5}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CE1-48AA-B9D5-CB1CF5065A7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{7FA0D56E-3CA5-4B74-88CE-466804C54DC0}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CE1-48AA-B9D5-CB1CF5065A7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{2E0BBDB4-D0E4-4FA5-B898-46DE95E47F8E}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CE1-48AA-B9D5-CB1CF5065A7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{6E4FAD93-BAA1-405C-9EC3-55437D0F226A}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CE1-48AA-B9D5-CB1CF5065A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10.199999999999999</c:v>
                </c:pt>
                <c:pt idx="16">
                  <c:v>11</c:v>
                </c:pt>
                <c:pt idx="24">
                  <c:v>12</c:v>
                </c:pt>
                <c:pt idx="32">
                  <c:v>13.2</c:v>
                </c:pt>
              </c:numCache>
            </c:numRef>
          </c:xVal>
          <c:yVal>
            <c:numRef>
              <c:f>公会計指標分析・財政指標組合せ分析表!$BP$73:$DC$73</c:f>
              <c:numCache>
                <c:formatCode>#,##0.0;"▲ "#,##0.0</c:formatCode>
                <c:ptCount val="40"/>
                <c:pt idx="0">
                  <c:v>21.8</c:v>
                </c:pt>
                <c:pt idx="8">
                  <c:v>12.2</c:v>
                </c:pt>
                <c:pt idx="16">
                  <c:v>41.2</c:v>
                </c:pt>
                <c:pt idx="24">
                  <c:v>61.3</c:v>
                </c:pt>
                <c:pt idx="32">
                  <c:v>48.1</c:v>
                </c:pt>
              </c:numCache>
            </c:numRef>
          </c:yVal>
          <c:smooth val="0"/>
          <c:extLst>
            <c:ext xmlns:c16="http://schemas.microsoft.com/office/drawing/2014/chart" uri="{C3380CC4-5D6E-409C-BE32-E72D297353CC}">
              <c16:uniqueId val="{00000009-9CE1-48AA-B9D5-CB1CF5065A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21161056433163E-2"/>
                  <c:y val="-9.07977357461810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{00663678-EAFF-41F0-9D31-032D653232CF}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CE1-48AA-B9D5-CB1CF5065A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{C2C2EEAA-4F53-4073-8EDD-FC55D20B8ED2}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E1-48AA-B9D5-CB1CF5065A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{F0E28083-4136-4358-B9E8-BA0B7C96D0E3}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E1-48AA-B9D5-CB1CF5065A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{5A367DB3-631B-4EC6-9BC3-E9CBAA80DF9C}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E1-48AA-B9D5-CB1CF5065A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{F5BE1AF7-321E-4E37-B2AD-FA129DBF46C2}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E1-48AA-B9D5-CB1CF5065A79}"/>
                </c:ext>
              </c:extLst>
            </c:dLbl>
            <c:dLbl>
              <c:idx val="8"/>
              <c:layout>
                <c:manualLayout>
                  <c:x val="-3.2447300678190523E-2"/>
                  <c:y val="-8.60674686812242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{56606FE7-75C4-4313-B8EA-73CD535BA367}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CE1-48AA-B9D5-CB1CF5065A79}"/>
                </c:ext>
              </c:extLst>
            </c:dLbl>
            <c:dLbl>
              <c:idx val="16"/>
              <c:layout>
                <c:manualLayout>
                  <c:x val="-3.094868256003087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{4631680D-59B1-49AD-A4C3-226F4D747F8A}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CE1-48AA-B9D5-CB1CF5065A79}"/>
                </c:ext>
              </c:extLst>
            </c:dLbl>
            <c:dLbl>
              <c:idx val="24"/>
              <c:layout>
                <c:manualLayout>
                  <c:x val="-2.6647173287753192E-2"/>
                  <c:y val="-5.532133211225098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{2262F0E9-21E0-4F97-B8E3-844722E75E82}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CE1-48AA-B9D5-CB1CF5065A79}"/>
                </c:ext>
              </c:extLst>
            </c:dLbl>
            <c:dLbl>
              <c:idx val="32"/>
              <c:layout>
                <c:manualLayout>
                  <c:x val="-3.1570342725075584E-2"/>
                  <c:y val="-1.747988056773481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{90096034-4F04-4E2B-8740-46812C302A9E}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CE1-48AA-B9D5-CB1CF5065A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CE1-48AA-B9D5-CB1CF5065A79}"/>
            </c:ext>
          </c:extLst>
        </c:ser>
        <c:dLbls>
          <c:showLegendKey val="0"/>
          <c:showVal val="1"/>
          <c:showCatName val="0"/>
          <c:showSerName val="0"/>
          <c:showPercent val="0"/>
          <c:showBubbleSize val="0"/>
        </c:dLbls>
        <c:axId val="84219776"/>
        <c:axId val="84234240"/>
      </c:scatterChart>
      <c:valAx>
        <c:axId val="84219776"/>
        <c:scaling>
          <c:orientation val="maxMin"/>
          <c:max val="1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に対し、補てんされる算入公債費等は、２分の１以上となっている。この主な要因は、過疎地域指定団体に借入が認められる過疎対策事業債など、交付税措置のある有利な起債を中心に発行してきた結果である。今後も、有利な起債発行に努め、比率の改善を図る。</a:t>
          </a:r>
        </a:p>
        <a:p>
          <a:r>
            <a:rPr kumimoji="1" lang="ja-JP" altLang="en-US" sz="1300">
              <a:latin typeface="ＭＳ ゴシック" pitchFamily="49" charset="-128"/>
              <a:ea typeface="ＭＳ ゴシック" pitchFamily="49" charset="-128"/>
            </a:rPr>
            <a:t>    なお、「公営企業債の元利償還金に対する繰入金」は、</a:t>
          </a:r>
          <a:r>
            <a:rPr kumimoji="1" lang="en-US" altLang="ja-JP" sz="1300">
              <a:latin typeface="ＭＳ ゴシック" pitchFamily="49" charset="-128"/>
              <a:ea typeface="ＭＳ ゴシック" pitchFamily="49" charset="-128"/>
            </a:rPr>
            <a:t>H28-H29</a:t>
          </a:r>
          <a:r>
            <a:rPr kumimoji="1" lang="ja-JP" altLang="en-US" sz="1300">
              <a:latin typeface="ＭＳ ゴシック" pitchFamily="49" charset="-128"/>
              <a:ea typeface="ＭＳ ゴシック" pitchFamily="49" charset="-128"/>
            </a:rPr>
            <a:t>と減少したが、今後は簡易水道設備の主要機器が更新時期を迎え新たな借り入れが予定されてるのに加え、既発債の償還年限が</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年と長いため、この項目での改善は当面見込めない。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は、起債発行抑制などの措置により年々減少してきたものの</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R1</a:t>
          </a:r>
          <a:r>
            <a:rPr kumimoji="1" lang="ja-JP" altLang="en-US" sz="1300">
              <a:latin typeface="ＭＳ ゴシック" pitchFamily="49" charset="-128"/>
              <a:ea typeface="ＭＳ ゴシック" pitchFamily="49" charset="-128"/>
            </a:rPr>
            <a:t>に増加しその後は減少している。これは元金償還額より借入金が上回ったことによるが、今後は、起債の必要不可欠な判断と有利な起債を有効に活用しながら、計画的にな財政運営が必要である。</a:t>
          </a:r>
        </a:p>
        <a:p>
          <a:r>
            <a:rPr kumimoji="1" lang="ja-JP" altLang="en-US" sz="1300">
              <a:latin typeface="ＭＳ ゴシック" pitchFamily="49" charset="-128"/>
              <a:ea typeface="ＭＳ ゴシック" pitchFamily="49" charset="-128"/>
            </a:rPr>
            <a:t>　充当可能財源については、財政調整基金を標準財政規模の２分の１相当額まで増額を図ってきたため、将来負担比率は年々減少してきて、</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から、将来負担比率はなくなったが、</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年に入り、地方債の発行額の増加により、充当可能財源等も減少した関係で再び将来負担比率が発生した。なお、基金については、財政調整基金のほか、今後の施設更新の財源として、積極的に積立を行ってきたが、医療整備ゾーン整備事業を目的とした社会福祉医療施設等整備基金を取り崩しをした結果、Ｈ</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に大きく減少している。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岐阜県東白川村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基金全体は昨年度と比較して、増加している。大きな要因は、ふるさと納税による村づくりを目的としたふるさと思いやり基金を積み立てたことによる。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財政調整基金については、極力取崩しは行わず現状維持又は積立を行えるよう基金運営を行う。減債基金、その他特定目的基金について、中長期的な視点から計画的な財政運営と適切な基金運用を行う。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増加を見込める基金は、ふるさと納税による村づくりを目的としたふるさと思いやり基金である。ふるさと納税商品の新商品の追加、既存商品のリニューアル等の継続により今後の増加を見込める基金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前年度と比較してふるさと思いやり基金が増額となり、ふるさと納税に新たな商品を追加し、地場産品を有効に活用している。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については、今後も計画的に積み立てや取り崩しを行うが、将来への備えのため基金への積立も継続して行う。農用地等保全対策基金については、計画的に取り崩しを行いながら農用地保全等に有効活用する。森林環境譲与税基金については、森林整備又は担い手不足の課題等に取り組み、計画的に基金へ積立を継続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急を要する経費の歳出に備えるため、今後、決算剰余金が発生した場合には積み立てを行いつつ、計画的な財政運営による財政調整基金の適正な管理を行う。また、積立による基金運用を行う必要がある。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減災基金は利子分を積み立て、取り崩しがないため大きな変動がない状態である。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村債の償還は増加傾向にあり、今後、償還財源を確保し財政の健全な運営に資する必要がある。また、積立による適切な基金運用を行う必要がある。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050">
              <a:solidFill>
                <a:schemeClr val="dk1"/>
              </a:solidFill>
              <a:effectLst/>
              <a:latin typeface="+mn-lt"/>
              <a:ea typeface="+mn-ea"/>
              <a:cs typeface="+mn-cs"/>
            </a:rPr>
            <a:t>有形固定資産減価償却率は、類似団体より大幅に高い水準にあり、大半の施設が更新の時期を迎えているが、平成２７年度に作成した公共施設等総合管理計画において、「</a:t>
          </a:r>
          <a:r>
            <a:rPr kumimoji="1" lang="ja-JP" altLang="en-US" sz="1050">
              <a:solidFill>
                <a:schemeClr val="dk1"/>
              </a:solidFill>
              <a:effectLst/>
              <a:latin typeface="+mn-lt"/>
              <a:ea typeface="+mn-ea"/>
              <a:cs typeface="+mn-cs"/>
            </a:rPr>
            <a:t>施設の特性を考慮の上、安全性や経済性を踏まえつつ、</a:t>
          </a:r>
          <a:r>
            <a:rPr kumimoji="1" lang="ja-JP" altLang="ja-JP" sz="1050">
              <a:solidFill>
                <a:schemeClr val="dk1"/>
              </a:solidFill>
              <a:effectLst/>
              <a:latin typeface="+mn-lt"/>
              <a:ea typeface="+mn-ea"/>
              <a:cs typeface="+mn-cs"/>
            </a:rPr>
            <a:t>損傷等が軽微である早期段階に予防的な修繕等を実施することで、機能の保持・回復を図</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。」と</a:t>
          </a:r>
          <a:r>
            <a:rPr kumimoji="1" lang="ja-JP" altLang="en-US" sz="1050">
              <a:solidFill>
                <a:schemeClr val="dk1"/>
              </a:solidFill>
              <a:effectLst/>
              <a:latin typeface="+mn-lt"/>
              <a:ea typeface="+mn-ea"/>
              <a:cs typeface="+mn-cs"/>
            </a:rPr>
            <a:t>している</a:t>
          </a:r>
          <a:r>
            <a:rPr kumimoji="1" lang="ja-JP" altLang="ja-JP" sz="1050">
              <a:solidFill>
                <a:schemeClr val="dk1"/>
              </a:solidFill>
              <a:effectLst/>
              <a:latin typeface="+mn-lt"/>
              <a:ea typeface="+mn-ea"/>
              <a:cs typeface="+mn-cs"/>
            </a:rPr>
            <a:t>。また、それぞれの施設について個別施設計画を作成済であり、きめ細かな長寿命化に取り組んで更新コストの抑制を図っている。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3" name="直線コネクタ 62"/>
        <xdr:cNvCxnSpPr/>
      </xdr:nvCxnSpPr>
      <xdr:spPr>
        <a:xfrm flipV="1">
          <a:off x="4760595" y="4563618"/>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64" name="有形固定資産減価償却率最小値テキスト"/>
        <xdr:cNvSpPr txBox="1"/>
      </xdr:nvSpPr>
      <xdr:spPr>
        <a:xfrm>
          <a:off x="4813300" y="564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65" name="直線コネクタ 64"/>
        <xdr:cNvCxnSpPr/>
      </xdr:nvCxnSpPr>
      <xdr:spPr>
        <a:xfrm>
          <a:off x="4673600" y="564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6" name="有形固定資産減価償却率最大値テキスト"/>
        <xdr:cNvSpPr txBox="1"/>
      </xdr:nvSpPr>
      <xdr:spPr>
        <a:xfrm>
          <a:off x="4813300" y="43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7" name="直線コネクタ 66"/>
        <xdr:cNvCxnSpPr/>
      </xdr:nvCxnSpPr>
      <xdr:spPr>
        <a:xfrm>
          <a:off x="4673600" y="456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8" name="有形固定資産減価償却率平均値テキスト"/>
        <xdr:cNvSpPr txBox="1"/>
      </xdr:nvSpPr>
      <xdr:spPr>
        <a:xfrm>
          <a:off x="4813300" y="4897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9" name="フローチャート: 判断 68"/>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4000500" y="506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xdr:cNvSpPr/>
      </xdr:nvSpPr>
      <xdr:spPr>
        <a:xfrm>
          <a:off x="3238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2" name="フローチャート: 判断 71"/>
        <xdr:cNvSpPr/>
      </xdr:nvSpPr>
      <xdr:spPr>
        <a:xfrm>
          <a:off x="2476500" y="495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3" name="フローチャート: 判断 72"/>
        <xdr:cNvSpPr/>
      </xdr:nvSpPr>
      <xdr:spPr>
        <a:xfrm>
          <a:off x="1714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105918</xdr:rowOff>
    </xdr:from>
    <xdr:to>
      <xdr:col>23</xdr:col>
      <xdr:colOff>136525</xdr:colOff>
      <xdr:row>33</xdr:row>
      <xdr:rowOff>36068</xdr:rowOff>
    </xdr:to>
    <xdr:sp macro="" textlink="">
      <xdr:nvSpPr>
        <xdr:cNvPr id="79" name="楕円 78"/>
        <xdr:cNvSpPr/>
      </xdr:nvSpPr>
      <xdr:spPr>
        <a:xfrm>
          <a:off x="4711700" y="55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20845</xdr:rowOff>
    </xdr:from>
    <xdr:ext cx="405111" cy="259045"/>
    <xdr:sp macro="" textlink="">
      <xdr:nvSpPr>
        <xdr:cNvPr id="80" name="有形固定資産減価償却率該当値テキスト"/>
        <xdr:cNvSpPr txBox="1"/>
      </xdr:nvSpPr>
      <xdr:spPr>
        <a:xfrm>
          <a:off x="4813300" y="55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82169</xdr:rowOff>
    </xdr:from>
    <xdr:to>
      <xdr:col>19</xdr:col>
      <xdr:colOff>187325</xdr:colOff>
      <xdr:row>33</xdr:row>
      <xdr:rowOff>12319</xdr:rowOff>
    </xdr:to>
    <xdr:sp macro="" textlink="">
      <xdr:nvSpPr>
        <xdr:cNvPr id="81" name="楕円 80"/>
        <xdr:cNvSpPr/>
      </xdr:nvSpPr>
      <xdr:spPr>
        <a:xfrm>
          <a:off x="4000500" y="55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132969</xdr:rowOff>
    </xdr:from>
    <xdr:to>
      <xdr:col>23</xdr:col>
      <xdr:colOff>85725</xdr:colOff>
      <xdr:row>32</xdr:row>
      <xdr:rowOff>156718</xdr:rowOff>
    </xdr:to>
    <xdr:cxnSp macro="">
      <xdr:nvCxnSpPr>
        <xdr:cNvPr id="82" name="直線コネクタ 81"/>
        <xdr:cNvCxnSpPr/>
      </xdr:nvCxnSpPr>
      <xdr:spPr>
        <a:xfrm>
          <a:off x="4051300" y="5619369"/>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75692</xdr:rowOff>
    </xdr:from>
    <xdr:to>
      <xdr:col>15</xdr:col>
      <xdr:colOff>187325</xdr:colOff>
      <xdr:row>33</xdr:row>
      <xdr:rowOff>5842</xdr:rowOff>
    </xdr:to>
    <xdr:sp macro="" textlink="">
      <xdr:nvSpPr>
        <xdr:cNvPr id="83" name="楕円 82"/>
        <xdr:cNvSpPr/>
      </xdr:nvSpPr>
      <xdr:spPr>
        <a:xfrm>
          <a:off x="3238500" y="55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126492</xdr:rowOff>
    </xdr:from>
    <xdr:to>
      <xdr:col>19</xdr:col>
      <xdr:colOff>136525</xdr:colOff>
      <xdr:row>32</xdr:row>
      <xdr:rowOff>132969</xdr:rowOff>
    </xdr:to>
    <xdr:cxnSp macro="">
      <xdr:nvCxnSpPr>
        <xdr:cNvPr id="84" name="直線コネクタ 83"/>
        <xdr:cNvCxnSpPr/>
      </xdr:nvCxnSpPr>
      <xdr:spPr>
        <a:xfrm>
          <a:off x="3289300" y="5612892"/>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11811</xdr:rowOff>
    </xdr:from>
    <xdr:to>
      <xdr:col>11</xdr:col>
      <xdr:colOff>187325</xdr:colOff>
      <xdr:row>31</xdr:row>
      <xdr:rowOff>113411</xdr:rowOff>
    </xdr:to>
    <xdr:sp macro="" textlink="">
      <xdr:nvSpPr>
        <xdr:cNvPr id="85" name="楕円 84"/>
        <xdr:cNvSpPr/>
      </xdr:nvSpPr>
      <xdr:spPr>
        <a:xfrm>
          <a:off x="2476500" y="5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62611</xdr:rowOff>
    </xdr:from>
    <xdr:to>
      <xdr:col>15</xdr:col>
      <xdr:colOff>136525</xdr:colOff>
      <xdr:row>32</xdr:row>
      <xdr:rowOff>126492</xdr:rowOff>
    </xdr:to>
    <xdr:cxnSp macro="">
      <xdr:nvCxnSpPr>
        <xdr:cNvPr id="86" name="直線コネクタ 85"/>
        <xdr:cNvCxnSpPr/>
      </xdr:nvCxnSpPr>
      <xdr:spPr>
        <a:xfrm>
          <a:off x="2527300" y="5377561"/>
          <a:ext cx="762000" cy="2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7" name="n_1aveValue有形固定資産減価償却率"/>
        <xdr:cNvSpPr txBox="1"/>
      </xdr:nvSpPr>
      <xdr:spPr>
        <a:xfrm>
          <a:off x="3836044" y="4836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88" name="n_2aveValue有形固定資産減価償却率"/>
        <xdr:cNvSpPr txBox="1"/>
      </xdr:nvSpPr>
      <xdr:spPr>
        <a:xfrm>
          <a:off x="3086744" y="4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89" name="n_3aveValue有形固定資産減価償却率"/>
        <xdr:cNvSpPr txBox="1"/>
      </xdr:nvSpPr>
      <xdr:spPr>
        <a:xfrm>
          <a:off x="2324744" y="4734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0" name="n_4aveValue有形固定資産減価償却率"/>
        <xdr:cNvSpPr txBox="1"/>
      </xdr:nvSpPr>
      <xdr:spPr>
        <a:xfrm>
          <a:off x="1562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3446</xdr:rowOff>
    </xdr:from>
    <xdr:ext cx="405111" cy="259045"/>
    <xdr:sp macro="" textlink="">
      <xdr:nvSpPr>
        <xdr:cNvPr id="91" name="n_1mainValue有形固定資産減価償却率"/>
        <xdr:cNvSpPr txBox="1"/>
      </xdr:nvSpPr>
      <xdr:spPr>
        <a:xfrm>
          <a:off x="3836044" y="566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168419</xdr:rowOff>
    </xdr:from>
    <xdr:ext cx="405111" cy="259045"/>
    <xdr:sp macro="" textlink="">
      <xdr:nvSpPr>
        <xdr:cNvPr id="92" name="n_2mainValue有形固定資産減価償却率"/>
        <xdr:cNvSpPr txBox="1"/>
      </xdr:nvSpPr>
      <xdr:spPr>
        <a:xfrm>
          <a:off x="3086744" y="5654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104538</xdr:rowOff>
    </xdr:from>
    <xdr:ext cx="405111" cy="259045"/>
    <xdr:sp macro="" textlink="">
      <xdr:nvSpPr>
        <xdr:cNvPr id="93" name="n_3mainValue有形固定資産減価償却率"/>
        <xdr:cNvSpPr txBox="1"/>
      </xdr:nvSpPr>
      <xdr:spPr>
        <a:xfrm>
          <a:off x="2324744" y="54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年度から令和元年度に実施された診療所建設事業において、基金の取り崩しや起債の発行を</a:t>
          </a:r>
          <a:r>
            <a:rPr kumimoji="1" lang="ja-JP" altLang="en-US" sz="1000">
              <a:solidFill>
                <a:schemeClr val="dk1"/>
              </a:solidFill>
              <a:effectLst/>
              <a:latin typeface="+mn-lt"/>
              <a:ea typeface="+mn-ea"/>
              <a:cs typeface="+mn-cs"/>
            </a:rPr>
            <a:t>行ったことや、</a:t>
          </a:r>
          <a:r>
            <a:rPr kumimoji="1" lang="ja-JP" altLang="ja-JP" sz="1000">
              <a:solidFill>
                <a:schemeClr val="dk1"/>
              </a:solidFill>
              <a:effectLst/>
              <a:latin typeface="+mn-lt"/>
              <a:ea typeface="+mn-ea"/>
              <a:cs typeface="+mn-cs"/>
            </a:rPr>
            <a:t>ここ数年、職員を積極的に採用する方針もあり、経常一般財源も減少傾向にある</a:t>
          </a:r>
          <a:r>
            <a:rPr kumimoji="1" lang="ja-JP" altLang="en-US" sz="1000">
              <a:solidFill>
                <a:schemeClr val="dk1"/>
              </a:solidFill>
              <a:effectLst/>
              <a:latin typeface="+mn-lt"/>
              <a:ea typeface="+mn-ea"/>
              <a:cs typeface="+mn-cs"/>
            </a:rPr>
            <a:t>ことから</a:t>
          </a:r>
          <a:r>
            <a:rPr kumimoji="1" lang="ja-JP" altLang="ja-JP" sz="1000">
              <a:solidFill>
                <a:schemeClr val="dk1"/>
              </a:solidFill>
              <a:effectLst/>
              <a:latin typeface="+mn-lt"/>
              <a:ea typeface="+mn-ea"/>
              <a:cs typeface="+mn-cs"/>
            </a:rPr>
            <a:t>債務償還比率は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急激に上昇し</a:t>
          </a:r>
          <a:r>
            <a:rPr kumimoji="1" lang="ja-JP" altLang="en-US" sz="1000">
              <a:solidFill>
                <a:schemeClr val="dk1"/>
              </a:solidFill>
              <a:effectLst/>
              <a:latin typeface="+mn-lt"/>
              <a:ea typeface="+mn-ea"/>
              <a:cs typeface="+mn-cs"/>
            </a:rPr>
            <a:t>ていたが令和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年度は若干回復した。ただ、以前として</a:t>
          </a:r>
          <a:r>
            <a:rPr kumimoji="1" lang="ja-JP" altLang="ja-JP" sz="1000">
              <a:solidFill>
                <a:schemeClr val="dk1"/>
              </a:solidFill>
              <a:effectLst/>
              <a:latin typeface="+mn-lt"/>
              <a:ea typeface="+mn-ea"/>
              <a:cs typeface="+mn-cs"/>
            </a:rPr>
            <a:t>類似団体平均を大きく上回っている</a:t>
          </a:r>
          <a:r>
            <a:rPr kumimoji="1" lang="ja-JP" altLang="en-US" sz="1000">
              <a:solidFill>
                <a:schemeClr val="dk1"/>
              </a:solidFill>
              <a:effectLst/>
              <a:latin typeface="+mn-lt"/>
              <a:ea typeface="+mn-ea"/>
              <a:cs typeface="+mn-cs"/>
            </a:rPr>
            <a:t>ので、</a:t>
          </a:r>
          <a:r>
            <a:rPr kumimoji="1" lang="ja-JP" altLang="ja-JP" sz="1000">
              <a:solidFill>
                <a:schemeClr val="dk1"/>
              </a:solidFill>
              <a:effectLst/>
              <a:latin typeface="+mn-lt"/>
              <a:ea typeface="+mn-ea"/>
              <a:cs typeface="+mn-cs"/>
            </a:rPr>
            <a:t>今後は、中長期的な視野で、公共施設等総合管理計画や人事管理計画と財政の整合を図りながら、債務償還比率の抑制に取り組んでいく。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1" name="テキスト ボックス 110"/>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2" name="直線コネクタ 121"/>
        <xdr:cNvCxnSpPr/>
      </xdr:nvCxnSpPr>
      <xdr:spPr>
        <a:xfrm flipV="1">
          <a:off x="14793595" y="4541308"/>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3" name="債務償還比率最小値テキスト"/>
        <xdr:cNvSpPr txBox="1"/>
      </xdr:nvSpPr>
      <xdr:spPr>
        <a:xfrm>
          <a:off x="14846300" y="60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4" name="直線コネクタ 123"/>
        <xdr:cNvCxnSpPr/>
      </xdr:nvCxnSpPr>
      <xdr:spPr>
        <a:xfrm>
          <a:off x="14706600" y="60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27" name="債務償還比率平均値テキスト"/>
        <xdr:cNvSpPr txBox="1"/>
      </xdr:nvSpPr>
      <xdr:spPr>
        <a:xfrm>
          <a:off x="14846300" y="4735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28" name="フローチャート: 判断 127"/>
        <xdr:cNvSpPr/>
      </xdr:nvSpPr>
      <xdr:spPr>
        <a:xfrm>
          <a:off x="14744700" y="48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29" name="フローチャート: 判断 128"/>
        <xdr:cNvSpPr/>
      </xdr:nvSpPr>
      <xdr:spPr>
        <a:xfrm>
          <a:off x="140335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0" name="フローチャート: 判断 129"/>
        <xdr:cNvSpPr/>
      </xdr:nvSpPr>
      <xdr:spPr>
        <a:xfrm>
          <a:off x="13271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1" name="フローチャート: 判断 130"/>
        <xdr:cNvSpPr/>
      </xdr:nvSpPr>
      <xdr:spPr>
        <a:xfrm>
          <a:off x="12509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2" name="フローチャート: 判断 131"/>
        <xdr:cNvSpPr/>
      </xdr:nvSpPr>
      <xdr:spPr>
        <a:xfrm>
          <a:off x="11747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156834</xdr:rowOff>
    </xdr:from>
    <xdr:to>
      <xdr:col>76</xdr:col>
      <xdr:colOff>73025</xdr:colOff>
      <xdr:row>33</xdr:row>
      <xdr:rowOff>86984</xdr:rowOff>
    </xdr:to>
    <xdr:sp macro="" textlink="">
      <xdr:nvSpPr>
        <xdr:cNvPr id="138" name="楕円 137"/>
        <xdr:cNvSpPr/>
      </xdr:nvSpPr>
      <xdr:spPr>
        <a:xfrm>
          <a:off x="14744700" y="56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135261</xdr:rowOff>
    </xdr:from>
    <xdr:ext cx="469744" cy="259045"/>
    <xdr:sp macro="" textlink="">
      <xdr:nvSpPr>
        <xdr:cNvPr id="139" name="債務償還比率該当値テキスト"/>
        <xdr:cNvSpPr txBox="1"/>
      </xdr:nvSpPr>
      <xdr:spPr>
        <a:xfrm>
          <a:off x="14846300" y="562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42608</xdr:rowOff>
    </xdr:from>
    <xdr:to>
      <xdr:col>72</xdr:col>
      <xdr:colOff>123825</xdr:colOff>
      <xdr:row>34</xdr:row>
      <xdr:rowOff>144208</xdr:rowOff>
    </xdr:to>
    <xdr:sp macro="" textlink="">
      <xdr:nvSpPr>
        <xdr:cNvPr id="140" name="楕円 139"/>
        <xdr:cNvSpPr/>
      </xdr:nvSpPr>
      <xdr:spPr>
        <a:xfrm>
          <a:off x="14033500" y="58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36184</xdr:rowOff>
    </xdr:from>
    <xdr:to>
      <xdr:col>76</xdr:col>
      <xdr:colOff>22225</xdr:colOff>
      <xdr:row>34</xdr:row>
      <xdr:rowOff>93408</xdr:rowOff>
    </xdr:to>
    <xdr:cxnSp macro="">
      <xdr:nvCxnSpPr>
        <xdr:cNvPr id="141" name="直線コネクタ 140"/>
        <xdr:cNvCxnSpPr/>
      </xdr:nvCxnSpPr>
      <xdr:spPr>
        <a:xfrm flipV="1">
          <a:off x="14084300" y="5694034"/>
          <a:ext cx="711200" cy="2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50324</xdr:rowOff>
    </xdr:from>
    <xdr:to>
      <xdr:col>68</xdr:col>
      <xdr:colOff>123825</xdr:colOff>
      <xdr:row>32</xdr:row>
      <xdr:rowOff>151924</xdr:rowOff>
    </xdr:to>
    <xdr:sp macro="" textlink="">
      <xdr:nvSpPr>
        <xdr:cNvPr id="142" name="楕円 141"/>
        <xdr:cNvSpPr/>
      </xdr:nvSpPr>
      <xdr:spPr>
        <a:xfrm>
          <a:off x="13271500" y="55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101124</xdr:rowOff>
    </xdr:from>
    <xdr:to>
      <xdr:col>72</xdr:col>
      <xdr:colOff>73025</xdr:colOff>
      <xdr:row>34</xdr:row>
      <xdr:rowOff>93408</xdr:rowOff>
    </xdr:to>
    <xdr:cxnSp macro="">
      <xdr:nvCxnSpPr>
        <xdr:cNvPr id="143" name="直線コネクタ 142"/>
        <xdr:cNvCxnSpPr/>
      </xdr:nvCxnSpPr>
      <xdr:spPr>
        <a:xfrm>
          <a:off x="13322300" y="5587524"/>
          <a:ext cx="762000" cy="33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22606</xdr:rowOff>
    </xdr:from>
    <xdr:to>
      <xdr:col>64</xdr:col>
      <xdr:colOff>123825</xdr:colOff>
      <xdr:row>31</xdr:row>
      <xdr:rowOff>124206</xdr:rowOff>
    </xdr:to>
    <xdr:sp macro="" textlink="">
      <xdr:nvSpPr>
        <xdr:cNvPr id="144" name="楕円 143"/>
        <xdr:cNvSpPr/>
      </xdr:nvSpPr>
      <xdr:spPr>
        <a:xfrm>
          <a:off x="12509500" y="53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73406</xdr:rowOff>
    </xdr:from>
    <xdr:to>
      <xdr:col>68</xdr:col>
      <xdr:colOff>73025</xdr:colOff>
      <xdr:row>32</xdr:row>
      <xdr:rowOff>101124</xdr:rowOff>
    </xdr:to>
    <xdr:cxnSp macro="">
      <xdr:nvCxnSpPr>
        <xdr:cNvPr id="145" name="直線コネクタ 144"/>
        <xdr:cNvCxnSpPr/>
      </xdr:nvCxnSpPr>
      <xdr:spPr>
        <a:xfrm>
          <a:off x="12560300" y="5388356"/>
          <a:ext cx="762000" cy="19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142420</xdr:rowOff>
    </xdr:from>
    <xdr:to>
      <xdr:col>60</xdr:col>
      <xdr:colOff>123825</xdr:colOff>
      <xdr:row>31</xdr:row>
      <xdr:rowOff>72570</xdr:rowOff>
    </xdr:to>
    <xdr:sp macro="" textlink="">
      <xdr:nvSpPr>
        <xdr:cNvPr id="146" name="楕円 145"/>
        <xdr:cNvSpPr/>
      </xdr:nvSpPr>
      <xdr:spPr>
        <a:xfrm>
          <a:off x="11747500" y="52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21770</xdr:rowOff>
    </xdr:from>
    <xdr:to>
      <xdr:col>64</xdr:col>
      <xdr:colOff>73025</xdr:colOff>
      <xdr:row>31</xdr:row>
      <xdr:rowOff>73406</xdr:rowOff>
    </xdr:to>
    <xdr:cxnSp macro="">
      <xdr:nvCxnSpPr>
        <xdr:cNvPr id="147" name="直線コネクタ 146"/>
        <xdr:cNvCxnSpPr/>
      </xdr:nvCxnSpPr>
      <xdr:spPr>
        <a:xfrm>
          <a:off x="11798300" y="5336720"/>
          <a:ext cx="7620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48" name="n_1aveValue債務償還比率"/>
        <xdr:cNvSpPr txBox="1"/>
      </xdr:nvSpPr>
      <xdr:spPr>
        <a:xfrm>
          <a:off x="13836727" y="47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49" name="n_2aveValue債務償還比率"/>
        <xdr:cNvSpPr txBox="1"/>
      </xdr:nvSpPr>
      <xdr:spPr>
        <a:xfrm>
          <a:off x="130874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0" name="n_3aveValue債務償還比率"/>
        <xdr:cNvSpPr txBox="1"/>
      </xdr:nvSpPr>
      <xdr:spPr>
        <a:xfrm>
          <a:off x="12325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1" name="n_4aveValue債務償還比率"/>
        <xdr:cNvSpPr txBox="1"/>
      </xdr:nvSpPr>
      <xdr:spPr>
        <a:xfrm>
          <a:off x="11563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135335</xdr:rowOff>
    </xdr:from>
    <xdr:ext cx="469744" cy="259045"/>
    <xdr:sp macro="" textlink="">
      <xdr:nvSpPr>
        <xdr:cNvPr id="152" name="n_1mainValue債務償還比率"/>
        <xdr:cNvSpPr txBox="1"/>
      </xdr:nvSpPr>
      <xdr:spPr>
        <a:xfrm>
          <a:off x="13836727" y="596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143051</xdr:rowOff>
    </xdr:from>
    <xdr:ext cx="469744" cy="259045"/>
    <xdr:sp macro="" textlink="">
      <xdr:nvSpPr>
        <xdr:cNvPr id="153" name="n_2mainValue債務償還比率"/>
        <xdr:cNvSpPr txBox="1"/>
      </xdr:nvSpPr>
      <xdr:spPr>
        <a:xfrm>
          <a:off x="13087427" y="562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115333</xdr:rowOff>
    </xdr:from>
    <xdr:ext cx="469744" cy="259045"/>
    <xdr:sp macro="" textlink="">
      <xdr:nvSpPr>
        <xdr:cNvPr id="154" name="n_3mainValue債務償還比率"/>
        <xdr:cNvSpPr txBox="1"/>
      </xdr:nvSpPr>
      <xdr:spPr>
        <a:xfrm>
          <a:off x="12325427" y="543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63697</xdr:rowOff>
    </xdr:from>
    <xdr:ext cx="469744" cy="259045"/>
    <xdr:sp macro="" textlink="">
      <xdr:nvSpPr>
        <xdr:cNvPr id="155" name="n_4mainValue債務償還比率"/>
        <xdr:cNvSpPr txBox="1"/>
      </xdr:nvSpPr>
      <xdr:spPr>
        <a:xfrm>
          <a:off x="11563427" y="537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55880</xdr:rowOff>
    </xdr:from>
    <xdr:to>
      <xdr:col>24</xdr:col>
      <xdr:colOff>114300</xdr:colOff>
      <xdr:row>41</xdr:row>
      <xdr:rowOff>157480</xdr:rowOff>
    </xdr:to>
    <xdr:sp macro="" textlink="">
      <xdr:nvSpPr>
        <xdr:cNvPr id="73" name="楕円 72"/>
        <xdr:cNvSpPr/>
      </xdr:nvSpPr>
      <xdr:spPr>
        <a:xfrm>
          <a:off x="4584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142257</xdr:rowOff>
    </xdr:from>
    <xdr:ext cx="405111" cy="259045"/>
    <xdr:sp macro="" textlink="">
      <xdr:nvSpPr>
        <xdr:cNvPr id="74" name="【道路】&#10;有形固定資産減価償却率該当値テキスト"/>
        <xdr:cNvSpPr txBox="1"/>
      </xdr:nvSpPr>
      <xdr:spPr>
        <a:xfrm>
          <a:off x="4673600" y="700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36830</xdr:rowOff>
    </xdr:from>
    <xdr:to>
      <xdr:col>20</xdr:col>
      <xdr:colOff>38100</xdr:colOff>
      <xdr:row>41</xdr:row>
      <xdr:rowOff>138430</xdr:rowOff>
    </xdr:to>
    <xdr:sp macro="" textlink="">
      <xdr:nvSpPr>
        <xdr:cNvPr id="75" name="楕円 74"/>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87630</xdr:rowOff>
    </xdr:from>
    <xdr:to>
      <xdr:col>24</xdr:col>
      <xdr:colOff>63500</xdr:colOff>
      <xdr:row>41</xdr:row>
      <xdr:rowOff>106680</xdr:rowOff>
    </xdr:to>
    <xdr:cxnSp macro="">
      <xdr:nvCxnSpPr>
        <xdr:cNvPr id="76" name="直線コネクタ 75"/>
        <xdr:cNvCxnSpPr/>
      </xdr:nvCxnSpPr>
      <xdr:spPr>
        <a:xfrm>
          <a:off x="3797300" y="71170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10160</xdr:rowOff>
    </xdr:from>
    <xdr:to>
      <xdr:col>15</xdr:col>
      <xdr:colOff>101600</xdr:colOff>
      <xdr:row>41</xdr:row>
      <xdr:rowOff>111760</xdr:rowOff>
    </xdr:to>
    <xdr:sp macro="" textlink="">
      <xdr:nvSpPr>
        <xdr:cNvPr id="77" name="楕円 76"/>
        <xdr:cNvSpPr/>
      </xdr:nvSpPr>
      <xdr:spPr>
        <a:xfrm>
          <a:off x="2857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60960</xdr:rowOff>
    </xdr:from>
    <xdr:to>
      <xdr:col>19</xdr:col>
      <xdr:colOff>177800</xdr:colOff>
      <xdr:row>41</xdr:row>
      <xdr:rowOff>87630</xdr:rowOff>
    </xdr:to>
    <xdr:cxnSp macro="">
      <xdr:nvCxnSpPr>
        <xdr:cNvPr id="78" name="直線コネクタ 77"/>
        <xdr:cNvCxnSpPr/>
      </xdr:nvCxnSpPr>
      <xdr:spPr>
        <a:xfrm>
          <a:off x="2908300" y="7090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158750</xdr:rowOff>
    </xdr:from>
    <xdr:to>
      <xdr:col>10</xdr:col>
      <xdr:colOff>165100</xdr:colOff>
      <xdr:row>41</xdr:row>
      <xdr:rowOff>88900</xdr:rowOff>
    </xdr:to>
    <xdr:sp macro="" textlink="">
      <xdr:nvSpPr>
        <xdr:cNvPr id="79" name="楕円 78"/>
        <xdr:cNvSpPr/>
      </xdr:nvSpPr>
      <xdr:spPr>
        <a:xfrm>
          <a:off x="196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38100</xdr:rowOff>
    </xdr:from>
    <xdr:to>
      <xdr:col>15</xdr:col>
      <xdr:colOff>50800</xdr:colOff>
      <xdr:row>41</xdr:row>
      <xdr:rowOff>60960</xdr:rowOff>
    </xdr:to>
    <xdr:cxnSp macro="">
      <xdr:nvCxnSpPr>
        <xdr:cNvPr id="80" name="直線コネクタ 79"/>
        <xdr:cNvCxnSpPr/>
      </xdr:nvCxnSpPr>
      <xdr:spPr>
        <a:xfrm>
          <a:off x="2019300" y="70675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81" name="n_1aveValue【道路】&#10;有形固定資産減価償却率"/>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2"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3"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129557</xdr:rowOff>
    </xdr:from>
    <xdr:ext cx="405111" cy="259045"/>
    <xdr:sp macro="" textlink="">
      <xdr:nvSpPr>
        <xdr:cNvPr id="85" name="n_1mainValue【道路】&#10;有形固定資産減価償却率"/>
        <xdr:cNvSpPr txBox="1"/>
      </xdr:nvSpPr>
      <xdr:spPr>
        <a:xfrm>
          <a:off x="3582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102887</xdr:rowOff>
    </xdr:from>
    <xdr:ext cx="405111" cy="259045"/>
    <xdr:sp macro="" textlink="">
      <xdr:nvSpPr>
        <xdr:cNvPr id="86" name="n_2mainValue【道路】&#10;有形固定資産減価償却率"/>
        <xdr:cNvSpPr txBox="1"/>
      </xdr:nvSpPr>
      <xdr:spPr>
        <a:xfrm>
          <a:off x="27057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80027</xdr:rowOff>
    </xdr:from>
    <xdr:ext cx="405111" cy="259045"/>
    <xdr:sp macro="" textlink="">
      <xdr:nvSpPr>
        <xdr:cNvPr id="87" name="n_3mainValue【道路】&#10;有形固定資産減価償却率"/>
        <xdr:cNvSpPr txBox="1"/>
      </xdr:nvSpPr>
      <xdr:spPr>
        <a:xfrm>
          <a:off x="18167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1" name="直線コネクタ 110"/>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2"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3" name="直線コネクタ 112"/>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4"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5" name="直線コネクタ 114"/>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6" name="【道路】&#10;一人当たり延長平均値テキスト"/>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17" name="フローチャート: 判断 116"/>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18" name="フローチャート: 判断 117"/>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19" name="フローチャート: 判断 118"/>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0" name="フローチャート: 判断 119"/>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1" name="フローチャート: 判断 120"/>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90315</xdr:rowOff>
    </xdr:from>
    <xdr:to>
      <xdr:col>55</xdr:col>
      <xdr:colOff>50800</xdr:colOff>
      <xdr:row>40</xdr:row>
      <xdr:rowOff>20465</xdr:rowOff>
    </xdr:to>
    <xdr:sp macro="" textlink="">
      <xdr:nvSpPr>
        <xdr:cNvPr id="127" name="楕円 126"/>
        <xdr:cNvSpPr/>
      </xdr:nvSpPr>
      <xdr:spPr>
        <a:xfrm>
          <a:off x="10426700" y="67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68742</xdr:rowOff>
    </xdr:from>
    <xdr:ext cx="534377" cy="259045"/>
    <xdr:sp macro="" textlink="">
      <xdr:nvSpPr>
        <xdr:cNvPr id="128" name="【道路】&#10;一人当たり延長該当値テキスト"/>
        <xdr:cNvSpPr txBox="1"/>
      </xdr:nvSpPr>
      <xdr:spPr>
        <a:xfrm>
          <a:off x="10515600" y="67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96975</xdr:rowOff>
    </xdr:from>
    <xdr:to>
      <xdr:col>50</xdr:col>
      <xdr:colOff>165100</xdr:colOff>
      <xdr:row>40</xdr:row>
      <xdr:rowOff>27125</xdr:rowOff>
    </xdr:to>
    <xdr:sp macro="" textlink="">
      <xdr:nvSpPr>
        <xdr:cNvPr id="129" name="楕円 128"/>
        <xdr:cNvSpPr/>
      </xdr:nvSpPr>
      <xdr:spPr>
        <a:xfrm>
          <a:off x="9588500" y="67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141115</xdr:rowOff>
    </xdr:from>
    <xdr:to>
      <xdr:col>55</xdr:col>
      <xdr:colOff>0</xdr:colOff>
      <xdr:row>39</xdr:row>
      <xdr:rowOff>147775</xdr:rowOff>
    </xdr:to>
    <xdr:cxnSp macro="">
      <xdr:nvCxnSpPr>
        <xdr:cNvPr id="130" name="直線コネクタ 129"/>
        <xdr:cNvCxnSpPr/>
      </xdr:nvCxnSpPr>
      <xdr:spPr>
        <a:xfrm flipV="1">
          <a:off x="9639300" y="6827665"/>
          <a:ext cx="8382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108169</xdr:rowOff>
    </xdr:from>
    <xdr:to>
      <xdr:col>46</xdr:col>
      <xdr:colOff>38100</xdr:colOff>
      <xdr:row>40</xdr:row>
      <xdr:rowOff>38319</xdr:rowOff>
    </xdr:to>
    <xdr:sp macro="" textlink="">
      <xdr:nvSpPr>
        <xdr:cNvPr id="131" name="楕円 130"/>
        <xdr:cNvSpPr/>
      </xdr:nvSpPr>
      <xdr:spPr>
        <a:xfrm>
          <a:off x="8699500" y="67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147775</xdr:rowOff>
    </xdr:from>
    <xdr:to>
      <xdr:col>50</xdr:col>
      <xdr:colOff>114300</xdr:colOff>
      <xdr:row>39</xdr:row>
      <xdr:rowOff>158969</xdr:rowOff>
    </xdr:to>
    <xdr:cxnSp macro="">
      <xdr:nvCxnSpPr>
        <xdr:cNvPr id="132" name="直線コネクタ 131"/>
        <xdr:cNvCxnSpPr/>
      </xdr:nvCxnSpPr>
      <xdr:spPr>
        <a:xfrm flipV="1">
          <a:off x="8750300" y="6834325"/>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93408</xdr:rowOff>
    </xdr:from>
    <xdr:to>
      <xdr:col>41</xdr:col>
      <xdr:colOff>101600</xdr:colOff>
      <xdr:row>39</xdr:row>
      <xdr:rowOff>23558</xdr:rowOff>
    </xdr:to>
    <xdr:sp macro="" textlink="">
      <xdr:nvSpPr>
        <xdr:cNvPr id="133" name="楕円 132"/>
        <xdr:cNvSpPr/>
      </xdr:nvSpPr>
      <xdr:spPr>
        <a:xfrm>
          <a:off x="7810500" y="660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144208</xdr:rowOff>
    </xdr:from>
    <xdr:to>
      <xdr:col>45</xdr:col>
      <xdr:colOff>177800</xdr:colOff>
      <xdr:row>39</xdr:row>
      <xdr:rowOff>158969</xdr:rowOff>
    </xdr:to>
    <xdr:cxnSp macro="">
      <xdr:nvCxnSpPr>
        <xdr:cNvPr id="134" name="直線コネクタ 133"/>
        <xdr:cNvCxnSpPr/>
      </xdr:nvCxnSpPr>
      <xdr:spPr>
        <a:xfrm>
          <a:off x="7861300" y="6659308"/>
          <a:ext cx="889000" cy="18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35" name="n_1aveValue【道路】&#10;一人当たり延長"/>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36" name="n_2aveValue【道路】&#10;一人当たり延長"/>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37" name="n_3aveValue【道路】&#10;一人当たり延長"/>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38" name="n_4aveValue【道路】&#10;一人当たり延長"/>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18252</xdr:rowOff>
    </xdr:from>
    <xdr:ext cx="534377" cy="259045"/>
    <xdr:sp macro="" textlink="">
      <xdr:nvSpPr>
        <xdr:cNvPr id="139" name="n_1mainValue【道路】&#10;一人当たり延長"/>
        <xdr:cNvSpPr txBox="1"/>
      </xdr:nvSpPr>
      <xdr:spPr>
        <a:xfrm>
          <a:off x="9359411" y="687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29446</xdr:rowOff>
    </xdr:from>
    <xdr:ext cx="534377" cy="259045"/>
    <xdr:sp macro="" textlink="">
      <xdr:nvSpPr>
        <xdr:cNvPr id="140" name="n_2mainValue【道路】&#10;一人当たり延長"/>
        <xdr:cNvSpPr txBox="1"/>
      </xdr:nvSpPr>
      <xdr:spPr>
        <a:xfrm>
          <a:off x="8483111" y="688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40086</xdr:rowOff>
    </xdr:from>
    <xdr:ext cx="534377" cy="259045"/>
    <xdr:sp macro="" textlink="">
      <xdr:nvSpPr>
        <xdr:cNvPr id="141" name="n_3mainValue【道路】&#10;一人当たり延長"/>
        <xdr:cNvSpPr txBox="1"/>
      </xdr:nvSpPr>
      <xdr:spPr>
        <a:xfrm>
          <a:off x="7594111" y="638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2" name="テキスト ボックス 16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65" name="直線コネクタ 164"/>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6"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7" name="直線コネクタ 166"/>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68"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69" name="直線コネクタ 168"/>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0" name="【橋りょう・トンネル】&#10;有形固定資産減価償却率平均値テキスト"/>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1" name="フローチャート: 判断 170"/>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2" name="フローチャート: 判断 171"/>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3" name="フローチャート: 判断 172"/>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74" name="フローチャート: 判断 173"/>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75" name="フローチャート: 判断 174"/>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82550</xdr:rowOff>
    </xdr:from>
    <xdr:to>
      <xdr:col>24</xdr:col>
      <xdr:colOff>114300</xdr:colOff>
      <xdr:row>57</xdr:row>
      <xdr:rowOff>12700</xdr:rowOff>
    </xdr:to>
    <xdr:sp macro="" textlink="">
      <xdr:nvSpPr>
        <xdr:cNvPr id="181" name="楕円 180"/>
        <xdr:cNvSpPr/>
      </xdr:nvSpPr>
      <xdr:spPr>
        <a:xfrm>
          <a:off x="4584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20337</xdr:rowOff>
    </xdr:from>
    <xdr:ext cx="405111" cy="259045"/>
    <xdr:sp macro="" textlink="">
      <xdr:nvSpPr>
        <xdr:cNvPr id="182" name="【橋りょう・トンネル】&#10;有形固定資産減価償却率該当値テキスト"/>
        <xdr:cNvSpPr txBox="1"/>
      </xdr:nvSpPr>
      <xdr:spPr>
        <a:xfrm>
          <a:off x="4673600" y="962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154940</xdr:rowOff>
    </xdr:from>
    <xdr:to>
      <xdr:col>20</xdr:col>
      <xdr:colOff>38100</xdr:colOff>
      <xdr:row>56</xdr:row>
      <xdr:rowOff>85090</xdr:rowOff>
    </xdr:to>
    <xdr:sp macro="" textlink="">
      <xdr:nvSpPr>
        <xdr:cNvPr id="183" name="楕円 182"/>
        <xdr:cNvSpPr/>
      </xdr:nvSpPr>
      <xdr:spPr>
        <a:xfrm>
          <a:off x="3746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34290</xdr:rowOff>
    </xdr:from>
    <xdr:to>
      <xdr:col>24</xdr:col>
      <xdr:colOff>63500</xdr:colOff>
      <xdr:row>56</xdr:row>
      <xdr:rowOff>133350</xdr:rowOff>
    </xdr:to>
    <xdr:cxnSp macro="">
      <xdr:nvCxnSpPr>
        <xdr:cNvPr id="184" name="直線コネクタ 183"/>
        <xdr:cNvCxnSpPr/>
      </xdr:nvCxnSpPr>
      <xdr:spPr>
        <a:xfrm>
          <a:off x="3797300" y="963549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80645</xdr:rowOff>
    </xdr:from>
    <xdr:to>
      <xdr:col>15</xdr:col>
      <xdr:colOff>101600</xdr:colOff>
      <xdr:row>56</xdr:row>
      <xdr:rowOff>10795</xdr:rowOff>
    </xdr:to>
    <xdr:sp macro="" textlink="">
      <xdr:nvSpPr>
        <xdr:cNvPr id="185" name="楕円 184"/>
        <xdr:cNvSpPr/>
      </xdr:nvSpPr>
      <xdr:spPr>
        <a:xfrm>
          <a:off x="28575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131445</xdr:rowOff>
    </xdr:from>
    <xdr:to>
      <xdr:col>19</xdr:col>
      <xdr:colOff>177800</xdr:colOff>
      <xdr:row>56</xdr:row>
      <xdr:rowOff>34290</xdr:rowOff>
    </xdr:to>
    <xdr:cxnSp macro="">
      <xdr:nvCxnSpPr>
        <xdr:cNvPr id="186" name="直線コネクタ 185"/>
        <xdr:cNvCxnSpPr/>
      </xdr:nvCxnSpPr>
      <xdr:spPr>
        <a:xfrm>
          <a:off x="2908300" y="95611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87" name="n_1aveValue【橋りょう・トンネ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88" name="n_2aveValue【橋りょう・トンネル】&#10;有形固定資産減価償却率"/>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89" name="n_3aveValue【橋りょう・トンネル】&#10;有形固定資産減価償却率"/>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190" name="n_4aveValue【橋りょう・トンネル】&#10;有形固定資産減価償却率"/>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101617</xdr:rowOff>
    </xdr:from>
    <xdr:ext cx="340478" cy="259045"/>
    <xdr:sp macro="" textlink="">
      <xdr:nvSpPr>
        <xdr:cNvPr id="191" name="n_1mainValue【橋りょう・トンネル】&#10;有形固定資産減価償却率"/>
        <xdr:cNvSpPr txBox="1"/>
      </xdr:nvSpPr>
      <xdr:spPr>
        <a:xfrm>
          <a:off x="3614361" y="9359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27322</xdr:rowOff>
    </xdr:from>
    <xdr:ext cx="340478" cy="259045"/>
    <xdr:sp macro="" textlink="">
      <xdr:nvSpPr>
        <xdr:cNvPr id="192" name="n_2mainValue【橋りょう・トンネル】&#10;有形固定資産減価償却率"/>
        <xdr:cNvSpPr txBox="1"/>
      </xdr:nvSpPr>
      <xdr:spPr>
        <a:xfrm>
          <a:off x="2738061" y="928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4" name="テキスト ボックス 213"/>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6" name="テキスト ボックス 21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18" name="直線コネクタ 217"/>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19"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20" name="直線コネクタ 219"/>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21"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22" name="直線コネクタ 221"/>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23" name="【橋りょう・トンネル】&#10;一人当たり有形固定資産（償却資産）額平均値テキスト"/>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24" name="フローチャート: 判断 223"/>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25" name="フローチャート: 判断 224"/>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26" name="フローチャート: 判断 225"/>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27" name="フローチャート: 判断 226"/>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28" name="フローチャート: 判断 227"/>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77157</xdr:rowOff>
    </xdr:from>
    <xdr:to>
      <xdr:col>55</xdr:col>
      <xdr:colOff>50800</xdr:colOff>
      <xdr:row>65</xdr:row>
      <xdr:rowOff>7307</xdr:rowOff>
    </xdr:to>
    <xdr:sp macro="" textlink="">
      <xdr:nvSpPr>
        <xdr:cNvPr id="234" name="楕円 233"/>
        <xdr:cNvSpPr/>
      </xdr:nvSpPr>
      <xdr:spPr>
        <a:xfrm>
          <a:off x="10426700" y="110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163534</xdr:rowOff>
    </xdr:from>
    <xdr:ext cx="534377" cy="259045"/>
    <xdr:sp macro="" textlink="">
      <xdr:nvSpPr>
        <xdr:cNvPr id="235" name="【橋りょう・トンネル】&#10;一人当たり有形固定資産（償却資産）額該当値テキスト"/>
        <xdr:cNvSpPr txBox="1"/>
      </xdr:nvSpPr>
      <xdr:spPr>
        <a:xfrm>
          <a:off x="10515600" y="1096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77201</xdr:rowOff>
    </xdr:from>
    <xdr:to>
      <xdr:col>50</xdr:col>
      <xdr:colOff>165100</xdr:colOff>
      <xdr:row>65</xdr:row>
      <xdr:rowOff>7351</xdr:rowOff>
    </xdr:to>
    <xdr:sp macro="" textlink="">
      <xdr:nvSpPr>
        <xdr:cNvPr id="236" name="楕円 235"/>
        <xdr:cNvSpPr/>
      </xdr:nvSpPr>
      <xdr:spPr>
        <a:xfrm>
          <a:off x="9588500" y="110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127957</xdr:rowOff>
    </xdr:from>
    <xdr:to>
      <xdr:col>55</xdr:col>
      <xdr:colOff>0</xdr:colOff>
      <xdr:row>64</xdr:row>
      <xdr:rowOff>128001</xdr:rowOff>
    </xdr:to>
    <xdr:cxnSp macro="">
      <xdr:nvCxnSpPr>
        <xdr:cNvPr id="237" name="直線コネクタ 236"/>
        <xdr:cNvCxnSpPr/>
      </xdr:nvCxnSpPr>
      <xdr:spPr>
        <a:xfrm flipV="1">
          <a:off x="9639300" y="11100757"/>
          <a:ext cx="8382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77994</xdr:rowOff>
    </xdr:from>
    <xdr:to>
      <xdr:col>46</xdr:col>
      <xdr:colOff>38100</xdr:colOff>
      <xdr:row>65</xdr:row>
      <xdr:rowOff>8144</xdr:rowOff>
    </xdr:to>
    <xdr:sp macro="" textlink="">
      <xdr:nvSpPr>
        <xdr:cNvPr id="238" name="楕円 237"/>
        <xdr:cNvSpPr/>
      </xdr:nvSpPr>
      <xdr:spPr>
        <a:xfrm>
          <a:off x="8699500" y="110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128001</xdr:rowOff>
    </xdr:from>
    <xdr:to>
      <xdr:col>50</xdr:col>
      <xdr:colOff>114300</xdr:colOff>
      <xdr:row>64</xdr:row>
      <xdr:rowOff>128794</xdr:rowOff>
    </xdr:to>
    <xdr:cxnSp macro="">
      <xdr:nvCxnSpPr>
        <xdr:cNvPr id="239" name="直線コネクタ 238"/>
        <xdr:cNvCxnSpPr/>
      </xdr:nvCxnSpPr>
      <xdr:spPr>
        <a:xfrm flipV="1">
          <a:off x="8750300" y="11100801"/>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40" name="n_1aveValue【橋りょう・トンネル】&#10;一人当たり有形固定資産（償却資産）額"/>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41" name="n_2aveValue【橋りょう・トンネル】&#10;一人当たり有形固定資産（償却資産）額"/>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42" name="n_3aveValue【橋りょう・トンネル】&#10;一人当たり有形固定資産（償却資産）額"/>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43" name="n_4aveValue【橋りょう・トンネル】&#10;一人当たり有形固定資産（償却資産）額"/>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169928</xdr:rowOff>
    </xdr:from>
    <xdr:ext cx="534377" cy="259045"/>
    <xdr:sp macro="" textlink="">
      <xdr:nvSpPr>
        <xdr:cNvPr id="244" name="n_1mainValue【橋りょう・トンネル】&#10;一人当たり有形固定資産（償却資産）額"/>
        <xdr:cNvSpPr txBox="1"/>
      </xdr:nvSpPr>
      <xdr:spPr>
        <a:xfrm>
          <a:off x="9359411" y="111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170721</xdr:rowOff>
    </xdr:from>
    <xdr:ext cx="534377" cy="259045"/>
    <xdr:sp macro="" textlink="">
      <xdr:nvSpPr>
        <xdr:cNvPr id="245" name="n_2mainValue【橋りょう・トンネル】&#10;一人当たり有形固定資産（償却資産）額"/>
        <xdr:cNvSpPr txBox="1"/>
      </xdr:nvSpPr>
      <xdr:spPr>
        <a:xfrm>
          <a:off x="8483111" y="111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70" name="直線コネクタ 269"/>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71"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72" name="直線コネクタ 271"/>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73" name="【公営住宅】&#10;有形固定資産減価償却率最大値テキスト"/>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74" name="直線コネクタ 273"/>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75" name="【公営住宅】&#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76" name="フローチャート: 判断 275"/>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77" name="フローチャート: 判断 276"/>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78" name="フローチャート: 判断 277"/>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79" name="フローチャート: 判断 278"/>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80" name="フローチャート: 判断 279"/>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86" name="楕円 285"/>
        <xdr:cNvSpPr/>
      </xdr:nvSpPr>
      <xdr:spPr>
        <a:xfrm>
          <a:off x="4584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41927</xdr:rowOff>
    </xdr:from>
    <xdr:ext cx="405111" cy="259045"/>
    <xdr:sp macro="" textlink="">
      <xdr:nvSpPr>
        <xdr:cNvPr id="287" name="【公営住宅】&#10;有形固定資産減価償却率該当値テキスト"/>
        <xdr:cNvSpPr txBox="1"/>
      </xdr:nvSpPr>
      <xdr:spPr>
        <a:xfrm>
          <a:off x="4673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xdr:rowOff>
    </xdr:from>
    <xdr:to>
      <xdr:col>20</xdr:col>
      <xdr:colOff>38100</xdr:colOff>
      <xdr:row>82</xdr:row>
      <xdr:rowOff>115570</xdr:rowOff>
    </xdr:to>
    <xdr:sp macro="" textlink="">
      <xdr:nvSpPr>
        <xdr:cNvPr id="288" name="楕円 287"/>
        <xdr:cNvSpPr/>
      </xdr:nvSpPr>
      <xdr:spPr>
        <a:xfrm>
          <a:off x="3746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64770</xdr:rowOff>
    </xdr:from>
    <xdr:to>
      <xdr:col>24</xdr:col>
      <xdr:colOff>63500</xdr:colOff>
      <xdr:row>82</xdr:row>
      <xdr:rowOff>114300</xdr:rowOff>
    </xdr:to>
    <xdr:cxnSp macro="">
      <xdr:nvCxnSpPr>
        <xdr:cNvPr id="289" name="直線コネクタ 288"/>
        <xdr:cNvCxnSpPr/>
      </xdr:nvCxnSpPr>
      <xdr:spPr>
        <a:xfrm>
          <a:off x="3797300" y="141236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290" name="楕円 289"/>
        <xdr:cNvSpPr/>
      </xdr:nvSpPr>
      <xdr:spPr>
        <a:xfrm>
          <a:off x="2857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82</xdr:row>
      <xdr:rowOff>64770</xdr:rowOff>
    </xdr:to>
    <xdr:cxnSp macro="">
      <xdr:nvCxnSpPr>
        <xdr:cNvPr id="291" name="直線コネクタ 290"/>
        <xdr:cNvCxnSpPr/>
      </xdr:nvCxnSpPr>
      <xdr:spPr>
        <a:xfrm>
          <a:off x="2908300" y="140836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292" name="楕円 291"/>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152400</xdr:rowOff>
    </xdr:from>
    <xdr:to>
      <xdr:col>15</xdr:col>
      <xdr:colOff>50800</xdr:colOff>
      <xdr:row>82</xdr:row>
      <xdr:rowOff>24764</xdr:rowOff>
    </xdr:to>
    <xdr:cxnSp macro="">
      <xdr:nvCxnSpPr>
        <xdr:cNvPr id="293" name="直線コネクタ 292"/>
        <xdr:cNvCxnSpPr/>
      </xdr:nvCxnSpPr>
      <xdr:spPr>
        <a:xfrm>
          <a:off x="2019300" y="140398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294" name="n_1aveValue【公営住宅】&#10;有形固定資産減価償却率"/>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295" name="n_2aveValue【公営住宅】&#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296" name="n_3aveValue【公営住宅】&#10;有形固定資産減価償却率"/>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297" name="n_4aveValue【公営住宅】&#10;有形固定資産減価償却率"/>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132097</xdr:rowOff>
    </xdr:from>
    <xdr:ext cx="405111" cy="259045"/>
    <xdr:sp macro="" textlink="">
      <xdr:nvSpPr>
        <xdr:cNvPr id="298" name="n_1mainValue【公営住宅】&#10;有形固定資産減価償却率"/>
        <xdr:cNvSpPr txBox="1"/>
      </xdr:nvSpPr>
      <xdr:spPr>
        <a:xfrm>
          <a:off x="3582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92091</xdr:rowOff>
    </xdr:from>
    <xdr:ext cx="405111" cy="259045"/>
    <xdr:sp macro="" textlink="">
      <xdr:nvSpPr>
        <xdr:cNvPr id="299" name="n_2mainValue【公営住宅】&#10;有形固定資産減価償却率"/>
        <xdr:cNvSpPr txBox="1"/>
      </xdr:nvSpPr>
      <xdr:spPr>
        <a:xfrm>
          <a:off x="2705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300" name="n_3mainValue【公営住宅】&#10;有形固定資産減価償却率"/>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0" name="テキスト ボックス 31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2" name="テキスト ボックス 32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24" name="直線コネクタ 323"/>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25" name="【公営住宅】&#10;一人当たり面積最小値テキスト"/>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26" name="直線コネクタ 325"/>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27" name="【公営住宅】&#10;一人当たり面積最大値テキスト"/>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28" name="直線コネクタ 327"/>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29" name="【公営住宅】&#10;一人当たり面積平均値テキスト"/>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30" name="フローチャート: 判断 329"/>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31" name="フローチャート: 判断 330"/>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32" name="フローチャート: 判断 331"/>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33" name="フローチャート: 判断 332"/>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34" name="フローチャート: 判断 333"/>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11430</xdr:rowOff>
    </xdr:from>
    <xdr:to>
      <xdr:col>55</xdr:col>
      <xdr:colOff>50800</xdr:colOff>
      <xdr:row>85</xdr:row>
      <xdr:rowOff>113030</xdr:rowOff>
    </xdr:to>
    <xdr:sp macro="" textlink="">
      <xdr:nvSpPr>
        <xdr:cNvPr id="340" name="楕円 339"/>
        <xdr:cNvSpPr/>
      </xdr:nvSpPr>
      <xdr:spPr>
        <a:xfrm>
          <a:off x="104267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161307</xdr:rowOff>
    </xdr:from>
    <xdr:ext cx="469744" cy="259045"/>
    <xdr:sp macro="" textlink="">
      <xdr:nvSpPr>
        <xdr:cNvPr id="341" name="【公営住宅】&#10;一人当たり面積該当値テキスト"/>
        <xdr:cNvSpPr txBox="1"/>
      </xdr:nvSpPr>
      <xdr:spPr>
        <a:xfrm>
          <a:off x="105156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14987</xdr:rowOff>
    </xdr:from>
    <xdr:to>
      <xdr:col>50</xdr:col>
      <xdr:colOff>165100</xdr:colOff>
      <xdr:row>85</xdr:row>
      <xdr:rowOff>116587</xdr:rowOff>
    </xdr:to>
    <xdr:sp macro="" textlink="">
      <xdr:nvSpPr>
        <xdr:cNvPr id="342" name="楕円 341"/>
        <xdr:cNvSpPr/>
      </xdr:nvSpPr>
      <xdr:spPr>
        <a:xfrm>
          <a:off x="9588500" y="145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62230</xdr:rowOff>
    </xdr:from>
    <xdr:to>
      <xdr:col>55</xdr:col>
      <xdr:colOff>0</xdr:colOff>
      <xdr:row>85</xdr:row>
      <xdr:rowOff>65787</xdr:rowOff>
    </xdr:to>
    <xdr:cxnSp macro="">
      <xdr:nvCxnSpPr>
        <xdr:cNvPr id="343" name="直線コネクタ 342"/>
        <xdr:cNvCxnSpPr/>
      </xdr:nvCxnSpPr>
      <xdr:spPr>
        <a:xfrm flipV="1">
          <a:off x="9639300" y="14635480"/>
          <a:ext cx="8382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44" name="楕円 343"/>
        <xdr:cNvSpPr/>
      </xdr:nvSpPr>
      <xdr:spPr>
        <a:xfrm>
          <a:off x="8699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65787</xdr:rowOff>
    </xdr:from>
    <xdr:to>
      <xdr:col>50</xdr:col>
      <xdr:colOff>114300</xdr:colOff>
      <xdr:row>85</xdr:row>
      <xdr:rowOff>80011</xdr:rowOff>
    </xdr:to>
    <xdr:cxnSp macro="">
      <xdr:nvCxnSpPr>
        <xdr:cNvPr id="345" name="直線コネクタ 344"/>
        <xdr:cNvCxnSpPr/>
      </xdr:nvCxnSpPr>
      <xdr:spPr>
        <a:xfrm flipV="1">
          <a:off x="8750300" y="14639037"/>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37592</xdr:rowOff>
    </xdr:from>
    <xdr:to>
      <xdr:col>41</xdr:col>
      <xdr:colOff>101600</xdr:colOff>
      <xdr:row>85</xdr:row>
      <xdr:rowOff>139192</xdr:rowOff>
    </xdr:to>
    <xdr:sp macro="" textlink="">
      <xdr:nvSpPr>
        <xdr:cNvPr id="346" name="楕円 345"/>
        <xdr:cNvSpPr/>
      </xdr:nvSpPr>
      <xdr:spPr>
        <a:xfrm>
          <a:off x="7810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80011</xdr:rowOff>
    </xdr:from>
    <xdr:to>
      <xdr:col>45</xdr:col>
      <xdr:colOff>177800</xdr:colOff>
      <xdr:row>85</xdr:row>
      <xdr:rowOff>88392</xdr:rowOff>
    </xdr:to>
    <xdr:cxnSp macro="">
      <xdr:nvCxnSpPr>
        <xdr:cNvPr id="347" name="直線コネクタ 346"/>
        <xdr:cNvCxnSpPr/>
      </xdr:nvCxnSpPr>
      <xdr:spPr>
        <a:xfrm flipV="1">
          <a:off x="7861300" y="1465326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48" name="n_1aveValue【公営住宅】&#10;一人当たり面積"/>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49" name="n_2aveValue【公営住宅】&#10;一人当たり面積"/>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50" name="n_3aveValue【公営住宅】&#10;一人当たり面積"/>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51" name="n_4aveValue【公営住宅】&#10;一人当たり面積"/>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107714</xdr:rowOff>
    </xdr:from>
    <xdr:ext cx="469744" cy="259045"/>
    <xdr:sp macro="" textlink="">
      <xdr:nvSpPr>
        <xdr:cNvPr id="352" name="n_1mainValue【公営住宅】&#10;一人当たり面積"/>
        <xdr:cNvSpPr txBox="1"/>
      </xdr:nvSpPr>
      <xdr:spPr>
        <a:xfrm>
          <a:off x="9391727" y="1468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121938</xdr:rowOff>
    </xdr:from>
    <xdr:ext cx="469744" cy="259045"/>
    <xdr:sp macro="" textlink="">
      <xdr:nvSpPr>
        <xdr:cNvPr id="353" name="n_2mainValue【公営住宅】&#10;一人当たり面積"/>
        <xdr:cNvSpPr txBox="1"/>
      </xdr:nvSpPr>
      <xdr:spPr>
        <a:xfrm>
          <a:off x="8515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130319</xdr:rowOff>
    </xdr:from>
    <xdr:ext cx="469744" cy="259045"/>
    <xdr:sp macro="" textlink="">
      <xdr:nvSpPr>
        <xdr:cNvPr id="354" name="n_3mainValue【公営住宅】&#10;一人当たり面積"/>
        <xdr:cNvSpPr txBox="1"/>
      </xdr:nvSpPr>
      <xdr:spPr>
        <a:xfrm>
          <a:off x="7626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396" name="直線コネクタ 395"/>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397"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398" name="直線コネクタ 397"/>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399"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00" name="直線コネクタ 39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01" name="【認定こども園・幼稚園・保育所】&#10;有形固定資産減価償却率平均値テキスト"/>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02" name="フローチャート: 判断 401"/>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03" name="フローチャート: 判断 402"/>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04" name="フローチャート: 判断 403"/>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05" name="フローチャート: 判断 404"/>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06" name="フローチャート: 判断 405"/>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412" name="楕円 411"/>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413" name="【認定こども園・幼稚園・保育所】&#10;有形固定資産減価償却率該当値テキスト"/>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414" name="楕円 413"/>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95794</xdr:rowOff>
    </xdr:from>
    <xdr:to>
      <xdr:col>85</xdr:col>
      <xdr:colOff>127000</xdr:colOff>
      <xdr:row>40</xdr:row>
      <xdr:rowOff>131717</xdr:rowOff>
    </xdr:to>
    <xdr:cxnSp macro="">
      <xdr:nvCxnSpPr>
        <xdr:cNvPr id="415" name="直線コネクタ 414"/>
        <xdr:cNvCxnSpPr/>
      </xdr:nvCxnSpPr>
      <xdr:spPr>
        <a:xfrm>
          <a:off x="15481300" y="69537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9072</xdr:rowOff>
    </xdr:from>
    <xdr:to>
      <xdr:col>76</xdr:col>
      <xdr:colOff>165100</xdr:colOff>
      <xdr:row>40</xdr:row>
      <xdr:rowOff>110672</xdr:rowOff>
    </xdr:to>
    <xdr:sp macro="" textlink="">
      <xdr:nvSpPr>
        <xdr:cNvPr id="416" name="楕円 415"/>
        <xdr:cNvSpPr/>
      </xdr:nvSpPr>
      <xdr:spPr>
        <a:xfrm>
          <a:off x="14541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59872</xdr:rowOff>
    </xdr:from>
    <xdr:to>
      <xdr:col>81</xdr:col>
      <xdr:colOff>50800</xdr:colOff>
      <xdr:row>40</xdr:row>
      <xdr:rowOff>95794</xdr:rowOff>
    </xdr:to>
    <xdr:cxnSp macro="">
      <xdr:nvCxnSpPr>
        <xdr:cNvPr id="417" name="直線コネクタ 416"/>
        <xdr:cNvCxnSpPr/>
      </xdr:nvCxnSpPr>
      <xdr:spPr>
        <a:xfrm>
          <a:off x="14592300" y="691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144599</xdr:rowOff>
    </xdr:from>
    <xdr:to>
      <xdr:col>72</xdr:col>
      <xdr:colOff>38100</xdr:colOff>
      <xdr:row>40</xdr:row>
      <xdr:rowOff>74749</xdr:rowOff>
    </xdr:to>
    <xdr:sp macro="" textlink="">
      <xdr:nvSpPr>
        <xdr:cNvPr id="418" name="楕円 417"/>
        <xdr:cNvSpPr/>
      </xdr:nvSpPr>
      <xdr:spPr>
        <a:xfrm>
          <a:off x="13652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23949</xdr:rowOff>
    </xdr:from>
    <xdr:to>
      <xdr:col>76</xdr:col>
      <xdr:colOff>114300</xdr:colOff>
      <xdr:row>40</xdr:row>
      <xdr:rowOff>59872</xdr:rowOff>
    </xdr:to>
    <xdr:cxnSp macro="">
      <xdr:nvCxnSpPr>
        <xdr:cNvPr id="419" name="直線コネクタ 418"/>
        <xdr:cNvCxnSpPr/>
      </xdr:nvCxnSpPr>
      <xdr:spPr>
        <a:xfrm>
          <a:off x="13703300" y="688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420" name="n_1aveValue【認定こども園・幼稚園・保育所】&#10;有形固定資産減価償却率"/>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21"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22" name="n_3aveValue【認定こども園・幼稚園・保育所】&#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23" name="n_4aveValue【認定こども園・幼稚園・保育所】&#10;有形固定資産減価償却率"/>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424" name="n_1mainValue【認定こども園・幼稚園・保育所】&#10;有形固定資産減価償却率"/>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101799</xdr:rowOff>
    </xdr:from>
    <xdr:ext cx="405111" cy="259045"/>
    <xdr:sp macro="" textlink="">
      <xdr:nvSpPr>
        <xdr:cNvPr id="425" name="n_2mainValue【認定こども園・幼稚園・保育所】&#10;有形固定資産減価償却率"/>
        <xdr:cNvSpPr txBox="1"/>
      </xdr:nvSpPr>
      <xdr:spPr>
        <a:xfrm>
          <a:off x="14389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65876</xdr:rowOff>
    </xdr:from>
    <xdr:ext cx="405111" cy="259045"/>
    <xdr:sp macro="" textlink="">
      <xdr:nvSpPr>
        <xdr:cNvPr id="426" name="n_3mainValue【認定こども園・幼稚園・保育所】&#10;有形固定資産減価償却率"/>
        <xdr:cNvSpPr txBox="1"/>
      </xdr:nvSpPr>
      <xdr:spPr>
        <a:xfrm>
          <a:off x="13500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8" name="テキスト ボックス 43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0" name="テキスト ボックス 43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2" name="テキスト ボックス 44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4" name="テキスト ボックス 44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6" name="テキスト ボックス 44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8" name="テキスト ボックス 44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40</xdr:row>
      <xdr:rowOff>9253</xdr:rowOff>
    </xdr:from>
    <xdr:to>
      <xdr:col>116</xdr:col>
      <xdr:colOff>62864</xdr:colOff>
      <xdr:row>42</xdr:row>
      <xdr:rowOff>40604</xdr:rowOff>
    </xdr:to>
    <xdr:cxnSp macro="">
      <xdr:nvCxnSpPr>
        <xdr:cNvPr id="452" name="直線コネクタ 451"/>
        <xdr:cNvCxnSpPr/>
      </xdr:nvCxnSpPr>
      <xdr:spPr>
        <a:xfrm flipV="1">
          <a:off x="22160864" y="6867253"/>
          <a:ext cx="0" cy="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44431</xdr:rowOff>
    </xdr:from>
    <xdr:ext cx="469744" cy="259045"/>
    <xdr:sp macro="" textlink="">
      <xdr:nvSpPr>
        <xdr:cNvPr id="453" name="【認定こども園・幼稚園・保育所】&#10;一人当たり面積最小値テキスト"/>
        <xdr:cNvSpPr txBox="1"/>
      </xdr:nvSpPr>
      <xdr:spPr>
        <a:xfrm>
          <a:off x="22199600" y="724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40604</xdr:rowOff>
    </xdr:from>
    <xdr:to>
      <xdr:col>116</xdr:col>
      <xdr:colOff>152400</xdr:colOff>
      <xdr:row>42</xdr:row>
      <xdr:rowOff>40604</xdr:rowOff>
    </xdr:to>
    <xdr:cxnSp macro="">
      <xdr:nvCxnSpPr>
        <xdr:cNvPr id="454" name="直線コネクタ 453"/>
        <xdr:cNvCxnSpPr/>
      </xdr:nvCxnSpPr>
      <xdr:spPr>
        <a:xfrm>
          <a:off x="22072600" y="724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127380</xdr:rowOff>
    </xdr:from>
    <xdr:ext cx="469744" cy="259045"/>
    <xdr:sp macro="" textlink="">
      <xdr:nvSpPr>
        <xdr:cNvPr id="455" name="【認定こども園・幼稚園・保育所】&#10;一人当たり面積最大値テキスト"/>
        <xdr:cNvSpPr txBox="1"/>
      </xdr:nvSpPr>
      <xdr:spPr>
        <a:xfrm>
          <a:off x="22199600" y="664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9253</xdr:rowOff>
    </xdr:from>
    <xdr:to>
      <xdr:col>116</xdr:col>
      <xdr:colOff>152400</xdr:colOff>
      <xdr:row>40</xdr:row>
      <xdr:rowOff>9253</xdr:rowOff>
    </xdr:to>
    <xdr:cxnSp macro="">
      <xdr:nvCxnSpPr>
        <xdr:cNvPr id="456" name="直線コネクタ 455"/>
        <xdr:cNvCxnSpPr/>
      </xdr:nvCxnSpPr>
      <xdr:spPr>
        <a:xfrm>
          <a:off x="22072600" y="686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94650</xdr:rowOff>
    </xdr:from>
    <xdr:ext cx="469744" cy="259045"/>
    <xdr:sp macro="" textlink="">
      <xdr:nvSpPr>
        <xdr:cNvPr id="457" name="【認定こども園・幼稚園・保育所】&#10;一人当たり面積平均値テキスト"/>
        <xdr:cNvSpPr txBox="1"/>
      </xdr:nvSpPr>
      <xdr:spPr>
        <a:xfrm>
          <a:off x="22199600" y="69526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71773</xdr:rowOff>
    </xdr:from>
    <xdr:to>
      <xdr:col>116</xdr:col>
      <xdr:colOff>114300</xdr:colOff>
      <xdr:row>42</xdr:row>
      <xdr:rowOff>1923</xdr:rowOff>
    </xdr:to>
    <xdr:sp macro="" textlink="">
      <xdr:nvSpPr>
        <xdr:cNvPr id="458" name="フローチャート: 判断 457"/>
        <xdr:cNvSpPr/>
      </xdr:nvSpPr>
      <xdr:spPr>
        <a:xfrm>
          <a:off x="22110700" y="710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69161</xdr:rowOff>
    </xdr:from>
    <xdr:to>
      <xdr:col>112</xdr:col>
      <xdr:colOff>38100</xdr:colOff>
      <xdr:row>41</xdr:row>
      <xdr:rowOff>170761</xdr:rowOff>
    </xdr:to>
    <xdr:sp macro="" textlink="">
      <xdr:nvSpPr>
        <xdr:cNvPr id="459" name="フローチャート: 判断 458"/>
        <xdr:cNvSpPr/>
      </xdr:nvSpPr>
      <xdr:spPr>
        <a:xfrm>
          <a:off x="21272500" y="709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46300</xdr:rowOff>
    </xdr:from>
    <xdr:to>
      <xdr:col>107</xdr:col>
      <xdr:colOff>101600</xdr:colOff>
      <xdr:row>41</xdr:row>
      <xdr:rowOff>147900</xdr:rowOff>
    </xdr:to>
    <xdr:sp macro="" textlink="">
      <xdr:nvSpPr>
        <xdr:cNvPr id="460" name="フローチャート: 判断 459"/>
        <xdr:cNvSpPr/>
      </xdr:nvSpPr>
      <xdr:spPr>
        <a:xfrm>
          <a:off x="20383500" y="707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87449</xdr:rowOff>
    </xdr:from>
    <xdr:to>
      <xdr:col>102</xdr:col>
      <xdr:colOff>165100</xdr:colOff>
      <xdr:row>42</xdr:row>
      <xdr:rowOff>17599</xdr:rowOff>
    </xdr:to>
    <xdr:sp macro="" textlink="">
      <xdr:nvSpPr>
        <xdr:cNvPr id="461" name="フローチャート: 判断 460"/>
        <xdr:cNvSpPr/>
      </xdr:nvSpPr>
      <xdr:spPr>
        <a:xfrm>
          <a:off x="19494500" y="711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102798</xdr:rowOff>
    </xdr:from>
    <xdr:to>
      <xdr:col>98</xdr:col>
      <xdr:colOff>38100</xdr:colOff>
      <xdr:row>42</xdr:row>
      <xdr:rowOff>32948</xdr:rowOff>
    </xdr:to>
    <xdr:sp macro="" textlink="">
      <xdr:nvSpPr>
        <xdr:cNvPr id="462" name="フローチャート: 判断 461"/>
        <xdr:cNvSpPr/>
      </xdr:nvSpPr>
      <xdr:spPr>
        <a:xfrm>
          <a:off x="18605500" y="713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101491</xdr:rowOff>
    </xdr:from>
    <xdr:to>
      <xdr:col>116</xdr:col>
      <xdr:colOff>114300</xdr:colOff>
      <xdr:row>42</xdr:row>
      <xdr:rowOff>31641</xdr:rowOff>
    </xdr:to>
    <xdr:sp macro="" textlink="">
      <xdr:nvSpPr>
        <xdr:cNvPr id="468" name="楕円 467"/>
        <xdr:cNvSpPr/>
      </xdr:nvSpPr>
      <xdr:spPr>
        <a:xfrm>
          <a:off x="22110700" y="71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50200</xdr:rowOff>
    </xdr:from>
    <xdr:ext cx="469744" cy="259045"/>
    <xdr:sp macro="" textlink="">
      <xdr:nvSpPr>
        <xdr:cNvPr id="469" name="【認定こども園・幼稚園・保育所】&#10;一人当たり面積該当値テキスト"/>
        <xdr:cNvSpPr txBox="1"/>
      </xdr:nvSpPr>
      <xdr:spPr>
        <a:xfrm>
          <a:off x="22199600" y="707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103450</xdr:rowOff>
    </xdr:from>
    <xdr:to>
      <xdr:col>112</xdr:col>
      <xdr:colOff>38100</xdr:colOff>
      <xdr:row>42</xdr:row>
      <xdr:rowOff>33600</xdr:rowOff>
    </xdr:to>
    <xdr:sp macro="" textlink="">
      <xdr:nvSpPr>
        <xdr:cNvPr id="470" name="楕円 469"/>
        <xdr:cNvSpPr/>
      </xdr:nvSpPr>
      <xdr:spPr>
        <a:xfrm>
          <a:off x="21272500" y="71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152291</xdr:rowOff>
    </xdr:from>
    <xdr:to>
      <xdr:col>116</xdr:col>
      <xdr:colOff>63500</xdr:colOff>
      <xdr:row>41</xdr:row>
      <xdr:rowOff>154250</xdr:rowOff>
    </xdr:to>
    <xdr:cxnSp macro="">
      <xdr:nvCxnSpPr>
        <xdr:cNvPr id="471" name="直線コネクタ 470"/>
        <xdr:cNvCxnSpPr/>
      </xdr:nvCxnSpPr>
      <xdr:spPr>
        <a:xfrm flipV="1">
          <a:off x="21323300" y="7181741"/>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125331</xdr:rowOff>
    </xdr:from>
    <xdr:to>
      <xdr:col>107</xdr:col>
      <xdr:colOff>101600</xdr:colOff>
      <xdr:row>34</xdr:row>
      <xdr:rowOff>55481</xdr:rowOff>
    </xdr:to>
    <xdr:sp macro="" textlink="">
      <xdr:nvSpPr>
        <xdr:cNvPr id="472" name="楕円 471"/>
        <xdr:cNvSpPr/>
      </xdr:nvSpPr>
      <xdr:spPr>
        <a:xfrm>
          <a:off x="20383500" y="57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4681</xdr:rowOff>
    </xdr:from>
    <xdr:to>
      <xdr:col>111</xdr:col>
      <xdr:colOff>177800</xdr:colOff>
      <xdr:row>41</xdr:row>
      <xdr:rowOff>154250</xdr:rowOff>
    </xdr:to>
    <xdr:cxnSp macro="">
      <xdr:nvCxnSpPr>
        <xdr:cNvPr id="473" name="直線コネクタ 472"/>
        <xdr:cNvCxnSpPr/>
      </xdr:nvCxnSpPr>
      <xdr:spPr>
        <a:xfrm>
          <a:off x="20434300" y="5833981"/>
          <a:ext cx="889000" cy="13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108676</xdr:rowOff>
    </xdr:from>
    <xdr:to>
      <xdr:col>102</xdr:col>
      <xdr:colOff>165100</xdr:colOff>
      <xdr:row>42</xdr:row>
      <xdr:rowOff>38826</xdr:rowOff>
    </xdr:to>
    <xdr:sp macro="" textlink="">
      <xdr:nvSpPr>
        <xdr:cNvPr id="474" name="楕円 473"/>
        <xdr:cNvSpPr/>
      </xdr:nvSpPr>
      <xdr:spPr>
        <a:xfrm>
          <a:off x="19494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4681</xdr:rowOff>
    </xdr:from>
    <xdr:to>
      <xdr:col>107</xdr:col>
      <xdr:colOff>50800</xdr:colOff>
      <xdr:row>41</xdr:row>
      <xdr:rowOff>159476</xdr:rowOff>
    </xdr:to>
    <xdr:cxnSp macro="">
      <xdr:nvCxnSpPr>
        <xdr:cNvPr id="475" name="直線コネクタ 474"/>
        <xdr:cNvCxnSpPr/>
      </xdr:nvCxnSpPr>
      <xdr:spPr>
        <a:xfrm flipV="1">
          <a:off x="19545300" y="5833981"/>
          <a:ext cx="889000" cy="13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15838</xdr:rowOff>
    </xdr:from>
    <xdr:ext cx="469744" cy="259045"/>
    <xdr:sp macro="" textlink="">
      <xdr:nvSpPr>
        <xdr:cNvPr id="476" name="n_1aveValue【認定こども園・幼稚園・保育所】&#10;一人当たり面積"/>
        <xdr:cNvSpPr txBox="1"/>
      </xdr:nvSpPr>
      <xdr:spPr>
        <a:xfrm>
          <a:off x="21075727" y="687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139027</xdr:rowOff>
    </xdr:from>
    <xdr:ext cx="469744" cy="259045"/>
    <xdr:sp macro="" textlink="">
      <xdr:nvSpPr>
        <xdr:cNvPr id="477" name="n_2aveValue【認定こども園・幼稚園・保育所】&#10;一人当たり面積"/>
        <xdr:cNvSpPr txBox="1"/>
      </xdr:nvSpPr>
      <xdr:spPr>
        <a:xfrm>
          <a:off x="20199427" y="71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34126</xdr:rowOff>
    </xdr:from>
    <xdr:ext cx="469744" cy="259045"/>
    <xdr:sp macro="" textlink="">
      <xdr:nvSpPr>
        <xdr:cNvPr id="478" name="n_3aveValue【認定こども園・幼稚園・保育所】&#10;一人当たり面積"/>
        <xdr:cNvSpPr txBox="1"/>
      </xdr:nvSpPr>
      <xdr:spPr>
        <a:xfrm>
          <a:off x="19310427" y="689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49475</xdr:rowOff>
    </xdr:from>
    <xdr:ext cx="469744" cy="259045"/>
    <xdr:sp macro="" textlink="">
      <xdr:nvSpPr>
        <xdr:cNvPr id="479" name="n_4aveValue【認定こども園・幼稚園・保育所】&#10;一人当たり面積"/>
        <xdr:cNvSpPr txBox="1"/>
      </xdr:nvSpPr>
      <xdr:spPr>
        <a:xfrm>
          <a:off x="18421427" y="690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24727</xdr:rowOff>
    </xdr:from>
    <xdr:ext cx="469744" cy="259045"/>
    <xdr:sp macro="" textlink="">
      <xdr:nvSpPr>
        <xdr:cNvPr id="480" name="n_1mainValue【認定こども園・幼稚園・保育所】&#10;一人当たり面積"/>
        <xdr:cNvSpPr txBox="1"/>
      </xdr:nvSpPr>
      <xdr:spPr>
        <a:xfrm>
          <a:off x="21075727" y="72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72008</xdr:rowOff>
    </xdr:from>
    <xdr:ext cx="469744" cy="259045"/>
    <xdr:sp macro="" textlink="">
      <xdr:nvSpPr>
        <xdr:cNvPr id="481" name="n_2mainValue【認定こども園・幼稚園・保育所】&#10;一人当たり面積"/>
        <xdr:cNvSpPr txBox="1"/>
      </xdr:nvSpPr>
      <xdr:spPr>
        <a:xfrm>
          <a:off x="20199427" y="55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29953</xdr:rowOff>
    </xdr:from>
    <xdr:ext cx="469744" cy="259045"/>
    <xdr:sp macro="" textlink="">
      <xdr:nvSpPr>
        <xdr:cNvPr id="482" name="n_3mainValue【認定こども園・幼稚園・保育所】&#10;一人当たり面積"/>
        <xdr:cNvSpPr txBox="1"/>
      </xdr:nvSpPr>
      <xdr:spPr>
        <a:xfrm>
          <a:off x="193104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5" name="テキスト ボックス 49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3" name="テキスト ボックス 50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07" name="直線コネクタ 506"/>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08"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9" name="直線コネクタ 508"/>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10"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11" name="直線コネクタ 510"/>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12"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13" name="フローチャート: 判断 51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14" name="フローチャート: 判断 513"/>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15" name="フローチャート: 判断 514"/>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16" name="フローチャート: 判断 515"/>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17" name="フローチャート: 判断 516"/>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xdr:rowOff>
    </xdr:from>
    <xdr:to>
      <xdr:col>85</xdr:col>
      <xdr:colOff>177800</xdr:colOff>
      <xdr:row>63</xdr:row>
      <xdr:rowOff>107950</xdr:rowOff>
    </xdr:to>
    <xdr:sp macro="" textlink="">
      <xdr:nvSpPr>
        <xdr:cNvPr id="523" name="楕円 522"/>
        <xdr:cNvSpPr/>
      </xdr:nvSpPr>
      <xdr:spPr>
        <a:xfrm>
          <a:off x="16268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92727</xdr:rowOff>
    </xdr:from>
    <xdr:ext cx="405111" cy="259045"/>
    <xdr:sp macro="" textlink="">
      <xdr:nvSpPr>
        <xdr:cNvPr id="524" name="【学校施設】&#10;有形固定資産減価償却率該当値テキスト"/>
        <xdr:cNvSpPr txBox="1"/>
      </xdr:nvSpPr>
      <xdr:spPr>
        <a:xfrm>
          <a:off x="1635760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145415</xdr:rowOff>
    </xdr:from>
    <xdr:to>
      <xdr:col>81</xdr:col>
      <xdr:colOff>101600</xdr:colOff>
      <xdr:row>63</xdr:row>
      <xdr:rowOff>75565</xdr:rowOff>
    </xdr:to>
    <xdr:sp macro="" textlink="">
      <xdr:nvSpPr>
        <xdr:cNvPr id="525" name="楕円 524"/>
        <xdr:cNvSpPr/>
      </xdr:nvSpPr>
      <xdr:spPr>
        <a:xfrm>
          <a:off x="15430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24765</xdr:rowOff>
    </xdr:from>
    <xdr:to>
      <xdr:col>85</xdr:col>
      <xdr:colOff>127000</xdr:colOff>
      <xdr:row>63</xdr:row>
      <xdr:rowOff>57150</xdr:rowOff>
    </xdr:to>
    <xdr:cxnSp macro="">
      <xdr:nvCxnSpPr>
        <xdr:cNvPr id="526" name="直線コネクタ 525"/>
        <xdr:cNvCxnSpPr/>
      </xdr:nvCxnSpPr>
      <xdr:spPr>
        <a:xfrm>
          <a:off x="15481300" y="108261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116840</xdr:rowOff>
    </xdr:from>
    <xdr:to>
      <xdr:col>76</xdr:col>
      <xdr:colOff>165100</xdr:colOff>
      <xdr:row>63</xdr:row>
      <xdr:rowOff>46990</xdr:rowOff>
    </xdr:to>
    <xdr:sp macro="" textlink="">
      <xdr:nvSpPr>
        <xdr:cNvPr id="527" name="楕円 526"/>
        <xdr:cNvSpPr/>
      </xdr:nvSpPr>
      <xdr:spPr>
        <a:xfrm>
          <a:off x="1454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167640</xdr:rowOff>
    </xdr:from>
    <xdr:to>
      <xdr:col>81</xdr:col>
      <xdr:colOff>50800</xdr:colOff>
      <xdr:row>63</xdr:row>
      <xdr:rowOff>24765</xdr:rowOff>
    </xdr:to>
    <xdr:cxnSp macro="">
      <xdr:nvCxnSpPr>
        <xdr:cNvPr id="528" name="直線コネクタ 527"/>
        <xdr:cNvCxnSpPr/>
      </xdr:nvCxnSpPr>
      <xdr:spPr>
        <a:xfrm>
          <a:off x="14592300" y="10797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529" name="楕円 528"/>
        <xdr:cNvSpPr/>
      </xdr:nvSpPr>
      <xdr:spPr>
        <a:xfrm>
          <a:off x="1365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62</xdr:row>
      <xdr:rowOff>167640</xdr:rowOff>
    </xdr:to>
    <xdr:cxnSp macro="">
      <xdr:nvCxnSpPr>
        <xdr:cNvPr id="530" name="直線コネクタ 529"/>
        <xdr:cNvCxnSpPr/>
      </xdr:nvCxnSpPr>
      <xdr:spPr>
        <a:xfrm>
          <a:off x="13703300" y="10767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31" name="n_1aveValue【学校施設】&#10;有形固定資産減価償却率"/>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32"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33" name="n_3ave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34" name="n_4aveValue【学校施設】&#10;有形固定資産減価償却率"/>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66692</xdr:rowOff>
    </xdr:from>
    <xdr:ext cx="405111" cy="259045"/>
    <xdr:sp macro="" textlink="">
      <xdr:nvSpPr>
        <xdr:cNvPr id="535" name="n_1mainValue【学校施設】&#10;有形固定資産減価償却率"/>
        <xdr:cNvSpPr txBox="1"/>
      </xdr:nvSpPr>
      <xdr:spPr>
        <a:xfrm>
          <a:off x="152660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38117</xdr:rowOff>
    </xdr:from>
    <xdr:ext cx="405111" cy="259045"/>
    <xdr:sp macro="" textlink="">
      <xdr:nvSpPr>
        <xdr:cNvPr id="536" name="n_2mainValue【学校施設】&#10;有形固定資産減価償却率"/>
        <xdr:cNvSpPr txBox="1"/>
      </xdr:nvSpPr>
      <xdr:spPr>
        <a:xfrm>
          <a:off x="14389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537" name="n_3mainValue【学校施設】&#10;有形固定資産減価償却率"/>
        <xdr:cNvSpPr txBox="1"/>
      </xdr:nvSpPr>
      <xdr:spPr>
        <a:xfrm>
          <a:off x="13500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9" name="テキスト ボックス 5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1" name="テキスト ボックス 5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5" name="テキスト ボックス 5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7" name="テキスト ボックス 55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9" name="テキスト ボックス 55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61" name="直線コネクタ 560"/>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62"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63" name="直線コネクタ 562"/>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64"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65" name="直線コネクタ 564"/>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66" name="【学校施設】&#10;一人当たり面積平均値テキスト"/>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67" name="フローチャート: 判断 566"/>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68" name="フローチャート: 判断 567"/>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69" name="フローチャート: 判断 568"/>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70" name="フローチャート: 判断 569"/>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571" name="フローチャート: 判断 570"/>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117983</xdr:rowOff>
    </xdr:from>
    <xdr:to>
      <xdr:col>116</xdr:col>
      <xdr:colOff>114300</xdr:colOff>
      <xdr:row>61</xdr:row>
      <xdr:rowOff>48133</xdr:rowOff>
    </xdr:to>
    <xdr:sp macro="" textlink="">
      <xdr:nvSpPr>
        <xdr:cNvPr id="577" name="楕円 576"/>
        <xdr:cNvSpPr/>
      </xdr:nvSpPr>
      <xdr:spPr>
        <a:xfrm>
          <a:off x="22110700" y="104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140860</xdr:rowOff>
    </xdr:from>
    <xdr:ext cx="469744" cy="259045"/>
    <xdr:sp macro="" textlink="">
      <xdr:nvSpPr>
        <xdr:cNvPr id="578" name="【学校施設】&#10;一人当たり面積該当値テキスト"/>
        <xdr:cNvSpPr txBox="1"/>
      </xdr:nvSpPr>
      <xdr:spPr>
        <a:xfrm>
          <a:off x="22199600" y="102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127635</xdr:rowOff>
    </xdr:from>
    <xdr:to>
      <xdr:col>112</xdr:col>
      <xdr:colOff>38100</xdr:colOff>
      <xdr:row>61</xdr:row>
      <xdr:rowOff>57785</xdr:rowOff>
    </xdr:to>
    <xdr:sp macro="" textlink="">
      <xdr:nvSpPr>
        <xdr:cNvPr id="579" name="楕円 578"/>
        <xdr:cNvSpPr/>
      </xdr:nvSpPr>
      <xdr:spPr>
        <a:xfrm>
          <a:off x="212725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168783</xdr:rowOff>
    </xdr:from>
    <xdr:to>
      <xdr:col>116</xdr:col>
      <xdr:colOff>63500</xdr:colOff>
      <xdr:row>61</xdr:row>
      <xdr:rowOff>6985</xdr:rowOff>
    </xdr:to>
    <xdr:cxnSp macro="">
      <xdr:nvCxnSpPr>
        <xdr:cNvPr id="580" name="直線コネクタ 579"/>
        <xdr:cNvCxnSpPr/>
      </xdr:nvCxnSpPr>
      <xdr:spPr>
        <a:xfrm flipV="1">
          <a:off x="21323300" y="1045578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123444</xdr:rowOff>
    </xdr:from>
    <xdr:to>
      <xdr:col>107</xdr:col>
      <xdr:colOff>101600</xdr:colOff>
      <xdr:row>64</xdr:row>
      <xdr:rowOff>53594</xdr:rowOff>
    </xdr:to>
    <xdr:sp macro="" textlink="">
      <xdr:nvSpPr>
        <xdr:cNvPr id="581" name="楕円 580"/>
        <xdr:cNvSpPr/>
      </xdr:nvSpPr>
      <xdr:spPr>
        <a:xfrm>
          <a:off x="20383500" y="109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6985</xdr:rowOff>
    </xdr:from>
    <xdr:to>
      <xdr:col>111</xdr:col>
      <xdr:colOff>177800</xdr:colOff>
      <xdr:row>64</xdr:row>
      <xdr:rowOff>2794</xdr:rowOff>
    </xdr:to>
    <xdr:cxnSp macro="">
      <xdr:nvCxnSpPr>
        <xdr:cNvPr id="582" name="直線コネクタ 581"/>
        <xdr:cNvCxnSpPr/>
      </xdr:nvCxnSpPr>
      <xdr:spPr>
        <a:xfrm flipV="1">
          <a:off x="20434300" y="10465435"/>
          <a:ext cx="889000" cy="5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29972</xdr:rowOff>
    </xdr:from>
    <xdr:to>
      <xdr:col>102</xdr:col>
      <xdr:colOff>165100</xdr:colOff>
      <xdr:row>61</xdr:row>
      <xdr:rowOff>131572</xdr:rowOff>
    </xdr:to>
    <xdr:sp macro="" textlink="">
      <xdr:nvSpPr>
        <xdr:cNvPr id="583" name="楕円 582"/>
        <xdr:cNvSpPr/>
      </xdr:nvSpPr>
      <xdr:spPr>
        <a:xfrm>
          <a:off x="194945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80772</xdr:rowOff>
    </xdr:from>
    <xdr:to>
      <xdr:col>107</xdr:col>
      <xdr:colOff>50800</xdr:colOff>
      <xdr:row>64</xdr:row>
      <xdr:rowOff>2794</xdr:rowOff>
    </xdr:to>
    <xdr:cxnSp macro="">
      <xdr:nvCxnSpPr>
        <xdr:cNvPr id="584" name="直線コネクタ 583"/>
        <xdr:cNvCxnSpPr/>
      </xdr:nvCxnSpPr>
      <xdr:spPr>
        <a:xfrm>
          <a:off x="19545300" y="10539222"/>
          <a:ext cx="889000" cy="4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585" name="n_1aveValue【学校施設】&#10;一人当たり面積"/>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586" name="n_2aveValue【学校施設】&#10;一人当たり面積"/>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587" name="n_3aveValue【学校施設】&#10;一人当たり面積"/>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588" name="n_4aveValue【学校施設】&#10;一人当たり面積"/>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74312</xdr:rowOff>
    </xdr:from>
    <xdr:ext cx="469744" cy="259045"/>
    <xdr:sp macro="" textlink="">
      <xdr:nvSpPr>
        <xdr:cNvPr id="589" name="n_1mainValue【学校施設】&#10;一人当たり面積"/>
        <xdr:cNvSpPr txBox="1"/>
      </xdr:nvSpPr>
      <xdr:spPr>
        <a:xfrm>
          <a:off x="21075727" y="101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44721</xdr:rowOff>
    </xdr:from>
    <xdr:ext cx="469744" cy="259045"/>
    <xdr:sp macro="" textlink="">
      <xdr:nvSpPr>
        <xdr:cNvPr id="590" name="n_2mainValue【学校施設】&#10;一人当たり面積"/>
        <xdr:cNvSpPr txBox="1"/>
      </xdr:nvSpPr>
      <xdr:spPr>
        <a:xfrm>
          <a:off x="20199427" y="1101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148099</xdr:rowOff>
    </xdr:from>
    <xdr:ext cx="469744" cy="259045"/>
    <xdr:sp macro="" textlink="">
      <xdr:nvSpPr>
        <xdr:cNvPr id="591" name="n_3mainValue【学校施設】&#10;一人当たり面積"/>
        <xdr:cNvSpPr txBox="1"/>
      </xdr:nvSpPr>
      <xdr:spPr>
        <a:xfrm>
          <a:off x="19310427" y="102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0" name="テキスト ボックス 61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0" name="テキスト ボックス 62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32" name="直線コネクタ 631"/>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4" name="直線コネクタ 63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35"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36" name="直線コネクタ 635"/>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637" name="【公民館】&#10;有形固定資産減価償却率平均値テキスト"/>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38" name="フローチャート: 判断 637"/>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39" name="フローチャート: 判断 638"/>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40" name="フローチャート: 判断 639"/>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41" name="フローチャート: 判断 64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42" name="フローチャート: 判断 641"/>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6350</xdr:rowOff>
    </xdr:from>
    <xdr:to>
      <xdr:col>85</xdr:col>
      <xdr:colOff>177800</xdr:colOff>
      <xdr:row>107</xdr:row>
      <xdr:rowOff>107950</xdr:rowOff>
    </xdr:to>
    <xdr:sp macro="" textlink="">
      <xdr:nvSpPr>
        <xdr:cNvPr id="648" name="楕円 647"/>
        <xdr:cNvSpPr/>
      </xdr:nvSpPr>
      <xdr:spPr>
        <a:xfrm>
          <a:off x="16268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156227</xdr:rowOff>
    </xdr:from>
    <xdr:ext cx="405111" cy="259045"/>
    <xdr:sp macro="" textlink="">
      <xdr:nvSpPr>
        <xdr:cNvPr id="649" name="【公民館】&#10;有形固定資産減価償却率該当値テキスト"/>
        <xdr:cNvSpPr txBox="1"/>
      </xdr:nvSpPr>
      <xdr:spPr>
        <a:xfrm>
          <a:off x="16357600"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44450</xdr:rowOff>
    </xdr:from>
    <xdr:to>
      <xdr:col>81</xdr:col>
      <xdr:colOff>101600</xdr:colOff>
      <xdr:row>107</xdr:row>
      <xdr:rowOff>146050</xdr:rowOff>
    </xdr:to>
    <xdr:sp macro="" textlink="">
      <xdr:nvSpPr>
        <xdr:cNvPr id="650" name="楕円 649"/>
        <xdr:cNvSpPr/>
      </xdr:nvSpPr>
      <xdr:spPr>
        <a:xfrm>
          <a:off x="15430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57150</xdr:rowOff>
    </xdr:from>
    <xdr:to>
      <xdr:col>85</xdr:col>
      <xdr:colOff>127000</xdr:colOff>
      <xdr:row>107</xdr:row>
      <xdr:rowOff>95250</xdr:rowOff>
    </xdr:to>
    <xdr:cxnSp macro="">
      <xdr:nvCxnSpPr>
        <xdr:cNvPr id="651" name="直線コネクタ 650"/>
        <xdr:cNvCxnSpPr/>
      </xdr:nvCxnSpPr>
      <xdr:spPr>
        <a:xfrm flipV="1">
          <a:off x="15481300" y="1840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652" name="楕円 651"/>
        <xdr:cNvSpPr/>
      </xdr:nvSpPr>
      <xdr:spPr>
        <a:xfrm>
          <a:off x="14541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57150</xdr:rowOff>
    </xdr:from>
    <xdr:to>
      <xdr:col>81</xdr:col>
      <xdr:colOff>50800</xdr:colOff>
      <xdr:row>107</xdr:row>
      <xdr:rowOff>95250</xdr:rowOff>
    </xdr:to>
    <xdr:cxnSp macro="">
      <xdr:nvCxnSpPr>
        <xdr:cNvPr id="653" name="直線コネクタ 652"/>
        <xdr:cNvCxnSpPr/>
      </xdr:nvCxnSpPr>
      <xdr:spPr>
        <a:xfrm>
          <a:off x="14592300" y="184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54" name="楕円 653"/>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57150</xdr:rowOff>
    </xdr:to>
    <xdr:cxnSp macro="">
      <xdr:nvCxnSpPr>
        <xdr:cNvPr id="655" name="直線コネクタ 654"/>
        <xdr:cNvCxnSpPr/>
      </xdr:nvCxnSpPr>
      <xdr:spPr>
        <a:xfrm>
          <a:off x="13703300" y="1836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656" name="n_1aveValue【公民館】&#10;有形固定資産減価償却率"/>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57" name="n_2aveValue【公民館】&#10;有形固定資産減価償却率"/>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58"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59"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137177</xdr:rowOff>
    </xdr:from>
    <xdr:ext cx="405111" cy="259045"/>
    <xdr:sp macro="" textlink="">
      <xdr:nvSpPr>
        <xdr:cNvPr id="660" name="n_1mainValue【公民館】&#10;有形固定資産減価償却率"/>
        <xdr:cNvSpPr txBox="1"/>
      </xdr:nvSpPr>
      <xdr:spPr>
        <a:xfrm>
          <a:off x="152660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99077</xdr:rowOff>
    </xdr:from>
    <xdr:ext cx="405111" cy="259045"/>
    <xdr:sp macro="" textlink="">
      <xdr:nvSpPr>
        <xdr:cNvPr id="661" name="n_2mainValue【公民館】&#10;有形固定資産減価償却率"/>
        <xdr:cNvSpPr txBox="1"/>
      </xdr:nvSpPr>
      <xdr:spPr>
        <a:xfrm>
          <a:off x="14389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62"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686" name="直線コネクタ 685"/>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687"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688" name="直線コネクタ 687"/>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689"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690" name="直線コネクタ 689"/>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691" name="【公民館】&#10;一人当たり面積平均値テキスト"/>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92" name="フローチャート: 判断 691"/>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693" name="フローチャート: 判断 692"/>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694" name="フローチャート: 判断 693"/>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695" name="フローチャート: 判断 694"/>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696" name="フローチャート: 判断 695"/>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42545</xdr:rowOff>
    </xdr:from>
    <xdr:to>
      <xdr:col>116</xdr:col>
      <xdr:colOff>114300</xdr:colOff>
      <xdr:row>107</xdr:row>
      <xdr:rowOff>144145</xdr:rowOff>
    </xdr:to>
    <xdr:sp macro="" textlink="">
      <xdr:nvSpPr>
        <xdr:cNvPr id="702" name="楕円 701"/>
        <xdr:cNvSpPr/>
      </xdr:nvSpPr>
      <xdr:spPr>
        <a:xfrm>
          <a:off x="221107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20972</xdr:rowOff>
    </xdr:from>
    <xdr:ext cx="469744" cy="259045"/>
    <xdr:sp macro="" textlink="">
      <xdr:nvSpPr>
        <xdr:cNvPr id="703" name="【公民館】&#10;一人当たり面積該当値テキスト"/>
        <xdr:cNvSpPr txBox="1"/>
      </xdr:nvSpPr>
      <xdr:spPr>
        <a:xfrm>
          <a:off x="22199600"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46355</xdr:rowOff>
    </xdr:from>
    <xdr:to>
      <xdr:col>112</xdr:col>
      <xdr:colOff>38100</xdr:colOff>
      <xdr:row>107</xdr:row>
      <xdr:rowOff>147955</xdr:rowOff>
    </xdr:to>
    <xdr:sp macro="" textlink="">
      <xdr:nvSpPr>
        <xdr:cNvPr id="704" name="楕円 703"/>
        <xdr:cNvSpPr/>
      </xdr:nvSpPr>
      <xdr:spPr>
        <a:xfrm>
          <a:off x="21272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93345</xdr:rowOff>
    </xdr:from>
    <xdr:to>
      <xdr:col>116</xdr:col>
      <xdr:colOff>63500</xdr:colOff>
      <xdr:row>107</xdr:row>
      <xdr:rowOff>97155</xdr:rowOff>
    </xdr:to>
    <xdr:cxnSp macro="">
      <xdr:nvCxnSpPr>
        <xdr:cNvPr id="705" name="直線コネクタ 704"/>
        <xdr:cNvCxnSpPr/>
      </xdr:nvCxnSpPr>
      <xdr:spPr>
        <a:xfrm flipV="1">
          <a:off x="21323300" y="184384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52832</xdr:rowOff>
    </xdr:from>
    <xdr:to>
      <xdr:col>107</xdr:col>
      <xdr:colOff>101600</xdr:colOff>
      <xdr:row>107</xdr:row>
      <xdr:rowOff>154432</xdr:rowOff>
    </xdr:to>
    <xdr:sp macro="" textlink="">
      <xdr:nvSpPr>
        <xdr:cNvPr id="706" name="楕円 705"/>
        <xdr:cNvSpPr/>
      </xdr:nvSpPr>
      <xdr:spPr>
        <a:xfrm>
          <a:off x="20383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97155</xdr:rowOff>
    </xdr:from>
    <xdr:to>
      <xdr:col>111</xdr:col>
      <xdr:colOff>177800</xdr:colOff>
      <xdr:row>107</xdr:row>
      <xdr:rowOff>103632</xdr:rowOff>
    </xdr:to>
    <xdr:cxnSp macro="">
      <xdr:nvCxnSpPr>
        <xdr:cNvPr id="707" name="直線コネクタ 706"/>
        <xdr:cNvCxnSpPr/>
      </xdr:nvCxnSpPr>
      <xdr:spPr>
        <a:xfrm flipV="1">
          <a:off x="20434300" y="1844230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57786</xdr:rowOff>
    </xdr:from>
    <xdr:to>
      <xdr:col>102</xdr:col>
      <xdr:colOff>165100</xdr:colOff>
      <xdr:row>107</xdr:row>
      <xdr:rowOff>159386</xdr:rowOff>
    </xdr:to>
    <xdr:sp macro="" textlink="">
      <xdr:nvSpPr>
        <xdr:cNvPr id="708" name="楕円 707"/>
        <xdr:cNvSpPr/>
      </xdr:nvSpPr>
      <xdr:spPr>
        <a:xfrm>
          <a:off x="19494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103632</xdr:rowOff>
    </xdr:from>
    <xdr:to>
      <xdr:col>107</xdr:col>
      <xdr:colOff>50800</xdr:colOff>
      <xdr:row>107</xdr:row>
      <xdr:rowOff>108586</xdr:rowOff>
    </xdr:to>
    <xdr:cxnSp macro="">
      <xdr:nvCxnSpPr>
        <xdr:cNvPr id="709" name="直線コネクタ 708"/>
        <xdr:cNvCxnSpPr/>
      </xdr:nvCxnSpPr>
      <xdr:spPr>
        <a:xfrm flipV="1">
          <a:off x="19545300" y="18448782"/>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710" name="n_1aveValue【公民館】&#10;一人当たり面積"/>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711" name="n_2aveValue【公民館】&#10;一人当たり面積"/>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712" name="n_3aveValue【公民館】&#10;一人当たり面積"/>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713" name="n_4aveValue【公民館】&#10;一人当たり面積"/>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139082</xdr:rowOff>
    </xdr:from>
    <xdr:ext cx="469744" cy="259045"/>
    <xdr:sp macro="" textlink="">
      <xdr:nvSpPr>
        <xdr:cNvPr id="714" name="n_1mainValue【公民館】&#10;一人当たり面積"/>
        <xdr:cNvSpPr txBox="1"/>
      </xdr:nvSpPr>
      <xdr:spPr>
        <a:xfrm>
          <a:off x="210757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145559</xdr:rowOff>
    </xdr:from>
    <xdr:ext cx="469744" cy="259045"/>
    <xdr:sp macro="" textlink="">
      <xdr:nvSpPr>
        <xdr:cNvPr id="715" name="n_2mainValue【公民館】&#10;一人当たり面積"/>
        <xdr:cNvSpPr txBox="1"/>
      </xdr:nvSpPr>
      <xdr:spPr>
        <a:xfrm>
          <a:off x="20199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150513</xdr:rowOff>
    </xdr:from>
    <xdr:ext cx="469744" cy="259045"/>
    <xdr:sp macro="" textlink="">
      <xdr:nvSpPr>
        <xdr:cNvPr id="716" name="n_3mainValue【公民館】&#10;一人当たり面積"/>
        <xdr:cNvSpPr txBox="1"/>
      </xdr:nvSpPr>
      <xdr:spPr>
        <a:xfrm>
          <a:off x="19310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道路、保育所、学校施設、公民館である。学校施設については、小学校校舎の対規模改修が完了しており、今後は、児童数の減少に伴う施設のあり方を検討していく時期に来ている。中学校では、体育館の老朽化が著しいため、大規模改修を行うための実施設計を</a:t>
          </a:r>
          <a:r>
            <a:rPr kumimoji="1" lang="ja-JP" altLang="en-US" sz="1100">
              <a:solidFill>
                <a:schemeClr val="dk1"/>
              </a:solidFill>
              <a:effectLst/>
              <a:latin typeface="+mn-lt"/>
              <a:ea typeface="+mn-ea"/>
              <a:cs typeface="+mn-cs"/>
            </a:rPr>
            <a:t>行い改修の準備を進めている。そ</a:t>
          </a:r>
          <a:r>
            <a:rPr kumimoji="1" lang="ja-JP" altLang="ja-JP" sz="1100">
              <a:solidFill>
                <a:schemeClr val="dk1"/>
              </a:solidFill>
              <a:effectLst/>
              <a:latin typeface="+mn-lt"/>
              <a:ea typeface="+mn-ea"/>
              <a:cs typeface="+mn-cs"/>
            </a:rPr>
            <a:t>の他の施設については、総合管理計画に基づき、施設特性を考慮のうえ、安全性や経済性を踏まえつつ、損傷等が軽微である早期段階に予防的な修繕等を実施することで、機能の保持・回復を図っている。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90" name="直線コネクタ 89"/>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93" name="【福祉施設】&#10;有形固定資産減価償却率最大値テキスト"/>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94" name="直線コネクタ 93"/>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95" name="【福祉施設】&#10;有形固定資産減価償却率平均値テキスト"/>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96" name="フローチャート: 判断 95"/>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97" name="フローチャート: 判断 96"/>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98" name="フローチャート: 判断 97"/>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99" name="フローチャート: 判断 98"/>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100" name="フローチャート: 判断 99"/>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119562</xdr:rowOff>
    </xdr:from>
    <xdr:to>
      <xdr:col>24</xdr:col>
      <xdr:colOff>114300</xdr:colOff>
      <xdr:row>83</xdr:row>
      <xdr:rowOff>49712</xdr:rowOff>
    </xdr:to>
    <xdr:sp macro="" textlink="">
      <xdr:nvSpPr>
        <xdr:cNvPr id="106" name="楕円 105"/>
        <xdr:cNvSpPr/>
      </xdr:nvSpPr>
      <xdr:spPr>
        <a:xfrm>
          <a:off x="45847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97989</xdr:rowOff>
    </xdr:from>
    <xdr:ext cx="405111" cy="259045"/>
    <xdr:sp macro="" textlink="">
      <xdr:nvSpPr>
        <xdr:cNvPr id="107" name="【福祉施設】&#10;有形固定資産減価償却率該当値テキスト"/>
        <xdr:cNvSpPr txBox="1"/>
      </xdr:nvSpPr>
      <xdr:spPr>
        <a:xfrm>
          <a:off x="4673600"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88537</xdr:rowOff>
    </xdr:from>
    <xdr:to>
      <xdr:col>20</xdr:col>
      <xdr:colOff>38100</xdr:colOff>
      <xdr:row>83</xdr:row>
      <xdr:rowOff>18687</xdr:rowOff>
    </xdr:to>
    <xdr:sp macro="" textlink="">
      <xdr:nvSpPr>
        <xdr:cNvPr id="108" name="楕円 107"/>
        <xdr:cNvSpPr/>
      </xdr:nvSpPr>
      <xdr:spPr>
        <a:xfrm>
          <a:off x="3746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139337</xdr:rowOff>
    </xdr:from>
    <xdr:to>
      <xdr:col>24</xdr:col>
      <xdr:colOff>63500</xdr:colOff>
      <xdr:row>82</xdr:row>
      <xdr:rowOff>170362</xdr:rowOff>
    </xdr:to>
    <xdr:cxnSp macro="">
      <xdr:nvCxnSpPr>
        <xdr:cNvPr id="109" name="直線コネクタ 108"/>
        <xdr:cNvCxnSpPr/>
      </xdr:nvCxnSpPr>
      <xdr:spPr>
        <a:xfrm>
          <a:off x="3797300" y="141982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54248</xdr:rowOff>
    </xdr:from>
    <xdr:to>
      <xdr:col>15</xdr:col>
      <xdr:colOff>101600</xdr:colOff>
      <xdr:row>82</xdr:row>
      <xdr:rowOff>155848</xdr:rowOff>
    </xdr:to>
    <xdr:sp macro="" textlink="">
      <xdr:nvSpPr>
        <xdr:cNvPr id="110" name="楕円 109"/>
        <xdr:cNvSpPr/>
      </xdr:nvSpPr>
      <xdr:spPr>
        <a:xfrm>
          <a:off x="2857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105048</xdr:rowOff>
    </xdr:from>
    <xdr:to>
      <xdr:col>19</xdr:col>
      <xdr:colOff>177800</xdr:colOff>
      <xdr:row>82</xdr:row>
      <xdr:rowOff>139337</xdr:rowOff>
    </xdr:to>
    <xdr:cxnSp macro="">
      <xdr:nvCxnSpPr>
        <xdr:cNvPr id="111" name="直線コネクタ 110"/>
        <xdr:cNvCxnSpPr/>
      </xdr:nvCxnSpPr>
      <xdr:spPr>
        <a:xfrm>
          <a:off x="2908300" y="141639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112" name="楕円 111"/>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105048</xdr:rowOff>
    </xdr:to>
    <xdr:cxnSp macro="">
      <xdr:nvCxnSpPr>
        <xdr:cNvPr id="113" name="直線コネクタ 112"/>
        <xdr:cNvCxnSpPr/>
      </xdr:nvCxnSpPr>
      <xdr:spPr>
        <a:xfrm>
          <a:off x="2019300" y="1413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114" name="n_1aveValue【福祉施設】&#10;有形固定資産減価償却率"/>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115"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116" name="n_3aveValue【福祉施設】&#10;有形固定資産減価償却率"/>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117" name="n_4aveValue【福祉施設】&#10;有形固定資産減価償却率"/>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9814</xdr:rowOff>
    </xdr:from>
    <xdr:ext cx="405111" cy="259045"/>
    <xdr:sp macro="" textlink="">
      <xdr:nvSpPr>
        <xdr:cNvPr id="118" name="n_1mainValue【福祉施設】&#10;有形固定資産減価償却率"/>
        <xdr:cNvSpPr txBox="1"/>
      </xdr:nvSpPr>
      <xdr:spPr>
        <a:xfrm>
          <a:off x="35820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146975</xdr:rowOff>
    </xdr:from>
    <xdr:ext cx="405111" cy="259045"/>
    <xdr:sp macro="" textlink="">
      <xdr:nvSpPr>
        <xdr:cNvPr id="119" name="n_2mainValue【福祉施設】&#10;有形固定資産減価償却率"/>
        <xdr:cNvSpPr txBox="1"/>
      </xdr:nvSpPr>
      <xdr:spPr>
        <a:xfrm>
          <a:off x="2705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120" name="n_3main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1" name="正方形/長方形 1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2" name="正方形/長方形 1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3" name="正方形/長方形 1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4" name="正方形/長方形 1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5" name="正方形/長方形 1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6" name="正方形/長方形 1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7" name="正方形/長方形 1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8" name="正方形/長方形 1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9" name="テキスト ボックス 1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0" name="直線コネクタ 1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1" name="直線コネクタ 1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2" name="テキスト ボックス 1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3" name="直線コネクタ 1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4" name="テキスト ボックス 1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5" name="直線コネクタ 1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6" name="テキスト ボックス 1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37" name="直線コネクタ 1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8" name="テキスト ボックス 1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9" name="直線コネクタ 1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0" name="テキスト ボックス 1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142" name="直線コネクタ 141"/>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143" name="【福祉施設】&#10;一人当たり面積最小値テキスト"/>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144" name="直線コネクタ 143"/>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145" name="【福祉施設】&#10;一人当たり面積最大値テキスト"/>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146" name="直線コネクタ 145"/>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147" name="【福祉施設】&#10;一人当たり面積平均値テキスト"/>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148" name="フローチャート: 判断 147"/>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149" name="フローチャート: 判断 148"/>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150" name="フローチャート: 判断 149"/>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151" name="フローチャート: 判断 150"/>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152" name="フローチャート: 判断 151"/>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3" name="テキスト ボックス 1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4" name="テキスト ボックス 1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5" name="テキスト ボックス 1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6" name="テキスト ボックス 1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7" name="テキスト ボックス 1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67081</xdr:rowOff>
    </xdr:from>
    <xdr:to>
      <xdr:col>55</xdr:col>
      <xdr:colOff>50800</xdr:colOff>
      <xdr:row>85</xdr:row>
      <xdr:rowOff>168681</xdr:rowOff>
    </xdr:to>
    <xdr:sp macro="" textlink="">
      <xdr:nvSpPr>
        <xdr:cNvPr id="158" name="楕円 157"/>
        <xdr:cNvSpPr/>
      </xdr:nvSpPr>
      <xdr:spPr>
        <a:xfrm>
          <a:off x="10426700" y="1464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153458</xdr:rowOff>
    </xdr:from>
    <xdr:ext cx="469744" cy="259045"/>
    <xdr:sp macro="" textlink="">
      <xdr:nvSpPr>
        <xdr:cNvPr id="159" name="【福祉施設】&#10;一人当たり面積該当値テキスト"/>
        <xdr:cNvSpPr txBox="1"/>
      </xdr:nvSpPr>
      <xdr:spPr>
        <a:xfrm>
          <a:off x="10515600" y="1455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68681</xdr:rowOff>
    </xdr:from>
    <xdr:to>
      <xdr:col>50</xdr:col>
      <xdr:colOff>165100</xdr:colOff>
      <xdr:row>85</xdr:row>
      <xdr:rowOff>170281</xdr:rowOff>
    </xdr:to>
    <xdr:sp macro="" textlink="">
      <xdr:nvSpPr>
        <xdr:cNvPr id="160" name="楕円 159"/>
        <xdr:cNvSpPr/>
      </xdr:nvSpPr>
      <xdr:spPr>
        <a:xfrm>
          <a:off x="9588500" y="146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117881</xdr:rowOff>
    </xdr:from>
    <xdr:to>
      <xdr:col>55</xdr:col>
      <xdr:colOff>0</xdr:colOff>
      <xdr:row>85</xdr:row>
      <xdr:rowOff>119481</xdr:rowOff>
    </xdr:to>
    <xdr:cxnSp macro="">
      <xdr:nvCxnSpPr>
        <xdr:cNvPr id="161" name="直線コネクタ 160"/>
        <xdr:cNvCxnSpPr/>
      </xdr:nvCxnSpPr>
      <xdr:spPr>
        <a:xfrm flipV="1">
          <a:off x="9639300" y="1469113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71196</xdr:rowOff>
    </xdr:from>
    <xdr:to>
      <xdr:col>46</xdr:col>
      <xdr:colOff>38100</xdr:colOff>
      <xdr:row>86</xdr:row>
      <xdr:rowOff>1346</xdr:rowOff>
    </xdr:to>
    <xdr:sp macro="" textlink="">
      <xdr:nvSpPr>
        <xdr:cNvPr id="162" name="楕円 161"/>
        <xdr:cNvSpPr/>
      </xdr:nvSpPr>
      <xdr:spPr>
        <a:xfrm>
          <a:off x="8699500" y="146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119481</xdr:rowOff>
    </xdr:from>
    <xdr:to>
      <xdr:col>50</xdr:col>
      <xdr:colOff>114300</xdr:colOff>
      <xdr:row>85</xdr:row>
      <xdr:rowOff>121996</xdr:rowOff>
    </xdr:to>
    <xdr:cxnSp macro="">
      <xdr:nvCxnSpPr>
        <xdr:cNvPr id="163" name="直線コネクタ 162"/>
        <xdr:cNvCxnSpPr/>
      </xdr:nvCxnSpPr>
      <xdr:spPr>
        <a:xfrm flipV="1">
          <a:off x="8750300" y="1469273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73025</xdr:rowOff>
    </xdr:from>
    <xdr:to>
      <xdr:col>41</xdr:col>
      <xdr:colOff>101600</xdr:colOff>
      <xdr:row>86</xdr:row>
      <xdr:rowOff>3175</xdr:rowOff>
    </xdr:to>
    <xdr:sp macro="" textlink="">
      <xdr:nvSpPr>
        <xdr:cNvPr id="164" name="楕円 163"/>
        <xdr:cNvSpPr/>
      </xdr:nvSpPr>
      <xdr:spPr>
        <a:xfrm>
          <a:off x="7810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121996</xdr:rowOff>
    </xdr:from>
    <xdr:to>
      <xdr:col>45</xdr:col>
      <xdr:colOff>177800</xdr:colOff>
      <xdr:row>85</xdr:row>
      <xdr:rowOff>123825</xdr:rowOff>
    </xdr:to>
    <xdr:cxnSp macro="">
      <xdr:nvCxnSpPr>
        <xdr:cNvPr id="165" name="直線コネクタ 164"/>
        <xdr:cNvCxnSpPr/>
      </xdr:nvCxnSpPr>
      <xdr:spPr>
        <a:xfrm flipV="1">
          <a:off x="7861300" y="146952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166" name="n_1aveValue【福祉施設】&#10;一人当たり面積"/>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167" name="n_2aveValue【福祉施設】&#10;一人当たり面積"/>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168" name="n_3aveValue【福祉施設】&#10;一人当たり面積"/>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169" name="n_4aveValue【福祉施設】&#10;一人当たり面積"/>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161408</xdr:rowOff>
    </xdr:from>
    <xdr:ext cx="469744" cy="259045"/>
    <xdr:sp macro="" textlink="">
      <xdr:nvSpPr>
        <xdr:cNvPr id="170" name="n_1mainValue【福祉施設】&#10;一人当たり面積"/>
        <xdr:cNvSpPr txBox="1"/>
      </xdr:nvSpPr>
      <xdr:spPr>
        <a:xfrm>
          <a:off x="9391727" y="1473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163923</xdr:rowOff>
    </xdr:from>
    <xdr:ext cx="469744" cy="259045"/>
    <xdr:sp macro="" textlink="">
      <xdr:nvSpPr>
        <xdr:cNvPr id="171" name="n_2mainValue【福祉施設】&#10;一人当たり面積"/>
        <xdr:cNvSpPr txBox="1"/>
      </xdr:nvSpPr>
      <xdr:spPr>
        <a:xfrm>
          <a:off x="8515427" y="1473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165752</xdr:rowOff>
    </xdr:from>
    <xdr:ext cx="469744" cy="259045"/>
    <xdr:sp macro="" textlink="">
      <xdr:nvSpPr>
        <xdr:cNvPr id="172" name="n_3mainValue【福祉施設】&#10;一人当たり面積"/>
        <xdr:cNvSpPr txBox="1"/>
      </xdr:nvSpPr>
      <xdr:spPr>
        <a:xfrm>
          <a:off x="7626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3" name="正方形/長方形 1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4" name="正方形/長方形 1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5" name="正方形/長方形 1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6" name="正方形/長方形 1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7" name="正方形/長方形 1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8" name="正方形/長方形 1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9" name="正方形/長方形 1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0" name="正方形/長方形 1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1" name="テキスト ボックス 1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2" name="直線コネクタ 1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3" name="テキスト ボックス 1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4" name="直線コネクタ 1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5" name="テキスト ボックス 18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6" name="直線コネクタ 1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7" name="テキスト ボックス 1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8" name="直線コネクタ 1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89" name="テキスト ボックス 1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0" name="直線コネクタ 1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1" name="テキスト ボックス 1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2" name="直線コネクタ 1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3" name="テキスト ボックス 19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4" name="直線コネクタ 1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5" name="テキスト ボックス 19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197" name="直線コネクタ 196"/>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198" name="【市民会館】&#10;有形固定資産減価償却率最小値テキスト"/>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199" name="直線コネクタ 198"/>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200"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201" name="直線コネクタ 200"/>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202" name="【市民会館】&#10;有形固定資産減価償却率平均値テキスト"/>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203" name="フローチャート: 判断 202"/>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204" name="フローチャート: 判断 203"/>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205" name="フローチャート: 判断 204"/>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206" name="フローチャート: 判断 205"/>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207" name="フローチャート: 判断 206"/>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8" name="テキスト ボックス 2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9" name="テキスト ボックス 2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0" name="テキスト ボックス 2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1" name="テキスト ボックス 2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2" name="テキスト ボックス 2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213" name="楕円 212"/>
        <xdr:cNvSpPr/>
      </xdr:nvSpPr>
      <xdr:spPr>
        <a:xfrm>
          <a:off x="4584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122572</xdr:rowOff>
    </xdr:from>
    <xdr:ext cx="405111" cy="259045"/>
    <xdr:sp macro="" textlink="">
      <xdr:nvSpPr>
        <xdr:cNvPr id="214" name="【市民会館】&#10;有形固定資産減価償却率該当値テキスト"/>
        <xdr:cNvSpPr txBox="1"/>
      </xdr:nvSpPr>
      <xdr:spPr>
        <a:xfrm>
          <a:off x="4673600"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34925</xdr:rowOff>
    </xdr:from>
    <xdr:to>
      <xdr:col>20</xdr:col>
      <xdr:colOff>38100</xdr:colOff>
      <xdr:row>103</xdr:row>
      <xdr:rowOff>136525</xdr:rowOff>
    </xdr:to>
    <xdr:sp macro="" textlink="">
      <xdr:nvSpPr>
        <xdr:cNvPr id="215" name="楕円 214"/>
        <xdr:cNvSpPr/>
      </xdr:nvSpPr>
      <xdr:spPr>
        <a:xfrm>
          <a:off x="3746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85725</xdr:rowOff>
    </xdr:from>
    <xdr:to>
      <xdr:col>24</xdr:col>
      <xdr:colOff>63500</xdr:colOff>
      <xdr:row>103</xdr:row>
      <xdr:rowOff>150495</xdr:rowOff>
    </xdr:to>
    <xdr:cxnSp macro="">
      <xdr:nvCxnSpPr>
        <xdr:cNvPr id="216" name="直線コネクタ 215"/>
        <xdr:cNvCxnSpPr/>
      </xdr:nvCxnSpPr>
      <xdr:spPr>
        <a:xfrm>
          <a:off x="3797300" y="1774507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21589</xdr:rowOff>
    </xdr:from>
    <xdr:to>
      <xdr:col>15</xdr:col>
      <xdr:colOff>101600</xdr:colOff>
      <xdr:row>103</xdr:row>
      <xdr:rowOff>123189</xdr:rowOff>
    </xdr:to>
    <xdr:sp macro="" textlink="">
      <xdr:nvSpPr>
        <xdr:cNvPr id="217" name="楕円 216"/>
        <xdr:cNvSpPr/>
      </xdr:nvSpPr>
      <xdr:spPr>
        <a:xfrm>
          <a:off x="2857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72389</xdr:rowOff>
    </xdr:from>
    <xdr:to>
      <xdr:col>19</xdr:col>
      <xdr:colOff>177800</xdr:colOff>
      <xdr:row>103</xdr:row>
      <xdr:rowOff>85725</xdr:rowOff>
    </xdr:to>
    <xdr:cxnSp macro="">
      <xdr:nvCxnSpPr>
        <xdr:cNvPr id="218" name="直線コネクタ 217"/>
        <xdr:cNvCxnSpPr/>
      </xdr:nvCxnSpPr>
      <xdr:spPr>
        <a:xfrm>
          <a:off x="2908300" y="177317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46355</xdr:rowOff>
    </xdr:from>
    <xdr:to>
      <xdr:col>10</xdr:col>
      <xdr:colOff>165100</xdr:colOff>
      <xdr:row>103</xdr:row>
      <xdr:rowOff>147955</xdr:rowOff>
    </xdr:to>
    <xdr:sp macro="" textlink="">
      <xdr:nvSpPr>
        <xdr:cNvPr id="219" name="楕円 218"/>
        <xdr:cNvSpPr/>
      </xdr:nvSpPr>
      <xdr:spPr>
        <a:xfrm>
          <a:off x="1968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72389</xdr:rowOff>
    </xdr:from>
    <xdr:to>
      <xdr:col>15</xdr:col>
      <xdr:colOff>50800</xdr:colOff>
      <xdr:row>103</xdr:row>
      <xdr:rowOff>97155</xdr:rowOff>
    </xdr:to>
    <xdr:cxnSp macro="">
      <xdr:nvCxnSpPr>
        <xdr:cNvPr id="220" name="直線コネクタ 219"/>
        <xdr:cNvCxnSpPr/>
      </xdr:nvCxnSpPr>
      <xdr:spPr>
        <a:xfrm flipV="1">
          <a:off x="2019300" y="177317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142891</xdr:rowOff>
    </xdr:from>
    <xdr:ext cx="405111" cy="259045"/>
    <xdr:sp macro="" textlink="">
      <xdr:nvSpPr>
        <xdr:cNvPr id="221" name="n_1aveValue【市民会館】&#10;有形固定資産減価償却率"/>
        <xdr:cNvSpPr txBox="1"/>
      </xdr:nvSpPr>
      <xdr:spPr>
        <a:xfrm>
          <a:off x="35820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222" name="n_2aveValue【市民会館】&#10;有形固定資産減価償却率"/>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107332</xdr:rowOff>
    </xdr:from>
    <xdr:ext cx="405111" cy="259045"/>
    <xdr:sp macro="" textlink="">
      <xdr:nvSpPr>
        <xdr:cNvPr id="223" name="n_3aveValue【市民会館】&#10;有形固定資産減価償却率"/>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149241</xdr:rowOff>
    </xdr:from>
    <xdr:ext cx="405111" cy="259045"/>
    <xdr:sp macro="" textlink="">
      <xdr:nvSpPr>
        <xdr:cNvPr id="224" name="n_4aveValue【市民会館】&#10;有形固定資産減価償却率"/>
        <xdr:cNvSpPr txBox="1"/>
      </xdr:nvSpPr>
      <xdr:spPr>
        <a:xfrm>
          <a:off x="927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153052</xdr:rowOff>
    </xdr:from>
    <xdr:ext cx="405111" cy="259045"/>
    <xdr:sp macro="" textlink="">
      <xdr:nvSpPr>
        <xdr:cNvPr id="225" name="n_1mainValue【市民会館】&#10;有形固定資産減価償却率"/>
        <xdr:cNvSpPr txBox="1"/>
      </xdr:nvSpPr>
      <xdr:spPr>
        <a:xfrm>
          <a:off x="3582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139716</xdr:rowOff>
    </xdr:from>
    <xdr:ext cx="405111" cy="259045"/>
    <xdr:sp macro="" textlink="">
      <xdr:nvSpPr>
        <xdr:cNvPr id="226" name="n_2mainValue【市民会館】&#10;有形固定資産減価償却率"/>
        <xdr:cNvSpPr txBox="1"/>
      </xdr:nvSpPr>
      <xdr:spPr>
        <a:xfrm>
          <a:off x="2705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139082</xdr:rowOff>
    </xdr:from>
    <xdr:ext cx="405111" cy="259045"/>
    <xdr:sp macro="" textlink="">
      <xdr:nvSpPr>
        <xdr:cNvPr id="227" name="n_3mainValue【市民会館】&#10;有形固定資産減価償却率"/>
        <xdr:cNvSpPr txBox="1"/>
      </xdr:nvSpPr>
      <xdr:spPr>
        <a:xfrm>
          <a:off x="1816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8" name="正方形/長方形 2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9" name="正方形/長方形 2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0" name="正方形/長方形 2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1" name="正方形/長方形 2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2" name="正方形/長方形 2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3" name="正方形/長方形 2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4" name="正方形/長方形 2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5" name="正方形/長方形 2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6" name="テキスト ボックス 2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7" name="直線コネクタ 2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8" name="直線コネクタ 2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39" name="テキスト ボックス 2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0" name="直線コネクタ 2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1" name="テキスト ボックス 2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2" name="直線コネクタ 2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3" name="テキスト ボックス 2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4" name="直線コネクタ 2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5" name="テキスト ボックス 2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6" name="直線コネクタ 2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7" name="テキスト ボックス 2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8" name="直線コネクタ 2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9" name="テキスト ボックス 2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251" name="直線コネクタ 250"/>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252" name="【市民会館】&#10;一人当たり面積最小値テキスト"/>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253" name="直線コネクタ 252"/>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254" name="【市民会館】&#10;一人当たり面積最大値テキスト"/>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255" name="直線コネクタ 254"/>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154703</xdr:rowOff>
    </xdr:from>
    <xdr:ext cx="469744" cy="259045"/>
    <xdr:sp macro="" textlink="">
      <xdr:nvSpPr>
        <xdr:cNvPr id="256" name="【市民会館】&#10;一人当たり面積平均値テキスト"/>
        <xdr:cNvSpPr txBox="1"/>
      </xdr:nvSpPr>
      <xdr:spPr>
        <a:xfrm>
          <a:off x="10515600" y="1832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257" name="フローチャート: 判断 256"/>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258" name="フローチャート: 判断 257"/>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259" name="フローチャート: 判断 258"/>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260" name="フローチャート: 判断 259"/>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261" name="フローチャート: 判断 260"/>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2" name="テキスト ボックス 2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3" name="テキスト ボックス 2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4" name="テキスト ボックス 2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5" name="テキスト ボックス 2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6" name="テキスト ボックス 2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10540</xdr:rowOff>
    </xdr:from>
    <xdr:to>
      <xdr:col>55</xdr:col>
      <xdr:colOff>50800</xdr:colOff>
      <xdr:row>106</xdr:row>
      <xdr:rowOff>112140</xdr:rowOff>
    </xdr:to>
    <xdr:sp macro="" textlink="">
      <xdr:nvSpPr>
        <xdr:cNvPr id="267" name="楕円 266"/>
        <xdr:cNvSpPr/>
      </xdr:nvSpPr>
      <xdr:spPr>
        <a:xfrm>
          <a:off x="10426700" y="181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33417</xdr:rowOff>
    </xdr:from>
    <xdr:ext cx="469744" cy="259045"/>
    <xdr:sp macro="" textlink="">
      <xdr:nvSpPr>
        <xdr:cNvPr id="268" name="【市民会館】&#10;一人当たり面積該当値テキスト"/>
        <xdr:cNvSpPr txBox="1"/>
      </xdr:nvSpPr>
      <xdr:spPr>
        <a:xfrm>
          <a:off x="10515600" y="180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17399</xdr:rowOff>
    </xdr:from>
    <xdr:to>
      <xdr:col>50</xdr:col>
      <xdr:colOff>165100</xdr:colOff>
      <xdr:row>106</xdr:row>
      <xdr:rowOff>118999</xdr:rowOff>
    </xdr:to>
    <xdr:sp macro="" textlink="">
      <xdr:nvSpPr>
        <xdr:cNvPr id="269" name="楕円 268"/>
        <xdr:cNvSpPr/>
      </xdr:nvSpPr>
      <xdr:spPr>
        <a:xfrm>
          <a:off x="9588500" y="1819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61340</xdr:rowOff>
    </xdr:from>
    <xdr:to>
      <xdr:col>55</xdr:col>
      <xdr:colOff>0</xdr:colOff>
      <xdr:row>106</xdr:row>
      <xdr:rowOff>68199</xdr:rowOff>
    </xdr:to>
    <xdr:cxnSp macro="">
      <xdr:nvCxnSpPr>
        <xdr:cNvPr id="270" name="直線コネクタ 269"/>
        <xdr:cNvCxnSpPr/>
      </xdr:nvCxnSpPr>
      <xdr:spPr>
        <a:xfrm flipV="1">
          <a:off x="9639300" y="18235040"/>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29211</xdr:rowOff>
    </xdr:from>
    <xdr:to>
      <xdr:col>46</xdr:col>
      <xdr:colOff>38100</xdr:colOff>
      <xdr:row>106</xdr:row>
      <xdr:rowOff>130811</xdr:rowOff>
    </xdr:to>
    <xdr:sp macro="" textlink="">
      <xdr:nvSpPr>
        <xdr:cNvPr id="271" name="楕円 270"/>
        <xdr:cNvSpPr/>
      </xdr:nvSpPr>
      <xdr:spPr>
        <a:xfrm>
          <a:off x="8699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68199</xdr:rowOff>
    </xdr:from>
    <xdr:to>
      <xdr:col>50</xdr:col>
      <xdr:colOff>114300</xdr:colOff>
      <xdr:row>106</xdr:row>
      <xdr:rowOff>80011</xdr:rowOff>
    </xdr:to>
    <xdr:cxnSp macro="">
      <xdr:nvCxnSpPr>
        <xdr:cNvPr id="272" name="直線コネクタ 271"/>
        <xdr:cNvCxnSpPr/>
      </xdr:nvCxnSpPr>
      <xdr:spPr>
        <a:xfrm flipV="1">
          <a:off x="8750300" y="18241899"/>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38736</xdr:rowOff>
    </xdr:from>
    <xdr:to>
      <xdr:col>41</xdr:col>
      <xdr:colOff>101600</xdr:colOff>
      <xdr:row>106</xdr:row>
      <xdr:rowOff>140336</xdr:rowOff>
    </xdr:to>
    <xdr:sp macro="" textlink="">
      <xdr:nvSpPr>
        <xdr:cNvPr id="273" name="楕円 272"/>
        <xdr:cNvSpPr/>
      </xdr:nvSpPr>
      <xdr:spPr>
        <a:xfrm>
          <a:off x="7810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80011</xdr:rowOff>
    </xdr:from>
    <xdr:to>
      <xdr:col>45</xdr:col>
      <xdr:colOff>177800</xdr:colOff>
      <xdr:row>106</xdr:row>
      <xdr:rowOff>89536</xdr:rowOff>
    </xdr:to>
    <xdr:cxnSp macro="">
      <xdr:nvCxnSpPr>
        <xdr:cNvPr id="274" name="直線コネクタ 273"/>
        <xdr:cNvCxnSpPr/>
      </xdr:nvCxnSpPr>
      <xdr:spPr>
        <a:xfrm flipV="1">
          <a:off x="7861300" y="182537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161562</xdr:rowOff>
    </xdr:from>
    <xdr:ext cx="469744" cy="259045"/>
    <xdr:sp macro="" textlink="">
      <xdr:nvSpPr>
        <xdr:cNvPr id="275" name="n_1aveValue【市民会館】&#10;一人当たり面積"/>
        <xdr:cNvSpPr txBox="1"/>
      </xdr:nvSpPr>
      <xdr:spPr>
        <a:xfrm>
          <a:off x="9391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123080</xdr:rowOff>
    </xdr:from>
    <xdr:ext cx="469744" cy="259045"/>
    <xdr:sp macro="" textlink="">
      <xdr:nvSpPr>
        <xdr:cNvPr id="276" name="n_2aveValue【市民会館】&#10;一人当たり面積"/>
        <xdr:cNvSpPr txBox="1"/>
      </xdr:nvSpPr>
      <xdr:spPr>
        <a:xfrm>
          <a:off x="8515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107459</xdr:rowOff>
    </xdr:from>
    <xdr:ext cx="469744" cy="259045"/>
    <xdr:sp macro="" textlink="">
      <xdr:nvSpPr>
        <xdr:cNvPr id="277" name="n_3aveValue【市民会館】&#10;一人当たり面積"/>
        <xdr:cNvSpPr txBox="1"/>
      </xdr:nvSpPr>
      <xdr:spPr>
        <a:xfrm>
          <a:off x="7626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114952</xdr:rowOff>
    </xdr:from>
    <xdr:ext cx="469744" cy="259045"/>
    <xdr:sp macro="" textlink="">
      <xdr:nvSpPr>
        <xdr:cNvPr id="278" name="n_4aveValue【市民会館】&#10;一人当たり面積"/>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135526</xdr:rowOff>
    </xdr:from>
    <xdr:ext cx="469744" cy="259045"/>
    <xdr:sp macro="" textlink="">
      <xdr:nvSpPr>
        <xdr:cNvPr id="279" name="n_1mainValue【市民会館】&#10;一人当たり面積"/>
        <xdr:cNvSpPr txBox="1"/>
      </xdr:nvSpPr>
      <xdr:spPr>
        <a:xfrm>
          <a:off x="9391727" y="179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147338</xdr:rowOff>
    </xdr:from>
    <xdr:ext cx="469744" cy="259045"/>
    <xdr:sp macro="" textlink="">
      <xdr:nvSpPr>
        <xdr:cNvPr id="280" name="n_2mainValue【市民会館】&#10;一人当たり面積"/>
        <xdr:cNvSpPr txBox="1"/>
      </xdr:nvSpPr>
      <xdr:spPr>
        <a:xfrm>
          <a:off x="85154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156863</xdr:rowOff>
    </xdr:from>
    <xdr:ext cx="469744" cy="259045"/>
    <xdr:sp macro="" textlink="">
      <xdr:nvSpPr>
        <xdr:cNvPr id="281" name="n_3mainValue【市民会館】&#10;一人当たり面積"/>
        <xdr:cNvSpPr txBox="1"/>
      </xdr:nvSpPr>
      <xdr:spPr>
        <a:xfrm>
          <a:off x="7626427"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8" name="テキスト ボックス 3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9" name="直線コネクタ 3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10" name="テキスト ボックス 3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1" name="直線コネクタ 3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2" name="テキスト ボックス 3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3" name="直線コネクタ 3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4" name="テキスト ボックス 3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5" name="直線コネクタ 3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6" name="テキスト ボックス 3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7" name="直線コネクタ 3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18" name="テキスト ボックス 31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9" name="直線コネクタ 3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321" name="直線コネクタ 320"/>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322"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323" name="直線コネクタ 322"/>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324"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25" name="直線コネクタ 324"/>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326" name="【保健センター・保健所】&#10;有形固定資産減価償却率平均値テキスト"/>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27" name="フローチャート: 判断 326"/>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328" name="フローチャート: 判断 327"/>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329" name="フローチャート: 判断 328"/>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330" name="フローチャート: 判断 329"/>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331" name="フローチャート: 判断 330"/>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156845</xdr:rowOff>
    </xdr:from>
    <xdr:to>
      <xdr:col>85</xdr:col>
      <xdr:colOff>177800</xdr:colOff>
      <xdr:row>64</xdr:row>
      <xdr:rowOff>86995</xdr:rowOff>
    </xdr:to>
    <xdr:sp macro="" textlink="">
      <xdr:nvSpPr>
        <xdr:cNvPr id="337" name="楕円 336"/>
        <xdr:cNvSpPr/>
      </xdr:nvSpPr>
      <xdr:spPr>
        <a:xfrm>
          <a:off x="162687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71772</xdr:rowOff>
    </xdr:from>
    <xdr:ext cx="405111" cy="259045"/>
    <xdr:sp macro="" textlink="">
      <xdr:nvSpPr>
        <xdr:cNvPr id="338" name="【保健センター・保健所】&#10;有形固定資産減価償却率該当値テキスト"/>
        <xdr:cNvSpPr txBox="1"/>
      </xdr:nvSpPr>
      <xdr:spPr>
        <a:xfrm>
          <a:off x="16357600" y="1087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23495</xdr:rowOff>
    </xdr:from>
    <xdr:to>
      <xdr:col>81</xdr:col>
      <xdr:colOff>101600</xdr:colOff>
      <xdr:row>64</xdr:row>
      <xdr:rowOff>125095</xdr:rowOff>
    </xdr:to>
    <xdr:sp macro="" textlink="">
      <xdr:nvSpPr>
        <xdr:cNvPr id="339" name="楕円 338"/>
        <xdr:cNvSpPr/>
      </xdr:nvSpPr>
      <xdr:spPr>
        <a:xfrm>
          <a:off x="15430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36195</xdr:rowOff>
    </xdr:from>
    <xdr:to>
      <xdr:col>85</xdr:col>
      <xdr:colOff>127000</xdr:colOff>
      <xdr:row>64</xdr:row>
      <xdr:rowOff>74295</xdr:rowOff>
    </xdr:to>
    <xdr:cxnSp macro="">
      <xdr:nvCxnSpPr>
        <xdr:cNvPr id="340" name="直線コネクタ 339"/>
        <xdr:cNvCxnSpPr/>
      </xdr:nvCxnSpPr>
      <xdr:spPr>
        <a:xfrm flipV="1">
          <a:off x="15481300" y="110089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162560</xdr:rowOff>
    </xdr:from>
    <xdr:to>
      <xdr:col>76</xdr:col>
      <xdr:colOff>165100</xdr:colOff>
      <xdr:row>64</xdr:row>
      <xdr:rowOff>92710</xdr:rowOff>
    </xdr:to>
    <xdr:sp macro="" textlink="">
      <xdr:nvSpPr>
        <xdr:cNvPr id="341" name="楕円 340"/>
        <xdr:cNvSpPr/>
      </xdr:nvSpPr>
      <xdr:spPr>
        <a:xfrm>
          <a:off x="14541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41910</xdr:rowOff>
    </xdr:from>
    <xdr:to>
      <xdr:col>81</xdr:col>
      <xdr:colOff>50800</xdr:colOff>
      <xdr:row>64</xdr:row>
      <xdr:rowOff>74295</xdr:rowOff>
    </xdr:to>
    <xdr:cxnSp macro="">
      <xdr:nvCxnSpPr>
        <xdr:cNvPr id="342" name="直線コネクタ 341"/>
        <xdr:cNvCxnSpPr/>
      </xdr:nvCxnSpPr>
      <xdr:spPr>
        <a:xfrm>
          <a:off x="14592300" y="11014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130175</xdr:rowOff>
    </xdr:from>
    <xdr:to>
      <xdr:col>72</xdr:col>
      <xdr:colOff>38100</xdr:colOff>
      <xdr:row>64</xdr:row>
      <xdr:rowOff>60325</xdr:rowOff>
    </xdr:to>
    <xdr:sp macro="" textlink="">
      <xdr:nvSpPr>
        <xdr:cNvPr id="343" name="楕円 342"/>
        <xdr:cNvSpPr/>
      </xdr:nvSpPr>
      <xdr:spPr>
        <a:xfrm>
          <a:off x="13652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9525</xdr:rowOff>
    </xdr:from>
    <xdr:to>
      <xdr:col>76</xdr:col>
      <xdr:colOff>114300</xdr:colOff>
      <xdr:row>64</xdr:row>
      <xdr:rowOff>41910</xdr:rowOff>
    </xdr:to>
    <xdr:cxnSp macro="">
      <xdr:nvCxnSpPr>
        <xdr:cNvPr id="344" name="直線コネクタ 343"/>
        <xdr:cNvCxnSpPr/>
      </xdr:nvCxnSpPr>
      <xdr:spPr>
        <a:xfrm>
          <a:off x="13703300" y="109823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141622</xdr:rowOff>
    </xdr:from>
    <xdr:ext cx="405111" cy="259045"/>
    <xdr:sp macro="" textlink="">
      <xdr:nvSpPr>
        <xdr:cNvPr id="345" name="n_1aveValue【保健センター・保健所】&#10;有形固定資産減価償却率"/>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346" name="n_2aveValue【保健センター・保健所】&#10;有形固定資産減価償却率"/>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347" name="n_3aveValue【保健センター・保健所】&#10;有形固定資産減価償却率"/>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348" name="n_4aveValue【保健センター・保健所】&#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116222</xdr:rowOff>
    </xdr:from>
    <xdr:ext cx="405111" cy="259045"/>
    <xdr:sp macro="" textlink="">
      <xdr:nvSpPr>
        <xdr:cNvPr id="349" name="n_1mainValue【保健センター・保健所】&#10;有形固定資産減価償却率"/>
        <xdr:cNvSpPr txBox="1"/>
      </xdr:nvSpPr>
      <xdr:spPr>
        <a:xfrm>
          <a:off x="152660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83837</xdr:rowOff>
    </xdr:from>
    <xdr:ext cx="405111" cy="259045"/>
    <xdr:sp macro="" textlink="">
      <xdr:nvSpPr>
        <xdr:cNvPr id="350" name="n_2mainValue【保健センター・保健所】&#10;有形固定資産減価償却率"/>
        <xdr:cNvSpPr txBox="1"/>
      </xdr:nvSpPr>
      <xdr:spPr>
        <a:xfrm>
          <a:off x="14389744"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51452</xdr:rowOff>
    </xdr:from>
    <xdr:ext cx="405111" cy="259045"/>
    <xdr:sp macro="" textlink="">
      <xdr:nvSpPr>
        <xdr:cNvPr id="351" name="n_3mainValue【保健センター・保健所】&#10;有形固定資産減価償却率"/>
        <xdr:cNvSpPr txBox="1"/>
      </xdr:nvSpPr>
      <xdr:spPr>
        <a:xfrm>
          <a:off x="13500744"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0" name="テキスト ボックス 3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1" name="直線コネクタ 3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2" name="直線コネクタ 3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3" name="テキスト ボックス 3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4" name="直線コネクタ 3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5" name="テキスト ボックス 3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6" name="直線コネクタ 3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7" name="テキスト ボックス 3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8" name="直線コネクタ 3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9" name="テキスト ボックス 3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0" name="直線コネクタ 3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1" name="テキスト ボックス 3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2" name="直線コネクタ 3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3" name="テキスト ボックス 3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375" name="直線コネクタ 374"/>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376" name="【保健センター・保健所】&#10;一人当たり面積最小値テキスト"/>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377" name="直線コネクタ 376"/>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378" name="【保健センター・保健所】&#10;一人当たり面積最大値テキスト"/>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379" name="直線コネクタ 378"/>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380" name="【保健センター・保健所】&#10;一人当たり面積平均値テキスト"/>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381" name="フローチャート: 判断 380"/>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382" name="フローチャート: 判断 381"/>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383" name="フローチャート: 判断 382"/>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384" name="フローチャート: 判断 383"/>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385" name="フローチャート: 判断 384"/>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6" name="テキスト ボックス 3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7" name="テキスト ボックス 3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8" name="テキスト ボックス 3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9" name="テキスト ボックス 3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0" name="テキスト ボックス 3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48260</xdr:rowOff>
    </xdr:from>
    <xdr:to>
      <xdr:col>116</xdr:col>
      <xdr:colOff>114300</xdr:colOff>
      <xdr:row>63</xdr:row>
      <xdr:rowOff>149860</xdr:rowOff>
    </xdr:to>
    <xdr:sp macro="" textlink="">
      <xdr:nvSpPr>
        <xdr:cNvPr id="391" name="楕円 390"/>
        <xdr:cNvSpPr/>
      </xdr:nvSpPr>
      <xdr:spPr>
        <a:xfrm>
          <a:off x="22110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153941</xdr:rowOff>
    </xdr:from>
    <xdr:ext cx="469744" cy="259045"/>
    <xdr:sp macro="" textlink="">
      <xdr:nvSpPr>
        <xdr:cNvPr id="392" name="【保健センター・保健所】&#10;一人当たり面積該当値テキスト"/>
        <xdr:cNvSpPr txBox="1"/>
      </xdr:nvSpPr>
      <xdr:spPr>
        <a:xfrm>
          <a:off x="22199600"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50546</xdr:rowOff>
    </xdr:from>
    <xdr:to>
      <xdr:col>112</xdr:col>
      <xdr:colOff>38100</xdr:colOff>
      <xdr:row>63</xdr:row>
      <xdr:rowOff>152146</xdr:rowOff>
    </xdr:to>
    <xdr:sp macro="" textlink="">
      <xdr:nvSpPr>
        <xdr:cNvPr id="393" name="楕円 392"/>
        <xdr:cNvSpPr/>
      </xdr:nvSpPr>
      <xdr:spPr>
        <a:xfrm>
          <a:off x="21272500" y="108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99060</xdr:rowOff>
    </xdr:from>
    <xdr:to>
      <xdr:col>116</xdr:col>
      <xdr:colOff>63500</xdr:colOff>
      <xdr:row>63</xdr:row>
      <xdr:rowOff>101346</xdr:rowOff>
    </xdr:to>
    <xdr:cxnSp macro="">
      <xdr:nvCxnSpPr>
        <xdr:cNvPr id="394" name="直線コネクタ 393"/>
        <xdr:cNvCxnSpPr/>
      </xdr:nvCxnSpPr>
      <xdr:spPr>
        <a:xfrm flipV="1">
          <a:off x="21323300" y="109004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54737</xdr:rowOff>
    </xdr:from>
    <xdr:to>
      <xdr:col>107</xdr:col>
      <xdr:colOff>101600</xdr:colOff>
      <xdr:row>63</xdr:row>
      <xdr:rowOff>156337</xdr:rowOff>
    </xdr:to>
    <xdr:sp macro="" textlink="">
      <xdr:nvSpPr>
        <xdr:cNvPr id="395" name="楕円 394"/>
        <xdr:cNvSpPr/>
      </xdr:nvSpPr>
      <xdr:spPr>
        <a:xfrm>
          <a:off x="20383500" y="10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101346</xdr:rowOff>
    </xdr:from>
    <xdr:to>
      <xdr:col>111</xdr:col>
      <xdr:colOff>177800</xdr:colOff>
      <xdr:row>63</xdr:row>
      <xdr:rowOff>105537</xdr:rowOff>
    </xdr:to>
    <xdr:cxnSp macro="">
      <xdr:nvCxnSpPr>
        <xdr:cNvPr id="396" name="直線コネクタ 395"/>
        <xdr:cNvCxnSpPr/>
      </xdr:nvCxnSpPr>
      <xdr:spPr>
        <a:xfrm flipV="1">
          <a:off x="20434300" y="1090269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58166</xdr:rowOff>
    </xdr:from>
    <xdr:to>
      <xdr:col>102</xdr:col>
      <xdr:colOff>165100</xdr:colOff>
      <xdr:row>63</xdr:row>
      <xdr:rowOff>159766</xdr:rowOff>
    </xdr:to>
    <xdr:sp macro="" textlink="">
      <xdr:nvSpPr>
        <xdr:cNvPr id="397" name="楕円 396"/>
        <xdr:cNvSpPr/>
      </xdr:nvSpPr>
      <xdr:spPr>
        <a:xfrm>
          <a:off x="19494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105537</xdr:rowOff>
    </xdr:from>
    <xdr:to>
      <xdr:col>107</xdr:col>
      <xdr:colOff>50800</xdr:colOff>
      <xdr:row>63</xdr:row>
      <xdr:rowOff>108966</xdr:rowOff>
    </xdr:to>
    <xdr:cxnSp macro="">
      <xdr:nvCxnSpPr>
        <xdr:cNvPr id="398" name="直線コネクタ 397"/>
        <xdr:cNvCxnSpPr/>
      </xdr:nvCxnSpPr>
      <xdr:spPr>
        <a:xfrm flipV="1">
          <a:off x="19545300" y="1090688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399" name="n_1aveValue【保健センター・保健所】&#10;一人当たり面積"/>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400" name="n_2aveValue【保健センター・保健所】&#10;一人当たり面積"/>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401" name="n_3aveValue【保健センター・保健所】&#10;一人当たり面積"/>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402" name="n_4aveValue【保健センター・保健所】&#10;一人当たり面積"/>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143273</xdr:rowOff>
    </xdr:from>
    <xdr:ext cx="469744" cy="259045"/>
    <xdr:sp macro="" textlink="">
      <xdr:nvSpPr>
        <xdr:cNvPr id="403" name="n_1mainValue【保健センター・保健所】&#10;一人当たり面積"/>
        <xdr:cNvSpPr txBox="1"/>
      </xdr:nvSpPr>
      <xdr:spPr>
        <a:xfrm>
          <a:off x="21075727"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147464</xdr:rowOff>
    </xdr:from>
    <xdr:ext cx="469744" cy="259045"/>
    <xdr:sp macro="" textlink="">
      <xdr:nvSpPr>
        <xdr:cNvPr id="404" name="n_2mainValue【保健センター・保健所】&#10;一人当たり面積"/>
        <xdr:cNvSpPr txBox="1"/>
      </xdr:nvSpPr>
      <xdr:spPr>
        <a:xfrm>
          <a:off x="20199427" y="1094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150893</xdr:rowOff>
    </xdr:from>
    <xdr:ext cx="469744" cy="259045"/>
    <xdr:sp macro="" textlink="">
      <xdr:nvSpPr>
        <xdr:cNvPr id="405" name="n_3mainValue【保健センター・保健所】&#10;一人当たり面積"/>
        <xdr:cNvSpPr txBox="1"/>
      </xdr:nvSpPr>
      <xdr:spPr>
        <a:xfrm>
          <a:off x="19310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6" name="正方形/長方形 4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7" name="正方形/長方形 4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8" name="正方形/長方形 4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9" name="正方形/長方形 4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0" name="正方形/長方形 4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1" name="正方形/長方形 4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2" name="正方形/長方形 4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3" name="正方形/長方形 4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4" name="テキスト ボックス 4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5" name="直線コネクタ 4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6" name="テキスト ボックス 4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7" name="直線コネクタ 4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8" name="テキスト ボックス 4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9" name="直線コネクタ 4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0" name="テキスト ボックス 4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1" name="直線コネクタ 4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2" name="テキスト ボックス 4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3" name="直線コネクタ 4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4" name="テキスト ボックス 4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5" name="直線コネクタ 4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6" name="テキスト ボックス 4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7" name="直線コネクタ 4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8" name="テキスト ボックス 4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9" name="直線コネクタ 4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431" name="直線コネクタ 430"/>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3" name="直線コネクタ 4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434"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435" name="直線コネクタ 434"/>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436" name="【消防施設】&#10;有形固定資産減価償却率平均値テキスト"/>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437" name="フローチャート: 判断 436"/>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438" name="フローチャート: 判断 437"/>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439" name="フローチャート: 判断 438"/>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440" name="フローチャート: 判断 439"/>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441" name="フローチャート: 判断 440"/>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2" name="テキスト ボックス 4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3" name="テキスト ボックス 4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4" name="テキスト ボックス 4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5" name="テキスト ボックス 4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6" name="テキスト ボックス 4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52614</xdr:rowOff>
    </xdr:from>
    <xdr:to>
      <xdr:col>85</xdr:col>
      <xdr:colOff>177800</xdr:colOff>
      <xdr:row>83</xdr:row>
      <xdr:rowOff>154214</xdr:rowOff>
    </xdr:to>
    <xdr:sp macro="" textlink="">
      <xdr:nvSpPr>
        <xdr:cNvPr id="447" name="楕円 446"/>
        <xdr:cNvSpPr/>
      </xdr:nvSpPr>
      <xdr:spPr>
        <a:xfrm>
          <a:off x="162687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31041</xdr:rowOff>
    </xdr:from>
    <xdr:ext cx="405111" cy="259045"/>
    <xdr:sp macro="" textlink="">
      <xdr:nvSpPr>
        <xdr:cNvPr id="448" name="【消防施設】&#10;有形固定資産減価償却率該当値テキスト"/>
        <xdr:cNvSpPr txBox="1"/>
      </xdr:nvSpPr>
      <xdr:spPr>
        <a:xfrm>
          <a:off x="16357600"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363</xdr:rowOff>
    </xdr:from>
    <xdr:to>
      <xdr:col>81</xdr:col>
      <xdr:colOff>101600</xdr:colOff>
      <xdr:row>83</xdr:row>
      <xdr:rowOff>101963</xdr:rowOff>
    </xdr:to>
    <xdr:sp macro="" textlink="">
      <xdr:nvSpPr>
        <xdr:cNvPr id="449" name="楕円 448"/>
        <xdr:cNvSpPr/>
      </xdr:nvSpPr>
      <xdr:spPr>
        <a:xfrm>
          <a:off x="15430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51163</xdr:rowOff>
    </xdr:from>
    <xdr:to>
      <xdr:col>85</xdr:col>
      <xdr:colOff>127000</xdr:colOff>
      <xdr:row>83</xdr:row>
      <xdr:rowOff>103414</xdr:rowOff>
    </xdr:to>
    <xdr:cxnSp macro="">
      <xdr:nvCxnSpPr>
        <xdr:cNvPr id="450" name="直線コネクタ 449"/>
        <xdr:cNvCxnSpPr/>
      </xdr:nvCxnSpPr>
      <xdr:spPr>
        <a:xfrm>
          <a:off x="15481300" y="1428151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121194</xdr:rowOff>
    </xdr:from>
    <xdr:to>
      <xdr:col>76</xdr:col>
      <xdr:colOff>165100</xdr:colOff>
      <xdr:row>83</xdr:row>
      <xdr:rowOff>51344</xdr:rowOff>
    </xdr:to>
    <xdr:sp macro="" textlink="">
      <xdr:nvSpPr>
        <xdr:cNvPr id="451" name="楕円 450"/>
        <xdr:cNvSpPr/>
      </xdr:nvSpPr>
      <xdr:spPr>
        <a:xfrm>
          <a:off x="14541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xdr:rowOff>
    </xdr:from>
    <xdr:to>
      <xdr:col>81</xdr:col>
      <xdr:colOff>50800</xdr:colOff>
      <xdr:row>83</xdr:row>
      <xdr:rowOff>51163</xdr:rowOff>
    </xdr:to>
    <xdr:cxnSp macro="">
      <xdr:nvCxnSpPr>
        <xdr:cNvPr id="452" name="直線コネクタ 451"/>
        <xdr:cNvCxnSpPr/>
      </xdr:nvCxnSpPr>
      <xdr:spPr>
        <a:xfrm>
          <a:off x="14592300" y="142308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70576</xdr:rowOff>
    </xdr:from>
    <xdr:to>
      <xdr:col>72</xdr:col>
      <xdr:colOff>38100</xdr:colOff>
      <xdr:row>83</xdr:row>
      <xdr:rowOff>726</xdr:rowOff>
    </xdr:to>
    <xdr:sp macro="" textlink="">
      <xdr:nvSpPr>
        <xdr:cNvPr id="453" name="楕円 452"/>
        <xdr:cNvSpPr/>
      </xdr:nvSpPr>
      <xdr:spPr>
        <a:xfrm>
          <a:off x="13652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121376</xdr:rowOff>
    </xdr:from>
    <xdr:to>
      <xdr:col>76</xdr:col>
      <xdr:colOff>114300</xdr:colOff>
      <xdr:row>83</xdr:row>
      <xdr:rowOff>544</xdr:rowOff>
    </xdr:to>
    <xdr:cxnSp macro="">
      <xdr:nvCxnSpPr>
        <xdr:cNvPr id="454" name="直線コネクタ 453"/>
        <xdr:cNvCxnSpPr/>
      </xdr:nvCxnSpPr>
      <xdr:spPr>
        <a:xfrm>
          <a:off x="13703300" y="1418027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455" name="n_1ave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456" name="n_2aveValue【消防施設】&#10;有形固定資産減価償却率"/>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457" name="n_3aveValue【消防施設】&#10;有形固定資産減価償却率"/>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458" name="n_4aveValue【消防施設】&#10;有形固定資産減価償却率"/>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118490</xdr:rowOff>
    </xdr:from>
    <xdr:ext cx="405111" cy="259045"/>
    <xdr:sp macro="" textlink="">
      <xdr:nvSpPr>
        <xdr:cNvPr id="459" name="n_1mainValue【消防施設】&#10;有形固定資産減価償却率"/>
        <xdr:cNvSpPr txBox="1"/>
      </xdr:nvSpPr>
      <xdr:spPr>
        <a:xfrm>
          <a:off x="15266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67871</xdr:rowOff>
    </xdr:from>
    <xdr:ext cx="405111" cy="259045"/>
    <xdr:sp macro="" textlink="">
      <xdr:nvSpPr>
        <xdr:cNvPr id="460" name="n_2mainValue【消防施設】&#10;有形固定資産減価償却率"/>
        <xdr:cNvSpPr txBox="1"/>
      </xdr:nvSpPr>
      <xdr:spPr>
        <a:xfrm>
          <a:off x="14389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461" name="n_3mainValue【消防施設】&#10;有形固定資産減価償却率"/>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2" name="正方形/長方形 4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3" name="正方形/長方形 4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4" name="正方形/長方形 4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5" name="正方形/長方形 4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6" name="正方形/長方形 4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7" name="正方形/長方形 4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8" name="正方形/長方形 4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9" name="正方形/長方形 4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0" name="テキスト ボックス 4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1" name="直線コネクタ 4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2" name="直線コネクタ 4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3" name="テキスト ボックス 4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4" name="直線コネクタ 4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5" name="テキスト ボックス 4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6" name="直線コネクタ 4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7" name="テキスト ボックス 4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8" name="直線コネクタ 4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9" name="テキスト ボックス 4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0" name="直線コネクタ 4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1" name="テキスト ボックス 4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485" name="直線コネクタ 484"/>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8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87" name="直線コネクタ 48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488"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489" name="直線コネクタ 488"/>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490" name="【消防施設】&#10;一人当たり面積平均値テキスト"/>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491" name="フローチャート: 判断 490"/>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492" name="フローチャート: 判断 491"/>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493" name="フローチャート: 判断 492"/>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494" name="フローチャート: 判断 493"/>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495" name="フローチャート: 判断 494"/>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74930</xdr:rowOff>
    </xdr:from>
    <xdr:to>
      <xdr:col>116</xdr:col>
      <xdr:colOff>114300</xdr:colOff>
      <xdr:row>81</xdr:row>
      <xdr:rowOff>5080</xdr:rowOff>
    </xdr:to>
    <xdr:sp macro="" textlink="">
      <xdr:nvSpPr>
        <xdr:cNvPr id="501" name="楕円 500"/>
        <xdr:cNvSpPr/>
      </xdr:nvSpPr>
      <xdr:spPr>
        <a:xfrm>
          <a:off x="22110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97807</xdr:rowOff>
    </xdr:from>
    <xdr:ext cx="469744" cy="259045"/>
    <xdr:sp macro="" textlink="">
      <xdr:nvSpPr>
        <xdr:cNvPr id="502" name="【消防施設】&#10;一人当たり面積該当値テキスト"/>
        <xdr:cNvSpPr txBox="1"/>
      </xdr:nvSpPr>
      <xdr:spPr>
        <a:xfrm>
          <a:off x="22199600" y="136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69214</xdr:rowOff>
    </xdr:from>
    <xdr:to>
      <xdr:col>112</xdr:col>
      <xdr:colOff>38100</xdr:colOff>
      <xdr:row>81</xdr:row>
      <xdr:rowOff>170814</xdr:rowOff>
    </xdr:to>
    <xdr:sp macro="" textlink="">
      <xdr:nvSpPr>
        <xdr:cNvPr id="503" name="楕円 502"/>
        <xdr:cNvSpPr/>
      </xdr:nvSpPr>
      <xdr:spPr>
        <a:xfrm>
          <a:off x="21272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125730</xdr:rowOff>
    </xdr:from>
    <xdr:to>
      <xdr:col>116</xdr:col>
      <xdr:colOff>63500</xdr:colOff>
      <xdr:row>81</xdr:row>
      <xdr:rowOff>120014</xdr:rowOff>
    </xdr:to>
    <xdr:cxnSp macro="">
      <xdr:nvCxnSpPr>
        <xdr:cNvPr id="504" name="直線コネクタ 503"/>
        <xdr:cNvCxnSpPr/>
      </xdr:nvCxnSpPr>
      <xdr:spPr>
        <a:xfrm flipV="1">
          <a:off x="21323300" y="13841730"/>
          <a:ext cx="8382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92075</xdr:rowOff>
    </xdr:from>
    <xdr:to>
      <xdr:col>107</xdr:col>
      <xdr:colOff>101600</xdr:colOff>
      <xdr:row>82</xdr:row>
      <xdr:rowOff>22225</xdr:rowOff>
    </xdr:to>
    <xdr:sp macro="" textlink="">
      <xdr:nvSpPr>
        <xdr:cNvPr id="505" name="楕円 504"/>
        <xdr:cNvSpPr/>
      </xdr:nvSpPr>
      <xdr:spPr>
        <a:xfrm>
          <a:off x="20383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120014</xdr:rowOff>
    </xdr:from>
    <xdr:to>
      <xdr:col>111</xdr:col>
      <xdr:colOff>177800</xdr:colOff>
      <xdr:row>81</xdr:row>
      <xdr:rowOff>142875</xdr:rowOff>
    </xdr:to>
    <xdr:cxnSp macro="">
      <xdr:nvCxnSpPr>
        <xdr:cNvPr id="506" name="直線コネクタ 505"/>
        <xdr:cNvCxnSpPr/>
      </xdr:nvCxnSpPr>
      <xdr:spPr>
        <a:xfrm flipV="1">
          <a:off x="20434300" y="140074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111125</xdr:rowOff>
    </xdr:from>
    <xdr:to>
      <xdr:col>102</xdr:col>
      <xdr:colOff>165100</xdr:colOff>
      <xdr:row>82</xdr:row>
      <xdr:rowOff>41275</xdr:rowOff>
    </xdr:to>
    <xdr:sp macro="" textlink="">
      <xdr:nvSpPr>
        <xdr:cNvPr id="507" name="楕円 506"/>
        <xdr:cNvSpPr/>
      </xdr:nvSpPr>
      <xdr:spPr>
        <a:xfrm>
          <a:off x="19494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142875</xdr:rowOff>
    </xdr:from>
    <xdr:to>
      <xdr:col>107</xdr:col>
      <xdr:colOff>50800</xdr:colOff>
      <xdr:row>81</xdr:row>
      <xdr:rowOff>161925</xdr:rowOff>
    </xdr:to>
    <xdr:cxnSp macro="">
      <xdr:nvCxnSpPr>
        <xdr:cNvPr id="508" name="直線コネクタ 507"/>
        <xdr:cNvCxnSpPr/>
      </xdr:nvCxnSpPr>
      <xdr:spPr>
        <a:xfrm flipV="1">
          <a:off x="19545300" y="14030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509" name="n_1aveValue【消防施設】&#10;一人当たり面積"/>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510" name="n_2aveValue【消防施設】&#10;一人当たり面積"/>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511" name="n_3aveValue【消防施設】&#10;一人当たり面積"/>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512" name="n_4aveValue【消防施設】&#10;一人当たり面積"/>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161941</xdr:rowOff>
    </xdr:from>
    <xdr:ext cx="469744" cy="259045"/>
    <xdr:sp macro="" textlink="">
      <xdr:nvSpPr>
        <xdr:cNvPr id="513" name="n_1mainValue【消防施設】&#10;一人当たり面積"/>
        <xdr:cNvSpPr txBox="1"/>
      </xdr:nvSpPr>
      <xdr:spPr>
        <a:xfrm>
          <a:off x="21075727" y="1404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13352</xdr:rowOff>
    </xdr:from>
    <xdr:ext cx="469744" cy="259045"/>
    <xdr:sp macro="" textlink="">
      <xdr:nvSpPr>
        <xdr:cNvPr id="514" name="n_2mainValue【消防施設】&#10;一人当たり面積"/>
        <xdr:cNvSpPr txBox="1"/>
      </xdr:nvSpPr>
      <xdr:spPr>
        <a:xfrm>
          <a:off x="20199427" y="1407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32402</xdr:rowOff>
    </xdr:from>
    <xdr:ext cx="469744" cy="259045"/>
    <xdr:sp macro="" textlink="">
      <xdr:nvSpPr>
        <xdr:cNvPr id="515" name="n_3mainValue【消防施設】&#10;一人当たり面積"/>
        <xdr:cNvSpPr txBox="1"/>
      </xdr:nvSpPr>
      <xdr:spPr>
        <a:xfrm>
          <a:off x="19310427" y="1409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6" name="テキスト ボックス 5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7" name="直線コネクタ 5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8" name="テキスト ボックス 52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9" name="直線コネクタ 5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0" name="テキスト ボックス 5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1" name="直線コネクタ 5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2" name="テキスト ボックス 5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3" name="直線コネクタ 5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4" name="テキスト ボックス 5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5" name="直線コネクタ 5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6" name="テキスト ボックス 53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38" name="テキスト ボックス 53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540" name="直線コネクタ 539"/>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1"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2" name="直線コネクタ 54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543"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544" name="直線コネクタ 543"/>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45"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46" name="フローチャート: 判断 545"/>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547" name="フローチャート: 判断 546"/>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548" name="フローチャート: 判断 547"/>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49" name="フローチャート: 判断 548"/>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550" name="フローチャート: 判断 549"/>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556" name="楕円 555"/>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557" name="【庁舎】&#10;有形固定資産減価償却率該当値テキスト"/>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558" name="楕円 557"/>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114300</xdr:rowOff>
    </xdr:from>
    <xdr:to>
      <xdr:col>85</xdr:col>
      <xdr:colOff>127000</xdr:colOff>
      <xdr:row>106</xdr:row>
      <xdr:rowOff>144780</xdr:rowOff>
    </xdr:to>
    <xdr:cxnSp macro="">
      <xdr:nvCxnSpPr>
        <xdr:cNvPr id="559" name="直線コネクタ 558"/>
        <xdr:cNvCxnSpPr/>
      </xdr:nvCxnSpPr>
      <xdr:spPr>
        <a:xfrm>
          <a:off x="15481300" y="18288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29211</xdr:rowOff>
    </xdr:from>
    <xdr:to>
      <xdr:col>76</xdr:col>
      <xdr:colOff>165100</xdr:colOff>
      <xdr:row>106</xdr:row>
      <xdr:rowOff>130811</xdr:rowOff>
    </xdr:to>
    <xdr:sp macro="" textlink="">
      <xdr:nvSpPr>
        <xdr:cNvPr id="560" name="楕円 559"/>
        <xdr:cNvSpPr/>
      </xdr:nvSpPr>
      <xdr:spPr>
        <a:xfrm>
          <a:off x="14541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80011</xdr:rowOff>
    </xdr:from>
    <xdr:to>
      <xdr:col>81</xdr:col>
      <xdr:colOff>50800</xdr:colOff>
      <xdr:row>106</xdr:row>
      <xdr:rowOff>114300</xdr:rowOff>
    </xdr:to>
    <xdr:cxnSp macro="">
      <xdr:nvCxnSpPr>
        <xdr:cNvPr id="561" name="直線コネクタ 560"/>
        <xdr:cNvCxnSpPr/>
      </xdr:nvCxnSpPr>
      <xdr:spPr>
        <a:xfrm>
          <a:off x="14592300" y="18253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562" name="楕円 561"/>
        <xdr:cNvSpPr/>
      </xdr:nvSpPr>
      <xdr:spPr>
        <a:xfrm>
          <a:off x="1365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45720</xdr:rowOff>
    </xdr:from>
    <xdr:to>
      <xdr:col>76</xdr:col>
      <xdr:colOff>114300</xdr:colOff>
      <xdr:row>106</xdr:row>
      <xdr:rowOff>80011</xdr:rowOff>
    </xdr:to>
    <xdr:cxnSp macro="">
      <xdr:nvCxnSpPr>
        <xdr:cNvPr id="563" name="直線コネクタ 562"/>
        <xdr:cNvCxnSpPr/>
      </xdr:nvCxnSpPr>
      <xdr:spPr>
        <a:xfrm>
          <a:off x="13703300" y="18219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564" name="n_1aveValue【庁舎】&#10;有形固定資産減価償却率"/>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565" name="n_2aveValue【庁舎】&#10;有形固定資産減価償却率"/>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566"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567" name="n_4aveValue【庁舎】&#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156227</xdr:rowOff>
    </xdr:from>
    <xdr:ext cx="405111" cy="259045"/>
    <xdr:sp macro="" textlink="">
      <xdr:nvSpPr>
        <xdr:cNvPr id="568" name="n_1mainValue【庁舎】&#10;有形固定資産減価償却率"/>
        <xdr:cNvSpPr txBox="1"/>
      </xdr:nvSpPr>
      <xdr:spPr>
        <a:xfrm>
          <a:off x="15266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121938</xdr:rowOff>
    </xdr:from>
    <xdr:ext cx="405111" cy="259045"/>
    <xdr:sp macro="" textlink="">
      <xdr:nvSpPr>
        <xdr:cNvPr id="569" name="n_2mainValue【庁舎】&#10;有形固定資産減価償却率"/>
        <xdr:cNvSpPr txBox="1"/>
      </xdr:nvSpPr>
      <xdr:spPr>
        <a:xfrm>
          <a:off x="143897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87647</xdr:rowOff>
    </xdr:from>
    <xdr:ext cx="405111" cy="259045"/>
    <xdr:sp macro="" textlink="">
      <xdr:nvSpPr>
        <xdr:cNvPr id="570" name="n_3mainValue【庁舎】&#10;有形固定資産減価償却率"/>
        <xdr:cNvSpPr txBox="1"/>
      </xdr:nvSpPr>
      <xdr:spPr>
        <a:xfrm>
          <a:off x="13500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1" name="直線コネクタ 5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2" name="テキスト ボックス 5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3" name="直線コネクタ 5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4" name="テキスト ボックス 5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5" name="直線コネクタ 5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86" name="テキスト ボックス 5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7" name="直線コネクタ 5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88" name="テキスト ボックス 5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592" name="直線コネクタ 591"/>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593"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594" name="直線コネクタ 593"/>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595"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596" name="直線コネクタ 595"/>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597" name="【庁舎】&#10;一人当たり面積平均値テキスト"/>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598" name="フローチャート: 判断 597"/>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599" name="フローチャート: 判断 598"/>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600" name="フローチャート: 判断 599"/>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601" name="フローチャート: 判断 600"/>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602" name="フローチャート: 判断 601"/>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54203</xdr:rowOff>
    </xdr:from>
    <xdr:to>
      <xdr:col>116</xdr:col>
      <xdr:colOff>114300</xdr:colOff>
      <xdr:row>106</xdr:row>
      <xdr:rowOff>155803</xdr:rowOff>
    </xdr:to>
    <xdr:sp macro="" textlink="">
      <xdr:nvSpPr>
        <xdr:cNvPr id="608" name="楕円 607"/>
        <xdr:cNvSpPr/>
      </xdr:nvSpPr>
      <xdr:spPr>
        <a:xfrm>
          <a:off x="22110700" y="182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32630</xdr:rowOff>
    </xdr:from>
    <xdr:ext cx="469744" cy="259045"/>
    <xdr:sp macro="" textlink="">
      <xdr:nvSpPr>
        <xdr:cNvPr id="609" name="【庁舎】&#10;一人当たり面積該当値テキスト"/>
        <xdr:cNvSpPr txBox="1"/>
      </xdr:nvSpPr>
      <xdr:spPr>
        <a:xfrm>
          <a:off x="22199600" y="1820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59232</xdr:rowOff>
    </xdr:from>
    <xdr:to>
      <xdr:col>112</xdr:col>
      <xdr:colOff>38100</xdr:colOff>
      <xdr:row>106</xdr:row>
      <xdr:rowOff>160832</xdr:rowOff>
    </xdr:to>
    <xdr:sp macro="" textlink="">
      <xdr:nvSpPr>
        <xdr:cNvPr id="610" name="楕円 609"/>
        <xdr:cNvSpPr/>
      </xdr:nvSpPr>
      <xdr:spPr>
        <a:xfrm>
          <a:off x="21272500" y="182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105003</xdr:rowOff>
    </xdr:from>
    <xdr:to>
      <xdr:col>116</xdr:col>
      <xdr:colOff>63500</xdr:colOff>
      <xdr:row>106</xdr:row>
      <xdr:rowOff>110032</xdr:rowOff>
    </xdr:to>
    <xdr:cxnSp macro="">
      <xdr:nvCxnSpPr>
        <xdr:cNvPr id="611" name="直線コネクタ 610"/>
        <xdr:cNvCxnSpPr/>
      </xdr:nvCxnSpPr>
      <xdr:spPr>
        <a:xfrm flipV="1">
          <a:off x="21323300" y="18278703"/>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67920</xdr:rowOff>
    </xdr:from>
    <xdr:to>
      <xdr:col>107</xdr:col>
      <xdr:colOff>101600</xdr:colOff>
      <xdr:row>106</xdr:row>
      <xdr:rowOff>169520</xdr:rowOff>
    </xdr:to>
    <xdr:sp macro="" textlink="">
      <xdr:nvSpPr>
        <xdr:cNvPr id="612" name="楕円 611"/>
        <xdr:cNvSpPr/>
      </xdr:nvSpPr>
      <xdr:spPr>
        <a:xfrm>
          <a:off x="20383500" y="182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110032</xdr:rowOff>
    </xdr:from>
    <xdr:to>
      <xdr:col>111</xdr:col>
      <xdr:colOff>177800</xdr:colOff>
      <xdr:row>106</xdr:row>
      <xdr:rowOff>118720</xdr:rowOff>
    </xdr:to>
    <xdr:cxnSp macro="">
      <xdr:nvCxnSpPr>
        <xdr:cNvPr id="613" name="直線コネクタ 612"/>
        <xdr:cNvCxnSpPr/>
      </xdr:nvCxnSpPr>
      <xdr:spPr>
        <a:xfrm flipV="1">
          <a:off x="20434300" y="1828373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74777</xdr:rowOff>
    </xdr:from>
    <xdr:to>
      <xdr:col>102</xdr:col>
      <xdr:colOff>165100</xdr:colOff>
      <xdr:row>107</xdr:row>
      <xdr:rowOff>4927</xdr:rowOff>
    </xdr:to>
    <xdr:sp macro="" textlink="">
      <xdr:nvSpPr>
        <xdr:cNvPr id="614" name="楕円 613"/>
        <xdr:cNvSpPr/>
      </xdr:nvSpPr>
      <xdr:spPr>
        <a:xfrm>
          <a:off x="19494500" y="182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118720</xdr:rowOff>
    </xdr:from>
    <xdr:to>
      <xdr:col>107</xdr:col>
      <xdr:colOff>50800</xdr:colOff>
      <xdr:row>106</xdr:row>
      <xdr:rowOff>125577</xdr:rowOff>
    </xdr:to>
    <xdr:cxnSp macro="">
      <xdr:nvCxnSpPr>
        <xdr:cNvPr id="615" name="直線コネクタ 614"/>
        <xdr:cNvCxnSpPr/>
      </xdr:nvCxnSpPr>
      <xdr:spPr>
        <a:xfrm flipV="1">
          <a:off x="19545300" y="1829242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616" name="n_1aveValue【庁舎】&#10;一人当たり面積"/>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617" name="n_2aveValue【庁舎】&#10;一人当たり面積"/>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618" name="n_3aveValue【庁舎】&#10;一人当たり面積"/>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619" name="n_4aveValue【庁舎】&#10;一人当たり面積"/>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151959</xdr:rowOff>
    </xdr:from>
    <xdr:ext cx="469744" cy="259045"/>
    <xdr:sp macro="" textlink="">
      <xdr:nvSpPr>
        <xdr:cNvPr id="620" name="n_1mainValue【庁舎】&#10;一人当たり面積"/>
        <xdr:cNvSpPr txBox="1"/>
      </xdr:nvSpPr>
      <xdr:spPr>
        <a:xfrm>
          <a:off x="21075727" y="1832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160647</xdr:rowOff>
    </xdr:from>
    <xdr:ext cx="469744" cy="259045"/>
    <xdr:sp macro="" textlink="">
      <xdr:nvSpPr>
        <xdr:cNvPr id="621" name="n_2mainValue【庁舎】&#10;一人当たり面積"/>
        <xdr:cNvSpPr txBox="1"/>
      </xdr:nvSpPr>
      <xdr:spPr>
        <a:xfrm>
          <a:off x="20199427" y="183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167504</xdr:rowOff>
    </xdr:from>
    <xdr:ext cx="469744" cy="259045"/>
    <xdr:sp macro="" textlink="">
      <xdr:nvSpPr>
        <xdr:cNvPr id="622" name="n_3mainValue【庁舎】&#10;一人当たり面積"/>
        <xdr:cNvSpPr txBox="1"/>
      </xdr:nvSpPr>
      <xdr:spPr>
        <a:xfrm>
          <a:off x="19310427" y="183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庁舎、保健センターであり、同等な比率となっているのは、福祉施設、市民会館、消防施設である。消防施設は、従来より危機管理の面から、優先的に整備を行ってきているところであり、福祉施設については、第五次総合計画に基づき、高齢者等福祉施設を新規に整備を行った。今後の施設管理は、その他の施設も含めて、総合管理計画に基づき、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特性を考慮のうえ、安全性や経済性を踏まえつつ、損傷等が軽微である早期段階に予防的な修繕等を実施することで、機能の保持・回復を図る。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人口は急激に減少しており、集落においては、人口減少と高齢化は顕著でいわゆる限界集落が出始めている。また、基幹産業の農林業、建設業、建築業は、グローバル化の時代となり急速な価値観の変化に対応しきれていない状況にある。以上の要因から財政基盤は弱く、類似団体の平均をかなり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今後は、第五次総合計画や地方創生総合戦略に沿って、活力あるむらづくりを推進しつつ、行政の効率化に努めることにより財政の健全化を図る。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4" name="直線コネクタ 63"/>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125413</xdr:rowOff>
    </xdr:to>
    <xdr:cxnSp macro="">
      <xdr:nvCxnSpPr>
        <xdr:cNvPr id="67" name="直線コネクタ 66"/>
        <xdr:cNvCxnSpPr/>
      </xdr:nvCxnSpPr>
      <xdr:spPr>
        <a:xfrm flipV="1">
          <a:off x="3225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131445</xdr:rowOff>
    </xdr:to>
    <xdr:cxnSp macro="">
      <xdr:nvCxnSpPr>
        <xdr:cNvPr id="70" name="直線コネクタ 69"/>
        <xdr:cNvCxnSpPr/>
      </xdr:nvCxnSpPr>
      <xdr:spPr>
        <a:xfrm flipV="1">
          <a:off x="2336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3" name="楕円 82"/>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135907</xdr:rowOff>
    </xdr:from>
    <xdr:ext cx="762000" cy="259045"/>
    <xdr:sp macro="" textlink="">
      <xdr:nvSpPr>
        <xdr:cNvPr id="84" name="財政力該当値テキスト"/>
        <xdr:cNvSpPr txBox="1"/>
      </xdr:nvSpPr>
      <xdr:spPr>
        <a:xfrm>
          <a:off x="5041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87" name="楕円 86"/>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88" name="テキスト ボックス 87"/>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第六次行政改革大綱</a:t>
          </a:r>
          <a:r>
            <a:rPr kumimoji="1" lang="en-US" altLang="ja-JP" sz="1300">
              <a:latin typeface="ＭＳ Ｐゴシック" panose="020B0600070205080204" pitchFamily="50" charset="-128"/>
              <a:ea typeface="ＭＳ Ｐゴシック" panose="020B0600070205080204" pitchFamily="50" charset="-128"/>
            </a:rPr>
            <a:t>(R01-R04</a:t>
          </a:r>
          <a:r>
            <a:rPr kumimoji="1" lang="ja-JP" altLang="en-US" sz="1300">
              <a:latin typeface="ＭＳ Ｐゴシック" panose="020B0600070205080204" pitchFamily="50" charset="-128"/>
              <a:ea typeface="ＭＳ Ｐゴシック" panose="020B0600070205080204" pitchFamily="50" charset="-128"/>
            </a:rPr>
            <a:t>）の行財政改革による人件費の抑制や公債費負担適正化計画による起債発行額の抑制を行なってきた。</a:t>
          </a:r>
        </a:p>
        <a:p>
          <a:r>
            <a:rPr kumimoji="1" lang="ja-JP" altLang="en-US" sz="1300">
              <a:latin typeface="ＭＳ Ｐゴシック" panose="020B0600070205080204" pitchFamily="50" charset="-128"/>
              <a:ea typeface="ＭＳ Ｐゴシック" panose="020B0600070205080204" pitchFamily="50" charset="-128"/>
            </a:rPr>
            <a:t>　今後も維持補修費や扶助費の増加も見込まれるため、比率の改善は望めないが、事務事業の費用対効果を厳しく点検し、優先順位を見極めながら、計画的な事業推進を図る。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65</xdr:row>
      <xdr:rowOff>114046</xdr:rowOff>
    </xdr:to>
    <xdr:cxnSp macro="">
      <xdr:nvCxnSpPr>
        <xdr:cNvPr id="125" name="直線コネクタ 124"/>
        <xdr:cNvCxnSpPr/>
      </xdr:nvCxnSpPr>
      <xdr:spPr>
        <a:xfrm flipV="1">
          <a:off x="4114800" y="112196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65</xdr:row>
      <xdr:rowOff>114046</xdr:rowOff>
    </xdr:to>
    <xdr:cxnSp macro="">
      <xdr:nvCxnSpPr>
        <xdr:cNvPr id="128" name="直線コネクタ 127"/>
        <xdr:cNvCxnSpPr/>
      </xdr:nvCxnSpPr>
      <xdr:spPr>
        <a:xfrm>
          <a:off x="3225800" y="1109903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126238</xdr:rowOff>
    </xdr:to>
    <xdr:cxnSp macro="">
      <xdr:nvCxnSpPr>
        <xdr:cNvPr id="131" name="直線コネクタ 130"/>
        <xdr:cNvCxnSpPr/>
      </xdr:nvCxnSpPr>
      <xdr:spPr>
        <a:xfrm>
          <a:off x="2336800" y="1096873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63</xdr:row>
      <xdr:rowOff>167386</xdr:rowOff>
    </xdr:to>
    <xdr:cxnSp macro="">
      <xdr:nvCxnSpPr>
        <xdr:cNvPr id="134" name="直線コネクタ 133"/>
        <xdr:cNvCxnSpPr/>
      </xdr:nvCxnSpPr>
      <xdr:spPr>
        <a:xfrm>
          <a:off x="1447800" y="109446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44" name="楕円 143"/>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168165</xdr:rowOff>
    </xdr:from>
    <xdr:ext cx="762000" cy="259045"/>
    <xdr:sp macro="" textlink="">
      <xdr:nvSpPr>
        <xdr:cNvPr id="145" name="財政構造の弾力性該当値テキスト"/>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46" name="楕円 145"/>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47" name="テキスト ボックス 146"/>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48" name="楕円 147"/>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49" name="テキスト ボックス 148"/>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0" name="楕円 149"/>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1" name="テキスト ボックス 150"/>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2" name="楕円 151"/>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7383</xdr:rowOff>
    </xdr:from>
    <xdr:ext cx="762000" cy="259045"/>
    <xdr:sp macro="" textlink="">
      <xdr:nvSpPr>
        <xdr:cNvPr id="153" name="テキスト ボックス 152"/>
        <xdr:cNvSpPr txBox="1"/>
      </xdr:nvSpPr>
      <xdr:spPr>
        <a:xfrm>
          <a:off x="1066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終了後、新たな行財政改革の指針として、行政改革大綱を策定した。特に財政に大きな影響を与える定員管理適正化計画については、適正かつ計画的な職員の任用に努めているが、人口対策など政策的業務については、人員の確保と育成が必要である。</a:t>
          </a:r>
        </a:p>
        <a:p>
          <a:r>
            <a:rPr kumimoji="1" lang="ja-JP" altLang="en-US" sz="1300">
              <a:latin typeface="ＭＳ Ｐゴシック" panose="020B0600070205080204" pitchFamily="50" charset="-128"/>
              <a:ea typeface="ＭＳ Ｐゴシック" panose="020B0600070205080204" pitchFamily="50" charset="-128"/>
            </a:rPr>
            <a:t>　また、大きく増加した要因としては、地方創生事業により、各種の地域活性化事業に取り組んだことにより、物件費が大きく増加したことが挙げられる。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67329</xdr:rowOff>
    </xdr:from>
    <xdr:to>
      <xdr:col>23</xdr:col>
      <xdr:colOff>133350</xdr:colOff>
      <xdr:row>81</xdr:row>
      <xdr:rowOff>136282</xdr:rowOff>
    </xdr:to>
    <xdr:cxnSp macro="">
      <xdr:nvCxnSpPr>
        <xdr:cNvPr id="188" name="直線コネクタ 187"/>
        <xdr:cNvCxnSpPr/>
      </xdr:nvCxnSpPr>
      <xdr:spPr>
        <a:xfrm>
          <a:off x="4114800" y="13954779"/>
          <a:ext cx="838200" cy="6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56102</xdr:rowOff>
    </xdr:from>
    <xdr:to>
      <xdr:col>19</xdr:col>
      <xdr:colOff>133350</xdr:colOff>
      <xdr:row>81</xdr:row>
      <xdr:rowOff>67329</xdr:rowOff>
    </xdr:to>
    <xdr:cxnSp macro="">
      <xdr:nvCxnSpPr>
        <xdr:cNvPr id="191" name="直線コネクタ 190"/>
        <xdr:cNvCxnSpPr/>
      </xdr:nvCxnSpPr>
      <xdr:spPr>
        <a:xfrm>
          <a:off x="3225800" y="13943552"/>
          <a:ext cx="889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29096</xdr:rowOff>
    </xdr:from>
    <xdr:to>
      <xdr:col>15</xdr:col>
      <xdr:colOff>82550</xdr:colOff>
      <xdr:row>81</xdr:row>
      <xdr:rowOff>56102</xdr:rowOff>
    </xdr:to>
    <xdr:cxnSp macro="">
      <xdr:nvCxnSpPr>
        <xdr:cNvPr id="194" name="直線コネクタ 193"/>
        <xdr:cNvCxnSpPr/>
      </xdr:nvCxnSpPr>
      <xdr:spPr>
        <a:xfrm>
          <a:off x="2336800" y="13916546"/>
          <a:ext cx="889000" cy="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155341</xdr:rowOff>
    </xdr:from>
    <xdr:to>
      <xdr:col>11</xdr:col>
      <xdr:colOff>31750</xdr:colOff>
      <xdr:row>81</xdr:row>
      <xdr:rowOff>29096</xdr:rowOff>
    </xdr:to>
    <xdr:cxnSp macro="">
      <xdr:nvCxnSpPr>
        <xdr:cNvPr id="197" name="直線コネクタ 196"/>
        <xdr:cNvCxnSpPr/>
      </xdr:nvCxnSpPr>
      <xdr:spPr>
        <a:xfrm>
          <a:off x="1447800" y="13871341"/>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85482</xdr:rowOff>
    </xdr:from>
    <xdr:to>
      <xdr:col>23</xdr:col>
      <xdr:colOff>184150</xdr:colOff>
      <xdr:row>82</xdr:row>
      <xdr:rowOff>15632</xdr:rowOff>
    </xdr:to>
    <xdr:sp macro="" textlink="">
      <xdr:nvSpPr>
        <xdr:cNvPr id="207" name="楕円 206"/>
        <xdr:cNvSpPr/>
      </xdr:nvSpPr>
      <xdr:spPr>
        <a:xfrm>
          <a:off x="4902200" y="139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57559</xdr:rowOff>
    </xdr:from>
    <xdr:ext cx="762000" cy="259045"/>
    <xdr:sp macro="" textlink="">
      <xdr:nvSpPr>
        <xdr:cNvPr id="208" name="人件費・物件費等の状況該当値テキスト"/>
        <xdr:cNvSpPr txBox="1"/>
      </xdr:nvSpPr>
      <xdr:spPr>
        <a:xfrm>
          <a:off x="5041900" y="139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16529</xdr:rowOff>
    </xdr:from>
    <xdr:to>
      <xdr:col>19</xdr:col>
      <xdr:colOff>184150</xdr:colOff>
      <xdr:row>81</xdr:row>
      <xdr:rowOff>118129</xdr:rowOff>
    </xdr:to>
    <xdr:sp macro="" textlink="">
      <xdr:nvSpPr>
        <xdr:cNvPr id="209" name="楕円 208"/>
        <xdr:cNvSpPr/>
      </xdr:nvSpPr>
      <xdr:spPr>
        <a:xfrm>
          <a:off x="4064000" y="139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102906</xdr:rowOff>
    </xdr:from>
    <xdr:ext cx="736600" cy="259045"/>
    <xdr:sp macro="" textlink="">
      <xdr:nvSpPr>
        <xdr:cNvPr id="210" name="テキスト ボックス 209"/>
        <xdr:cNvSpPr txBox="1"/>
      </xdr:nvSpPr>
      <xdr:spPr>
        <a:xfrm>
          <a:off x="3733800" y="1399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5302</xdr:rowOff>
    </xdr:from>
    <xdr:to>
      <xdr:col>15</xdr:col>
      <xdr:colOff>133350</xdr:colOff>
      <xdr:row>81</xdr:row>
      <xdr:rowOff>106902</xdr:rowOff>
    </xdr:to>
    <xdr:sp macro="" textlink="">
      <xdr:nvSpPr>
        <xdr:cNvPr id="211" name="楕円 210"/>
        <xdr:cNvSpPr/>
      </xdr:nvSpPr>
      <xdr:spPr>
        <a:xfrm>
          <a:off x="3175000" y="138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91679</xdr:rowOff>
    </xdr:from>
    <xdr:ext cx="762000" cy="259045"/>
    <xdr:sp macro="" textlink="">
      <xdr:nvSpPr>
        <xdr:cNvPr id="212" name="テキスト ボックス 211"/>
        <xdr:cNvSpPr txBox="1"/>
      </xdr:nvSpPr>
      <xdr:spPr>
        <a:xfrm>
          <a:off x="2844800" y="1397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149746</xdr:rowOff>
    </xdr:from>
    <xdr:to>
      <xdr:col>11</xdr:col>
      <xdr:colOff>82550</xdr:colOff>
      <xdr:row>81</xdr:row>
      <xdr:rowOff>79896</xdr:rowOff>
    </xdr:to>
    <xdr:sp macro="" textlink="">
      <xdr:nvSpPr>
        <xdr:cNvPr id="213" name="楕円 212"/>
        <xdr:cNvSpPr/>
      </xdr:nvSpPr>
      <xdr:spPr>
        <a:xfrm>
          <a:off x="2286000" y="138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64673</xdr:rowOff>
    </xdr:from>
    <xdr:ext cx="762000" cy="259045"/>
    <xdr:sp macro="" textlink="">
      <xdr:nvSpPr>
        <xdr:cNvPr id="214" name="テキスト ボックス 213"/>
        <xdr:cNvSpPr txBox="1"/>
      </xdr:nvSpPr>
      <xdr:spPr>
        <a:xfrm>
          <a:off x="1955800" y="1395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104541</xdr:rowOff>
    </xdr:from>
    <xdr:to>
      <xdr:col>7</xdr:col>
      <xdr:colOff>31750</xdr:colOff>
      <xdr:row>81</xdr:row>
      <xdr:rowOff>34691</xdr:rowOff>
    </xdr:to>
    <xdr:sp macro="" textlink="">
      <xdr:nvSpPr>
        <xdr:cNvPr id="215" name="楕円 214"/>
        <xdr:cNvSpPr/>
      </xdr:nvSpPr>
      <xdr:spPr>
        <a:xfrm>
          <a:off x="1397000" y="138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19468</xdr:rowOff>
    </xdr:from>
    <xdr:ext cx="762000" cy="259045"/>
    <xdr:sp macro="" textlink="">
      <xdr:nvSpPr>
        <xdr:cNvPr id="216" name="テキスト ボックス 215"/>
        <xdr:cNvSpPr txBox="1"/>
      </xdr:nvSpPr>
      <xdr:spPr>
        <a:xfrm>
          <a:off x="1066800" y="1390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以前より低い水準で推移しているラスパイレス指数であるが、今後も、定員管理適正化計画や人事考課と連動して、適切な管理を行っていく。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14732</xdr:rowOff>
    </xdr:from>
    <xdr:to>
      <xdr:col>81</xdr:col>
      <xdr:colOff>44450</xdr:colOff>
      <xdr:row>86</xdr:row>
      <xdr:rowOff>120904</xdr:rowOff>
    </xdr:to>
    <xdr:cxnSp macro="">
      <xdr:nvCxnSpPr>
        <xdr:cNvPr id="248" name="直線コネクタ 247"/>
        <xdr:cNvCxnSpPr/>
      </xdr:nvCxnSpPr>
      <xdr:spPr>
        <a:xfrm>
          <a:off x="16179800" y="1475943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14732</xdr:rowOff>
    </xdr:to>
    <xdr:cxnSp macro="">
      <xdr:nvCxnSpPr>
        <xdr:cNvPr id="251" name="直線コネクタ 250"/>
        <xdr:cNvCxnSpPr/>
      </xdr:nvCxnSpPr>
      <xdr:spPr>
        <a:xfrm>
          <a:off x="15290800" y="147497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5080</xdr:rowOff>
    </xdr:to>
    <xdr:cxnSp macro="">
      <xdr:nvCxnSpPr>
        <xdr:cNvPr id="254" name="直線コネクタ 253"/>
        <xdr:cNvCxnSpPr/>
      </xdr:nvCxnSpPr>
      <xdr:spPr>
        <a:xfrm>
          <a:off x="14401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70358</xdr:rowOff>
    </xdr:from>
    <xdr:to>
      <xdr:col>68</xdr:col>
      <xdr:colOff>152400</xdr:colOff>
      <xdr:row>85</xdr:row>
      <xdr:rowOff>128270</xdr:rowOff>
    </xdr:to>
    <xdr:cxnSp macro="">
      <xdr:nvCxnSpPr>
        <xdr:cNvPr id="257" name="直線コネクタ 256"/>
        <xdr:cNvCxnSpPr/>
      </xdr:nvCxnSpPr>
      <xdr:spPr>
        <a:xfrm>
          <a:off x="13512800" y="1464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70104</xdr:rowOff>
    </xdr:from>
    <xdr:to>
      <xdr:col>81</xdr:col>
      <xdr:colOff>95250</xdr:colOff>
      <xdr:row>87</xdr:row>
      <xdr:rowOff>254</xdr:rowOff>
    </xdr:to>
    <xdr:sp macro="" textlink="">
      <xdr:nvSpPr>
        <xdr:cNvPr id="267" name="楕円 266"/>
        <xdr:cNvSpPr/>
      </xdr:nvSpPr>
      <xdr:spPr>
        <a:xfrm>
          <a:off x="169672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86631</xdr:rowOff>
    </xdr:from>
    <xdr:ext cx="762000" cy="259045"/>
    <xdr:sp macro="" textlink="">
      <xdr:nvSpPr>
        <xdr:cNvPr id="268" name="給与水準   （国との比較）該当値テキスト"/>
        <xdr:cNvSpPr txBox="1"/>
      </xdr:nvSpPr>
      <xdr:spPr>
        <a:xfrm>
          <a:off x="171069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135382</xdr:rowOff>
    </xdr:from>
    <xdr:to>
      <xdr:col>77</xdr:col>
      <xdr:colOff>95250</xdr:colOff>
      <xdr:row>86</xdr:row>
      <xdr:rowOff>65532</xdr:rowOff>
    </xdr:to>
    <xdr:sp macro="" textlink="">
      <xdr:nvSpPr>
        <xdr:cNvPr id="269" name="楕円 268"/>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75709</xdr:rowOff>
    </xdr:from>
    <xdr:ext cx="736600" cy="259045"/>
    <xdr:sp macro="" textlink="">
      <xdr:nvSpPr>
        <xdr:cNvPr id="270" name="テキスト ボックス 269"/>
        <xdr:cNvSpPr txBox="1"/>
      </xdr:nvSpPr>
      <xdr:spPr>
        <a:xfrm>
          <a:off x="15798800" y="1447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1" name="楕円 270"/>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72" name="テキスト ボックス 271"/>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3" name="楕円 272"/>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74" name="テキスト ボックス 273"/>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19558</xdr:rowOff>
    </xdr:from>
    <xdr:to>
      <xdr:col>64</xdr:col>
      <xdr:colOff>152400</xdr:colOff>
      <xdr:row>85</xdr:row>
      <xdr:rowOff>121158</xdr:rowOff>
    </xdr:to>
    <xdr:sp macro="" textlink="">
      <xdr:nvSpPr>
        <xdr:cNvPr id="275" name="楕円 274"/>
        <xdr:cNvSpPr/>
      </xdr:nvSpPr>
      <xdr:spPr>
        <a:xfrm>
          <a:off x="13462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131335</xdr:rowOff>
    </xdr:from>
    <xdr:ext cx="762000" cy="259045"/>
    <xdr:sp macro="" textlink="">
      <xdr:nvSpPr>
        <xdr:cNvPr id="276" name="テキスト ボックス 275"/>
        <xdr:cNvSpPr txBox="1"/>
      </xdr:nvSpPr>
      <xdr:spPr>
        <a:xfrm>
          <a:off x="13131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財政に大きく影響する職員数については、第六次行政改革大綱の、</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の目標数値は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人であったが、実際は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人となった。</a:t>
          </a:r>
        </a:p>
        <a:p>
          <a:r>
            <a:rPr kumimoji="1" lang="ja-JP" altLang="en-US" sz="1300">
              <a:latin typeface="ＭＳ Ｐゴシック" panose="020B0600070205080204" pitchFamily="50" charset="-128"/>
              <a:ea typeface="ＭＳ Ｐゴシック" panose="020B0600070205080204" pitchFamily="50" charset="-128"/>
            </a:rPr>
            <a:t>  基本的な方針としては、人口対策など政策的業務については、人員体制も充実させていきたいと考えている。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22659</xdr:rowOff>
    </xdr:from>
    <xdr:to>
      <xdr:col>81</xdr:col>
      <xdr:colOff>44450</xdr:colOff>
      <xdr:row>61</xdr:row>
      <xdr:rowOff>39952</xdr:rowOff>
    </xdr:to>
    <xdr:cxnSp macro="">
      <xdr:nvCxnSpPr>
        <xdr:cNvPr id="310" name="直線コネクタ 309"/>
        <xdr:cNvCxnSpPr/>
      </xdr:nvCxnSpPr>
      <xdr:spPr>
        <a:xfrm>
          <a:off x="16179800" y="10481109"/>
          <a:ext cx="8382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162941</xdr:rowOff>
    </xdr:from>
    <xdr:to>
      <xdr:col>77</xdr:col>
      <xdr:colOff>44450</xdr:colOff>
      <xdr:row>61</xdr:row>
      <xdr:rowOff>22659</xdr:rowOff>
    </xdr:to>
    <xdr:cxnSp macro="">
      <xdr:nvCxnSpPr>
        <xdr:cNvPr id="313" name="直線コネクタ 312"/>
        <xdr:cNvCxnSpPr/>
      </xdr:nvCxnSpPr>
      <xdr:spPr>
        <a:xfrm>
          <a:off x="15290800" y="10449941"/>
          <a:ext cx="889000" cy="3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152484</xdr:rowOff>
    </xdr:from>
    <xdr:to>
      <xdr:col>72</xdr:col>
      <xdr:colOff>203200</xdr:colOff>
      <xdr:row>60</xdr:row>
      <xdr:rowOff>162941</xdr:rowOff>
    </xdr:to>
    <xdr:cxnSp macro="">
      <xdr:nvCxnSpPr>
        <xdr:cNvPr id="316" name="直線コネクタ 315"/>
        <xdr:cNvCxnSpPr/>
      </xdr:nvCxnSpPr>
      <xdr:spPr>
        <a:xfrm>
          <a:off x="14401800" y="1043948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126947</xdr:rowOff>
    </xdr:from>
    <xdr:to>
      <xdr:col>68</xdr:col>
      <xdr:colOff>152400</xdr:colOff>
      <xdr:row>60</xdr:row>
      <xdr:rowOff>152484</xdr:rowOff>
    </xdr:to>
    <xdr:cxnSp macro="">
      <xdr:nvCxnSpPr>
        <xdr:cNvPr id="319" name="直線コネクタ 318"/>
        <xdr:cNvCxnSpPr/>
      </xdr:nvCxnSpPr>
      <xdr:spPr>
        <a:xfrm>
          <a:off x="13512800" y="10413947"/>
          <a:ext cx="889000" cy="2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160602</xdr:rowOff>
    </xdr:from>
    <xdr:to>
      <xdr:col>81</xdr:col>
      <xdr:colOff>95250</xdr:colOff>
      <xdr:row>61</xdr:row>
      <xdr:rowOff>90752</xdr:rowOff>
    </xdr:to>
    <xdr:sp macro="" textlink="">
      <xdr:nvSpPr>
        <xdr:cNvPr id="329" name="楕円 328"/>
        <xdr:cNvSpPr/>
      </xdr:nvSpPr>
      <xdr:spPr>
        <a:xfrm>
          <a:off x="16967200" y="104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132679</xdr:rowOff>
    </xdr:from>
    <xdr:ext cx="762000" cy="259045"/>
    <xdr:sp macro="" textlink="">
      <xdr:nvSpPr>
        <xdr:cNvPr id="330" name="定員管理の状況該当値テキスト"/>
        <xdr:cNvSpPr txBox="1"/>
      </xdr:nvSpPr>
      <xdr:spPr>
        <a:xfrm>
          <a:off x="17106900" y="1041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143309</xdr:rowOff>
    </xdr:from>
    <xdr:to>
      <xdr:col>77</xdr:col>
      <xdr:colOff>95250</xdr:colOff>
      <xdr:row>61</xdr:row>
      <xdr:rowOff>73459</xdr:rowOff>
    </xdr:to>
    <xdr:sp macro="" textlink="">
      <xdr:nvSpPr>
        <xdr:cNvPr id="331" name="楕円 330"/>
        <xdr:cNvSpPr/>
      </xdr:nvSpPr>
      <xdr:spPr>
        <a:xfrm>
          <a:off x="16129000" y="104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58236</xdr:rowOff>
    </xdr:from>
    <xdr:ext cx="736600" cy="259045"/>
    <xdr:sp macro="" textlink="">
      <xdr:nvSpPr>
        <xdr:cNvPr id="332" name="テキスト ボックス 331"/>
        <xdr:cNvSpPr txBox="1"/>
      </xdr:nvSpPr>
      <xdr:spPr>
        <a:xfrm>
          <a:off x="15798800" y="10516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112141</xdr:rowOff>
    </xdr:from>
    <xdr:to>
      <xdr:col>73</xdr:col>
      <xdr:colOff>44450</xdr:colOff>
      <xdr:row>61</xdr:row>
      <xdr:rowOff>42291</xdr:rowOff>
    </xdr:to>
    <xdr:sp macro="" textlink="">
      <xdr:nvSpPr>
        <xdr:cNvPr id="333" name="楕円 332"/>
        <xdr:cNvSpPr/>
      </xdr:nvSpPr>
      <xdr:spPr>
        <a:xfrm>
          <a:off x="15240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27068</xdr:rowOff>
    </xdr:from>
    <xdr:ext cx="762000" cy="259045"/>
    <xdr:sp macro="" textlink="">
      <xdr:nvSpPr>
        <xdr:cNvPr id="334" name="テキスト ボックス 333"/>
        <xdr:cNvSpPr txBox="1"/>
      </xdr:nvSpPr>
      <xdr:spPr>
        <a:xfrm>
          <a:off x="14909800" y="1048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101684</xdr:rowOff>
    </xdr:from>
    <xdr:to>
      <xdr:col>68</xdr:col>
      <xdr:colOff>203200</xdr:colOff>
      <xdr:row>61</xdr:row>
      <xdr:rowOff>31834</xdr:rowOff>
    </xdr:to>
    <xdr:sp macro="" textlink="">
      <xdr:nvSpPr>
        <xdr:cNvPr id="335" name="楕円 334"/>
        <xdr:cNvSpPr/>
      </xdr:nvSpPr>
      <xdr:spPr>
        <a:xfrm>
          <a:off x="14351000" y="103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16611</xdr:rowOff>
    </xdr:from>
    <xdr:ext cx="762000" cy="259045"/>
    <xdr:sp macro="" textlink="">
      <xdr:nvSpPr>
        <xdr:cNvPr id="336" name="テキスト ボックス 335"/>
        <xdr:cNvSpPr txBox="1"/>
      </xdr:nvSpPr>
      <xdr:spPr>
        <a:xfrm>
          <a:off x="14020800" y="1047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76147</xdr:rowOff>
    </xdr:from>
    <xdr:to>
      <xdr:col>64</xdr:col>
      <xdr:colOff>152400</xdr:colOff>
      <xdr:row>61</xdr:row>
      <xdr:rowOff>6297</xdr:rowOff>
    </xdr:to>
    <xdr:sp macro="" textlink="">
      <xdr:nvSpPr>
        <xdr:cNvPr id="337" name="楕円 336"/>
        <xdr:cNvSpPr/>
      </xdr:nvSpPr>
      <xdr:spPr>
        <a:xfrm>
          <a:off x="13462000" y="103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162524</xdr:rowOff>
    </xdr:from>
    <xdr:ext cx="762000" cy="259045"/>
    <xdr:sp macro="" textlink="">
      <xdr:nvSpPr>
        <xdr:cNvPr id="338" name="テキスト ボックス 337"/>
        <xdr:cNvSpPr txBox="1"/>
      </xdr:nvSpPr>
      <xdr:spPr>
        <a:xfrm>
          <a:off x="13131800" y="1044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数値が高い要因のひとつとなっている簡易水道事業に係る償還金等については、償還期間が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年と長いため、「公営企業に要る経費の財源とする地方債の償還の財源に充てたと認められる繰入金」での改善は見込めない。</a:t>
          </a:r>
        </a:p>
        <a:p>
          <a:r>
            <a:rPr kumimoji="1" lang="ja-JP" altLang="en-US" sz="1300">
              <a:latin typeface="ＭＳ Ｐゴシック" panose="020B0600070205080204" pitchFamily="50" charset="-128"/>
              <a:ea typeface="ＭＳ Ｐゴシック" panose="020B0600070205080204" pitchFamily="50" charset="-128"/>
            </a:rPr>
            <a:t>　また、今後は借入と償還のバランスを考慮しながら、公債費負担管理を行っていくこととしている。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100754</xdr:rowOff>
    </xdr:to>
    <xdr:cxnSp macro="">
      <xdr:nvCxnSpPr>
        <xdr:cNvPr id="371" name="直線コネクタ 370"/>
        <xdr:cNvCxnSpPr/>
      </xdr:nvCxnSpPr>
      <xdr:spPr>
        <a:xfrm>
          <a:off x="16179800" y="754803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44</xdr:row>
      <xdr:rowOff>4233</xdr:rowOff>
    </xdr:to>
    <xdr:cxnSp macro="">
      <xdr:nvCxnSpPr>
        <xdr:cNvPr id="374" name="直線コネクタ 373"/>
        <xdr:cNvCxnSpPr/>
      </xdr:nvCxnSpPr>
      <xdr:spPr>
        <a:xfrm>
          <a:off x="15290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95250</xdr:rowOff>
    </xdr:to>
    <xdr:cxnSp macro="">
      <xdr:nvCxnSpPr>
        <xdr:cNvPr id="377" name="直線コネクタ 376"/>
        <xdr:cNvCxnSpPr/>
      </xdr:nvCxnSpPr>
      <xdr:spPr>
        <a:xfrm>
          <a:off x="14401800" y="74032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30904</xdr:rowOff>
    </xdr:to>
    <xdr:cxnSp macro="">
      <xdr:nvCxnSpPr>
        <xdr:cNvPr id="380" name="直線コネクタ 379"/>
        <xdr:cNvCxnSpPr/>
      </xdr:nvCxnSpPr>
      <xdr:spPr>
        <a:xfrm>
          <a:off x="13512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49954</xdr:rowOff>
    </xdr:from>
    <xdr:to>
      <xdr:col>81</xdr:col>
      <xdr:colOff>95250</xdr:colOff>
      <xdr:row>44</xdr:row>
      <xdr:rowOff>151554</xdr:rowOff>
    </xdr:to>
    <xdr:sp macro="" textlink="">
      <xdr:nvSpPr>
        <xdr:cNvPr id="390" name="楕円 389"/>
        <xdr:cNvSpPr/>
      </xdr:nvSpPr>
      <xdr:spPr>
        <a:xfrm>
          <a:off x="16967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22031</xdr:rowOff>
    </xdr:from>
    <xdr:ext cx="762000" cy="259045"/>
    <xdr:sp macro="" textlink="">
      <xdr:nvSpPr>
        <xdr:cNvPr id="391" name="公債費負担の状況該当値テキスト"/>
        <xdr:cNvSpPr txBox="1"/>
      </xdr:nvSpPr>
      <xdr:spPr>
        <a:xfrm>
          <a:off x="17106900" y="756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392" name="楕円 391"/>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393" name="テキスト ボックス 392"/>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394" name="楕円 393"/>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395" name="テキスト ボックス 394"/>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396" name="楕円 395"/>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397" name="テキスト ボックス 396"/>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8" name="楕円 397"/>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399" name="テキスト ボックス 398"/>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においては、</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％であり、</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61.3</a:t>
          </a:r>
          <a:r>
            <a:rPr kumimoji="1" lang="ja-JP" altLang="en-US" sz="1300">
              <a:latin typeface="ＭＳ Ｐゴシック" panose="020B0600070205080204" pitchFamily="50" charset="-128"/>
              <a:ea typeface="ＭＳ Ｐゴシック" panose="020B0600070205080204" pitchFamily="50" charset="-128"/>
            </a:rPr>
            <a:t>％となっている。その主な要因としては、起債発行による地方債残高の増加が挙げられる。</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には改善し</a:t>
          </a:r>
          <a:r>
            <a:rPr kumimoji="1" lang="en-US" altLang="ja-JP" sz="1300">
              <a:latin typeface="ＭＳ Ｐゴシック" panose="020B0600070205080204" pitchFamily="50" charset="-128"/>
              <a:ea typeface="ＭＳ Ｐゴシック" panose="020B0600070205080204" pitchFamily="50" charset="-128"/>
            </a:rPr>
            <a:t>48.1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今後も、計画的な定員管理と実質公債費比率と連動した計画的な起債発行を行うとともに、充当可能資金の確保面で、財政調整基金の積立額については、大規模災害等への備えとして、標準財政規模の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相当は、常時確保しておくこととしている。</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100824</xdr:rowOff>
    </xdr:from>
    <xdr:to>
      <xdr:col>81</xdr:col>
      <xdr:colOff>44450</xdr:colOff>
      <xdr:row>18</xdr:row>
      <xdr:rowOff>106327</xdr:rowOff>
    </xdr:to>
    <xdr:cxnSp macro="">
      <xdr:nvCxnSpPr>
        <xdr:cNvPr id="433" name="直線コネクタ 432"/>
        <xdr:cNvCxnSpPr/>
      </xdr:nvCxnSpPr>
      <xdr:spPr>
        <a:xfrm flipV="1">
          <a:off x="16179800" y="3015474"/>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8325</xdr:rowOff>
    </xdr:from>
    <xdr:to>
      <xdr:col>77</xdr:col>
      <xdr:colOff>44450</xdr:colOff>
      <xdr:row>18</xdr:row>
      <xdr:rowOff>106327</xdr:rowOff>
    </xdr:to>
    <xdr:cxnSp macro="">
      <xdr:nvCxnSpPr>
        <xdr:cNvPr id="436" name="直線コネクタ 435"/>
        <xdr:cNvCxnSpPr/>
      </xdr:nvCxnSpPr>
      <xdr:spPr>
        <a:xfrm>
          <a:off x="15290800" y="2922975"/>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133915</xdr:rowOff>
    </xdr:from>
    <xdr:to>
      <xdr:col>72</xdr:col>
      <xdr:colOff>203200</xdr:colOff>
      <xdr:row>17</xdr:row>
      <xdr:rowOff>8325</xdr:rowOff>
    </xdr:to>
    <xdr:cxnSp macro="">
      <xdr:nvCxnSpPr>
        <xdr:cNvPr id="439" name="直線コネクタ 438"/>
        <xdr:cNvCxnSpPr/>
      </xdr:nvCxnSpPr>
      <xdr:spPr>
        <a:xfrm>
          <a:off x="14401800" y="2534215"/>
          <a:ext cx="889000" cy="38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133915</xdr:rowOff>
    </xdr:from>
    <xdr:to>
      <xdr:col>68</xdr:col>
      <xdr:colOff>152400</xdr:colOff>
      <xdr:row>15</xdr:row>
      <xdr:rowOff>91158</xdr:rowOff>
    </xdr:to>
    <xdr:cxnSp macro="">
      <xdr:nvCxnSpPr>
        <xdr:cNvPr id="442" name="直線コネクタ 441"/>
        <xdr:cNvCxnSpPr/>
      </xdr:nvCxnSpPr>
      <xdr:spPr>
        <a:xfrm flipV="1">
          <a:off x="13512800" y="2534215"/>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50024</xdr:rowOff>
    </xdr:from>
    <xdr:to>
      <xdr:col>81</xdr:col>
      <xdr:colOff>95250</xdr:colOff>
      <xdr:row>17</xdr:row>
      <xdr:rowOff>151624</xdr:rowOff>
    </xdr:to>
    <xdr:sp macro="" textlink="">
      <xdr:nvSpPr>
        <xdr:cNvPr id="452" name="楕円 451"/>
        <xdr:cNvSpPr/>
      </xdr:nvSpPr>
      <xdr:spPr>
        <a:xfrm>
          <a:off x="16967200" y="29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22101</xdr:rowOff>
    </xdr:from>
    <xdr:ext cx="762000" cy="259045"/>
    <xdr:sp macro="" textlink="">
      <xdr:nvSpPr>
        <xdr:cNvPr id="453" name="将来負担の状況該当値テキスト"/>
        <xdr:cNvSpPr txBox="1"/>
      </xdr:nvSpPr>
      <xdr:spPr>
        <a:xfrm>
          <a:off x="17106900" y="293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55527</xdr:rowOff>
    </xdr:from>
    <xdr:to>
      <xdr:col>77</xdr:col>
      <xdr:colOff>95250</xdr:colOff>
      <xdr:row>18</xdr:row>
      <xdr:rowOff>157127</xdr:rowOff>
    </xdr:to>
    <xdr:sp macro="" textlink="">
      <xdr:nvSpPr>
        <xdr:cNvPr id="454" name="楕円 453"/>
        <xdr:cNvSpPr/>
      </xdr:nvSpPr>
      <xdr:spPr>
        <a:xfrm>
          <a:off x="16129000" y="314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141904</xdr:rowOff>
    </xdr:from>
    <xdr:ext cx="736600" cy="259045"/>
    <xdr:sp macro="" textlink="">
      <xdr:nvSpPr>
        <xdr:cNvPr id="455" name="テキスト ボックス 454"/>
        <xdr:cNvSpPr txBox="1"/>
      </xdr:nvSpPr>
      <xdr:spPr>
        <a:xfrm>
          <a:off x="15798800" y="3228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128975</xdr:rowOff>
    </xdr:from>
    <xdr:to>
      <xdr:col>73</xdr:col>
      <xdr:colOff>44450</xdr:colOff>
      <xdr:row>17</xdr:row>
      <xdr:rowOff>59125</xdr:rowOff>
    </xdr:to>
    <xdr:sp macro="" textlink="">
      <xdr:nvSpPr>
        <xdr:cNvPr id="456" name="楕円 455"/>
        <xdr:cNvSpPr/>
      </xdr:nvSpPr>
      <xdr:spPr>
        <a:xfrm>
          <a:off x="15240000" y="28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43902</xdr:rowOff>
    </xdr:from>
    <xdr:ext cx="762000" cy="259045"/>
    <xdr:sp macro="" textlink="">
      <xdr:nvSpPr>
        <xdr:cNvPr id="457" name="テキスト ボックス 456"/>
        <xdr:cNvSpPr txBox="1"/>
      </xdr:nvSpPr>
      <xdr:spPr>
        <a:xfrm>
          <a:off x="14909800" y="29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83115</xdr:rowOff>
    </xdr:from>
    <xdr:to>
      <xdr:col>68</xdr:col>
      <xdr:colOff>203200</xdr:colOff>
      <xdr:row>15</xdr:row>
      <xdr:rowOff>13265</xdr:rowOff>
    </xdr:to>
    <xdr:sp macro="" textlink="">
      <xdr:nvSpPr>
        <xdr:cNvPr id="458" name="楕円 457"/>
        <xdr:cNvSpPr/>
      </xdr:nvSpPr>
      <xdr:spPr>
        <a:xfrm>
          <a:off x="14351000" y="248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169492</xdr:rowOff>
    </xdr:from>
    <xdr:ext cx="762000" cy="259045"/>
    <xdr:sp macro="" textlink="">
      <xdr:nvSpPr>
        <xdr:cNvPr id="459" name="テキスト ボックス 458"/>
        <xdr:cNvSpPr txBox="1"/>
      </xdr:nvSpPr>
      <xdr:spPr>
        <a:xfrm>
          <a:off x="14020800" y="256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40358</xdr:rowOff>
    </xdr:from>
    <xdr:to>
      <xdr:col>64</xdr:col>
      <xdr:colOff>152400</xdr:colOff>
      <xdr:row>15</xdr:row>
      <xdr:rowOff>141958</xdr:rowOff>
    </xdr:to>
    <xdr:sp macro="" textlink="">
      <xdr:nvSpPr>
        <xdr:cNvPr id="460" name="楕円 459"/>
        <xdr:cNvSpPr/>
      </xdr:nvSpPr>
      <xdr:spPr>
        <a:xfrm>
          <a:off x="13462000" y="2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126735</xdr:rowOff>
    </xdr:from>
    <xdr:ext cx="762000" cy="259045"/>
    <xdr:sp macro="" textlink="">
      <xdr:nvSpPr>
        <xdr:cNvPr id="461" name="テキスト ボックス 460"/>
        <xdr:cNvSpPr txBox="1"/>
      </xdr:nvSpPr>
      <xdr:spPr>
        <a:xfrm>
          <a:off x="13131800" y="269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人件費抑制方策として定員管理計画を定めているが、第六次行政改革大綱</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の目標数値は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人であったが、実際は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a:t>
          </a:r>
          <a:r>
            <a:rPr kumimoji="1" lang="ja-JP" altLang="en-US" sz="1300">
              <a:latin typeface="ＭＳ Ｐゴシック" panose="020B0600070205080204" pitchFamily="50" charset="-128"/>
              <a:ea typeface="ＭＳ Ｐゴシック" panose="020B0600070205080204" pitchFamily="50" charset="-128"/>
            </a:rPr>
            <a:t>いる。これは、地方創生事業等、地域活性化のため新たな事業展開に対応するため、人員の充実を図ったものである。今後は、適正な人事・給与の管理をしていきたいと考えている。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39</xdr:row>
      <xdr:rowOff>24130</xdr:rowOff>
    </xdr:to>
    <xdr:cxnSp macro="">
      <xdr:nvCxnSpPr>
        <xdr:cNvPr id="64" name="直線コネクタ 63"/>
        <xdr:cNvCxnSpPr/>
      </xdr:nvCxnSpPr>
      <xdr:spPr>
        <a:xfrm>
          <a:off x="3987800" y="6573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67564</xdr:rowOff>
    </xdr:to>
    <xdr:cxnSp macro="">
      <xdr:nvCxnSpPr>
        <xdr:cNvPr id="67" name="直線コネクタ 66"/>
        <xdr:cNvCxnSpPr/>
      </xdr:nvCxnSpPr>
      <xdr:spPr>
        <a:xfrm flipV="1">
          <a:off x="3098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67564</xdr:rowOff>
    </xdr:to>
    <xdr:cxnSp macro="">
      <xdr:nvCxnSpPr>
        <xdr:cNvPr id="70" name="直線コネクタ 69"/>
        <xdr:cNvCxnSpPr/>
      </xdr:nvCxnSpPr>
      <xdr:spPr>
        <a:xfrm>
          <a:off x="2209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58420</xdr:rowOff>
    </xdr:to>
    <xdr:cxnSp macro="">
      <xdr:nvCxnSpPr>
        <xdr:cNvPr id="73" name="直線コネクタ 72"/>
        <xdr:cNvCxnSpPr/>
      </xdr:nvCxnSpPr>
      <xdr:spPr>
        <a:xfrm>
          <a:off x="1320800" y="65415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3" name="楕円 82"/>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4"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物件費にかかる経常収支比率は類似団体平均を下回っているが、これは、施設修繕や備品購入を計画的かつ必要最小限に止めた結果である。</a:t>
          </a:r>
        </a:p>
        <a:p>
          <a:r>
            <a:rPr kumimoji="1" lang="ja-JP" altLang="en-US" sz="1300">
              <a:latin typeface="ＭＳ Ｐゴシック" panose="020B0600070205080204" pitchFamily="50" charset="-128"/>
              <a:ea typeface="ＭＳ Ｐゴシック" panose="020B0600070205080204" pitchFamily="50" charset="-128"/>
            </a:rPr>
            <a:t>  今後の総合計画実施計画などで中長期の整備計画を策定し、適正な運用に努める。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73660</xdr:rowOff>
    </xdr:from>
    <xdr:to>
      <xdr:col>82</xdr:col>
      <xdr:colOff>107950</xdr:colOff>
      <xdr:row>15</xdr:row>
      <xdr:rowOff>107950</xdr:rowOff>
    </xdr:to>
    <xdr:cxnSp macro="">
      <xdr:nvCxnSpPr>
        <xdr:cNvPr id="124" name="直線コネクタ 123"/>
        <xdr:cNvCxnSpPr/>
      </xdr:nvCxnSpPr>
      <xdr:spPr>
        <a:xfrm flipV="1">
          <a:off x="15671800" y="26454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119380</xdr:rowOff>
    </xdr:to>
    <xdr:cxnSp macro="">
      <xdr:nvCxnSpPr>
        <xdr:cNvPr id="127" name="直線コネクタ 126"/>
        <xdr:cNvCxnSpPr/>
      </xdr:nvCxnSpPr>
      <xdr:spPr>
        <a:xfrm flipV="1">
          <a:off x="14782800" y="2679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119380</xdr:rowOff>
    </xdr:from>
    <xdr:to>
      <xdr:col>73</xdr:col>
      <xdr:colOff>180975</xdr:colOff>
      <xdr:row>15</xdr:row>
      <xdr:rowOff>123190</xdr:rowOff>
    </xdr:to>
    <xdr:cxnSp macro="">
      <xdr:nvCxnSpPr>
        <xdr:cNvPr id="130" name="直線コネクタ 129"/>
        <xdr:cNvCxnSpPr/>
      </xdr:nvCxnSpPr>
      <xdr:spPr>
        <a:xfrm flipV="1">
          <a:off x="13893800" y="2691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20320</xdr:rowOff>
    </xdr:from>
    <xdr:to>
      <xdr:col>69</xdr:col>
      <xdr:colOff>92075</xdr:colOff>
      <xdr:row>15</xdr:row>
      <xdr:rowOff>123190</xdr:rowOff>
    </xdr:to>
    <xdr:cxnSp macro="">
      <xdr:nvCxnSpPr>
        <xdr:cNvPr id="133" name="直線コネクタ 132"/>
        <xdr:cNvCxnSpPr/>
      </xdr:nvCxnSpPr>
      <xdr:spPr>
        <a:xfrm>
          <a:off x="13004800" y="25920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22860</xdr:rowOff>
    </xdr:from>
    <xdr:to>
      <xdr:col>82</xdr:col>
      <xdr:colOff>158750</xdr:colOff>
      <xdr:row>15</xdr:row>
      <xdr:rowOff>124460</xdr:rowOff>
    </xdr:to>
    <xdr:sp macro="" textlink="">
      <xdr:nvSpPr>
        <xdr:cNvPr id="143" name="楕円 142"/>
        <xdr:cNvSpPr/>
      </xdr:nvSpPr>
      <xdr:spPr>
        <a:xfrm>
          <a:off x="164592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39387</xdr:rowOff>
    </xdr:from>
    <xdr:ext cx="762000" cy="259045"/>
    <xdr:sp macro="" textlink="">
      <xdr:nvSpPr>
        <xdr:cNvPr id="144" name="物件費該当値テキスト"/>
        <xdr:cNvSpPr txBox="1"/>
      </xdr:nvSpPr>
      <xdr:spPr>
        <a:xfrm>
          <a:off x="1659890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5" name="楕円 144"/>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6" name="テキスト ボックス 145"/>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68580</xdr:rowOff>
    </xdr:from>
    <xdr:to>
      <xdr:col>74</xdr:col>
      <xdr:colOff>31750</xdr:colOff>
      <xdr:row>15</xdr:row>
      <xdr:rowOff>170180</xdr:rowOff>
    </xdr:to>
    <xdr:sp macro="" textlink="">
      <xdr:nvSpPr>
        <xdr:cNvPr id="147" name="楕円 146"/>
        <xdr:cNvSpPr/>
      </xdr:nvSpPr>
      <xdr:spPr>
        <a:xfrm>
          <a:off x="14732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8907</xdr:rowOff>
    </xdr:from>
    <xdr:ext cx="762000" cy="259045"/>
    <xdr:sp macro="" textlink="">
      <xdr:nvSpPr>
        <xdr:cNvPr id="148" name="テキスト ボックス 147"/>
        <xdr:cNvSpPr txBox="1"/>
      </xdr:nvSpPr>
      <xdr:spPr>
        <a:xfrm>
          <a:off x="144018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49" name="楕円 148"/>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0" name="テキスト ボックス 149"/>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140970</xdr:rowOff>
    </xdr:from>
    <xdr:to>
      <xdr:col>65</xdr:col>
      <xdr:colOff>53975</xdr:colOff>
      <xdr:row>15</xdr:row>
      <xdr:rowOff>71120</xdr:rowOff>
    </xdr:to>
    <xdr:sp macro="" textlink="">
      <xdr:nvSpPr>
        <xdr:cNvPr id="151" name="楕円 150"/>
        <xdr:cNvSpPr/>
      </xdr:nvSpPr>
      <xdr:spPr>
        <a:xfrm>
          <a:off x="12954000" y="25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81297</xdr:rowOff>
    </xdr:from>
    <xdr:ext cx="762000" cy="259045"/>
    <xdr:sp macro="" textlink="">
      <xdr:nvSpPr>
        <xdr:cNvPr id="152" name="テキスト ボックス 151"/>
        <xdr:cNvSpPr txBox="1"/>
      </xdr:nvSpPr>
      <xdr:spPr>
        <a:xfrm>
          <a:off x="12623800" y="231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類似団体平均とほぼ同等で推移してきたが、今後は、障害者福祉対策や高齢者福祉対策等でも増加が予想されるので、計画的な財源の確保に努めていく。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50800</xdr:rowOff>
    </xdr:to>
    <xdr:cxnSp macro="">
      <xdr:nvCxnSpPr>
        <xdr:cNvPr id="184" name="直線コネクタ 183"/>
        <xdr:cNvCxnSpPr/>
      </xdr:nvCxnSpPr>
      <xdr:spPr>
        <a:xfrm flipV="1">
          <a:off x="3987800" y="9537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69850</xdr:rowOff>
    </xdr:to>
    <xdr:cxnSp macro="">
      <xdr:nvCxnSpPr>
        <xdr:cNvPr id="187" name="直線コネクタ 186"/>
        <xdr:cNvCxnSpPr/>
      </xdr:nvCxnSpPr>
      <xdr:spPr>
        <a:xfrm flipV="1">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69850</xdr:rowOff>
    </xdr:to>
    <xdr:cxnSp macro="">
      <xdr:nvCxnSpPr>
        <xdr:cNvPr id="190" name="直線コネクタ 189"/>
        <xdr:cNvCxnSpPr/>
      </xdr:nvCxnSpPr>
      <xdr:spPr>
        <a:xfrm>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146050</xdr:rowOff>
    </xdr:to>
    <xdr:cxnSp macro="">
      <xdr:nvCxnSpPr>
        <xdr:cNvPr id="193" name="直線コネクタ 192"/>
        <xdr:cNvCxnSpPr/>
      </xdr:nvCxnSpPr>
      <xdr:spPr>
        <a:xfrm flipV="1">
          <a:off x="1320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6" name="テキスト ボックス 205"/>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その他に係る経常収支比率が類似団体平均を上回っているが、繰出金の支出が主な要因である。</a:t>
          </a:r>
        </a:p>
        <a:p>
          <a:r>
            <a:rPr kumimoji="1" lang="ja-JP" altLang="en-US" sz="1300">
              <a:latin typeface="ＭＳ Ｐゴシック" panose="020B0600070205080204" pitchFamily="50" charset="-128"/>
              <a:ea typeface="ＭＳ Ｐゴシック" panose="020B0600070205080204" pitchFamily="50" charset="-128"/>
            </a:rPr>
            <a:t>　直営で行っている国保診療所事業や簡易水道施設への施設維持管理費や元利償還金への繰出金が必要となっているためである。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今後も施設の老朽化に伴い繰出金の増加が予測されるが、計画的かつ効率的な運営に努め、財政負担の軽減を図る。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83566</xdr:rowOff>
    </xdr:from>
    <xdr:to>
      <xdr:col>82</xdr:col>
      <xdr:colOff>107950</xdr:colOff>
      <xdr:row>59</xdr:row>
      <xdr:rowOff>156718</xdr:rowOff>
    </xdr:to>
    <xdr:cxnSp macro="">
      <xdr:nvCxnSpPr>
        <xdr:cNvPr id="242" name="直線コネクタ 241"/>
        <xdr:cNvCxnSpPr/>
      </xdr:nvCxnSpPr>
      <xdr:spPr>
        <a:xfrm flipV="1">
          <a:off x="15671800" y="101991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65278</xdr:rowOff>
    </xdr:from>
    <xdr:to>
      <xdr:col>78</xdr:col>
      <xdr:colOff>69850</xdr:colOff>
      <xdr:row>59</xdr:row>
      <xdr:rowOff>156718</xdr:rowOff>
    </xdr:to>
    <xdr:cxnSp macro="">
      <xdr:nvCxnSpPr>
        <xdr:cNvPr id="245" name="直線コネクタ 244"/>
        <xdr:cNvCxnSpPr/>
      </xdr:nvCxnSpPr>
      <xdr:spPr>
        <a:xfrm>
          <a:off x="14782800" y="101808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136144</xdr:rowOff>
    </xdr:from>
    <xdr:to>
      <xdr:col>73</xdr:col>
      <xdr:colOff>180975</xdr:colOff>
      <xdr:row>59</xdr:row>
      <xdr:rowOff>65278</xdr:rowOff>
    </xdr:to>
    <xdr:cxnSp macro="">
      <xdr:nvCxnSpPr>
        <xdr:cNvPr id="248" name="直線コネクタ 247"/>
        <xdr:cNvCxnSpPr/>
      </xdr:nvCxnSpPr>
      <xdr:spPr>
        <a:xfrm>
          <a:off x="13893800" y="100802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136144</xdr:rowOff>
    </xdr:from>
    <xdr:to>
      <xdr:col>69</xdr:col>
      <xdr:colOff>92075</xdr:colOff>
      <xdr:row>58</xdr:row>
      <xdr:rowOff>168148</xdr:rowOff>
    </xdr:to>
    <xdr:cxnSp macro="">
      <xdr:nvCxnSpPr>
        <xdr:cNvPr id="251" name="直線コネクタ 250"/>
        <xdr:cNvCxnSpPr/>
      </xdr:nvCxnSpPr>
      <xdr:spPr>
        <a:xfrm flipV="1">
          <a:off x="13004800" y="100802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32766</xdr:rowOff>
    </xdr:from>
    <xdr:to>
      <xdr:col>82</xdr:col>
      <xdr:colOff>158750</xdr:colOff>
      <xdr:row>59</xdr:row>
      <xdr:rowOff>134366</xdr:rowOff>
    </xdr:to>
    <xdr:sp macro="" textlink="">
      <xdr:nvSpPr>
        <xdr:cNvPr id="261" name="楕円 260"/>
        <xdr:cNvSpPr/>
      </xdr:nvSpPr>
      <xdr:spPr>
        <a:xfrm>
          <a:off x="164592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112793</xdr:rowOff>
    </xdr:from>
    <xdr:ext cx="762000" cy="259045"/>
    <xdr:sp macro="" textlink="">
      <xdr:nvSpPr>
        <xdr:cNvPr id="262" name="その他該当値テキスト"/>
        <xdr:cNvSpPr txBox="1"/>
      </xdr:nvSpPr>
      <xdr:spPr>
        <a:xfrm>
          <a:off x="16598900" y="100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105918</xdr:rowOff>
    </xdr:from>
    <xdr:to>
      <xdr:col>78</xdr:col>
      <xdr:colOff>120650</xdr:colOff>
      <xdr:row>60</xdr:row>
      <xdr:rowOff>36068</xdr:rowOff>
    </xdr:to>
    <xdr:sp macro="" textlink="">
      <xdr:nvSpPr>
        <xdr:cNvPr id="263" name="楕円 262"/>
        <xdr:cNvSpPr/>
      </xdr:nvSpPr>
      <xdr:spPr>
        <a:xfrm>
          <a:off x="15621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20845</xdr:rowOff>
    </xdr:from>
    <xdr:ext cx="736600" cy="259045"/>
    <xdr:sp macro="" textlink="">
      <xdr:nvSpPr>
        <xdr:cNvPr id="264" name="テキスト ボックス 263"/>
        <xdr:cNvSpPr txBox="1"/>
      </xdr:nvSpPr>
      <xdr:spPr>
        <a:xfrm>
          <a:off x="15290800" y="1030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14478</xdr:rowOff>
    </xdr:from>
    <xdr:to>
      <xdr:col>74</xdr:col>
      <xdr:colOff>31750</xdr:colOff>
      <xdr:row>59</xdr:row>
      <xdr:rowOff>116078</xdr:rowOff>
    </xdr:to>
    <xdr:sp macro="" textlink="">
      <xdr:nvSpPr>
        <xdr:cNvPr id="265" name="楕円 264"/>
        <xdr:cNvSpPr/>
      </xdr:nvSpPr>
      <xdr:spPr>
        <a:xfrm>
          <a:off x="14732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100855</xdr:rowOff>
    </xdr:from>
    <xdr:ext cx="762000" cy="259045"/>
    <xdr:sp macro="" textlink="">
      <xdr:nvSpPr>
        <xdr:cNvPr id="266" name="テキスト ボックス 265"/>
        <xdr:cNvSpPr txBox="1"/>
      </xdr:nvSpPr>
      <xdr:spPr>
        <a:xfrm>
          <a:off x="14401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85344</xdr:rowOff>
    </xdr:from>
    <xdr:to>
      <xdr:col>69</xdr:col>
      <xdr:colOff>142875</xdr:colOff>
      <xdr:row>59</xdr:row>
      <xdr:rowOff>15494</xdr:rowOff>
    </xdr:to>
    <xdr:sp macro="" textlink="">
      <xdr:nvSpPr>
        <xdr:cNvPr id="267" name="楕円 266"/>
        <xdr:cNvSpPr/>
      </xdr:nvSpPr>
      <xdr:spPr>
        <a:xfrm>
          <a:off x="13843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271</xdr:rowOff>
    </xdr:from>
    <xdr:ext cx="762000" cy="259045"/>
    <xdr:sp macro="" textlink="">
      <xdr:nvSpPr>
        <xdr:cNvPr id="268" name="テキスト ボックス 267"/>
        <xdr:cNvSpPr txBox="1"/>
      </xdr:nvSpPr>
      <xdr:spPr>
        <a:xfrm>
          <a:off x="13512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117348</xdr:rowOff>
    </xdr:from>
    <xdr:to>
      <xdr:col>65</xdr:col>
      <xdr:colOff>53975</xdr:colOff>
      <xdr:row>59</xdr:row>
      <xdr:rowOff>47498</xdr:rowOff>
    </xdr:to>
    <xdr:sp macro="" textlink="">
      <xdr:nvSpPr>
        <xdr:cNvPr id="269" name="楕円 268"/>
        <xdr:cNvSpPr/>
      </xdr:nvSpPr>
      <xdr:spPr>
        <a:xfrm>
          <a:off x="12954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32275</xdr:rowOff>
    </xdr:from>
    <xdr:ext cx="762000" cy="259045"/>
    <xdr:sp macro="" textlink="">
      <xdr:nvSpPr>
        <xdr:cNvPr id="270" name="テキスト ボックス 269"/>
        <xdr:cNvSpPr txBox="1"/>
      </xdr:nvSpPr>
      <xdr:spPr>
        <a:xfrm>
          <a:off x="12623800" y="1014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この要因は、村営病院の診療所への機能転換により、公営企業会計から国保直診勘定会計へ変更になり、補助金での支出から繰出金への支出へ変更となった統計上の扱いが要因となっているが、補助費については、総合的に費用対効果を見極めながら、適切な運用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36</xdr:row>
      <xdr:rowOff>12700</xdr:rowOff>
    </xdr:to>
    <xdr:cxnSp macro="">
      <xdr:nvCxnSpPr>
        <xdr:cNvPr id="300" name="直線コネクタ 299"/>
        <xdr:cNvCxnSpPr/>
      </xdr:nvCxnSpPr>
      <xdr:spPr>
        <a:xfrm flipV="1">
          <a:off x="15671800" y="61071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12700</xdr:rowOff>
    </xdr:to>
    <xdr:cxnSp macro="">
      <xdr:nvCxnSpPr>
        <xdr:cNvPr id="303" name="直線コネクタ 302"/>
        <xdr:cNvCxnSpPr/>
      </xdr:nvCxnSpPr>
      <xdr:spPr>
        <a:xfrm>
          <a:off x="14782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143002</xdr:rowOff>
    </xdr:to>
    <xdr:cxnSp macro="">
      <xdr:nvCxnSpPr>
        <xdr:cNvPr id="306" name="直線コネクタ 305"/>
        <xdr:cNvCxnSpPr/>
      </xdr:nvCxnSpPr>
      <xdr:spPr>
        <a:xfrm>
          <a:off x="13893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36</xdr:row>
      <xdr:rowOff>21844</xdr:rowOff>
    </xdr:to>
    <xdr:cxnSp macro="">
      <xdr:nvCxnSpPr>
        <xdr:cNvPr id="309" name="直線コネクタ 308"/>
        <xdr:cNvCxnSpPr/>
      </xdr:nvCxnSpPr>
      <xdr:spPr>
        <a:xfrm flipV="1">
          <a:off x="13004800" y="6102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19" name="楕円 318"/>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0"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1" name="楕円 320"/>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2" name="テキスト ボックス 321"/>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3" name="楕円 322"/>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4" name="テキスト ボックス 323"/>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25" name="楕円 324"/>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26" name="テキスト ボックス 325"/>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7" name="楕円 326"/>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28" name="テキスト ボックス 327"/>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公債費は類似団体平均とほぼ同等で推移してきたが、今後についても債務負担行為を含めて、借入と償還のバランスを考慮しながら、公債費負担管理を行っていくこととしている。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153670</xdr:rowOff>
    </xdr:to>
    <xdr:cxnSp macro="">
      <xdr:nvCxnSpPr>
        <xdr:cNvPr id="360" name="直線コネクタ 359"/>
        <xdr:cNvCxnSpPr/>
      </xdr:nvCxnSpPr>
      <xdr:spPr>
        <a:xfrm>
          <a:off x="3987800" y="13145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115570</xdr:rowOff>
    </xdr:to>
    <xdr:cxnSp macro="">
      <xdr:nvCxnSpPr>
        <xdr:cNvPr id="363" name="直線コネクタ 362"/>
        <xdr:cNvCxnSpPr/>
      </xdr:nvCxnSpPr>
      <xdr:spPr>
        <a:xfrm>
          <a:off x="3098800" y="13107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76</xdr:row>
      <xdr:rowOff>100330</xdr:rowOff>
    </xdr:to>
    <xdr:cxnSp macro="">
      <xdr:nvCxnSpPr>
        <xdr:cNvPr id="366" name="直線コネクタ 365"/>
        <xdr:cNvCxnSpPr/>
      </xdr:nvCxnSpPr>
      <xdr:spPr>
        <a:xfrm flipV="1">
          <a:off x="2209800" y="13107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100330</xdr:rowOff>
    </xdr:to>
    <xdr:cxnSp macro="">
      <xdr:nvCxnSpPr>
        <xdr:cNvPr id="369" name="直線コネクタ 368"/>
        <xdr:cNvCxnSpPr/>
      </xdr:nvCxnSpPr>
      <xdr:spPr>
        <a:xfrm>
          <a:off x="1320800" y="13119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79" name="楕円 378"/>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80" name="公債費該当値テキスト"/>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1" name="楕円 380"/>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151147</xdr:rowOff>
    </xdr:from>
    <xdr:ext cx="736600" cy="259045"/>
    <xdr:sp macro="" textlink="">
      <xdr:nvSpPr>
        <xdr:cNvPr id="382" name="テキスト ボックス 381"/>
        <xdr:cNvSpPr txBox="1"/>
      </xdr:nvSpPr>
      <xdr:spPr>
        <a:xfrm>
          <a:off x="3606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26670</xdr:rowOff>
    </xdr:from>
    <xdr:to>
      <xdr:col>15</xdr:col>
      <xdr:colOff>149225</xdr:colOff>
      <xdr:row>76</xdr:row>
      <xdr:rowOff>128270</xdr:rowOff>
    </xdr:to>
    <xdr:sp macro="" textlink="">
      <xdr:nvSpPr>
        <xdr:cNvPr id="383" name="楕円 382"/>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84" name="テキスト ボックス 383"/>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5" name="楕円 384"/>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86" name="テキスト ボックス 385"/>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7" name="楕円 386"/>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88" name="テキスト ボックス 387"/>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公債費以外に係る経常収支比率が類似団体を上回っているが、これは主に、人件費、扶助費、物件費、補助費等以外の項目で、特に、繰出金が主な要因である。　直営で行っている国保診療所事業への運営費や簡易水道施設への施設維持管理費や元利償還金への繰出金が必要となっているためである。今後も施設の老朽化に伴い繰出金の増加が予測されるが、計画的かつ効率的な運営に努め、財政負担の軽減を図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130811</xdr:rowOff>
    </xdr:from>
    <xdr:to>
      <xdr:col>82</xdr:col>
      <xdr:colOff>107950</xdr:colOff>
      <xdr:row>79</xdr:row>
      <xdr:rowOff>27939</xdr:rowOff>
    </xdr:to>
    <xdr:cxnSp macro="">
      <xdr:nvCxnSpPr>
        <xdr:cNvPr id="421" name="直線コネクタ 420"/>
        <xdr:cNvCxnSpPr/>
      </xdr:nvCxnSpPr>
      <xdr:spPr>
        <a:xfrm flipV="1">
          <a:off x="15671800" y="135039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111761</xdr:rowOff>
    </xdr:from>
    <xdr:to>
      <xdr:col>78</xdr:col>
      <xdr:colOff>69850</xdr:colOff>
      <xdr:row>79</xdr:row>
      <xdr:rowOff>27939</xdr:rowOff>
    </xdr:to>
    <xdr:cxnSp macro="">
      <xdr:nvCxnSpPr>
        <xdr:cNvPr id="424" name="直線コネクタ 423"/>
        <xdr:cNvCxnSpPr/>
      </xdr:nvCxnSpPr>
      <xdr:spPr>
        <a:xfrm>
          <a:off x="14782800" y="134848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157480</xdr:rowOff>
    </xdr:from>
    <xdr:to>
      <xdr:col>73</xdr:col>
      <xdr:colOff>180975</xdr:colOff>
      <xdr:row>78</xdr:row>
      <xdr:rowOff>111761</xdr:rowOff>
    </xdr:to>
    <xdr:cxnSp macro="">
      <xdr:nvCxnSpPr>
        <xdr:cNvPr id="427" name="直線コネクタ 426"/>
        <xdr:cNvCxnSpPr/>
      </xdr:nvCxnSpPr>
      <xdr:spPr>
        <a:xfrm>
          <a:off x="13893800" y="133591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149861</xdr:rowOff>
    </xdr:from>
    <xdr:to>
      <xdr:col>69</xdr:col>
      <xdr:colOff>92075</xdr:colOff>
      <xdr:row>77</xdr:row>
      <xdr:rowOff>157480</xdr:rowOff>
    </xdr:to>
    <xdr:cxnSp macro="">
      <xdr:nvCxnSpPr>
        <xdr:cNvPr id="430" name="直線コネクタ 429"/>
        <xdr:cNvCxnSpPr/>
      </xdr:nvCxnSpPr>
      <xdr:spPr>
        <a:xfrm>
          <a:off x="13004800" y="133515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40" name="楕円 439"/>
        <xdr:cNvSpPr/>
      </xdr:nvSpPr>
      <xdr:spPr>
        <a:xfrm>
          <a:off x="16459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52088</xdr:rowOff>
    </xdr:from>
    <xdr:ext cx="762000" cy="259045"/>
    <xdr:sp macro="" textlink="">
      <xdr:nvSpPr>
        <xdr:cNvPr id="441" name="公債費以外該当値テキスト"/>
        <xdr:cNvSpPr txBox="1"/>
      </xdr:nvSpPr>
      <xdr:spPr>
        <a:xfrm>
          <a:off x="16598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148589</xdr:rowOff>
    </xdr:from>
    <xdr:to>
      <xdr:col>78</xdr:col>
      <xdr:colOff>120650</xdr:colOff>
      <xdr:row>79</xdr:row>
      <xdr:rowOff>78739</xdr:rowOff>
    </xdr:to>
    <xdr:sp macro="" textlink="">
      <xdr:nvSpPr>
        <xdr:cNvPr id="442" name="楕円 441"/>
        <xdr:cNvSpPr/>
      </xdr:nvSpPr>
      <xdr:spPr>
        <a:xfrm>
          <a:off x="15621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63516</xdr:rowOff>
    </xdr:from>
    <xdr:ext cx="736600" cy="259045"/>
    <xdr:sp macro="" textlink="">
      <xdr:nvSpPr>
        <xdr:cNvPr id="443" name="テキスト ボックス 442"/>
        <xdr:cNvSpPr txBox="1"/>
      </xdr:nvSpPr>
      <xdr:spPr>
        <a:xfrm>
          <a:off x="15290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44" name="楕円 443"/>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45" name="テキスト ボックス 444"/>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46" name="楕円 445"/>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21607</xdr:rowOff>
    </xdr:from>
    <xdr:ext cx="762000" cy="259045"/>
    <xdr:sp macro="" textlink="">
      <xdr:nvSpPr>
        <xdr:cNvPr id="447" name="テキスト ボックス 446"/>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8" name="楕円 447"/>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9" name="テキスト ボックス 448"/>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122129</xdr:rowOff>
    </xdr:from>
    <xdr:to>
      <xdr:col>29</xdr:col>
      <xdr:colOff>127000</xdr:colOff>
      <xdr:row>17</xdr:row>
      <xdr:rowOff>133307</xdr:rowOff>
    </xdr:to>
    <xdr:cxnSp macro="">
      <xdr:nvCxnSpPr>
        <xdr:cNvPr id="52" name="直線コネクタ 51"/>
        <xdr:cNvCxnSpPr/>
      </xdr:nvCxnSpPr>
      <xdr:spPr bwMode="auto">
        <a:xfrm flipV="1">
          <a:off x="5003800" y="3084404"/>
          <a:ext cx="647700" cy="1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133307</xdr:rowOff>
    </xdr:from>
    <xdr:to>
      <xdr:col>26</xdr:col>
      <xdr:colOff>50800</xdr:colOff>
      <xdr:row>18</xdr:row>
      <xdr:rowOff>11721</xdr:rowOff>
    </xdr:to>
    <xdr:cxnSp macro="">
      <xdr:nvCxnSpPr>
        <xdr:cNvPr id="55" name="直線コネクタ 54"/>
        <xdr:cNvCxnSpPr/>
      </xdr:nvCxnSpPr>
      <xdr:spPr bwMode="auto">
        <a:xfrm flipV="1">
          <a:off x="4305300" y="3095582"/>
          <a:ext cx="698500" cy="49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11721</xdr:rowOff>
    </xdr:from>
    <xdr:to>
      <xdr:col>22</xdr:col>
      <xdr:colOff>114300</xdr:colOff>
      <xdr:row>18</xdr:row>
      <xdr:rowOff>29559</xdr:rowOff>
    </xdr:to>
    <xdr:cxnSp macro="">
      <xdr:nvCxnSpPr>
        <xdr:cNvPr id="58" name="直線コネクタ 57"/>
        <xdr:cNvCxnSpPr/>
      </xdr:nvCxnSpPr>
      <xdr:spPr bwMode="auto">
        <a:xfrm flipV="1">
          <a:off x="3606800" y="3145446"/>
          <a:ext cx="698500" cy="1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29559</xdr:rowOff>
    </xdr:from>
    <xdr:to>
      <xdr:col>18</xdr:col>
      <xdr:colOff>177800</xdr:colOff>
      <xdr:row>18</xdr:row>
      <xdr:rowOff>52778</xdr:rowOff>
    </xdr:to>
    <xdr:cxnSp macro="">
      <xdr:nvCxnSpPr>
        <xdr:cNvPr id="61" name="直線コネクタ 60"/>
        <xdr:cNvCxnSpPr/>
      </xdr:nvCxnSpPr>
      <xdr:spPr bwMode="auto">
        <a:xfrm flipV="1">
          <a:off x="2908300" y="3163284"/>
          <a:ext cx="698500" cy="2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71329</xdr:rowOff>
    </xdr:from>
    <xdr:to>
      <xdr:col>29</xdr:col>
      <xdr:colOff>177800</xdr:colOff>
      <xdr:row>18</xdr:row>
      <xdr:rowOff>1479</xdr:rowOff>
    </xdr:to>
    <xdr:sp macro="" textlink="">
      <xdr:nvSpPr>
        <xdr:cNvPr id="71" name="楕円 70"/>
        <xdr:cNvSpPr/>
      </xdr:nvSpPr>
      <xdr:spPr bwMode="auto">
        <a:xfrm>
          <a:off x="5600700" y="303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87856</xdr:rowOff>
    </xdr:from>
    <xdr:ext cx="762000" cy="259045"/>
    <xdr:sp macro="" textlink="">
      <xdr:nvSpPr>
        <xdr:cNvPr id="72" name="人口1人当たり決算額の推移該当値テキスト130"/>
        <xdr:cNvSpPr txBox="1"/>
      </xdr:nvSpPr>
      <xdr:spPr>
        <a:xfrm>
          <a:off x="5740400" y="28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82507</xdr:rowOff>
    </xdr:from>
    <xdr:to>
      <xdr:col>26</xdr:col>
      <xdr:colOff>101600</xdr:colOff>
      <xdr:row>18</xdr:row>
      <xdr:rowOff>12657</xdr:rowOff>
    </xdr:to>
    <xdr:sp macro="" textlink="">
      <xdr:nvSpPr>
        <xdr:cNvPr id="73" name="楕円 72"/>
        <xdr:cNvSpPr/>
      </xdr:nvSpPr>
      <xdr:spPr bwMode="auto">
        <a:xfrm>
          <a:off x="4953000" y="304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22834</xdr:rowOff>
    </xdr:from>
    <xdr:ext cx="736600" cy="259045"/>
    <xdr:sp macro="" textlink="">
      <xdr:nvSpPr>
        <xdr:cNvPr id="74" name="テキスト ボックス 73"/>
        <xdr:cNvSpPr txBox="1"/>
      </xdr:nvSpPr>
      <xdr:spPr>
        <a:xfrm>
          <a:off x="4622800" y="2813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132371</xdr:rowOff>
    </xdr:from>
    <xdr:to>
      <xdr:col>22</xdr:col>
      <xdr:colOff>165100</xdr:colOff>
      <xdr:row>18</xdr:row>
      <xdr:rowOff>62521</xdr:rowOff>
    </xdr:to>
    <xdr:sp macro="" textlink="">
      <xdr:nvSpPr>
        <xdr:cNvPr id="75" name="楕円 74"/>
        <xdr:cNvSpPr/>
      </xdr:nvSpPr>
      <xdr:spPr bwMode="auto">
        <a:xfrm>
          <a:off x="4254500" y="3094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72698</xdr:rowOff>
    </xdr:from>
    <xdr:ext cx="762000" cy="259045"/>
    <xdr:sp macro="" textlink="">
      <xdr:nvSpPr>
        <xdr:cNvPr id="76" name="テキスト ボックス 75"/>
        <xdr:cNvSpPr txBox="1"/>
      </xdr:nvSpPr>
      <xdr:spPr>
        <a:xfrm>
          <a:off x="3924300" y="286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150209</xdr:rowOff>
    </xdr:from>
    <xdr:to>
      <xdr:col>19</xdr:col>
      <xdr:colOff>38100</xdr:colOff>
      <xdr:row>18</xdr:row>
      <xdr:rowOff>80359</xdr:rowOff>
    </xdr:to>
    <xdr:sp macro="" textlink="">
      <xdr:nvSpPr>
        <xdr:cNvPr id="77" name="楕円 76"/>
        <xdr:cNvSpPr/>
      </xdr:nvSpPr>
      <xdr:spPr bwMode="auto">
        <a:xfrm>
          <a:off x="3556000" y="311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90536</xdr:rowOff>
    </xdr:from>
    <xdr:ext cx="762000" cy="259045"/>
    <xdr:sp macro="" textlink="">
      <xdr:nvSpPr>
        <xdr:cNvPr id="78" name="テキスト ボックス 77"/>
        <xdr:cNvSpPr txBox="1"/>
      </xdr:nvSpPr>
      <xdr:spPr>
        <a:xfrm>
          <a:off x="3225800" y="288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1978</xdr:rowOff>
    </xdr:from>
    <xdr:to>
      <xdr:col>15</xdr:col>
      <xdr:colOff>101600</xdr:colOff>
      <xdr:row>18</xdr:row>
      <xdr:rowOff>103578</xdr:rowOff>
    </xdr:to>
    <xdr:sp macro="" textlink="">
      <xdr:nvSpPr>
        <xdr:cNvPr id="79" name="楕円 78"/>
        <xdr:cNvSpPr/>
      </xdr:nvSpPr>
      <xdr:spPr bwMode="auto">
        <a:xfrm>
          <a:off x="2857500" y="313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113755</xdr:rowOff>
    </xdr:from>
    <xdr:ext cx="762000" cy="259045"/>
    <xdr:sp macro="" textlink="">
      <xdr:nvSpPr>
        <xdr:cNvPr id="80" name="テキスト ボックス 79"/>
        <xdr:cNvSpPr txBox="1"/>
      </xdr:nvSpPr>
      <xdr:spPr>
        <a:xfrm>
          <a:off x="2527300" y="29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86910</xdr:rowOff>
    </xdr:from>
    <xdr:to>
      <xdr:col>29</xdr:col>
      <xdr:colOff>127000</xdr:colOff>
      <xdr:row>35</xdr:row>
      <xdr:rowOff>170682</xdr:rowOff>
    </xdr:to>
    <xdr:cxnSp macro="">
      <xdr:nvCxnSpPr>
        <xdr:cNvPr id="115" name="直線コネクタ 114"/>
        <xdr:cNvCxnSpPr/>
      </xdr:nvCxnSpPr>
      <xdr:spPr bwMode="auto">
        <a:xfrm flipV="1">
          <a:off x="5003800" y="6697260"/>
          <a:ext cx="647700" cy="8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170682</xdr:rowOff>
    </xdr:from>
    <xdr:to>
      <xdr:col>26</xdr:col>
      <xdr:colOff>50800</xdr:colOff>
      <xdr:row>35</xdr:row>
      <xdr:rowOff>246100</xdr:rowOff>
    </xdr:to>
    <xdr:cxnSp macro="">
      <xdr:nvCxnSpPr>
        <xdr:cNvPr id="118" name="直線コネクタ 117"/>
        <xdr:cNvCxnSpPr/>
      </xdr:nvCxnSpPr>
      <xdr:spPr bwMode="auto">
        <a:xfrm flipV="1">
          <a:off x="4305300" y="6781032"/>
          <a:ext cx="698500" cy="75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246100</xdr:rowOff>
    </xdr:from>
    <xdr:to>
      <xdr:col>22</xdr:col>
      <xdr:colOff>114300</xdr:colOff>
      <xdr:row>35</xdr:row>
      <xdr:rowOff>287007</xdr:rowOff>
    </xdr:to>
    <xdr:cxnSp macro="">
      <xdr:nvCxnSpPr>
        <xdr:cNvPr id="121" name="直線コネクタ 120"/>
        <xdr:cNvCxnSpPr/>
      </xdr:nvCxnSpPr>
      <xdr:spPr bwMode="auto">
        <a:xfrm flipV="1">
          <a:off x="3606800" y="6856450"/>
          <a:ext cx="698500" cy="4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287007</xdr:rowOff>
    </xdr:from>
    <xdr:to>
      <xdr:col>18</xdr:col>
      <xdr:colOff>177800</xdr:colOff>
      <xdr:row>35</xdr:row>
      <xdr:rowOff>290939</xdr:rowOff>
    </xdr:to>
    <xdr:cxnSp macro="">
      <xdr:nvCxnSpPr>
        <xdr:cNvPr id="124" name="直線コネクタ 123"/>
        <xdr:cNvCxnSpPr/>
      </xdr:nvCxnSpPr>
      <xdr:spPr bwMode="auto">
        <a:xfrm flipV="1">
          <a:off x="2908300" y="6897357"/>
          <a:ext cx="698500" cy="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36110</xdr:rowOff>
    </xdr:from>
    <xdr:to>
      <xdr:col>29</xdr:col>
      <xdr:colOff>177800</xdr:colOff>
      <xdr:row>35</xdr:row>
      <xdr:rowOff>137710</xdr:rowOff>
    </xdr:to>
    <xdr:sp macro="" textlink="">
      <xdr:nvSpPr>
        <xdr:cNvPr id="134" name="楕円 133"/>
        <xdr:cNvSpPr/>
      </xdr:nvSpPr>
      <xdr:spPr bwMode="auto">
        <a:xfrm>
          <a:off x="5600700" y="664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224087</xdr:rowOff>
    </xdr:from>
    <xdr:ext cx="762000" cy="259045"/>
    <xdr:sp macro="" textlink="">
      <xdr:nvSpPr>
        <xdr:cNvPr id="135" name="人口1人当たり決算額の推移該当値テキスト445"/>
        <xdr:cNvSpPr txBox="1"/>
      </xdr:nvSpPr>
      <xdr:spPr>
        <a:xfrm>
          <a:off x="5740400" y="649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119882</xdr:rowOff>
    </xdr:from>
    <xdr:to>
      <xdr:col>26</xdr:col>
      <xdr:colOff>101600</xdr:colOff>
      <xdr:row>35</xdr:row>
      <xdr:rowOff>221482</xdr:rowOff>
    </xdr:to>
    <xdr:sp macro="" textlink="">
      <xdr:nvSpPr>
        <xdr:cNvPr id="136" name="楕円 135"/>
        <xdr:cNvSpPr/>
      </xdr:nvSpPr>
      <xdr:spPr bwMode="auto">
        <a:xfrm>
          <a:off x="4953000" y="673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231659</xdr:rowOff>
    </xdr:from>
    <xdr:ext cx="736600" cy="259045"/>
    <xdr:sp macro="" textlink="">
      <xdr:nvSpPr>
        <xdr:cNvPr id="137" name="テキスト ボックス 136"/>
        <xdr:cNvSpPr txBox="1"/>
      </xdr:nvSpPr>
      <xdr:spPr>
        <a:xfrm>
          <a:off x="4622800" y="649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195300</xdr:rowOff>
    </xdr:from>
    <xdr:to>
      <xdr:col>22</xdr:col>
      <xdr:colOff>165100</xdr:colOff>
      <xdr:row>35</xdr:row>
      <xdr:rowOff>296900</xdr:rowOff>
    </xdr:to>
    <xdr:sp macro="" textlink="">
      <xdr:nvSpPr>
        <xdr:cNvPr id="138" name="楕円 137"/>
        <xdr:cNvSpPr/>
      </xdr:nvSpPr>
      <xdr:spPr bwMode="auto">
        <a:xfrm>
          <a:off x="4254500" y="6805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307077</xdr:rowOff>
    </xdr:from>
    <xdr:ext cx="762000" cy="259045"/>
    <xdr:sp macro="" textlink="">
      <xdr:nvSpPr>
        <xdr:cNvPr id="139" name="テキスト ボックス 138"/>
        <xdr:cNvSpPr txBox="1"/>
      </xdr:nvSpPr>
      <xdr:spPr>
        <a:xfrm>
          <a:off x="3924300" y="657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236207</xdr:rowOff>
    </xdr:from>
    <xdr:to>
      <xdr:col>19</xdr:col>
      <xdr:colOff>38100</xdr:colOff>
      <xdr:row>35</xdr:row>
      <xdr:rowOff>337807</xdr:rowOff>
    </xdr:to>
    <xdr:sp macro="" textlink="">
      <xdr:nvSpPr>
        <xdr:cNvPr id="140" name="楕円 139"/>
        <xdr:cNvSpPr/>
      </xdr:nvSpPr>
      <xdr:spPr bwMode="auto">
        <a:xfrm>
          <a:off x="3556000" y="684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5084</xdr:rowOff>
    </xdr:from>
    <xdr:ext cx="762000" cy="259045"/>
    <xdr:sp macro="" textlink="">
      <xdr:nvSpPr>
        <xdr:cNvPr id="141" name="テキスト ボックス 140"/>
        <xdr:cNvSpPr txBox="1"/>
      </xdr:nvSpPr>
      <xdr:spPr>
        <a:xfrm>
          <a:off x="3225800" y="661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240139</xdr:rowOff>
    </xdr:from>
    <xdr:to>
      <xdr:col>15</xdr:col>
      <xdr:colOff>101600</xdr:colOff>
      <xdr:row>35</xdr:row>
      <xdr:rowOff>341739</xdr:rowOff>
    </xdr:to>
    <xdr:sp macro="" textlink="">
      <xdr:nvSpPr>
        <xdr:cNvPr id="142" name="楕円 141"/>
        <xdr:cNvSpPr/>
      </xdr:nvSpPr>
      <xdr:spPr bwMode="auto">
        <a:xfrm>
          <a:off x="2857500" y="685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9016</xdr:rowOff>
    </xdr:from>
    <xdr:ext cx="762000" cy="259045"/>
    <xdr:sp macro="" textlink="">
      <xdr:nvSpPr>
        <xdr:cNvPr id="143" name="テキスト ボックス 142"/>
        <xdr:cNvSpPr txBox="1"/>
      </xdr:nvSpPr>
      <xdr:spPr>
        <a:xfrm>
          <a:off x="2527300" y="661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103761</xdr:rowOff>
    </xdr:from>
    <xdr:to>
      <xdr:col>24</xdr:col>
      <xdr:colOff>63500</xdr:colOff>
      <xdr:row>37</xdr:row>
      <xdr:rowOff>35850</xdr:rowOff>
    </xdr:to>
    <xdr:cxnSp macro="">
      <xdr:nvCxnSpPr>
        <xdr:cNvPr id="63" name="直線コネクタ 62"/>
        <xdr:cNvCxnSpPr/>
      </xdr:nvCxnSpPr>
      <xdr:spPr>
        <a:xfrm flipV="1">
          <a:off x="3797300" y="6275961"/>
          <a:ext cx="838200" cy="10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35850</xdr:rowOff>
    </xdr:from>
    <xdr:to>
      <xdr:col>19</xdr:col>
      <xdr:colOff>177800</xdr:colOff>
      <xdr:row>37</xdr:row>
      <xdr:rowOff>66185</xdr:rowOff>
    </xdr:to>
    <xdr:cxnSp macro="">
      <xdr:nvCxnSpPr>
        <xdr:cNvPr id="66" name="直線コネクタ 65"/>
        <xdr:cNvCxnSpPr/>
      </xdr:nvCxnSpPr>
      <xdr:spPr>
        <a:xfrm flipV="1">
          <a:off x="2908300" y="6379500"/>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66185</xdr:rowOff>
    </xdr:from>
    <xdr:to>
      <xdr:col>15</xdr:col>
      <xdr:colOff>50800</xdr:colOff>
      <xdr:row>37</xdr:row>
      <xdr:rowOff>67988</xdr:rowOff>
    </xdr:to>
    <xdr:cxnSp macro="">
      <xdr:nvCxnSpPr>
        <xdr:cNvPr id="69" name="直線コネクタ 68"/>
        <xdr:cNvCxnSpPr/>
      </xdr:nvCxnSpPr>
      <xdr:spPr>
        <a:xfrm flipV="1">
          <a:off x="2019300" y="6409835"/>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67988</xdr:rowOff>
    </xdr:from>
    <xdr:to>
      <xdr:col>10</xdr:col>
      <xdr:colOff>114300</xdr:colOff>
      <xdr:row>37</xdr:row>
      <xdr:rowOff>81916</xdr:rowOff>
    </xdr:to>
    <xdr:cxnSp macro="">
      <xdr:nvCxnSpPr>
        <xdr:cNvPr id="72" name="直線コネクタ 71"/>
        <xdr:cNvCxnSpPr/>
      </xdr:nvCxnSpPr>
      <xdr:spPr>
        <a:xfrm flipV="1">
          <a:off x="1130300" y="6411638"/>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52961</xdr:rowOff>
    </xdr:from>
    <xdr:to>
      <xdr:col>24</xdr:col>
      <xdr:colOff>114300</xdr:colOff>
      <xdr:row>36</xdr:row>
      <xdr:rowOff>154561</xdr:rowOff>
    </xdr:to>
    <xdr:sp macro="" textlink="">
      <xdr:nvSpPr>
        <xdr:cNvPr id="82" name="楕円 81"/>
        <xdr:cNvSpPr/>
      </xdr:nvSpPr>
      <xdr:spPr>
        <a:xfrm>
          <a:off x="4584700" y="62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75838</xdr:rowOff>
    </xdr:from>
    <xdr:ext cx="599010" cy="259045"/>
    <xdr:sp macro="" textlink="">
      <xdr:nvSpPr>
        <xdr:cNvPr id="83" name="人件費該当値テキスト"/>
        <xdr:cNvSpPr txBox="1"/>
      </xdr:nvSpPr>
      <xdr:spPr>
        <a:xfrm>
          <a:off x="4686300" y="607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156500</xdr:rowOff>
    </xdr:from>
    <xdr:to>
      <xdr:col>20</xdr:col>
      <xdr:colOff>38100</xdr:colOff>
      <xdr:row>37</xdr:row>
      <xdr:rowOff>86650</xdr:rowOff>
    </xdr:to>
    <xdr:sp macro="" textlink="">
      <xdr:nvSpPr>
        <xdr:cNvPr id="84" name="楕円 83"/>
        <xdr:cNvSpPr/>
      </xdr:nvSpPr>
      <xdr:spPr>
        <a:xfrm>
          <a:off x="3746500" y="63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103177</xdr:rowOff>
    </xdr:from>
    <xdr:ext cx="599010" cy="259045"/>
    <xdr:sp macro="" textlink="">
      <xdr:nvSpPr>
        <xdr:cNvPr id="85" name="テキスト ボックス 84"/>
        <xdr:cNvSpPr txBox="1"/>
      </xdr:nvSpPr>
      <xdr:spPr>
        <a:xfrm>
          <a:off x="3497795" y="610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15385</xdr:rowOff>
    </xdr:from>
    <xdr:to>
      <xdr:col>15</xdr:col>
      <xdr:colOff>101600</xdr:colOff>
      <xdr:row>37</xdr:row>
      <xdr:rowOff>116985</xdr:rowOff>
    </xdr:to>
    <xdr:sp macro="" textlink="">
      <xdr:nvSpPr>
        <xdr:cNvPr id="86" name="楕円 85"/>
        <xdr:cNvSpPr/>
      </xdr:nvSpPr>
      <xdr:spPr>
        <a:xfrm>
          <a:off x="2857500" y="63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133512</xdr:rowOff>
    </xdr:from>
    <xdr:ext cx="599010" cy="259045"/>
    <xdr:sp macro="" textlink="">
      <xdr:nvSpPr>
        <xdr:cNvPr id="87" name="テキスト ボックス 86"/>
        <xdr:cNvSpPr txBox="1"/>
      </xdr:nvSpPr>
      <xdr:spPr>
        <a:xfrm>
          <a:off x="2608795" y="613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17188</xdr:rowOff>
    </xdr:from>
    <xdr:to>
      <xdr:col>10</xdr:col>
      <xdr:colOff>165100</xdr:colOff>
      <xdr:row>37</xdr:row>
      <xdr:rowOff>118788</xdr:rowOff>
    </xdr:to>
    <xdr:sp macro="" textlink="">
      <xdr:nvSpPr>
        <xdr:cNvPr id="88" name="楕円 87"/>
        <xdr:cNvSpPr/>
      </xdr:nvSpPr>
      <xdr:spPr>
        <a:xfrm>
          <a:off x="1968500" y="63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135315</xdr:rowOff>
    </xdr:from>
    <xdr:ext cx="599010" cy="259045"/>
    <xdr:sp macro="" textlink="">
      <xdr:nvSpPr>
        <xdr:cNvPr id="89" name="テキスト ボックス 88"/>
        <xdr:cNvSpPr txBox="1"/>
      </xdr:nvSpPr>
      <xdr:spPr>
        <a:xfrm>
          <a:off x="1719795" y="613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31116</xdr:rowOff>
    </xdr:from>
    <xdr:to>
      <xdr:col>6</xdr:col>
      <xdr:colOff>38100</xdr:colOff>
      <xdr:row>37</xdr:row>
      <xdr:rowOff>132716</xdr:rowOff>
    </xdr:to>
    <xdr:sp macro="" textlink="">
      <xdr:nvSpPr>
        <xdr:cNvPr id="90" name="楕円 89"/>
        <xdr:cNvSpPr/>
      </xdr:nvSpPr>
      <xdr:spPr>
        <a:xfrm>
          <a:off x="1079500" y="63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149243</xdr:rowOff>
    </xdr:from>
    <xdr:ext cx="599010" cy="259045"/>
    <xdr:sp macro="" textlink="">
      <xdr:nvSpPr>
        <xdr:cNvPr id="91" name="テキスト ボックス 90"/>
        <xdr:cNvSpPr txBox="1"/>
      </xdr:nvSpPr>
      <xdr:spPr>
        <a:xfrm>
          <a:off x="830795" y="614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78291</xdr:rowOff>
    </xdr:from>
    <xdr:to>
      <xdr:col>24</xdr:col>
      <xdr:colOff>63500</xdr:colOff>
      <xdr:row>57</xdr:row>
      <xdr:rowOff>123237</xdr:rowOff>
    </xdr:to>
    <xdr:cxnSp macro="">
      <xdr:nvCxnSpPr>
        <xdr:cNvPr id="122" name="直線コネクタ 121"/>
        <xdr:cNvCxnSpPr/>
      </xdr:nvCxnSpPr>
      <xdr:spPr>
        <a:xfrm flipV="1">
          <a:off x="3797300" y="9850941"/>
          <a:ext cx="8382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119952</xdr:rowOff>
    </xdr:from>
    <xdr:to>
      <xdr:col>19</xdr:col>
      <xdr:colOff>177800</xdr:colOff>
      <xdr:row>57</xdr:row>
      <xdr:rowOff>123237</xdr:rowOff>
    </xdr:to>
    <xdr:cxnSp macro="">
      <xdr:nvCxnSpPr>
        <xdr:cNvPr id="125" name="直線コネクタ 124"/>
        <xdr:cNvCxnSpPr/>
      </xdr:nvCxnSpPr>
      <xdr:spPr>
        <a:xfrm>
          <a:off x="2908300" y="9892602"/>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119952</xdr:rowOff>
    </xdr:from>
    <xdr:to>
      <xdr:col>15</xdr:col>
      <xdr:colOff>50800</xdr:colOff>
      <xdr:row>57</xdr:row>
      <xdr:rowOff>157808</xdr:rowOff>
    </xdr:to>
    <xdr:cxnSp macro="">
      <xdr:nvCxnSpPr>
        <xdr:cNvPr id="128" name="直線コネクタ 127"/>
        <xdr:cNvCxnSpPr/>
      </xdr:nvCxnSpPr>
      <xdr:spPr>
        <a:xfrm flipV="1">
          <a:off x="2019300" y="9892602"/>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157808</xdr:rowOff>
    </xdr:from>
    <xdr:to>
      <xdr:col>10</xdr:col>
      <xdr:colOff>114300</xdr:colOff>
      <xdr:row>58</xdr:row>
      <xdr:rowOff>35359</xdr:rowOff>
    </xdr:to>
    <xdr:cxnSp macro="">
      <xdr:nvCxnSpPr>
        <xdr:cNvPr id="131" name="直線コネクタ 130"/>
        <xdr:cNvCxnSpPr/>
      </xdr:nvCxnSpPr>
      <xdr:spPr>
        <a:xfrm flipV="1">
          <a:off x="1130300" y="9930458"/>
          <a:ext cx="889000" cy="4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27491</xdr:rowOff>
    </xdr:from>
    <xdr:to>
      <xdr:col>24</xdr:col>
      <xdr:colOff>114300</xdr:colOff>
      <xdr:row>57</xdr:row>
      <xdr:rowOff>129091</xdr:rowOff>
    </xdr:to>
    <xdr:sp macro="" textlink="">
      <xdr:nvSpPr>
        <xdr:cNvPr id="141" name="楕円 140"/>
        <xdr:cNvSpPr/>
      </xdr:nvSpPr>
      <xdr:spPr>
        <a:xfrm>
          <a:off x="4584700" y="98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50368</xdr:rowOff>
    </xdr:from>
    <xdr:ext cx="599010" cy="259045"/>
    <xdr:sp macro="" textlink="">
      <xdr:nvSpPr>
        <xdr:cNvPr id="142" name="物件費該当値テキスト"/>
        <xdr:cNvSpPr txBox="1"/>
      </xdr:nvSpPr>
      <xdr:spPr>
        <a:xfrm>
          <a:off x="4686300" y="965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72437</xdr:rowOff>
    </xdr:from>
    <xdr:to>
      <xdr:col>20</xdr:col>
      <xdr:colOff>38100</xdr:colOff>
      <xdr:row>58</xdr:row>
      <xdr:rowOff>2587</xdr:rowOff>
    </xdr:to>
    <xdr:sp macro="" textlink="">
      <xdr:nvSpPr>
        <xdr:cNvPr id="143" name="楕円 142"/>
        <xdr:cNvSpPr/>
      </xdr:nvSpPr>
      <xdr:spPr>
        <a:xfrm>
          <a:off x="3746500" y="98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19114</xdr:rowOff>
    </xdr:from>
    <xdr:ext cx="599010" cy="259045"/>
    <xdr:sp macro="" textlink="">
      <xdr:nvSpPr>
        <xdr:cNvPr id="144" name="テキスト ボックス 143"/>
        <xdr:cNvSpPr txBox="1"/>
      </xdr:nvSpPr>
      <xdr:spPr>
        <a:xfrm>
          <a:off x="3497795" y="962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69152</xdr:rowOff>
    </xdr:from>
    <xdr:to>
      <xdr:col>15</xdr:col>
      <xdr:colOff>101600</xdr:colOff>
      <xdr:row>57</xdr:row>
      <xdr:rowOff>170752</xdr:rowOff>
    </xdr:to>
    <xdr:sp macro="" textlink="">
      <xdr:nvSpPr>
        <xdr:cNvPr id="145" name="楕円 144"/>
        <xdr:cNvSpPr/>
      </xdr:nvSpPr>
      <xdr:spPr>
        <a:xfrm>
          <a:off x="2857500" y="98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15829</xdr:rowOff>
    </xdr:from>
    <xdr:ext cx="599010" cy="259045"/>
    <xdr:sp macro="" textlink="">
      <xdr:nvSpPr>
        <xdr:cNvPr id="146" name="テキスト ボックス 145"/>
        <xdr:cNvSpPr txBox="1"/>
      </xdr:nvSpPr>
      <xdr:spPr>
        <a:xfrm>
          <a:off x="2608795" y="961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107008</xdr:rowOff>
    </xdr:from>
    <xdr:to>
      <xdr:col>10</xdr:col>
      <xdr:colOff>165100</xdr:colOff>
      <xdr:row>58</xdr:row>
      <xdr:rowOff>37158</xdr:rowOff>
    </xdr:to>
    <xdr:sp macro="" textlink="">
      <xdr:nvSpPr>
        <xdr:cNvPr id="147" name="楕円 146"/>
        <xdr:cNvSpPr/>
      </xdr:nvSpPr>
      <xdr:spPr>
        <a:xfrm>
          <a:off x="1968500" y="98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28285</xdr:rowOff>
    </xdr:from>
    <xdr:ext cx="599010" cy="259045"/>
    <xdr:sp macro="" textlink="">
      <xdr:nvSpPr>
        <xdr:cNvPr id="148" name="テキスト ボックス 147"/>
        <xdr:cNvSpPr txBox="1"/>
      </xdr:nvSpPr>
      <xdr:spPr>
        <a:xfrm>
          <a:off x="1719795" y="997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156009</xdr:rowOff>
    </xdr:from>
    <xdr:to>
      <xdr:col>6</xdr:col>
      <xdr:colOff>38100</xdr:colOff>
      <xdr:row>58</xdr:row>
      <xdr:rowOff>86159</xdr:rowOff>
    </xdr:to>
    <xdr:sp macro="" textlink="">
      <xdr:nvSpPr>
        <xdr:cNvPr id="149" name="楕円 148"/>
        <xdr:cNvSpPr/>
      </xdr:nvSpPr>
      <xdr:spPr>
        <a:xfrm>
          <a:off x="1079500" y="99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77286</xdr:rowOff>
    </xdr:from>
    <xdr:ext cx="599010" cy="259045"/>
    <xdr:sp macro="" textlink="">
      <xdr:nvSpPr>
        <xdr:cNvPr id="150" name="テキスト ボックス 149"/>
        <xdr:cNvSpPr txBox="1"/>
      </xdr:nvSpPr>
      <xdr:spPr>
        <a:xfrm>
          <a:off x="830795" y="100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166993</xdr:rowOff>
    </xdr:from>
    <xdr:to>
      <xdr:col>24</xdr:col>
      <xdr:colOff>63500</xdr:colOff>
      <xdr:row>78</xdr:row>
      <xdr:rowOff>167957</xdr:rowOff>
    </xdr:to>
    <xdr:cxnSp macro="">
      <xdr:nvCxnSpPr>
        <xdr:cNvPr id="179" name="直線コネクタ 178"/>
        <xdr:cNvCxnSpPr/>
      </xdr:nvCxnSpPr>
      <xdr:spPr>
        <a:xfrm>
          <a:off x="3797300" y="13540093"/>
          <a:ext cx="8382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139751</xdr:rowOff>
    </xdr:from>
    <xdr:to>
      <xdr:col>19</xdr:col>
      <xdr:colOff>177800</xdr:colOff>
      <xdr:row>78</xdr:row>
      <xdr:rowOff>166993</xdr:rowOff>
    </xdr:to>
    <xdr:cxnSp macro="">
      <xdr:nvCxnSpPr>
        <xdr:cNvPr id="182" name="直線コネクタ 181"/>
        <xdr:cNvCxnSpPr/>
      </xdr:nvCxnSpPr>
      <xdr:spPr>
        <a:xfrm>
          <a:off x="2908300" y="13512851"/>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79820</xdr:rowOff>
    </xdr:from>
    <xdr:to>
      <xdr:col>15</xdr:col>
      <xdr:colOff>50800</xdr:colOff>
      <xdr:row>78</xdr:row>
      <xdr:rowOff>139751</xdr:rowOff>
    </xdr:to>
    <xdr:cxnSp macro="">
      <xdr:nvCxnSpPr>
        <xdr:cNvPr id="185" name="直線コネクタ 184"/>
        <xdr:cNvCxnSpPr/>
      </xdr:nvCxnSpPr>
      <xdr:spPr>
        <a:xfrm>
          <a:off x="2019300" y="13452920"/>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79820</xdr:rowOff>
    </xdr:from>
    <xdr:to>
      <xdr:col>10</xdr:col>
      <xdr:colOff>114300</xdr:colOff>
      <xdr:row>78</xdr:row>
      <xdr:rowOff>115036</xdr:rowOff>
    </xdr:to>
    <xdr:cxnSp macro="">
      <xdr:nvCxnSpPr>
        <xdr:cNvPr id="188" name="直線コネクタ 187"/>
        <xdr:cNvCxnSpPr/>
      </xdr:nvCxnSpPr>
      <xdr:spPr>
        <a:xfrm flipV="1">
          <a:off x="1130300" y="13452920"/>
          <a:ext cx="889000" cy="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117157</xdr:rowOff>
    </xdr:from>
    <xdr:to>
      <xdr:col>24</xdr:col>
      <xdr:colOff>114300</xdr:colOff>
      <xdr:row>79</xdr:row>
      <xdr:rowOff>47307</xdr:rowOff>
    </xdr:to>
    <xdr:sp macro="" textlink="">
      <xdr:nvSpPr>
        <xdr:cNvPr id="198" name="楕円 197"/>
        <xdr:cNvSpPr/>
      </xdr:nvSpPr>
      <xdr:spPr>
        <a:xfrm>
          <a:off x="4584700" y="134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32084</xdr:rowOff>
    </xdr:from>
    <xdr:ext cx="469744" cy="259045"/>
    <xdr:sp macro="" textlink="">
      <xdr:nvSpPr>
        <xdr:cNvPr id="199" name="維持補修費該当値テキスト"/>
        <xdr:cNvSpPr txBox="1"/>
      </xdr:nvSpPr>
      <xdr:spPr>
        <a:xfrm>
          <a:off x="4686300" y="1340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116193</xdr:rowOff>
    </xdr:from>
    <xdr:to>
      <xdr:col>20</xdr:col>
      <xdr:colOff>38100</xdr:colOff>
      <xdr:row>79</xdr:row>
      <xdr:rowOff>46343</xdr:rowOff>
    </xdr:to>
    <xdr:sp macro="" textlink="">
      <xdr:nvSpPr>
        <xdr:cNvPr id="200" name="楕円 199"/>
        <xdr:cNvSpPr/>
      </xdr:nvSpPr>
      <xdr:spPr>
        <a:xfrm>
          <a:off x="3746500" y="13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37470</xdr:rowOff>
    </xdr:from>
    <xdr:ext cx="469744" cy="259045"/>
    <xdr:sp macro="" textlink="">
      <xdr:nvSpPr>
        <xdr:cNvPr id="201" name="テキスト ボックス 200"/>
        <xdr:cNvSpPr txBox="1"/>
      </xdr:nvSpPr>
      <xdr:spPr>
        <a:xfrm>
          <a:off x="3562428" y="13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88951</xdr:rowOff>
    </xdr:from>
    <xdr:to>
      <xdr:col>15</xdr:col>
      <xdr:colOff>101600</xdr:colOff>
      <xdr:row>79</xdr:row>
      <xdr:rowOff>19101</xdr:rowOff>
    </xdr:to>
    <xdr:sp macro="" textlink="">
      <xdr:nvSpPr>
        <xdr:cNvPr id="202" name="楕円 201"/>
        <xdr:cNvSpPr/>
      </xdr:nvSpPr>
      <xdr:spPr>
        <a:xfrm>
          <a:off x="2857500" y="134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10228</xdr:rowOff>
    </xdr:from>
    <xdr:ext cx="469744" cy="259045"/>
    <xdr:sp macro="" textlink="">
      <xdr:nvSpPr>
        <xdr:cNvPr id="203" name="テキスト ボックス 202"/>
        <xdr:cNvSpPr txBox="1"/>
      </xdr:nvSpPr>
      <xdr:spPr>
        <a:xfrm>
          <a:off x="2673428" y="135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29020</xdr:rowOff>
    </xdr:from>
    <xdr:to>
      <xdr:col>10</xdr:col>
      <xdr:colOff>165100</xdr:colOff>
      <xdr:row>78</xdr:row>
      <xdr:rowOff>130620</xdr:rowOff>
    </xdr:to>
    <xdr:sp macro="" textlink="">
      <xdr:nvSpPr>
        <xdr:cNvPr id="204" name="楕円 203"/>
        <xdr:cNvSpPr/>
      </xdr:nvSpPr>
      <xdr:spPr>
        <a:xfrm>
          <a:off x="1968500" y="134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121747</xdr:rowOff>
    </xdr:from>
    <xdr:ext cx="534377" cy="259045"/>
    <xdr:sp macro="" textlink="">
      <xdr:nvSpPr>
        <xdr:cNvPr id="205" name="テキスト ボックス 204"/>
        <xdr:cNvSpPr txBox="1"/>
      </xdr:nvSpPr>
      <xdr:spPr>
        <a:xfrm>
          <a:off x="1752111" y="1349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64236</xdr:rowOff>
    </xdr:from>
    <xdr:to>
      <xdr:col>6</xdr:col>
      <xdr:colOff>38100</xdr:colOff>
      <xdr:row>78</xdr:row>
      <xdr:rowOff>165836</xdr:rowOff>
    </xdr:to>
    <xdr:sp macro="" textlink="">
      <xdr:nvSpPr>
        <xdr:cNvPr id="206" name="楕円 205"/>
        <xdr:cNvSpPr/>
      </xdr:nvSpPr>
      <xdr:spPr>
        <a:xfrm>
          <a:off x="1079500" y="134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156963</xdr:rowOff>
    </xdr:from>
    <xdr:ext cx="469744" cy="259045"/>
    <xdr:sp macro="" textlink="">
      <xdr:nvSpPr>
        <xdr:cNvPr id="207" name="テキスト ボックス 206"/>
        <xdr:cNvSpPr txBox="1"/>
      </xdr:nvSpPr>
      <xdr:spPr>
        <a:xfrm>
          <a:off x="895428" y="135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8243</xdr:rowOff>
    </xdr:from>
    <xdr:to>
      <xdr:col>24</xdr:col>
      <xdr:colOff>63500</xdr:colOff>
      <xdr:row>97</xdr:row>
      <xdr:rowOff>9804</xdr:rowOff>
    </xdr:to>
    <xdr:cxnSp macro="">
      <xdr:nvCxnSpPr>
        <xdr:cNvPr id="237" name="直線コネクタ 236"/>
        <xdr:cNvCxnSpPr/>
      </xdr:nvCxnSpPr>
      <xdr:spPr>
        <a:xfrm>
          <a:off x="3797300" y="16638893"/>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8243</xdr:rowOff>
    </xdr:from>
    <xdr:to>
      <xdr:col>19</xdr:col>
      <xdr:colOff>177800</xdr:colOff>
      <xdr:row>97</xdr:row>
      <xdr:rowOff>35065</xdr:rowOff>
    </xdr:to>
    <xdr:cxnSp macro="">
      <xdr:nvCxnSpPr>
        <xdr:cNvPr id="240" name="直線コネクタ 239"/>
        <xdr:cNvCxnSpPr/>
      </xdr:nvCxnSpPr>
      <xdr:spPr>
        <a:xfrm flipV="1">
          <a:off x="2908300" y="1663889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35065</xdr:rowOff>
    </xdr:from>
    <xdr:to>
      <xdr:col>15</xdr:col>
      <xdr:colOff>50800</xdr:colOff>
      <xdr:row>97</xdr:row>
      <xdr:rowOff>69965</xdr:rowOff>
    </xdr:to>
    <xdr:cxnSp macro="">
      <xdr:nvCxnSpPr>
        <xdr:cNvPr id="243" name="直線コネクタ 242"/>
        <xdr:cNvCxnSpPr/>
      </xdr:nvCxnSpPr>
      <xdr:spPr>
        <a:xfrm flipV="1">
          <a:off x="2019300" y="16665715"/>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66002</xdr:rowOff>
    </xdr:from>
    <xdr:to>
      <xdr:col>10</xdr:col>
      <xdr:colOff>114300</xdr:colOff>
      <xdr:row>97</xdr:row>
      <xdr:rowOff>69965</xdr:rowOff>
    </xdr:to>
    <xdr:cxnSp macro="">
      <xdr:nvCxnSpPr>
        <xdr:cNvPr id="246" name="直線コネクタ 245"/>
        <xdr:cNvCxnSpPr/>
      </xdr:nvCxnSpPr>
      <xdr:spPr>
        <a:xfrm>
          <a:off x="1130300" y="16525202"/>
          <a:ext cx="889000" cy="17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130454</xdr:rowOff>
    </xdr:from>
    <xdr:to>
      <xdr:col>24</xdr:col>
      <xdr:colOff>114300</xdr:colOff>
      <xdr:row>97</xdr:row>
      <xdr:rowOff>60604</xdr:rowOff>
    </xdr:to>
    <xdr:sp macro="" textlink="">
      <xdr:nvSpPr>
        <xdr:cNvPr id="256" name="楕円 255"/>
        <xdr:cNvSpPr/>
      </xdr:nvSpPr>
      <xdr:spPr>
        <a:xfrm>
          <a:off x="4584700" y="165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108881</xdr:rowOff>
    </xdr:from>
    <xdr:ext cx="534377" cy="259045"/>
    <xdr:sp macro="" textlink="">
      <xdr:nvSpPr>
        <xdr:cNvPr id="257" name="扶助費該当値テキスト"/>
        <xdr:cNvSpPr txBox="1"/>
      </xdr:nvSpPr>
      <xdr:spPr>
        <a:xfrm>
          <a:off x="4686300" y="165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128893</xdr:rowOff>
    </xdr:from>
    <xdr:to>
      <xdr:col>20</xdr:col>
      <xdr:colOff>38100</xdr:colOff>
      <xdr:row>97</xdr:row>
      <xdr:rowOff>59043</xdr:rowOff>
    </xdr:to>
    <xdr:sp macro="" textlink="">
      <xdr:nvSpPr>
        <xdr:cNvPr id="258" name="楕円 257"/>
        <xdr:cNvSpPr/>
      </xdr:nvSpPr>
      <xdr:spPr>
        <a:xfrm>
          <a:off x="3746500" y="165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50170</xdr:rowOff>
    </xdr:from>
    <xdr:ext cx="534377" cy="259045"/>
    <xdr:sp macro="" textlink="">
      <xdr:nvSpPr>
        <xdr:cNvPr id="259" name="テキスト ボックス 258"/>
        <xdr:cNvSpPr txBox="1"/>
      </xdr:nvSpPr>
      <xdr:spPr>
        <a:xfrm>
          <a:off x="3530111" y="166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155715</xdr:rowOff>
    </xdr:from>
    <xdr:to>
      <xdr:col>15</xdr:col>
      <xdr:colOff>101600</xdr:colOff>
      <xdr:row>97</xdr:row>
      <xdr:rowOff>85865</xdr:rowOff>
    </xdr:to>
    <xdr:sp macro="" textlink="">
      <xdr:nvSpPr>
        <xdr:cNvPr id="260" name="楕円 259"/>
        <xdr:cNvSpPr/>
      </xdr:nvSpPr>
      <xdr:spPr>
        <a:xfrm>
          <a:off x="2857500" y="166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76992</xdr:rowOff>
    </xdr:from>
    <xdr:ext cx="534377" cy="259045"/>
    <xdr:sp macro="" textlink="">
      <xdr:nvSpPr>
        <xdr:cNvPr id="261" name="テキスト ボックス 260"/>
        <xdr:cNvSpPr txBox="1"/>
      </xdr:nvSpPr>
      <xdr:spPr>
        <a:xfrm>
          <a:off x="2641111" y="167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19165</xdr:rowOff>
    </xdr:from>
    <xdr:to>
      <xdr:col>10</xdr:col>
      <xdr:colOff>165100</xdr:colOff>
      <xdr:row>97</xdr:row>
      <xdr:rowOff>120765</xdr:rowOff>
    </xdr:to>
    <xdr:sp macro="" textlink="">
      <xdr:nvSpPr>
        <xdr:cNvPr id="262" name="楕円 261"/>
        <xdr:cNvSpPr/>
      </xdr:nvSpPr>
      <xdr:spPr>
        <a:xfrm>
          <a:off x="1968500" y="166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111892</xdr:rowOff>
    </xdr:from>
    <xdr:ext cx="534377" cy="259045"/>
    <xdr:sp macro="" textlink="">
      <xdr:nvSpPr>
        <xdr:cNvPr id="263" name="テキスト ボックス 262"/>
        <xdr:cNvSpPr txBox="1"/>
      </xdr:nvSpPr>
      <xdr:spPr>
        <a:xfrm>
          <a:off x="1752111" y="167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15202</xdr:rowOff>
    </xdr:from>
    <xdr:to>
      <xdr:col>6</xdr:col>
      <xdr:colOff>38100</xdr:colOff>
      <xdr:row>96</xdr:row>
      <xdr:rowOff>116802</xdr:rowOff>
    </xdr:to>
    <xdr:sp macro="" textlink="">
      <xdr:nvSpPr>
        <xdr:cNvPr id="264" name="楕円 263"/>
        <xdr:cNvSpPr/>
      </xdr:nvSpPr>
      <xdr:spPr>
        <a:xfrm>
          <a:off x="1079500" y="164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133329</xdr:rowOff>
    </xdr:from>
    <xdr:ext cx="534377" cy="259045"/>
    <xdr:sp macro="" textlink="">
      <xdr:nvSpPr>
        <xdr:cNvPr id="265" name="テキスト ボックス 264"/>
        <xdr:cNvSpPr txBox="1"/>
      </xdr:nvSpPr>
      <xdr:spPr>
        <a:xfrm>
          <a:off x="863111" y="162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86283</xdr:rowOff>
    </xdr:from>
    <xdr:to>
      <xdr:col>55</xdr:col>
      <xdr:colOff>0</xdr:colOff>
      <xdr:row>38</xdr:row>
      <xdr:rowOff>47744</xdr:rowOff>
    </xdr:to>
    <xdr:cxnSp macro="">
      <xdr:nvCxnSpPr>
        <xdr:cNvPr id="297" name="直線コネクタ 296"/>
        <xdr:cNvCxnSpPr/>
      </xdr:nvCxnSpPr>
      <xdr:spPr>
        <a:xfrm flipV="1">
          <a:off x="9639300" y="6087033"/>
          <a:ext cx="838200" cy="47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47744</xdr:rowOff>
    </xdr:from>
    <xdr:to>
      <xdr:col>50</xdr:col>
      <xdr:colOff>114300</xdr:colOff>
      <xdr:row>38</xdr:row>
      <xdr:rowOff>95985</xdr:rowOff>
    </xdr:to>
    <xdr:cxnSp macro="">
      <xdr:nvCxnSpPr>
        <xdr:cNvPr id="300" name="直線コネクタ 299"/>
        <xdr:cNvCxnSpPr/>
      </xdr:nvCxnSpPr>
      <xdr:spPr>
        <a:xfrm flipV="1">
          <a:off x="8750300" y="6562844"/>
          <a:ext cx="889000" cy="4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61757</xdr:rowOff>
    </xdr:from>
    <xdr:to>
      <xdr:col>45</xdr:col>
      <xdr:colOff>177800</xdr:colOff>
      <xdr:row>38</xdr:row>
      <xdr:rowOff>95985</xdr:rowOff>
    </xdr:to>
    <xdr:cxnSp macro="">
      <xdr:nvCxnSpPr>
        <xdr:cNvPr id="303" name="直線コネクタ 302"/>
        <xdr:cNvCxnSpPr/>
      </xdr:nvCxnSpPr>
      <xdr:spPr>
        <a:xfrm>
          <a:off x="7861300" y="6576857"/>
          <a:ext cx="889000" cy="3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61757</xdr:rowOff>
    </xdr:from>
    <xdr:to>
      <xdr:col>41</xdr:col>
      <xdr:colOff>50800</xdr:colOff>
      <xdr:row>38</xdr:row>
      <xdr:rowOff>73402</xdr:rowOff>
    </xdr:to>
    <xdr:cxnSp macro="">
      <xdr:nvCxnSpPr>
        <xdr:cNvPr id="306" name="直線コネクタ 305"/>
        <xdr:cNvCxnSpPr/>
      </xdr:nvCxnSpPr>
      <xdr:spPr>
        <a:xfrm flipV="1">
          <a:off x="6972300" y="6576857"/>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35483</xdr:rowOff>
    </xdr:from>
    <xdr:to>
      <xdr:col>55</xdr:col>
      <xdr:colOff>50800</xdr:colOff>
      <xdr:row>35</xdr:row>
      <xdr:rowOff>137083</xdr:rowOff>
    </xdr:to>
    <xdr:sp macro="" textlink="">
      <xdr:nvSpPr>
        <xdr:cNvPr id="316" name="楕円 315"/>
        <xdr:cNvSpPr/>
      </xdr:nvSpPr>
      <xdr:spPr>
        <a:xfrm>
          <a:off x="10426700" y="60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58360</xdr:rowOff>
    </xdr:from>
    <xdr:ext cx="599010" cy="259045"/>
    <xdr:sp macro="" textlink="">
      <xdr:nvSpPr>
        <xdr:cNvPr id="317" name="補助費等該当値テキスト"/>
        <xdr:cNvSpPr txBox="1"/>
      </xdr:nvSpPr>
      <xdr:spPr>
        <a:xfrm>
          <a:off x="10528300" y="588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168394</xdr:rowOff>
    </xdr:from>
    <xdr:to>
      <xdr:col>50</xdr:col>
      <xdr:colOff>165100</xdr:colOff>
      <xdr:row>38</xdr:row>
      <xdr:rowOff>98544</xdr:rowOff>
    </xdr:to>
    <xdr:sp macro="" textlink="">
      <xdr:nvSpPr>
        <xdr:cNvPr id="318" name="楕円 317"/>
        <xdr:cNvSpPr/>
      </xdr:nvSpPr>
      <xdr:spPr>
        <a:xfrm>
          <a:off x="9588500" y="65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115071</xdr:rowOff>
    </xdr:from>
    <xdr:ext cx="599010" cy="259045"/>
    <xdr:sp macro="" textlink="">
      <xdr:nvSpPr>
        <xdr:cNvPr id="319" name="テキスト ボックス 318"/>
        <xdr:cNvSpPr txBox="1"/>
      </xdr:nvSpPr>
      <xdr:spPr>
        <a:xfrm>
          <a:off x="9339795" y="628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45185</xdr:rowOff>
    </xdr:from>
    <xdr:to>
      <xdr:col>46</xdr:col>
      <xdr:colOff>38100</xdr:colOff>
      <xdr:row>38</xdr:row>
      <xdr:rowOff>146785</xdr:rowOff>
    </xdr:to>
    <xdr:sp macro="" textlink="">
      <xdr:nvSpPr>
        <xdr:cNvPr id="320" name="楕円 319"/>
        <xdr:cNvSpPr/>
      </xdr:nvSpPr>
      <xdr:spPr>
        <a:xfrm>
          <a:off x="8699500" y="65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163312</xdr:rowOff>
    </xdr:from>
    <xdr:ext cx="599010" cy="259045"/>
    <xdr:sp macro="" textlink="">
      <xdr:nvSpPr>
        <xdr:cNvPr id="321" name="テキスト ボックス 320"/>
        <xdr:cNvSpPr txBox="1"/>
      </xdr:nvSpPr>
      <xdr:spPr>
        <a:xfrm>
          <a:off x="8450795" y="633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10957</xdr:rowOff>
    </xdr:from>
    <xdr:to>
      <xdr:col>41</xdr:col>
      <xdr:colOff>101600</xdr:colOff>
      <xdr:row>38</xdr:row>
      <xdr:rowOff>112557</xdr:rowOff>
    </xdr:to>
    <xdr:sp macro="" textlink="">
      <xdr:nvSpPr>
        <xdr:cNvPr id="322" name="楕円 321"/>
        <xdr:cNvSpPr/>
      </xdr:nvSpPr>
      <xdr:spPr>
        <a:xfrm>
          <a:off x="7810500" y="65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129084</xdr:rowOff>
    </xdr:from>
    <xdr:ext cx="599010" cy="259045"/>
    <xdr:sp macro="" textlink="">
      <xdr:nvSpPr>
        <xdr:cNvPr id="323" name="テキスト ボックス 322"/>
        <xdr:cNvSpPr txBox="1"/>
      </xdr:nvSpPr>
      <xdr:spPr>
        <a:xfrm>
          <a:off x="7561795" y="630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22602</xdr:rowOff>
    </xdr:from>
    <xdr:to>
      <xdr:col>36</xdr:col>
      <xdr:colOff>165100</xdr:colOff>
      <xdr:row>38</xdr:row>
      <xdr:rowOff>124202</xdr:rowOff>
    </xdr:to>
    <xdr:sp macro="" textlink="">
      <xdr:nvSpPr>
        <xdr:cNvPr id="324" name="楕円 323"/>
        <xdr:cNvSpPr/>
      </xdr:nvSpPr>
      <xdr:spPr>
        <a:xfrm>
          <a:off x="6921500" y="65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140730</xdr:rowOff>
    </xdr:from>
    <xdr:ext cx="599010" cy="259045"/>
    <xdr:sp macro="" textlink="">
      <xdr:nvSpPr>
        <xdr:cNvPr id="325" name="テキスト ボックス 324"/>
        <xdr:cNvSpPr txBox="1"/>
      </xdr:nvSpPr>
      <xdr:spPr>
        <a:xfrm>
          <a:off x="6672795" y="631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101467</xdr:rowOff>
    </xdr:from>
    <xdr:to>
      <xdr:col>55</xdr:col>
      <xdr:colOff>0</xdr:colOff>
      <xdr:row>58</xdr:row>
      <xdr:rowOff>156650</xdr:rowOff>
    </xdr:to>
    <xdr:cxnSp macro="">
      <xdr:nvCxnSpPr>
        <xdr:cNvPr id="354" name="直線コネクタ 353"/>
        <xdr:cNvCxnSpPr/>
      </xdr:nvCxnSpPr>
      <xdr:spPr>
        <a:xfrm>
          <a:off x="9639300" y="10045567"/>
          <a:ext cx="838200" cy="5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101467</xdr:rowOff>
    </xdr:from>
    <xdr:to>
      <xdr:col>50</xdr:col>
      <xdr:colOff>114300</xdr:colOff>
      <xdr:row>58</xdr:row>
      <xdr:rowOff>162592</xdr:rowOff>
    </xdr:to>
    <xdr:cxnSp macro="">
      <xdr:nvCxnSpPr>
        <xdr:cNvPr id="357" name="直線コネクタ 356"/>
        <xdr:cNvCxnSpPr/>
      </xdr:nvCxnSpPr>
      <xdr:spPr>
        <a:xfrm flipV="1">
          <a:off x="8750300" y="10045567"/>
          <a:ext cx="889000" cy="6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133983</xdr:rowOff>
    </xdr:from>
    <xdr:to>
      <xdr:col>45</xdr:col>
      <xdr:colOff>177800</xdr:colOff>
      <xdr:row>58</xdr:row>
      <xdr:rowOff>162592</xdr:rowOff>
    </xdr:to>
    <xdr:cxnSp macro="">
      <xdr:nvCxnSpPr>
        <xdr:cNvPr id="360" name="直線コネクタ 359"/>
        <xdr:cNvCxnSpPr/>
      </xdr:nvCxnSpPr>
      <xdr:spPr>
        <a:xfrm>
          <a:off x="7861300" y="10078083"/>
          <a:ext cx="889000" cy="2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119986</xdr:rowOff>
    </xdr:from>
    <xdr:to>
      <xdr:col>41</xdr:col>
      <xdr:colOff>50800</xdr:colOff>
      <xdr:row>58</xdr:row>
      <xdr:rowOff>133983</xdr:rowOff>
    </xdr:to>
    <xdr:cxnSp macro="">
      <xdr:nvCxnSpPr>
        <xdr:cNvPr id="363" name="直線コネクタ 362"/>
        <xdr:cNvCxnSpPr/>
      </xdr:nvCxnSpPr>
      <xdr:spPr>
        <a:xfrm>
          <a:off x="6972300" y="10064086"/>
          <a:ext cx="889000" cy="1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105850</xdr:rowOff>
    </xdr:from>
    <xdr:to>
      <xdr:col>55</xdr:col>
      <xdr:colOff>50800</xdr:colOff>
      <xdr:row>59</xdr:row>
      <xdr:rowOff>36000</xdr:rowOff>
    </xdr:to>
    <xdr:sp macro="" textlink="">
      <xdr:nvSpPr>
        <xdr:cNvPr id="373" name="楕円 372"/>
        <xdr:cNvSpPr/>
      </xdr:nvSpPr>
      <xdr:spPr>
        <a:xfrm>
          <a:off x="10426700" y="100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99010" cy="259045"/>
    <xdr:sp macro="" textlink="">
      <xdr:nvSpPr>
        <xdr:cNvPr id="374" name="普通建設事業費該当値テキスト"/>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50667</xdr:rowOff>
    </xdr:from>
    <xdr:to>
      <xdr:col>50</xdr:col>
      <xdr:colOff>165100</xdr:colOff>
      <xdr:row>58</xdr:row>
      <xdr:rowOff>152267</xdr:rowOff>
    </xdr:to>
    <xdr:sp macro="" textlink="">
      <xdr:nvSpPr>
        <xdr:cNvPr id="375" name="楕円 374"/>
        <xdr:cNvSpPr/>
      </xdr:nvSpPr>
      <xdr:spPr>
        <a:xfrm>
          <a:off x="9588500" y="99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168794</xdr:rowOff>
    </xdr:from>
    <xdr:ext cx="599010" cy="259045"/>
    <xdr:sp macro="" textlink="">
      <xdr:nvSpPr>
        <xdr:cNvPr id="376" name="テキスト ボックス 375"/>
        <xdr:cNvSpPr txBox="1"/>
      </xdr:nvSpPr>
      <xdr:spPr>
        <a:xfrm>
          <a:off x="9339795" y="976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111792</xdr:rowOff>
    </xdr:from>
    <xdr:to>
      <xdr:col>46</xdr:col>
      <xdr:colOff>38100</xdr:colOff>
      <xdr:row>59</xdr:row>
      <xdr:rowOff>41942</xdr:rowOff>
    </xdr:to>
    <xdr:sp macro="" textlink="">
      <xdr:nvSpPr>
        <xdr:cNvPr id="377" name="楕円 376"/>
        <xdr:cNvSpPr/>
      </xdr:nvSpPr>
      <xdr:spPr>
        <a:xfrm>
          <a:off x="8699500" y="100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33069</xdr:rowOff>
    </xdr:from>
    <xdr:ext cx="599010" cy="259045"/>
    <xdr:sp macro="" textlink="">
      <xdr:nvSpPr>
        <xdr:cNvPr id="378" name="テキスト ボックス 377"/>
        <xdr:cNvSpPr txBox="1"/>
      </xdr:nvSpPr>
      <xdr:spPr>
        <a:xfrm>
          <a:off x="8450795" y="1014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83183</xdr:rowOff>
    </xdr:from>
    <xdr:to>
      <xdr:col>41</xdr:col>
      <xdr:colOff>101600</xdr:colOff>
      <xdr:row>59</xdr:row>
      <xdr:rowOff>13333</xdr:rowOff>
    </xdr:to>
    <xdr:sp macro="" textlink="">
      <xdr:nvSpPr>
        <xdr:cNvPr id="379" name="楕円 378"/>
        <xdr:cNvSpPr/>
      </xdr:nvSpPr>
      <xdr:spPr>
        <a:xfrm>
          <a:off x="7810500" y="100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4460</xdr:rowOff>
    </xdr:from>
    <xdr:ext cx="599010" cy="259045"/>
    <xdr:sp macro="" textlink="">
      <xdr:nvSpPr>
        <xdr:cNvPr id="380" name="テキスト ボックス 379"/>
        <xdr:cNvSpPr txBox="1"/>
      </xdr:nvSpPr>
      <xdr:spPr>
        <a:xfrm>
          <a:off x="7561795" y="1012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69186</xdr:rowOff>
    </xdr:from>
    <xdr:to>
      <xdr:col>36</xdr:col>
      <xdr:colOff>165100</xdr:colOff>
      <xdr:row>58</xdr:row>
      <xdr:rowOff>170786</xdr:rowOff>
    </xdr:to>
    <xdr:sp macro="" textlink="">
      <xdr:nvSpPr>
        <xdr:cNvPr id="381" name="楕円 380"/>
        <xdr:cNvSpPr/>
      </xdr:nvSpPr>
      <xdr:spPr>
        <a:xfrm>
          <a:off x="6921500" y="1001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15863</xdr:rowOff>
    </xdr:from>
    <xdr:ext cx="599010" cy="259045"/>
    <xdr:sp macro="" textlink="">
      <xdr:nvSpPr>
        <xdr:cNvPr id="382" name="テキスト ボックス 381"/>
        <xdr:cNvSpPr txBox="1"/>
      </xdr:nvSpPr>
      <xdr:spPr>
        <a:xfrm>
          <a:off x="6672795" y="978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147092</xdr:rowOff>
    </xdr:from>
    <xdr:to>
      <xdr:col>55</xdr:col>
      <xdr:colOff>0</xdr:colOff>
      <xdr:row>78</xdr:row>
      <xdr:rowOff>164578</xdr:rowOff>
    </xdr:to>
    <xdr:cxnSp macro="">
      <xdr:nvCxnSpPr>
        <xdr:cNvPr id="411" name="直線コネクタ 410"/>
        <xdr:cNvCxnSpPr/>
      </xdr:nvCxnSpPr>
      <xdr:spPr>
        <a:xfrm>
          <a:off x="9639300" y="13520192"/>
          <a:ext cx="838200" cy="1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147092</xdr:rowOff>
    </xdr:from>
    <xdr:to>
      <xdr:col>50</xdr:col>
      <xdr:colOff>114300</xdr:colOff>
      <xdr:row>79</xdr:row>
      <xdr:rowOff>2028</xdr:rowOff>
    </xdr:to>
    <xdr:cxnSp macro="">
      <xdr:nvCxnSpPr>
        <xdr:cNvPr id="414" name="直線コネクタ 413"/>
        <xdr:cNvCxnSpPr/>
      </xdr:nvCxnSpPr>
      <xdr:spPr>
        <a:xfrm flipV="1">
          <a:off x="8750300" y="13520192"/>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65967</xdr:rowOff>
    </xdr:from>
    <xdr:to>
      <xdr:col>45</xdr:col>
      <xdr:colOff>177800</xdr:colOff>
      <xdr:row>79</xdr:row>
      <xdr:rowOff>2028</xdr:rowOff>
    </xdr:to>
    <xdr:cxnSp macro="">
      <xdr:nvCxnSpPr>
        <xdr:cNvPr id="417" name="直線コネクタ 416"/>
        <xdr:cNvCxnSpPr/>
      </xdr:nvCxnSpPr>
      <xdr:spPr>
        <a:xfrm>
          <a:off x="7861300" y="13439067"/>
          <a:ext cx="889000" cy="10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130769</xdr:rowOff>
    </xdr:from>
    <xdr:to>
      <xdr:col>41</xdr:col>
      <xdr:colOff>50800</xdr:colOff>
      <xdr:row>78</xdr:row>
      <xdr:rowOff>65967</xdr:rowOff>
    </xdr:to>
    <xdr:cxnSp macro="">
      <xdr:nvCxnSpPr>
        <xdr:cNvPr id="420" name="直線コネクタ 419"/>
        <xdr:cNvCxnSpPr/>
      </xdr:nvCxnSpPr>
      <xdr:spPr>
        <a:xfrm>
          <a:off x="6972300" y="13332419"/>
          <a:ext cx="889000" cy="10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113778</xdr:rowOff>
    </xdr:from>
    <xdr:to>
      <xdr:col>55</xdr:col>
      <xdr:colOff>50800</xdr:colOff>
      <xdr:row>79</xdr:row>
      <xdr:rowOff>43928</xdr:rowOff>
    </xdr:to>
    <xdr:sp macro="" textlink="">
      <xdr:nvSpPr>
        <xdr:cNvPr id="430" name="楕円 429"/>
        <xdr:cNvSpPr/>
      </xdr:nvSpPr>
      <xdr:spPr>
        <a:xfrm>
          <a:off x="10426700" y="134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28705</xdr:rowOff>
    </xdr:from>
    <xdr:ext cx="534377" cy="259045"/>
    <xdr:sp macro="" textlink="">
      <xdr:nvSpPr>
        <xdr:cNvPr id="431" name="普通建設事業費 （ うち新規整備　）該当値テキスト"/>
        <xdr:cNvSpPr txBox="1"/>
      </xdr:nvSpPr>
      <xdr:spPr>
        <a:xfrm>
          <a:off x="10528300" y="13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96292</xdr:rowOff>
    </xdr:from>
    <xdr:to>
      <xdr:col>50</xdr:col>
      <xdr:colOff>165100</xdr:colOff>
      <xdr:row>79</xdr:row>
      <xdr:rowOff>26442</xdr:rowOff>
    </xdr:to>
    <xdr:sp macro="" textlink="">
      <xdr:nvSpPr>
        <xdr:cNvPr id="432" name="楕円 431"/>
        <xdr:cNvSpPr/>
      </xdr:nvSpPr>
      <xdr:spPr>
        <a:xfrm>
          <a:off x="9588500" y="134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17569</xdr:rowOff>
    </xdr:from>
    <xdr:ext cx="534377" cy="259045"/>
    <xdr:sp macro="" textlink="">
      <xdr:nvSpPr>
        <xdr:cNvPr id="433" name="テキスト ボックス 432"/>
        <xdr:cNvSpPr txBox="1"/>
      </xdr:nvSpPr>
      <xdr:spPr>
        <a:xfrm>
          <a:off x="9372111"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122678</xdr:rowOff>
    </xdr:from>
    <xdr:to>
      <xdr:col>46</xdr:col>
      <xdr:colOff>38100</xdr:colOff>
      <xdr:row>79</xdr:row>
      <xdr:rowOff>52828</xdr:rowOff>
    </xdr:to>
    <xdr:sp macro="" textlink="">
      <xdr:nvSpPr>
        <xdr:cNvPr id="434" name="楕円 433"/>
        <xdr:cNvSpPr/>
      </xdr:nvSpPr>
      <xdr:spPr>
        <a:xfrm>
          <a:off x="8699500" y="134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43955</xdr:rowOff>
    </xdr:from>
    <xdr:ext cx="534377" cy="259045"/>
    <xdr:sp macro="" textlink="">
      <xdr:nvSpPr>
        <xdr:cNvPr id="435" name="テキスト ボックス 434"/>
        <xdr:cNvSpPr txBox="1"/>
      </xdr:nvSpPr>
      <xdr:spPr>
        <a:xfrm>
          <a:off x="8483111" y="135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15167</xdr:rowOff>
    </xdr:from>
    <xdr:to>
      <xdr:col>41</xdr:col>
      <xdr:colOff>101600</xdr:colOff>
      <xdr:row>78</xdr:row>
      <xdr:rowOff>116767</xdr:rowOff>
    </xdr:to>
    <xdr:sp macro="" textlink="">
      <xdr:nvSpPr>
        <xdr:cNvPr id="436" name="楕円 435"/>
        <xdr:cNvSpPr/>
      </xdr:nvSpPr>
      <xdr:spPr>
        <a:xfrm>
          <a:off x="7810500" y="133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107894</xdr:rowOff>
    </xdr:from>
    <xdr:ext cx="534377" cy="259045"/>
    <xdr:sp macro="" textlink="">
      <xdr:nvSpPr>
        <xdr:cNvPr id="437" name="テキスト ボックス 436"/>
        <xdr:cNvSpPr txBox="1"/>
      </xdr:nvSpPr>
      <xdr:spPr>
        <a:xfrm>
          <a:off x="7594111" y="134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79969</xdr:rowOff>
    </xdr:from>
    <xdr:to>
      <xdr:col>36</xdr:col>
      <xdr:colOff>165100</xdr:colOff>
      <xdr:row>78</xdr:row>
      <xdr:rowOff>10119</xdr:rowOff>
    </xdr:to>
    <xdr:sp macro="" textlink="">
      <xdr:nvSpPr>
        <xdr:cNvPr id="438" name="楕円 437"/>
        <xdr:cNvSpPr/>
      </xdr:nvSpPr>
      <xdr:spPr>
        <a:xfrm>
          <a:off x="6921500" y="132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26646</xdr:rowOff>
    </xdr:from>
    <xdr:ext cx="599010" cy="259045"/>
    <xdr:sp macro="" textlink="">
      <xdr:nvSpPr>
        <xdr:cNvPr id="439" name="テキスト ボックス 438"/>
        <xdr:cNvSpPr txBox="1"/>
      </xdr:nvSpPr>
      <xdr:spPr>
        <a:xfrm>
          <a:off x="6672795" y="1305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80922</xdr:rowOff>
    </xdr:from>
    <xdr:to>
      <xdr:col>55</xdr:col>
      <xdr:colOff>0</xdr:colOff>
      <xdr:row>98</xdr:row>
      <xdr:rowOff>36790</xdr:rowOff>
    </xdr:to>
    <xdr:cxnSp macro="">
      <xdr:nvCxnSpPr>
        <xdr:cNvPr id="466" name="直線コネクタ 465"/>
        <xdr:cNvCxnSpPr/>
      </xdr:nvCxnSpPr>
      <xdr:spPr>
        <a:xfrm>
          <a:off x="9639300" y="16711572"/>
          <a:ext cx="838200" cy="1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80922</xdr:rowOff>
    </xdr:from>
    <xdr:to>
      <xdr:col>50</xdr:col>
      <xdr:colOff>114300</xdr:colOff>
      <xdr:row>98</xdr:row>
      <xdr:rowOff>46848</xdr:rowOff>
    </xdr:to>
    <xdr:cxnSp macro="">
      <xdr:nvCxnSpPr>
        <xdr:cNvPr id="469" name="直線コネクタ 468"/>
        <xdr:cNvCxnSpPr/>
      </xdr:nvCxnSpPr>
      <xdr:spPr>
        <a:xfrm flipV="1">
          <a:off x="8750300" y="16711572"/>
          <a:ext cx="889000" cy="1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34133</xdr:rowOff>
    </xdr:from>
    <xdr:to>
      <xdr:col>45</xdr:col>
      <xdr:colOff>177800</xdr:colOff>
      <xdr:row>98</xdr:row>
      <xdr:rowOff>46848</xdr:rowOff>
    </xdr:to>
    <xdr:cxnSp macro="">
      <xdr:nvCxnSpPr>
        <xdr:cNvPr id="472" name="直線コネクタ 471"/>
        <xdr:cNvCxnSpPr/>
      </xdr:nvCxnSpPr>
      <xdr:spPr>
        <a:xfrm>
          <a:off x="7861300" y="16836233"/>
          <a:ext cx="889000" cy="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34133</xdr:rowOff>
    </xdr:from>
    <xdr:to>
      <xdr:col>41</xdr:col>
      <xdr:colOff>50800</xdr:colOff>
      <xdr:row>98</xdr:row>
      <xdr:rowOff>50496</xdr:rowOff>
    </xdr:to>
    <xdr:cxnSp macro="">
      <xdr:nvCxnSpPr>
        <xdr:cNvPr id="475" name="直線コネクタ 474"/>
        <xdr:cNvCxnSpPr/>
      </xdr:nvCxnSpPr>
      <xdr:spPr>
        <a:xfrm flipV="1">
          <a:off x="6972300" y="16836233"/>
          <a:ext cx="889000" cy="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157440</xdr:rowOff>
    </xdr:from>
    <xdr:to>
      <xdr:col>55</xdr:col>
      <xdr:colOff>50800</xdr:colOff>
      <xdr:row>98</xdr:row>
      <xdr:rowOff>87590</xdr:rowOff>
    </xdr:to>
    <xdr:sp macro="" textlink="">
      <xdr:nvSpPr>
        <xdr:cNvPr id="485" name="楕円 484"/>
        <xdr:cNvSpPr/>
      </xdr:nvSpPr>
      <xdr:spPr>
        <a:xfrm>
          <a:off x="10426700" y="167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93254</xdr:rowOff>
    </xdr:from>
    <xdr:ext cx="599010" cy="259045"/>
    <xdr:sp macro="" textlink="">
      <xdr:nvSpPr>
        <xdr:cNvPr id="486" name="普通建設事業費 （ うち更新整備　）該当値テキスト"/>
        <xdr:cNvSpPr txBox="1"/>
      </xdr:nvSpPr>
      <xdr:spPr>
        <a:xfrm>
          <a:off x="10528300" y="167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30122</xdr:rowOff>
    </xdr:from>
    <xdr:to>
      <xdr:col>50</xdr:col>
      <xdr:colOff>165100</xdr:colOff>
      <xdr:row>97</xdr:row>
      <xdr:rowOff>131722</xdr:rowOff>
    </xdr:to>
    <xdr:sp macro="" textlink="">
      <xdr:nvSpPr>
        <xdr:cNvPr id="487" name="楕円 486"/>
        <xdr:cNvSpPr/>
      </xdr:nvSpPr>
      <xdr:spPr>
        <a:xfrm>
          <a:off x="9588500" y="166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148249</xdr:rowOff>
    </xdr:from>
    <xdr:ext cx="599010" cy="259045"/>
    <xdr:sp macro="" textlink="">
      <xdr:nvSpPr>
        <xdr:cNvPr id="488" name="テキスト ボックス 487"/>
        <xdr:cNvSpPr txBox="1"/>
      </xdr:nvSpPr>
      <xdr:spPr>
        <a:xfrm>
          <a:off x="9339795" y="164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167498</xdr:rowOff>
    </xdr:from>
    <xdr:to>
      <xdr:col>46</xdr:col>
      <xdr:colOff>38100</xdr:colOff>
      <xdr:row>98</xdr:row>
      <xdr:rowOff>97648</xdr:rowOff>
    </xdr:to>
    <xdr:sp macro="" textlink="">
      <xdr:nvSpPr>
        <xdr:cNvPr id="489" name="楕円 488"/>
        <xdr:cNvSpPr/>
      </xdr:nvSpPr>
      <xdr:spPr>
        <a:xfrm>
          <a:off x="8699500" y="167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88775</xdr:rowOff>
    </xdr:from>
    <xdr:ext cx="599010" cy="259045"/>
    <xdr:sp macro="" textlink="">
      <xdr:nvSpPr>
        <xdr:cNvPr id="490" name="テキスト ボックス 489"/>
        <xdr:cNvSpPr txBox="1"/>
      </xdr:nvSpPr>
      <xdr:spPr>
        <a:xfrm>
          <a:off x="8450795" y="1689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154783</xdr:rowOff>
    </xdr:from>
    <xdr:to>
      <xdr:col>41</xdr:col>
      <xdr:colOff>101600</xdr:colOff>
      <xdr:row>98</xdr:row>
      <xdr:rowOff>84933</xdr:rowOff>
    </xdr:to>
    <xdr:sp macro="" textlink="">
      <xdr:nvSpPr>
        <xdr:cNvPr id="491" name="楕円 490"/>
        <xdr:cNvSpPr/>
      </xdr:nvSpPr>
      <xdr:spPr>
        <a:xfrm>
          <a:off x="7810500" y="167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76060</xdr:rowOff>
    </xdr:from>
    <xdr:ext cx="599010" cy="259045"/>
    <xdr:sp macro="" textlink="">
      <xdr:nvSpPr>
        <xdr:cNvPr id="492" name="テキスト ボックス 491"/>
        <xdr:cNvSpPr txBox="1"/>
      </xdr:nvSpPr>
      <xdr:spPr>
        <a:xfrm>
          <a:off x="7561795" y="1687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171146</xdr:rowOff>
    </xdr:from>
    <xdr:to>
      <xdr:col>36</xdr:col>
      <xdr:colOff>165100</xdr:colOff>
      <xdr:row>98</xdr:row>
      <xdr:rowOff>101296</xdr:rowOff>
    </xdr:to>
    <xdr:sp macro="" textlink="">
      <xdr:nvSpPr>
        <xdr:cNvPr id="493" name="楕円 492"/>
        <xdr:cNvSpPr/>
      </xdr:nvSpPr>
      <xdr:spPr>
        <a:xfrm>
          <a:off x="6921500" y="168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92423</xdr:rowOff>
    </xdr:from>
    <xdr:ext cx="534377" cy="259045"/>
    <xdr:sp macro="" textlink="">
      <xdr:nvSpPr>
        <xdr:cNvPr id="494" name="テキスト ボックス 493"/>
        <xdr:cNvSpPr txBox="1"/>
      </xdr:nvSpPr>
      <xdr:spPr>
        <a:xfrm>
          <a:off x="6705111" y="16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24272</xdr:rowOff>
    </xdr:from>
    <xdr:to>
      <xdr:col>85</xdr:col>
      <xdr:colOff>127000</xdr:colOff>
      <xdr:row>39</xdr:row>
      <xdr:rowOff>44450</xdr:rowOff>
    </xdr:to>
    <xdr:cxnSp macro="">
      <xdr:nvCxnSpPr>
        <xdr:cNvPr id="523" name="直線コネクタ 522"/>
        <xdr:cNvCxnSpPr/>
      </xdr:nvCxnSpPr>
      <xdr:spPr>
        <a:xfrm flipV="1">
          <a:off x="15481300" y="6710822"/>
          <a:ext cx="838200" cy="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44037</xdr:rowOff>
    </xdr:from>
    <xdr:to>
      <xdr:col>71</xdr:col>
      <xdr:colOff>177800</xdr:colOff>
      <xdr:row>39</xdr:row>
      <xdr:rowOff>44450</xdr:rowOff>
    </xdr:to>
    <xdr:cxnSp macro="">
      <xdr:nvCxnSpPr>
        <xdr:cNvPr id="532" name="直線コネクタ 531"/>
        <xdr:cNvCxnSpPr/>
      </xdr:nvCxnSpPr>
      <xdr:spPr>
        <a:xfrm>
          <a:off x="12814300" y="673058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144922</xdr:rowOff>
    </xdr:from>
    <xdr:to>
      <xdr:col>85</xdr:col>
      <xdr:colOff>177800</xdr:colOff>
      <xdr:row>39</xdr:row>
      <xdr:rowOff>75072</xdr:rowOff>
    </xdr:to>
    <xdr:sp macro="" textlink="">
      <xdr:nvSpPr>
        <xdr:cNvPr id="542" name="楕円 541"/>
        <xdr:cNvSpPr/>
      </xdr:nvSpPr>
      <xdr:spPr>
        <a:xfrm>
          <a:off x="16268700" y="66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534377" cy="259045"/>
    <xdr:sp macro="" textlink="">
      <xdr:nvSpPr>
        <xdr:cNvPr id="543" name="災害復旧事業費該当値テキスト"/>
        <xdr:cNvSpPr txBox="1"/>
      </xdr:nvSpPr>
      <xdr:spPr>
        <a:xfrm>
          <a:off x="16370300" y="65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164687</xdr:rowOff>
    </xdr:from>
    <xdr:to>
      <xdr:col>67</xdr:col>
      <xdr:colOff>101600</xdr:colOff>
      <xdr:row>39</xdr:row>
      <xdr:rowOff>94837</xdr:rowOff>
    </xdr:to>
    <xdr:sp macro="" textlink="">
      <xdr:nvSpPr>
        <xdr:cNvPr id="550" name="楕円 549"/>
        <xdr:cNvSpPr/>
      </xdr:nvSpPr>
      <xdr:spPr>
        <a:xfrm>
          <a:off x="12763500" y="66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85964</xdr:rowOff>
    </xdr:from>
    <xdr:ext cx="378565" cy="259045"/>
    <xdr:sp macro="" textlink="">
      <xdr:nvSpPr>
        <xdr:cNvPr id="551" name="テキスト ボックス 550"/>
        <xdr:cNvSpPr txBox="1"/>
      </xdr:nvSpPr>
      <xdr:spPr>
        <a:xfrm>
          <a:off x="12625017" y="677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6021</xdr:rowOff>
    </xdr:from>
    <xdr:to>
      <xdr:col>85</xdr:col>
      <xdr:colOff>127000</xdr:colOff>
      <xdr:row>77</xdr:row>
      <xdr:rowOff>47597</xdr:rowOff>
    </xdr:to>
    <xdr:cxnSp macro="">
      <xdr:nvCxnSpPr>
        <xdr:cNvPr id="627" name="直線コネクタ 626"/>
        <xdr:cNvCxnSpPr/>
      </xdr:nvCxnSpPr>
      <xdr:spPr>
        <a:xfrm flipV="1">
          <a:off x="15481300" y="13207671"/>
          <a:ext cx="838200" cy="4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47597</xdr:rowOff>
    </xdr:from>
    <xdr:to>
      <xdr:col>81</xdr:col>
      <xdr:colOff>50800</xdr:colOff>
      <xdr:row>77</xdr:row>
      <xdr:rowOff>69331</xdr:rowOff>
    </xdr:to>
    <xdr:cxnSp macro="">
      <xdr:nvCxnSpPr>
        <xdr:cNvPr id="630" name="直線コネクタ 629"/>
        <xdr:cNvCxnSpPr/>
      </xdr:nvCxnSpPr>
      <xdr:spPr>
        <a:xfrm flipV="1">
          <a:off x="14592300" y="13249247"/>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59733</xdr:rowOff>
    </xdr:from>
    <xdr:to>
      <xdr:col>76</xdr:col>
      <xdr:colOff>114300</xdr:colOff>
      <xdr:row>77</xdr:row>
      <xdr:rowOff>69331</xdr:rowOff>
    </xdr:to>
    <xdr:cxnSp macro="">
      <xdr:nvCxnSpPr>
        <xdr:cNvPr id="633" name="直線コネクタ 632"/>
        <xdr:cNvCxnSpPr/>
      </xdr:nvCxnSpPr>
      <xdr:spPr>
        <a:xfrm>
          <a:off x="13703300" y="13261383"/>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55877</xdr:rowOff>
    </xdr:from>
    <xdr:to>
      <xdr:col>71</xdr:col>
      <xdr:colOff>177800</xdr:colOff>
      <xdr:row>77</xdr:row>
      <xdr:rowOff>59733</xdr:rowOff>
    </xdr:to>
    <xdr:cxnSp macro="">
      <xdr:nvCxnSpPr>
        <xdr:cNvPr id="636" name="直線コネクタ 635"/>
        <xdr:cNvCxnSpPr/>
      </xdr:nvCxnSpPr>
      <xdr:spPr>
        <a:xfrm>
          <a:off x="12814300" y="13257527"/>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126671</xdr:rowOff>
    </xdr:from>
    <xdr:to>
      <xdr:col>85</xdr:col>
      <xdr:colOff>177800</xdr:colOff>
      <xdr:row>77</xdr:row>
      <xdr:rowOff>56821</xdr:rowOff>
    </xdr:to>
    <xdr:sp macro="" textlink="">
      <xdr:nvSpPr>
        <xdr:cNvPr id="646" name="楕円 645"/>
        <xdr:cNvSpPr/>
      </xdr:nvSpPr>
      <xdr:spPr>
        <a:xfrm>
          <a:off x="16268700" y="131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149548</xdr:rowOff>
    </xdr:from>
    <xdr:ext cx="599010" cy="259045"/>
    <xdr:sp macro="" textlink="">
      <xdr:nvSpPr>
        <xdr:cNvPr id="647" name="公債費該当値テキスト"/>
        <xdr:cNvSpPr txBox="1"/>
      </xdr:nvSpPr>
      <xdr:spPr>
        <a:xfrm>
          <a:off x="16370300" y="1300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168247</xdr:rowOff>
    </xdr:from>
    <xdr:to>
      <xdr:col>81</xdr:col>
      <xdr:colOff>101600</xdr:colOff>
      <xdr:row>77</xdr:row>
      <xdr:rowOff>98397</xdr:rowOff>
    </xdr:to>
    <xdr:sp macro="" textlink="">
      <xdr:nvSpPr>
        <xdr:cNvPr id="648" name="楕円 647"/>
        <xdr:cNvSpPr/>
      </xdr:nvSpPr>
      <xdr:spPr>
        <a:xfrm>
          <a:off x="15430500" y="131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114924</xdr:rowOff>
    </xdr:from>
    <xdr:ext cx="599010" cy="259045"/>
    <xdr:sp macro="" textlink="">
      <xdr:nvSpPr>
        <xdr:cNvPr id="649" name="テキスト ボックス 648"/>
        <xdr:cNvSpPr txBox="1"/>
      </xdr:nvSpPr>
      <xdr:spPr>
        <a:xfrm>
          <a:off x="15181795" y="1297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18531</xdr:rowOff>
    </xdr:from>
    <xdr:to>
      <xdr:col>76</xdr:col>
      <xdr:colOff>165100</xdr:colOff>
      <xdr:row>77</xdr:row>
      <xdr:rowOff>120131</xdr:rowOff>
    </xdr:to>
    <xdr:sp macro="" textlink="">
      <xdr:nvSpPr>
        <xdr:cNvPr id="650" name="楕円 649"/>
        <xdr:cNvSpPr/>
      </xdr:nvSpPr>
      <xdr:spPr>
        <a:xfrm>
          <a:off x="14541500" y="132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111258</xdr:rowOff>
    </xdr:from>
    <xdr:ext cx="599010" cy="259045"/>
    <xdr:sp macro="" textlink="">
      <xdr:nvSpPr>
        <xdr:cNvPr id="651" name="テキスト ボックス 650"/>
        <xdr:cNvSpPr txBox="1"/>
      </xdr:nvSpPr>
      <xdr:spPr>
        <a:xfrm>
          <a:off x="14292795" y="133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8933</xdr:rowOff>
    </xdr:from>
    <xdr:to>
      <xdr:col>72</xdr:col>
      <xdr:colOff>38100</xdr:colOff>
      <xdr:row>77</xdr:row>
      <xdr:rowOff>110533</xdr:rowOff>
    </xdr:to>
    <xdr:sp macro="" textlink="">
      <xdr:nvSpPr>
        <xdr:cNvPr id="652" name="楕円 651"/>
        <xdr:cNvSpPr/>
      </xdr:nvSpPr>
      <xdr:spPr>
        <a:xfrm>
          <a:off x="13652500" y="132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127060</xdr:rowOff>
    </xdr:from>
    <xdr:ext cx="599010" cy="259045"/>
    <xdr:sp macro="" textlink="">
      <xdr:nvSpPr>
        <xdr:cNvPr id="653" name="テキスト ボックス 652"/>
        <xdr:cNvSpPr txBox="1"/>
      </xdr:nvSpPr>
      <xdr:spPr>
        <a:xfrm>
          <a:off x="13403795" y="1298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xdr:rowOff>
    </xdr:from>
    <xdr:to>
      <xdr:col>67</xdr:col>
      <xdr:colOff>101600</xdr:colOff>
      <xdr:row>77</xdr:row>
      <xdr:rowOff>106677</xdr:rowOff>
    </xdr:to>
    <xdr:sp macro="" textlink="">
      <xdr:nvSpPr>
        <xdr:cNvPr id="654" name="楕円 653"/>
        <xdr:cNvSpPr/>
      </xdr:nvSpPr>
      <xdr:spPr>
        <a:xfrm>
          <a:off x="12763500" y="132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123204</xdr:rowOff>
    </xdr:from>
    <xdr:ext cx="599010" cy="259045"/>
    <xdr:sp macro="" textlink="">
      <xdr:nvSpPr>
        <xdr:cNvPr id="655" name="テキスト ボックス 654"/>
        <xdr:cNvSpPr txBox="1"/>
      </xdr:nvSpPr>
      <xdr:spPr>
        <a:xfrm>
          <a:off x="12514795" y="1298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165195</xdr:rowOff>
    </xdr:from>
    <xdr:to>
      <xdr:col>85</xdr:col>
      <xdr:colOff>127000</xdr:colOff>
      <xdr:row>98</xdr:row>
      <xdr:rowOff>170365</xdr:rowOff>
    </xdr:to>
    <xdr:cxnSp macro="">
      <xdr:nvCxnSpPr>
        <xdr:cNvPr id="684" name="直線コネクタ 683"/>
        <xdr:cNvCxnSpPr/>
      </xdr:nvCxnSpPr>
      <xdr:spPr>
        <a:xfrm flipV="1">
          <a:off x="15481300" y="16967295"/>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170365</xdr:rowOff>
    </xdr:from>
    <xdr:to>
      <xdr:col>81</xdr:col>
      <xdr:colOff>50800</xdr:colOff>
      <xdr:row>99</xdr:row>
      <xdr:rowOff>6393</xdr:rowOff>
    </xdr:to>
    <xdr:cxnSp macro="">
      <xdr:nvCxnSpPr>
        <xdr:cNvPr id="687" name="直線コネクタ 686"/>
        <xdr:cNvCxnSpPr/>
      </xdr:nvCxnSpPr>
      <xdr:spPr>
        <a:xfrm flipV="1">
          <a:off x="14592300" y="16972465"/>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161224</xdr:rowOff>
    </xdr:from>
    <xdr:to>
      <xdr:col>76</xdr:col>
      <xdr:colOff>114300</xdr:colOff>
      <xdr:row>99</xdr:row>
      <xdr:rowOff>6393</xdr:rowOff>
    </xdr:to>
    <xdr:cxnSp macro="">
      <xdr:nvCxnSpPr>
        <xdr:cNvPr id="690" name="直線コネクタ 689"/>
        <xdr:cNvCxnSpPr/>
      </xdr:nvCxnSpPr>
      <xdr:spPr>
        <a:xfrm>
          <a:off x="13703300" y="16963324"/>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161224</xdr:rowOff>
    </xdr:from>
    <xdr:to>
      <xdr:col>71</xdr:col>
      <xdr:colOff>177800</xdr:colOff>
      <xdr:row>99</xdr:row>
      <xdr:rowOff>18049</xdr:rowOff>
    </xdr:to>
    <xdr:cxnSp macro="">
      <xdr:nvCxnSpPr>
        <xdr:cNvPr id="693" name="直線コネクタ 692"/>
        <xdr:cNvCxnSpPr/>
      </xdr:nvCxnSpPr>
      <xdr:spPr>
        <a:xfrm flipV="1">
          <a:off x="12814300" y="16963324"/>
          <a:ext cx="889000" cy="2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114395</xdr:rowOff>
    </xdr:from>
    <xdr:to>
      <xdr:col>85</xdr:col>
      <xdr:colOff>177800</xdr:colOff>
      <xdr:row>99</xdr:row>
      <xdr:rowOff>44545</xdr:rowOff>
    </xdr:to>
    <xdr:sp macro="" textlink="">
      <xdr:nvSpPr>
        <xdr:cNvPr id="703" name="楕円 702"/>
        <xdr:cNvSpPr/>
      </xdr:nvSpPr>
      <xdr:spPr>
        <a:xfrm>
          <a:off x="16268700" y="169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29322</xdr:rowOff>
    </xdr:from>
    <xdr:ext cx="534377" cy="259045"/>
    <xdr:sp macro="" textlink="">
      <xdr:nvSpPr>
        <xdr:cNvPr id="704" name="積立金該当値テキスト"/>
        <xdr:cNvSpPr txBox="1"/>
      </xdr:nvSpPr>
      <xdr:spPr>
        <a:xfrm>
          <a:off x="16370300" y="1683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119565</xdr:rowOff>
    </xdr:from>
    <xdr:to>
      <xdr:col>81</xdr:col>
      <xdr:colOff>101600</xdr:colOff>
      <xdr:row>99</xdr:row>
      <xdr:rowOff>49715</xdr:rowOff>
    </xdr:to>
    <xdr:sp macro="" textlink="">
      <xdr:nvSpPr>
        <xdr:cNvPr id="705" name="楕円 704"/>
        <xdr:cNvSpPr/>
      </xdr:nvSpPr>
      <xdr:spPr>
        <a:xfrm>
          <a:off x="15430500" y="169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40842</xdr:rowOff>
    </xdr:from>
    <xdr:ext cx="534377" cy="259045"/>
    <xdr:sp macro="" textlink="">
      <xdr:nvSpPr>
        <xdr:cNvPr id="706" name="テキスト ボックス 705"/>
        <xdr:cNvSpPr txBox="1"/>
      </xdr:nvSpPr>
      <xdr:spPr>
        <a:xfrm>
          <a:off x="15214111" y="1701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127043</xdr:rowOff>
    </xdr:from>
    <xdr:to>
      <xdr:col>76</xdr:col>
      <xdr:colOff>165100</xdr:colOff>
      <xdr:row>99</xdr:row>
      <xdr:rowOff>57193</xdr:rowOff>
    </xdr:to>
    <xdr:sp macro="" textlink="">
      <xdr:nvSpPr>
        <xdr:cNvPr id="707" name="楕円 706"/>
        <xdr:cNvSpPr/>
      </xdr:nvSpPr>
      <xdr:spPr>
        <a:xfrm>
          <a:off x="14541500" y="169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48320</xdr:rowOff>
    </xdr:from>
    <xdr:ext cx="534377" cy="259045"/>
    <xdr:sp macro="" textlink="">
      <xdr:nvSpPr>
        <xdr:cNvPr id="708" name="テキスト ボックス 707"/>
        <xdr:cNvSpPr txBox="1"/>
      </xdr:nvSpPr>
      <xdr:spPr>
        <a:xfrm>
          <a:off x="14325111" y="17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110424</xdr:rowOff>
    </xdr:from>
    <xdr:to>
      <xdr:col>72</xdr:col>
      <xdr:colOff>38100</xdr:colOff>
      <xdr:row>99</xdr:row>
      <xdr:rowOff>40574</xdr:rowOff>
    </xdr:to>
    <xdr:sp macro="" textlink="">
      <xdr:nvSpPr>
        <xdr:cNvPr id="709" name="楕円 708"/>
        <xdr:cNvSpPr/>
      </xdr:nvSpPr>
      <xdr:spPr>
        <a:xfrm>
          <a:off x="13652500" y="1691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31701</xdr:rowOff>
    </xdr:from>
    <xdr:ext cx="534377" cy="259045"/>
    <xdr:sp macro="" textlink="">
      <xdr:nvSpPr>
        <xdr:cNvPr id="710" name="テキスト ボックス 709"/>
        <xdr:cNvSpPr txBox="1"/>
      </xdr:nvSpPr>
      <xdr:spPr>
        <a:xfrm>
          <a:off x="13436111" y="1700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138699</xdr:rowOff>
    </xdr:from>
    <xdr:to>
      <xdr:col>67</xdr:col>
      <xdr:colOff>101600</xdr:colOff>
      <xdr:row>99</xdr:row>
      <xdr:rowOff>68849</xdr:rowOff>
    </xdr:to>
    <xdr:sp macro="" textlink="">
      <xdr:nvSpPr>
        <xdr:cNvPr id="711" name="楕円 710"/>
        <xdr:cNvSpPr/>
      </xdr:nvSpPr>
      <xdr:spPr>
        <a:xfrm>
          <a:off x="12763500" y="169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59976</xdr:rowOff>
    </xdr:from>
    <xdr:ext cx="534377" cy="259045"/>
    <xdr:sp macro="" textlink="">
      <xdr:nvSpPr>
        <xdr:cNvPr id="712" name="テキスト ボックス 711"/>
        <xdr:cNvSpPr txBox="1"/>
      </xdr:nvSpPr>
      <xdr:spPr>
        <a:xfrm>
          <a:off x="12547111" y="1703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16637</xdr:rowOff>
    </xdr:from>
    <xdr:to>
      <xdr:col>116</xdr:col>
      <xdr:colOff>63500</xdr:colOff>
      <xdr:row>39</xdr:row>
      <xdr:rowOff>44450</xdr:rowOff>
    </xdr:to>
    <xdr:cxnSp macro="">
      <xdr:nvCxnSpPr>
        <xdr:cNvPr id="741" name="直線コネクタ 740"/>
        <xdr:cNvCxnSpPr/>
      </xdr:nvCxnSpPr>
      <xdr:spPr>
        <a:xfrm flipV="1">
          <a:off x="21323300" y="5331587"/>
          <a:ext cx="838200" cy="13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72661</xdr:rowOff>
    </xdr:from>
    <xdr:ext cx="378565" cy="259045"/>
    <xdr:sp macro="" textlink="">
      <xdr:nvSpPr>
        <xdr:cNvPr id="742" name="投資及び出資金平均値テキスト"/>
        <xdr:cNvSpPr txBox="1"/>
      </xdr:nvSpPr>
      <xdr:spPr>
        <a:xfrm>
          <a:off x="22212300" y="6587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44450</xdr:rowOff>
    </xdr:to>
    <xdr:cxnSp macro="">
      <xdr:nvCxnSpPr>
        <xdr:cNvPr id="750" name="直線コネクタ 749"/>
        <xdr:cNvCxnSpPr/>
      </xdr:nvCxnSpPr>
      <xdr:spPr>
        <a:xfrm>
          <a:off x="18656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137287</xdr:rowOff>
    </xdr:from>
    <xdr:to>
      <xdr:col>116</xdr:col>
      <xdr:colOff>114300</xdr:colOff>
      <xdr:row>31</xdr:row>
      <xdr:rowOff>67437</xdr:rowOff>
    </xdr:to>
    <xdr:sp macro="" textlink="">
      <xdr:nvSpPr>
        <xdr:cNvPr id="760" name="楕円 759"/>
        <xdr:cNvSpPr/>
      </xdr:nvSpPr>
      <xdr:spPr>
        <a:xfrm>
          <a:off x="22110700" y="5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90314</xdr:rowOff>
    </xdr:from>
    <xdr:ext cx="534377" cy="259045"/>
    <xdr:sp macro="" textlink="">
      <xdr:nvSpPr>
        <xdr:cNvPr id="761" name="投資及び出資金該当値テキスト"/>
        <xdr:cNvSpPr txBox="1"/>
      </xdr:nvSpPr>
      <xdr:spPr>
        <a:xfrm>
          <a:off x="22212300" y="52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8" name="楕円 767"/>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9" name="テキスト ボックス 768"/>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152633</xdr:rowOff>
    </xdr:from>
    <xdr:to>
      <xdr:col>116</xdr:col>
      <xdr:colOff>63500</xdr:colOff>
      <xdr:row>59</xdr:row>
      <xdr:rowOff>98878</xdr:rowOff>
    </xdr:to>
    <xdr:cxnSp macro="">
      <xdr:nvCxnSpPr>
        <xdr:cNvPr id="800" name="直線コネクタ 799"/>
        <xdr:cNvCxnSpPr/>
      </xdr:nvCxnSpPr>
      <xdr:spPr>
        <a:xfrm flipV="1">
          <a:off x="21323300" y="10096733"/>
          <a:ext cx="838200" cy="1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101833</xdr:rowOff>
    </xdr:from>
    <xdr:to>
      <xdr:col>116</xdr:col>
      <xdr:colOff>114300</xdr:colOff>
      <xdr:row>59</xdr:row>
      <xdr:rowOff>31983</xdr:rowOff>
    </xdr:to>
    <xdr:sp macro="" textlink="">
      <xdr:nvSpPr>
        <xdr:cNvPr id="819" name="楕円 818"/>
        <xdr:cNvSpPr/>
      </xdr:nvSpPr>
      <xdr:spPr>
        <a:xfrm>
          <a:off x="22110700" y="100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57629</xdr:rowOff>
    </xdr:from>
    <xdr:ext cx="469744" cy="259045"/>
    <xdr:sp macro="" textlink="">
      <xdr:nvSpPr>
        <xdr:cNvPr id="820" name="貸付金該当値テキスト"/>
        <xdr:cNvSpPr txBox="1"/>
      </xdr:nvSpPr>
      <xdr:spPr>
        <a:xfrm>
          <a:off x="22212300" y="1000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167365</xdr:rowOff>
    </xdr:from>
    <xdr:to>
      <xdr:col>116</xdr:col>
      <xdr:colOff>63500</xdr:colOff>
      <xdr:row>73</xdr:row>
      <xdr:rowOff>168938</xdr:rowOff>
    </xdr:to>
    <xdr:cxnSp macro="">
      <xdr:nvCxnSpPr>
        <xdr:cNvPr id="855" name="直線コネクタ 854"/>
        <xdr:cNvCxnSpPr/>
      </xdr:nvCxnSpPr>
      <xdr:spPr>
        <a:xfrm>
          <a:off x="21323300" y="12683215"/>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130858</xdr:rowOff>
    </xdr:from>
    <xdr:to>
      <xdr:col>111</xdr:col>
      <xdr:colOff>177800</xdr:colOff>
      <xdr:row>73</xdr:row>
      <xdr:rowOff>167365</xdr:rowOff>
    </xdr:to>
    <xdr:cxnSp macro="">
      <xdr:nvCxnSpPr>
        <xdr:cNvPr id="858" name="直線コネクタ 857"/>
        <xdr:cNvCxnSpPr/>
      </xdr:nvCxnSpPr>
      <xdr:spPr>
        <a:xfrm>
          <a:off x="20434300" y="12132358"/>
          <a:ext cx="889000" cy="55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130858</xdr:rowOff>
    </xdr:from>
    <xdr:to>
      <xdr:col>107</xdr:col>
      <xdr:colOff>50800</xdr:colOff>
      <xdr:row>74</xdr:row>
      <xdr:rowOff>131068</xdr:rowOff>
    </xdr:to>
    <xdr:cxnSp macro="">
      <xdr:nvCxnSpPr>
        <xdr:cNvPr id="861" name="直線コネクタ 860"/>
        <xdr:cNvCxnSpPr/>
      </xdr:nvCxnSpPr>
      <xdr:spPr>
        <a:xfrm flipV="1">
          <a:off x="19545300" y="12132358"/>
          <a:ext cx="889000" cy="6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34873</xdr:rowOff>
    </xdr:from>
    <xdr:to>
      <xdr:col>102</xdr:col>
      <xdr:colOff>114300</xdr:colOff>
      <xdr:row>74</xdr:row>
      <xdr:rowOff>131068</xdr:rowOff>
    </xdr:to>
    <xdr:cxnSp macro="">
      <xdr:nvCxnSpPr>
        <xdr:cNvPr id="864" name="直線コネクタ 863"/>
        <xdr:cNvCxnSpPr/>
      </xdr:nvCxnSpPr>
      <xdr:spPr>
        <a:xfrm>
          <a:off x="18656300" y="12722173"/>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118138</xdr:rowOff>
    </xdr:from>
    <xdr:to>
      <xdr:col>116</xdr:col>
      <xdr:colOff>114300</xdr:colOff>
      <xdr:row>74</xdr:row>
      <xdr:rowOff>48288</xdr:rowOff>
    </xdr:to>
    <xdr:sp macro="" textlink="">
      <xdr:nvSpPr>
        <xdr:cNvPr id="874" name="楕円 873"/>
        <xdr:cNvSpPr/>
      </xdr:nvSpPr>
      <xdr:spPr>
        <a:xfrm>
          <a:off x="22110700" y="126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141015</xdr:rowOff>
    </xdr:from>
    <xdr:ext cx="599010" cy="259045"/>
    <xdr:sp macro="" textlink="">
      <xdr:nvSpPr>
        <xdr:cNvPr id="875" name="繰出金該当値テキスト"/>
        <xdr:cNvSpPr txBox="1"/>
      </xdr:nvSpPr>
      <xdr:spPr>
        <a:xfrm>
          <a:off x="22212300" y="1248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116565</xdr:rowOff>
    </xdr:from>
    <xdr:to>
      <xdr:col>112</xdr:col>
      <xdr:colOff>38100</xdr:colOff>
      <xdr:row>74</xdr:row>
      <xdr:rowOff>46715</xdr:rowOff>
    </xdr:to>
    <xdr:sp macro="" textlink="">
      <xdr:nvSpPr>
        <xdr:cNvPr id="876" name="楕円 875"/>
        <xdr:cNvSpPr/>
      </xdr:nvSpPr>
      <xdr:spPr>
        <a:xfrm>
          <a:off x="21272500" y="126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63242</xdr:rowOff>
    </xdr:from>
    <xdr:ext cx="599010" cy="259045"/>
    <xdr:sp macro="" textlink="">
      <xdr:nvSpPr>
        <xdr:cNvPr id="877" name="テキスト ボックス 876"/>
        <xdr:cNvSpPr txBox="1"/>
      </xdr:nvSpPr>
      <xdr:spPr>
        <a:xfrm>
          <a:off x="21023795" y="1240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80058</xdr:rowOff>
    </xdr:from>
    <xdr:to>
      <xdr:col>107</xdr:col>
      <xdr:colOff>101600</xdr:colOff>
      <xdr:row>71</xdr:row>
      <xdr:rowOff>10208</xdr:rowOff>
    </xdr:to>
    <xdr:sp macro="" textlink="">
      <xdr:nvSpPr>
        <xdr:cNvPr id="878" name="楕円 877"/>
        <xdr:cNvSpPr/>
      </xdr:nvSpPr>
      <xdr:spPr>
        <a:xfrm>
          <a:off x="20383500" y="120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26735</xdr:rowOff>
    </xdr:from>
    <xdr:ext cx="599010" cy="259045"/>
    <xdr:sp macro="" textlink="">
      <xdr:nvSpPr>
        <xdr:cNvPr id="879" name="テキスト ボックス 878"/>
        <xdr:cNvSpPr txBox="1"/>
      </xdr:nvSpPr>
      <xdr:spPr>
        <a:xfrm>
          <a:off x="20134795" y="11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80268</xdr:rowOff>
    </xdr:from>
    <xdr:to>
      <xdr:col>102</xdr:col>
      <xdr:colOff>165100</xdr:colOff>
      <xdr:row>75</xdr:row>
      <xdr:rowOff>10418</xdr:rowOff>
    </xdr:to>
    <xdr:sp macro="" textlink="">
      <xdr:nvSpPr>
        <xdr:cNvPr id="880" name="楕円 879"/>
        <xdr:cNvSpPr/>
      </xdr:nvSpPr>
      <xdr:spPr>
        <a:xfrm>
          <a:off x="19494500" y="127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26945</xdr:rowOff>
    </xdr:from>
    <xdr:ext cx="599010" cy="259045"/>
    <xdr:sp macro="" textlink="">
      <xdr:nvSpPr>
        <xdr:cNvPr id="881" name="テキスト ボックス 880"/>
        <xdr:cNvSpPr txBox="1"/>
      </xdr:nvSpPr>
      <xdr:spPr>
        <a:xfrm>
          <a:off x="19245795" y="1254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155523</xdr:rowOff>
    </xdr:from>
    <xdr:to>
      <xdr:col>98</xdr:col>
      <xdr:colOff>38100</xdr:colOff>
      <xdr:row>74</xdr:row>
      <xdr:rowOff>85673</xdr:rowOff>
    </xdr:to>
    <xdr:sp macro="" textlink="">
      <xdr:nvSpPr>
        <xdr:cNvPr id="882" name="楕円 881"/>
        <xdr:cNvSpPr/>
      </xdr:nvSpPr>
      <xdr:spPr>
        <a:xfrm>
          <a:off x="18605500" y="126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102200</xdr:rowOff>
    </xdr:from>
    <xdr:ext cx="599010" cy="259045"/>
    <xdr:sp macro="" textlink="">
      <xdr:nvSpPr>
        <xdr:cNvPr id="883" name="テキスト ボックス 882"/>
        <xdr:cNvSpPr txBox="1"/>
      </xdr:nvSpPr>
      <xdr:spPr>
        <a:xfrm>
          <a:off x="18356795" y="1244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本村の人口規模は、類似団体の中でも少ない方であり、スケールメリットが働かず、住民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人当たりの経費については、全体で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1,388,849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非効率にならざるを得ない状況となっている。特に人件費と繰出金で高いが、人件費については、地方創生事業等、地域活性化のため新たな事業展開に対応するため、人員の充実を図ったものである。人口対策など政策的業務については、人員体制も充実させていきたいと考えている。また、繰出金については、直営で行っている国保診療所事業や簡易水道施設への施設維持管理費や元利償還金への繰出金が必要とな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2,178
2,159
87.09
3,373,388
3,024,915
340,373
1,602,810
2,982,897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158657</xdr:rowOff>
    </xdr:from>
    <xdr:to>
      <xdr:col>24</xdr:col>
      <xdr:colOff>63500</xdr:colOff>
      <xdr:row>38</xdr:row>
      <xdr:rowOff>6197</xdr:rowOff>
    </xdr:to>
    <xdr:cxnSp macro="">
      <xdr:nvCxnSpPr>
        <xdr:cNvPr id="62" name="直線コネクタ 61"/>
        <xdr:cNvCxnSpPr/>
      </xdr:nvCxnSpPr>
      <xdr:spPr>
        <a:xfrm>
          <a:off x="3797300" y="6502307"/>
          <a:ext cx="8382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158657</xdr:rowOff>
    </xdr:from>
    <xdr:to>
      <xdr:col>19</xdr:col>
      <xdr:colOff>177800</xdr:colOff>
      <xdr:row>38</xdr:row>
      <xdr:rowOff>1038</xdr:rowOff>
    </xdr:to>
    <xdr:cxnSp macro="">
      <xdr:nvCxnSpPr>
        <xdr:cNvPr id="65" name="直線コネクタ 64"/>
        <xdr:cNvCxnSpPr/>
      </xdr:nvCxnSpPr>
      <xdr:spPr>
        <a:xfrm flipV="1">
          <a:off x="2908300" y="6502307"/>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1038</xdr:rowOff>
    </xdr:from>
    <xdr:to>
      <xdr:col>15</xdr:col>
      <xdr:colOff>50800</xdr:colOff>
      <xdr:row>38</xdr:row>
      <xdr:rowOff>3209</xdr:rowOff>
    </xdr:to>
    <xdr:cxnSp macro="">
      <xdr:nvCxnSpPr>
        <xdr:cNvPr id="68" name="直線コネクタ 67"/>
        <xdr:cNvCxnSpPr/>
      </xdr:nvCxnSpPr>
      <xdr:spPr>
        <a:xfrm flipV="1">
          <a:off x="2019300" y="6516138"/>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3209</xdr:rowOff>
    </xdr:from>
    <xdr:to>
      <xdr:col>10</xdr:col>
      <xdr:colOff>114300</xdr:colOff>
      <xdr:row>38</xdr:row>
      <xdr:rowOff>11896</xdr:rowOff>
    </xdr:to>
    <xdr:cxnSp macro="">
      <xdr:nvCxnSpPr>
        <xdr:cNvPr id="71" name="直線コネクタ 70"/>
        <xdr:cNvCxnSpPr/>
      </xdr:nvCxnSpPr>
      <xdr:spPr>
        <a:xfrm flipV="1">
          <a:off x="1130300" y="651830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126848</xdr:rowOff>
    </xdr:from>
    <xdr:to>
      <xdr:col>24</xdr:col>
      <xdr:colOff>114300</xdr:colOff>
      <xdr:row>38</xdr:row>
      <xdr:rowOff>56998</xdr:rowOff>
    </xdr:to>
    <xdr:sp macro="" textlink="">
      <xdr:nvSpPr>
        <xdr:cNvPr id="81" name="楕円 80"/>
        <xdr:cNvSpPr/>
      </xdr:nvSpPr>
      <xdr:spPr>
        <a:xfrm>
          <a:off x="45847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105275</xdr:rowOff>
    </xdr:from>
    <xdr:ext cx="534377" cy="259045"/>
    <xdr:sp macro="" textlink="">
      <xdr:nvSpPr>
        <xdr:cNvPr id="82" name="議会費該当値テキスト"/>
        <xdr:cNvSpPr txBox="1"/>
      </xdr:nvSpPr>
      <xdr:spPr>
        <a:xfrm>
          <a:off x="4686300" y="64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107857</xdr:rowOff>
    </xdr:from>
    <xdr:to>
      <xdr:col>20</xdr:col>
      <xdr:colOff>38100</xdr:colOff>
      <xdr:row>38</xdr:row>
      <xdr:rowOff>38007</xdr:rowOff>
    </xdr:to>
    <xdr:sp macro="" textlink="">
      <xdr:nvSpPr>
        <xdr:cNvPr id="83" name="楕円 82"/>
        <xdr:cNvSpPr/>
      </xdr:nvSpPr>
      <xdr:spPr>
        <a:xfrm>
          <a:off x="3746500" y="64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54534</xdr:rowOff>
    </xdr:from>
    <xdr:ext cx="534377" cy="259045"/>
    <xdr:sp macro="" textlink="">
      <xdr:nvSpPr>
        <xdr:cNvPr id="84" name="テキスト ボックス 83"/>
        <xdr:cNvSpPr txBox="1"/>
      </xdr:nvSpPr>
      <xdr:spPr>
        <a:xfrm>
          <a:off x="3530111" y="622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121688</xdr:rowOff>
    </xdr:from>
    <xdr:to>
      <xdr:col>15</xdr:col>
      <xdr:colOff>101600</xdr:colOff>
      <xdr:row>38</xdr:row>
      <xdr:rowOff>51838</xdr:rowOff>
    </xdr:to>
    <xdr:sp macro="" textlink="">
      <xdr:nvSpPr>
        <xdr:cNvPr id="85" name="楕円 84"/>
        <xdr:cNvSpPr/>
      </xdr:nvSpPr>
      <xdr:spPr>
        <a:xfrm>
          <a:off x="2857500" y="64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42965</xdr:rowOff>
    </xdr:from>
    <xdr:ext cx="534377" cy="259045"/>
    <xdr:sp macro="" textlink="">
      <xdr:nvSpPr>
        <xdr:cNvPr id="86" name="テキスト ボックス 85"/>
        <xdr:cNvSpPr txBox="1"/>
      </xdr:nvSpPr>
      <xdr:spPr>
        <a:xfrm>
          <a:off x="2641111" y="655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123859</xdr:rowOff>
    </xdr:from>
    <xdr:to>
      <xdr:col>10</xdr:col>
      <xdr:colOff>165100</xdr:colOff>
      <xdr:row>38</xdr:row>
      <xdr:rowOff>54009</xdr:rowOff>
    </xdr:to>
    <xdr:sp macro="" textlink="">
      <xdr:nvSpPr>
        <xdr:cNvPr id="87" name="楕円 86"/>
        <xdr:cNvSpPr/>
      </xdr:nvSpPr>
      <xdr:spPr>
        <a:xfrm>
          <a:off x="1968500" y="6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70536</xdr:rowOff>
    </xdr:from>
    <xdr:ext cx="534377" cy="259045"/>
    <xdr:sp macro="" textlink="">
      <xdr:nvSpPr>
        <xdr:cNvPr id="88" name="テキスト ボックス 87"/>
        <xdr:cNvSpPr txBox="1"/>
      </xdr:nvSpPr>
      <xdr:spPr>
        <a:xfrm>
          <a:off x="1752111" y="624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132546</xdr:rowOff>
    </xdr:from>
    <xdr:to>
      <xdr:col>6</xdr:col>
      <xdr:colOff>38100</xdr:colOff>
      <xdr:row>38</xdr:row>
      <xdr:rowOff>62696</xdr:rowOff>
    </xdr:to>
    <xdr:sp macro="" textlink="">
      <xdr:nvSpPr>
        <xdr:cNvPr id="89" name="楕円 88"/>
        <xdr:cNvSpPr/>
      </xdr:nvSpPr>
      <xdr:spPr>
        <a:xfrm>
          <a:off x="1079500" y="64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53823</xdr:rowOff>
    </xdr:from>
    <xdr:ext cx="534377" cy="259045"/>
    <xdr:sp macro="" textlink="">
      <xdr:nvSpPr>
        <xdr:cNvPr id="90" name="テキスト ボックス 89"/>
        <xdr:cNvSpPr txBox="1"/>
      </xdr:nvSpPr>
      <xdr:spPr>
        <a:xfrm>
          <a:off x="863111" y="656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93393</xdr:rowOff>
    </xdr:from>
    <xdr:to>
      <xdr:col>24</xdr:col>
      <xdr:colOff>63500</xdr:colOff>
      <xdr:row>57</xdr:row>
      <xdr:rowOff>135582</xdr:rowOff>
    </xdr:to>
    <xdr:cxnSp macro="">
      <xdr:nvCxnSpPr>
        <xdr:cNvPr id="119" name="直線コネクタ 118"/>
        <xdr:cNvCxnSpPr/>
      </xdr:nvCxnSpPr>
      <xdr:spPr>
        <a:xfrm flipV="1">
          <a:off x="3797300" y="9866043"/>
          <a:ext cx="838200" cy="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135582</xdr:rowOff>
    </xdr:from>
    <xdr:to>
      <xdr:col>19</xdr:col>
      <xdr:colOff>177800</xdr:colOff>
      <xdr:row>58</xdr:row>
      <xdr:rowOff>61973</xdr:rowOff>
    </xdr:to>
    <xdr:cxnSp macro="">
      <xdr:nvCxnSpPr>
        <xdr:cNvPr id="122" name="直線コネクタ 121"/>
        <xdr:cNvCxnSpPr/>
      </xdr:nvCxnSpPr>
      <xdr:spPr>
        <a:xfrm flipV="1">
          <a:off x="2908300" y="9908232"/>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55463</xdr:rowOff>
    </xdr:from>
    <xdr:to>
      <xdr:col>15</xdr:col>
      <xdr:colOff>50800</xdr:colOff>
      <xdr:row>58</xdr:row>
      <xdr:rowOff>61973</xdr:rowOff>
    </xdr:to>
    <xdr:cxnSp macro="">
      <xdr:nvCxnSpPr>
        <xdr:cNvPr id="125" name="直線コネクタ 124"/>
        <xdr:cNvCxnSpPr/>
      </xdr:nvCxnSpPr>
      <xdr:spPr>
        <a:xfrm>
          <a:off x="2019300" y="9999563"/>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55463</xdr:rowOff>
    </xdr:from>
    <xdr:to>
      <xdr:col>10</xdr:col>
      <xdr:colOff>114300</xdr:colOff>
      <xdr:row>58</xdr:row>
      <xdr:rowOff>80776</xdr:rowOff>
    </xdr:to>
    <xdr:cxnSp macro="">
      <xdr:nvCxnSpPr>
        <xdr:cNvPr id="128" name="直線コネクタ 127"/>
        <xdr:cNvCxnSpPr/>
      </xdr:nvCxnSpPr>
      <xdr:spPr>
        <a:xfrm flipV="1">
          <a:off x="1130300" y="9999563"/>
          <a:ext cx="889000" cy="2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42593</xdr:rowOff>
    </xdr:from>
    <xdr:to>
      <xdr:col>24</xdr:col>
      <xdr:colOff>114300</xdr:colOff>
      <xdr:row>57</xdr:row>
      <xdr:rowOff>144193</xdr:rowOff>
    </xdr:to>
    <xdr:sp macro="" textlink="">
      <xdr:nvSpPr>
        <xdr:cNvPr id="138" name="楕円 137"/>
        <xdr:cNvSpPr/>
      </xdr:nvSpPr>
      <xdr:spPr>
        <a:xfrm>
          <a:off x="4584700" y="98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21020</xdr:rowOff>
    </xdr:from>
    <xdr:ext cx="599010" cy="259045"/>
    <xdr:sp macro="" textlink="">
      <xdr:nvSpPr>
        <xdr:cNvPr id="139" name="総務費該当値テキスト"/>
        <xdr:cNvSpPr txBox="1"/>
      </xdr:nvSpPr>
      <xdr:spPr>
        <a:xfrm>
          <a:off x="4686300" y="979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84782</xdr:rowOff>
    </xdr:from>
    <xdr:to>
      <xdr:col>20</xdr:col>
      <xdr:colOff>38100</xdr:colOff>
      <xdr:row>58</xdr:row>
      <xdr:rowOff>14932</xdr:rowOff>
    </xdr:to>
    <xdr:sp macro="" textlink="">
      <xdr:nvSpPr>
        <xdr:cNvPr id="140" name="楕円 139"/>
        <xdr:cNvSpPr/>
      </xdr:nvSpPr>
      <xdr:spPr>
        <a:xfrm>
          <a:off x="3746500" y="985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31459</xdr:rowOff>
    </xdr:from>
    <xdr:ext cx="599010" cy="259045"/>
    <xdr:sp macro="" textlink="">
      <xdr:nvSpPr>
        <xdr:cNvPr id="141" name="テキスト ボックス 140"/>
        <xdr:cNvSpPr txBox="1"/>
      </xdr:nvSpPr>
      <xdr:spPr>
        <a:xfrm>
          <a:off x="3497795" y="96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11173</xdr:rowOff>
    </xdr:from>
    <xdr:to>
      <xdr:col>15</xdr:col>
      <xdr:colOff>101600</xdr:colOff>
      <xdr:row>58</xdr:row>
      <xdr:rowOff>112773</xdr:rowOff>
    </xdr:to>
    <xdr:sp macro="" textlink="">
      <xdr:nvSpPr>
        <xdr:cNvPr id="142" name="楕円 141"/>
        <xdr:cNvSpPr/>
      </xdr:nvSpPr>
      <xdr:spPr>
        <a:xfrm>
          <a:off x="2857500" y="99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103900</xdr:rowOff>
    </xdr:from>
    <xdr:ext cx="599010" cy="259045"/>
    <xdr:sp macro="" textlink="">
      <xdr:nvSpPr>
        <xdr:cNvPr id="143" name="テキスト ボックス 142"/>
        <xdr:cNvSpPr txBox="1"/>
      </xdr:nvSpPr>
      <xdr:spPr>
        <a:xfrm>
          <a:off x="2608795" y="1004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4663</xdr:rowOff>
    </xdr:from>
    <xdr:to>
      <xdr:col>10</xdr:col>
      <xdr:colOff>165100</xdr:colOff>
      <xdr:row>58</xdr:row>
      <xdr:rowOff>106263</xdr:rowOff>
    </xdr:to>
    <xdr:sp macro="" textlink="">
      <xdr:nvSpPr>
        <xdr:cNvPr id="144" name="楕円 143"/>
        <xdr:cNvSpPr/>
      </xdr:nvSpPr>
      <xdr:spPr>
        <a:xfrm>
          <a:off x="1968500" y="99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97390</xdr:rowOff>
    </xdr:from>
    <xdr:ext cx="599010" cy="259045"/>
    <xdr:sp macro="" textlink="">
      <xdr:nvSpPr>
        <xdr:cNvPr id="145" name="テキスト ボックス 144"/>
        <xdr:cNvSpPr txBox="1"/>
      </xdr:nvSpPr>
      <xdr:spPr>
        <a:xfrm>
          <a:off x="1719795" y="1004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29976</xdr:rowOff>
    </xdr:from>
    <xdr:to>
      <xdr:col>6</xdr:col>
      <xdr:colOff>38100</xdr:colOff>
      <xdr:row>58</xdr:row>
      <xdr:rowOff>131576</xdr:rowOff>
    </xdr:to>
    <xdr:sp macro="" textlink="">
      <xdr:nvSpPr>
        <xdr:cNvPr id="146" name="楕円 145"/>
        <xdr:cNvSpPr/>
      </xdr:nvSpPr>
      <xdr:spPr>
        <a:xfrm>
          <a:off x="1079500" y="99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122703</xdr:rowOff>
    </xdr:from>
    <xdr:ext cx="599010" cy="259045"/>
    <xdr:sp macro="" textlink="">
      <xdr:nvSpPr>
        <xdr:cNvPr id="147" name="テキスト ボックス 146"/>
        <xdr:cNvSpPr txBox="1"/>
      </xdr:nvSpPr>
      <xdr:spPr>
        <a:xfrm>
          <a:off x="830795" y="1006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102589</xdr:rowOff>
    </xdr:from>
    <xdr:to>
      <xdr:col>24</xdr:col>
      <xdr:colOff>63500</xdr:colOff>
      <xdr:row>76</xdr:row>
      <xdr:rowOff>16754</xdr:rowOff>
    </xdr:to>
    <xdr:cxnSp macro="">
      <xdr:nvCxnSpPr>
        <xdr:cNvPr id="175" name="直線コネクタ 174"/>
        <xdr:cNvCxnSpPr/>
      </xdr:nvCxnSpPr>
      <xdr:spPr>
        <a:xfrm flipV="1">
          <a:off x="3797300" y="12961339"/>
          <a:ext cx="838200" cy="8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16754</xdr:rowOff>
    </xdr:from>
    <xdr:to>
      <xdr:col>19</xdr:col>
      <xdr:colOff>177800</xdr:colOff>
      <xdr:row>76</xdr:row>
      <xdr:rowOff>74769</xdr:rowOff>
    </xdr:to>
    <xdr:cxnSp macro="">
      <xdr:nvCxnSpPr>
        <xdr:cNvPr id="178" name="直線コネクタ 177"/>
        <xdr:cNvCxnSpPr/>
      </xdr:nvCxnSpPr>
      <xdr:spPr>
        <a:xfrm flipV="1">
          <a:off x="2908300" y="13046954"/>
          <a:ext cx="889000" cy="5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29597</xdr:rowOff>
    </xdr:from>
    <xdr:to>
      <xdr:col>15</xdr:col>
      <xdr:colOff>50800</xdr:colOff>
      <xdr:row>76</xdr:row>
      <xdr:rowOff>74769</xdr:rowOff>
    </xdr:to>
    <xdr:cxnSp macro="">
      <xdr:nvCxnSpPr>
        <xdr:cNvPr id="181" name="直線コネクタ 180"/>
        <xdr:cNvCxnSpPr/>
      </xdr:nvCxnSpPr>
      <xdr:spPr>
        <a:xfrm>
          <a:off x="2019300" y="13059797"/>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124475</xdr:rowOff>
    </xdr:from>
    <xdr:to>
      <xdr:col>10</xdr:col>
      <xdr:colOff>114300</xdr:colOff>
      <xdr:row>76</xdr:row>
      <xdr:rowOff>29597</xdr:rowOff>
    </xdr:to>
    <xdr:cxnSp macro="">
      <xdr:nvCxnSpPr>
        <xdr:cNvPr id="184" name="直線コネクタ 183"/>
        <xdr:cNvCxnSpPr/>
      </xdr:nvCxnSpPr>
      <xdr:spPr>
        <a:xfrm>
          <a:off x="1130300" y="12983225"/>
          <a:ext cx="889000" cy="7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51789</xdr:rowOff>
    </xdr:from>
    <xdr:to>
      <xdr:col>24</xdr:col>
      <xdr:colOff>114300</xdr:colOff>
      <xdr:row>75</xdr:row>
      <xdr:rowOff>153389</xdr:rowOff>
    </xdr:to>
    <xdr:sp macro="" textlink="">
      <xdr:nvSpPr>
        <xdr:cNvPr id="194" name="楕円 193"/>
        <xdr:cNvSpPr/>
      </xdr:nvSpPr>
      <xdr:spPr>
        <a:xfrm>
          <a:off x="4584700" y="129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30216</xdr:rowOff>
    </xdr:from>
    <xdr:ext cx="599010" cy="259045"/>
    <xdr:sp macro="" textlink="">
      <xdr:nvSpPr>
        <xdr:cNvPr id="195" name="民生費該当値テキスト"/>
        <xdr:cNvSpPr txBox="1"/>
      </xdr:nvSpPr>
      <xdr:spPr>
        <a:xfrm>
          <a:off x="4686300" y="1288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137404</xdr:rowOff>
    </xdr:from>
    <xdr:to>
      <xdr:col>20</xdr:col>
      <xdr:colOff>38100</xdr:colOff>
      <xdr:row>76</xdr:row>
      <xdr:rowOff>67554</xdr:rowOff>
    </xdr:to>
    <xdr:sp macro="" textlink="">
      <xdr:nvSpPr>
        <xdr:cNvPr id="196" name="楕円 195"/>
        <xdr:cNvSpPr/>
      </xdr:nvSpPr>
      <xdr:spPr>
        <a:xfrm>
          <a:off x="3746500" y="129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58681</xdr:rowOff>
    </xdr:from>
    <xdr:ext cx="599010" cy="259045"/>
    <xdr:sp macro="" textlink="">
      <xdr:nvSpPr>
        <xdr:cNvPr id="197" name="テキスト ボックス 196"/>
        <xdr:cNvSpPr txBox="1"/>
      </xdr:nvSpPr>
      <xdr:spPr>
        <a:xfrm>
          <a:off x="3497795" y="1308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23969</xdr:rowOff>
    </xdr:from>
    <xdr:to>
      <xdr:col>15</xdr:col>
      <xdr:colOff>101600</xdr:colOff>
      <xdr:row>76</xdr:row>
      <xdr:rowOff>125569</xdr:rowOff>
    </xdr:to>
    <xdr:sp macro="" textlink="">
      <xdr:nvSpPr>
        <xdr:cNvPr id="198" name="楕円 197"/>
        <xdr:cNvSpPr/>
      </xdr:nvSpPr>
      <xdr:spPr>
        <a:xfrm>
          <a:off x="2857500" y="130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142095</xdr:rowOff>
    </xdr:from>
    <xdr:ext cx="599010" cy="259045"/>
    <xdr:sp macro="" textlink="">
      <xdr:nvSpPr>
        <xdr:cNvPr id="199" name="テキスト ボックス 198"/>
        <xdr:cNvSpPr txBox="1"/>
      </xdr:nvSpPr>
      <xdr:spPr>
        <a:xfrm>
          <a:off x="2608795" y="1282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150247</xdr:rowOff>
    </xdr:from>
    <xdr:to>
      <xdr:col>10</xdr:col>
      <xdr:colOff>165100</xdr:colOff>
      <xdr:row>76</xdr:row>
      <xdr:rowOff>80397</xdr:rowOff>
    </xdr:to>
    <xdr:sp macro="" textlink="">
      <xdr:nvSpPr>
        <xdr:cNvPr id="200" name="楕円 199"/>
        <xdr:cNvSpPr/>
      </xdr:nvSpPr>
      <xdr:spPr>
        <a:xfrm>
          <a:off x="1968500" y="13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96924</xdr:rowOff>
    </xdr:from>
    <xdr:ext cx="599010" cy="259045"/>
    <xdr:sp macro="" textlink="">
      <xdr:nvSpPr>
        <xdr:cNvPr id="201" name="テキスト ボックス 200"/>
        <xdr:cNvSpPr txBox="1"/>
      </xdr:nvSpPr>
      <xdr:spPr>
        <a:xfrm>
          <a:off x="1719795" y="1278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73675</xdr:rowOff>
    </xdr:from>
    <xdr:to>
      <xdr:col>6</xdr:col>
      <xdr:colOff>38100</xdr:colOff>
      <xdr:row>76</xdr:row>
      <xdr:rowOff>3826</xdr:rowOff>
    </xdr:to>
    <xdr:sp macro="" textlink="">
      <xdr:nvSpPr>
        <xdr:cNvPr id="202" name="楕円 201"/>
        <xdr:cNvSpPr/>
      </xdr:nvSpPr>
      <xdr:spPr>
        <a:xfrm>
          <a:off x="1079500" y="12932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20352</xdr:rowOff>
    </xdr:from>
    <xdr:ext cx="599010" cy="259045"/>
    <xdr:sp macro="" textlink="">
      <xdr:nvSpPr>
        <xdr:cNvPr id="203" name="テキスト ボックス 202"/>
        <xdr:cNvSpPr txBox="1"/>
      </xdr:nvSpPr>
      <xdr:spPr>
        <a:xfrm>
          <a:off x="830795" y="1270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53569</xdr:rowOff>
    </xdr:from>
    <xdr:to>
      <xdr:col>24</xdr:col>
      <xdr:colOff>63500</xdr:colOff>
      <xdr:row>97</xdr:row>
      <xdr:rowOff>94480</xdr:rowOff>
    </xdr:to>
    <xdr:cxnSp macro="">
      <xdr:nvCxnSpPr>
        <xdr:cNvPr id="232" name="直線コネクタ 231"/>
        <xdr:cNvCxnSpPr/>
      </xdr:nvCxnSpPr>
      <xdr:spPr>
        <a:xfrm>
          <a:off x="3797300" y="16684219"/>
          <a:ext cx="838200" cy="4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21003</xdr:rowOff>
    </xdr:from>
    <xdr:to>
      <xdr:col>19</xdr:col>
      <xdr:colOff>177800</xdr:colOff>
      <xdr:row>97</xdr:row>
      <xdr:rowOff>53569</xdr:rowOff>
    </xdr:to>
    <xdr:cxnSp macro="">
      <xdr:nvCxnSpPr>
        <xdr:cNvPr id="235" name="直線コネクタ 234"/>
        <xdr:cNvCxnSpPr/>
      </xdr:nvCxnSpPr>
      <xdr:spPr>
        <a:xfrm>
          <a:off x="2908300" y="16480203"/>
          <a:ext cx="889000" cy="20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21003</xdr:rowOff>
    </xdr:from>
    <xdr:to>
      <xdr:col>15</xdr:col>
      <xdr:colOff>50800</xdr:colOff>
      <xdr:row>97</xdr:row>
      <xdr:rowOff>122141</xdr:rowOff>
    </xdr:to>
    <xdr:cxnSp macro="">
      <xdr:nvCxnSpPr>
        <xdr:cNvPr id="238" name="直線コネクタ 237"/>
        <xdr:cNvCxnSpPr/>
      </xdr:nvCxnSpPr>
      <xdr:spPr>
        <a:xfrm flipV="1">
          <a:off x="2019300" y="16480203"/>
          <a:ext cx="889000" cy="27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114671</xdr:rowOff>
    </xdr:from>
    <xdr:to>
      <xdr:col>10</xdr:col>
      <xdr:colOff>114300</xdr:colOff>
      <xdr:row>97</xdr:row>
      <xdr:rowOff>122141</xdr:rowOff>
    </xdr:to>
    <xdr:cxnSp macro="">
      <xdr:nvCxnSpPr>
        <xdr:cNvPr id="241" name="直線コネクタ 240"/>
        <xdr:cNvCxnSpPr/>
      </xdr:nvCxnSpPr>
      <xdr:spPr>
        <a:xfrm>
          <a:off x="1130300" y="16745321"/>
          <a:ext cx="8890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43680</xdr:rowOff>
    </xdr:from>
    <xdr:to>
      <xdr:col>24</xdr:col>
      <xdr:colOff>114300</xdr:colOff>
      <xdr:row>97</xdr:row>
      <xdr:rowOff>145280</xdr:rowOff>
    </xdr:to>
    <xdr:sp macro="" textlink="">
      <xdr:nvSpPr>
        <xdr:cNvPr id="251" name="楕円 250"/>
        <xdr:cNvSpPr/>
      </xdr:nvSpPr>
      <xdr:spPr>
        <a:xfrm>
          <a:off x="4584700" y="166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66557</xdr:rowOff>
    </xdr:from>
    <xdr:ext cx="599010" cy="259045"/>
    <xdr:sp macro="" textlink="">
      <xdr:nvSpPr>
        <xdr:cNvPr id="252" name="衛生費該当値テキスト"/>
        <xdr:cNvSpPr txBox="1"/>
      </xdr:nvSpPr>
      <xdr:spPr>
        <a:xfrm>
          <a:off x="4686300" y="1652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2769</xdr:rowOff>
    </xdr:from>
    <xdr:to>
      <xdr:col>20</xdr:col>
      <xdr:colOff>38100</xdr:colOff>
      <xdr:row>97</xdr:row>
      <xdr:rowOff>104369</xdr:rowOff>
    </xdr:to>
    <xdr:sp macro="" textlink="">
      <xdr:nvSpPr>
        <xdr:cNvPr id="253" name="楕円 252"/>
        <xdr:cNvSpPr/>
      </xdr:nvSpPr>
      <xdr:spPr>
        <a:xfrm>
          <a:off x="3746500" y="166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120896</xdr:rowOff>
    </xdr:from>
    <xdr:ext cx="599010" cy="259045"/>
    <xdr:sp macro="" textlink="">
      <xdr:nvSpPr>
        <xdr:cNvPr id="254" name="テキスト ボックス 253"/>
        <xdr:cNvSpPr txBox="1"/>
      </xdr:nvSpPr>
      <xdr:spPr>
        <a:xfrm>
          <a:off x="3497795" y="1640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141653</xdr:rowOff>
    </xdr:from>
    <xdr:to>
      <xdr:col>15</xdr:col>
      <xdr:colOff>101600</xdr:colOff>
      <xdr:row>96</xdr:row>
      <xdr:rowOff>71803</xdr:rowOff>
    </xdr:to>
    <xdr:sp macro="" textlink="">
      <xdr:nvSpPr>
        <xdr:cNvPr id="255" name="楕円 254"/>
        <xdr:cNvSpPr/>
      </xdr:nvSpPr>
      <xdr:spPr>
        <a:xfrm>
          <a:off x="2857500" y="164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88330</xdr:rowOff>
    </xdr:from>
    <xdr:ext cx="599010" cy="259045"/>
    <xdr:sp macro="" textlink="">
      <xdr:nvSpPr>
        <xdr:cNvPr id="256" name="テキスト ボックス 255"/>
        <xdr:cNvSpPr txBox="1"/>
      </xdr:nvSpPr>
      <xdr:spPr>
        <a:xfrm>
          <a:off x="2608795" y="1620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71341</xdr:rowOff>
    </xdr:from>
    <xdr:to>
      <xdr:col>10</xdr:col>
      <xdr:colOff>165100</xdr:colOff>
      <xdr:row>98</xdr:row>
      <xdr:rowOff>1491</xdr:rowOff>
    </xdr:to>
    <xdr:sp macro="" textlink="">
      <xdr:nvSpPr>
        <xdr:cNvPr id="257" name="楕円 256"/>
        <xdr:cNvSpPr/>
      </xdr:nvSpPr>
      <xdr:spPr>
        <a:xfrm>
          <a:off x="1968500" y="167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18018</xdr:rowOff>
    </xdr:from>
    <xdr:ext cx="599010" cy="259045"/>
    <xdr:sp macro="" textlink="">
      <xdr:nvSpPr>
        <xdr:cNvPr id="258" name="テキスト ボックス 257"/>
        <xdr:cNvSpPr txBox="1"/>
      </xdr:nvSpPr>
      <xdr:spPr>
        <a:xfrm>
          <a:off x="1719795" y="164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63871</xdr:rowOff>
    </xdr:from>
    <xdr:to>
      <xdr:col>6</xdr:col>
      <xdr:colOff>38100</xdr:colOff>
      <xdr:row>97</xdr:row>
      <xdr:rowOff>165471</xdr:rowOff>
    </xdr:to>
    <xdr:sp macro="" textlink="">
      <xdr:nvSpPr>
        <xdr:cNvPr id="259" name="楕円 258"/>
        <xdr:cNvSpPr/>
      </xdr:nvSpPr>
      <xdr:spPr>
        <a:xfrm>
          <a:off x="1079500" y="166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10548</xdr:rowOff>
    </xdr:from>
    <xdr:ext cx="599010" cy="259045"/>
    <xdr:sp macro="" textlink="">
      <xdr:nvSpPr>
        <xdr:cNvPr id="260" name="テキスト ボックス 259"/>
        <xdr:cNvSpPr txBox="1"/>
      </xdr:nvSpPr>
      <xdr:spPr>
        <a:xfrm>
          <a:off x="830795" y="1646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86327</xdr:rowOff>
    </xdr:from>
    <xdr:to>
      <xdr:col>55</xdr:col>
      <xdr:colOff>0</xdr:colOff>
      <xdr:row>58</xdr:row>
      <xdr:rowOff>119510</xdr:rowOff>
    </xdr:to>
    <xdr:cxnSp macro="">
      <xdr:nvCxnSpPr>
        <xdr:cNvPr id="346" name="直線コネクタ 345"/>
        <xdr:cNvCxnSpPr/>
      </xdr:nvCxnSpPr>
      <xdr:spPr>
        <a:xfrm flipV="1">
          <a:off x="9639300" y="10030427"/>
          <a:ext cx="838200" cy="3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119510</xdr:rowOff>
    </xdr:from>
    <xdr:to>
      <xdr:col>50</xdr:col>
      <xdr:colOff>114300</xdr:colOff>
      <xdr:row>58</xdr:row>
      <xdr:rowOff>146038</xdr:rowOff>
    </xdr:to>
    <xdr:cxnSp macro="">
      <xdr:nvCxnSpPr>
        <xdr:cNvPr id="349" name="直線コネクタ 348"/>
        <xdr:cNvCxnSpPr/>
      </xdr:nvCxnSpPr>
      <xdr:spPr>
        <a:xfrm flipV="1">
          <a:off x="8750300" y="10063610"/>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132535</xdr:rowOff>
    </xdr:from>
    <xdr:to>
      <xdr:col>45</xdr:col>
      <xdr:colOff>177800</xdr:colOff>
      <xdr:row>58</xdr:row>
      <xdr:rowOff>146038</xdr:rowOff>
    </xdr:to>
    <xdr:cxnSp macro="">
      <xdr:nvCxnSpPr>
        <xdr:cNvPr id="352" name="直線コネクタ 351"/>
        <xdr:cNvCxnSpPr/>
      </xdr:nvCxnSpPr>
      <xdr:spPr>
        <a:xfrm>
          <a:off x="7861300" y="10076635"/>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108408</xdr:rowOff>
    </xdr:from>
    <xdr:to>
      <xdr:col>41</xdr:col>
      <xdr:colOff>50800</xdr:colOff>
      <xdr:row>58</xdr:row>
      <xdr:rowOff>132535</xdr:rowOff>
    </xdr:to>
    <xdr:cxnSp macro="">
      <xdr:nvCxnSpPr>
        <xdr:cNvPr id="355" name="直線コネクタ 354"/>
        <xdr:cNvCxnSpPr/>
      </xdr:nvCxnSpPr>
      <xdr:spPr>
        <a:xfrm>
          <a:off x="6972300" y="10052508"/>
          <a:ext cx="889000" cy="2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35527</xdr:rowOff>
    </xdr:from>
    <xdr:to>
      <xdr:col>55</xdr:col>
      <xdr:colOff>50800</xdr:colOff>
      <xdr:row>58</xdr:row>
      <xdr:rowOff>137127</xdr:rowOff>
    </xdr:to>
    <xdr:sp macro="" textlink="">
      <xdr:nvSpPr>
        <xdr:cNvPr id="365" name="楕円 364"/>
        <xdr:cNvSpPr/>
      </xdr:nvSpPr>
      <xdr:spPr>
        <a:xfrm>
          <a:off x="10426700" y="997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166354</xdr:rowOff>
    </xdr:from>
    <xdr:ext cx="599010" cy="259045"/>
    <xdr:sp macro="" textlink="">
      <xdr:nvSpPr>
        <xdr:cNvPr id="366" name="農林水産業費該当値テキスト"/>
        <xdr:cNvSpPr txBox="1"/>
      </xdr:nvSpPr>
      <xdr:spPr>
        <a:xfrm>
          <a:off x="10528300" y="976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68710</xdr:rowOff>
    </xdr:from>
    <xdr:to>
      <xdr:col>50</xdr:col>
      <xdr:colOff>165100</xdr:colOff>
      <xdr:row>58</xdr:row>
      <xdr:rowOff>170310</xdr:rowOff>
    </xdr:to>
    <xdr:sp macro="" textlink="">
      <xdr:nvSpPr>
        <xdr:cNvPr id="367" name="楕円 366"/>
        <xdr:cNvSpPr/>
      </xdr:nvSpPr>
      <xdr:spPr>
        <a:xfrm>
          <a:off x="9588500" y="1001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15387</xdr:rowOff>
    </xdr:from>
    <xdr:ext cx="599010" cy="259045"/>
    <xdr:sp macro="" textlink="">
      <xdr:nvSpPr>
        <xdr:cNvPr id="368" name="テキスト ボックス 367"/>
        <xdr:cNvSpPr txBox="1"/>
      </xdr:nvSpPr>
      <xdr:spPr>
        <a:xfrm>
          <a:off x="9339795" y="978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95238</xdr:rowOff>
    </xdr:from>
    <xdr:to>
      <xdr:col>46</xdr:col>
      <xdr:colOff>38100</xdr:colOff>
      <xdr:row>59</xdr:row>
      <xdr:rowOff>25388</xdr:rowOff>
    </xdr:to>
    <xdr:sp macro="" textlink="">
      <xdr:nvSpPr>
        <xdr:cNvPr id="369" name="楕円 368"/>
        <xdr:cNvSpPr/>
      </xdr:nvSpPr>
      <xdr:spPr>
        <a:xfrm>
          <a:off x="8699500" y="100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16515</xdr:rowOff>
    </xdr:from>
    <xdr:ext cx="534377" cy="259045"/>
    <xdr:sp macro="" textlink="">
      <xdr:nvSpPr>
        <xdr:cNvPr id="370" name="テキスト ボックス 369"/>
        <xdr:cNvSpPr txBox="1"/>
      </xdr:nvSpPr>
      <xdr:spPr>
        <a:xfrm>
          <a:off x="8483111" y="101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81735</xdr:rowOff>
    </xdr:from>
    <xdr:to>
      <xdr:col>41</xdr:col>
      <xdr:colOff>101600</xdr:colOff>
      <xdr:row>59</xdr:row>
      <xdr:rowOff>11885</xdr:rowOff>
    </xdr:to>
    <xdr:sp macro="" textlink="">
      <xdr:nvSpPr>
        <xdr:cNvPr id="371" name="楕円 370"/>
        <xdr:cNvSpPr/>
      </xdr:nvSpPr>
      <xdr:spPr>
        <a:xfrm>
          <a:off x="7810500" y="100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3012</xdr:rowOff>
    </xdr:from>
    <xdr:ext cx="599010" cy="259045"/>
    <xdr:sp macro="" textlink="">
      <xdr:nvSpPr>
        <xdr:cNvPr id="372" name="テキスト ボックス 371"/>
        <xdr:cNvSpPr txBox="1"/>
      </xdr:nvSpPr>
      <xdr:spPr>
        <a:xfrm>
          <a:off x="7561795" y="1011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57608</xdr:rowOff>
    </xdr:from>
    <xdr:to>
      <xdr:col>36</xdr:col>
      <xdr:colOff>165100</xdr:colOff>
      <xdr:row>58</xdr:row>
      <xdr:rowOff>159208</xdr:rowOff>
    </xdr:to>
    <xdr:sp macro="" textlink="">
      <xdr:nvSpPr>
        <xdr:cNvPr id="373" name="楕円 372"/>
        <xdr:cNvSpPr/>
      </xdr:nvSpPr>
      <xdr:spPr>
        <a:xfrm>
          <a:off x="6921500" y="100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4285</xdr:rowOff>
    </xdr:from>
    <xdr:ext cx="599010" cy="259045"/>
    <xdr:sp macro="" textlink="">
      <xdr:nvSpPr>
        <xdr:cNvPr id="374" name="テキスト ボックス 373"/>
        <xdr:cNvSpPr txBox="1"/>
      </xdr:nvSpPr>
      <xdr:spPr>
        <a:xfrm>
          <a:off x="6672795" y="977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128087</xdr:rowOff>
    </xdr:from>
    <xdr:to>
      <xdr:col>55</xdr:col>
      <xdr:colOff>0</xdr:colOff>
      <xdr:row>78</xdr:row>
      <xdr:rowOff>56669</xdr:rowOff>
    </xdr:to>
    <xdr:cxnSp macro="">
      <xdr:nvCxnSpPr>
        <xdr:cNvPr id="405" name="直線コネクタ 404"/>
        <xdr:cNvCxnSpPr/>
      </xdr:nvCxnSpPr>
      <xdr:spPr>
        <a:xfrm flipV="1">
          <a:off x="9639300" y="13329737"/>
          <a:ext cx="838200" cy="10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32144</xdr:rowOff>
    </xdr:from>
    <xdr:to>
      <xdr:col>50</xdr:col>
      <xdr:colOff>114300</xdr:colOff>
      <xdr:row>78</xdr:row>
      <xdr:rowOff>56669</xdr:rowOff>
    </xdr:to>
    <xdr:cxnSp macro="">
      <xdr:nvCxnSpPr>
        <xdr:cNvPr id="408" name="直線コネクタ 407"/>
        <xdr:cNvCxnSpPr/>
      </xdr:nvCxnSpPr>
      <xdr:spPr>
        <a:xfrm>
          <a:off x="8750300" y="13405244"/>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151033</xdr:rowOff>
    </xdr:from>
    <xdr:to>
      <xdr:col>45</xdr:col>
      <xdr:colOff>177800</xdr:colOff>
      <xdr:row>78</xdr:row>
      <xdr:rowOff>32144</xdr:rowOff>
    </xdr:to>
    <xdr:cxnSp macro="">
      <xdr:nvCxnSpPr>
        <xdr:cNvPr id="411" name="直線コネクタ 410"/>
        <xdr:cNvCxnSpPr/>
      </xdr:nvCxnSpPr>
      <xdr:spPr>
        <a:xfrm>
          <a:off x="7861300" y="13352683"/>
          <a:ext cx="889000" cy="5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151033</xdr:rowOff>
    </xdr:from>
    <xdr:to>
      <xdr:col>41</xdr:col>
      <xdr:colOff>50800</xdr:colOff>
      <xdr:row>78</xdr:row>
      <xdr:rowOff>51206</xdr:rowOff>
    </xdr:to>
    <xdr:cxnSp macro="">
      <xdr:nvCxnSpPr>
        <xdr:cNvPr id="414" name="直線コネクタ 413"/>
        <xdr:cNvCxnSpPr/>
      </xdr:nvCxnSpPr>
      <xdr:spPr>
        <a:xfrm flipV="1">
          <a:off x="6972300" y="13352683"/>
          <a:ext cx="889000" cy="7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77287</xdr:rowOff>
    </xdr:from>
    <xdr:to>
      <xdr:col>55</xdr:col>
      <xdr:colOff>50800</xdr:colOff>
      <xdr:row>78</xdr:row>
      <xdr:rowOff>7437</xdr:rowOff>
    </xdr:to>
    <xdr:sp macro="" textlink="">
      <xdr:nvSpPr>
        <xdr:cNvPr id="424" name="楕円 423"/>
        <xdr:cNvSpPr/>
      </xdr:nvSpPr>
      <xdr:spPr>
        <a:xfrm>
          <a:off x="10426700" y="132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100164</xdr:rowOff>
    </xdr:from>
    <xdr:ext cx="534377" cy="259045"/>
    <xdr:sp macro="" textlink="">
      <xdr:nvSpPr>
        <xdr:cNvPr id="425" name="商工費該当値テキスト"/>
        <xdr:cNvSpPr txBox="1"/>
      </xdr:nvSpPr>
      <xdr:spPr>
        <a:xfrm>
          <a:off x="10528300" y="131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5869</xdr:rowOff>
    </xdr:from>
    <xdr:to>
      <xdr:col>50</xdr:col>
      <xdr:colOff>165100</xdr:colOff>
      <xdr:row>78</xdr:row>
      <xdr:rowOff>107469</xdr:rowOff>
    </xdr:to>
    <xdr:sp macro="" textlink="">
      <xdr:nvSpPr>
        <xdr:cNvPr id="426" name="楕円 425"/>
        <xdr:cNvSpPr/>
      </xdr:nvSpPr>
      <xdr:spPr>
        <a:xfrm>
          <a:off x="9588500" y="133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123996</xdr:rowOff>
    </xdr:from>
    <xdr:ext cx="534377" cy="259045"/>
    <xdr:sp macro="" textlink="">
      <xdr:nvSpPr>
        <xdr:cNvPr id="427" name="テキスト ボックス 426"/>
        <xdr:cNvSpPr txBox="1"/>
      </xdr:nvSpPr>
      <xdr:spPr>
        <a:xfrm>
          <a:off x="9372111" y="131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152794</xdr:rowOff>
    </xdr:from>
    <xdr:to>
      <xdr:col>46</xdr:col>
      <xdr:colOff>38100</xdr:colOff>
      <xdr:row>78</xdr:row>
      <xdr:rowOff>82944</xdr:rowOff>
    </xdr:to>
    <xdr:sp macro="" textlink="">
      <xdr:nvSpPr>
        <xdr:cNvPr id="428" name="楕円 427"/>
        <xdr:cNvSpPr/>
      </xdr:nvSpPr>
      <xdr:spPr>
        <a:xfrm>
          <a:off x="8699500" y="133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99471</xdr:rowOff>
    </xdr:from>
    <xdr:ext cx="534377" cy="259045"/>
    <xdr:sp macro="" textlink="">
      <xdr:nvSpPr>
        <xdr:cNvPr id="429" name="テキスト ボックス 428"/>
        <xdr:cNvSpPr txBox="1"/>
      </xdr:nvSpPr>
      <xdr:spPr>
        <a:xfrm>
          <a:off x="8483111" y="131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100233</xdr:rowOff>
    </xdr:from>
    <xdr:to>
      <xdr:col>41</xdr:col>
      <xdr:colOff>101600</xdr:colOff>
      <xdr:row>78</xdr:row>
      <xdr:rowOff>30383</xdr:rowOff>
    </xdr:to>
    <xdr:sp macro="" textlink="">
      <xdr:nvSpPr>
        <xdr:cNvPr id="430" name="楕円 429"/>
        <xdr:cNvSpPr/>
      </xdr:nvSpPr>
      <xdr:spPr>
        <a:xfrm>
          <a:off x="7810500" y="133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46910</xdr:rowOff>
    </xdr:from>
    <xdr:ext cx="534377" cy="259045"/>
    <xdr:sp macro="" textlink="">
      <xdr:nvSpPr>
        <xdr:cNvPr id="431" name="テキスト ボックス 430"/>
        <xdr:cNvSpPr txBox="1"/>
      </xdr:nvSpPr>
      <xdr:spPr>
        <a:xfrm>
          <a:off x="7594111" y="130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406</xdr:rowOff>
    </xdr:from>
    <xdr:to>
      <xdr:col>36</xdr:col>
      <xdr:colOff>165100</xdr:colOff>
      <xdr:row>78</xdr:row>
      <xdr:rowOff>102006</xdr:rowOff>
    </xdr:to>
    <xdr:sp macro="" textlink="">
      <xdr:nvSpPr>
        <xdr:cNvPr id="432" name="楕円 431"/>
        <xdr:cNvSpPr/>
      </xdr:nvSpPr>
      <xdr:spPr>
        <a:xfrm>
          <a:off x="6921500" y="133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118533</xdr:rowOff>
    </xdr:from>
    <xdr:ext cx="534377" cy="259045"/>
    <xdr:sp macro="" textlink="">
      <xdr:nvSpPr>
        <xdr:cNvPr id="433" name="テキスト ボックス 432"/>
        <xdr:cNvSpPr txBox="1"/>
      </xdr:nvSpPr>
      <xdr:spPr>
        <a:xfrm>
          <a:off x="6705111" y="131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121538</xdr:rowOff>
    </xdr:from>
    <xdr:to>
      <xdr:col>55</xdr:col>
      <xdr:colOff>0</xdr:colOff>
      <xdr:row>98</xdr:row>
      <xdr:rowOff>123586</xdr:rowOff>
    </xdr:to>
    <xdr:cxnSp macro="">
      <xdr:nvCxnSpPr>
        <xdr:cNvPr id="464" name="直線コネクタ 463"/>
        <xdr:cNvCxnSpPr/>
      </xdr:nvCxnSpPr>
      <xdr:spPr>
        <a:xfrm>
          <a:off x="9639300" y="16923638"/>
          <a:ext cx="8382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121538</xdr:rowOff>
    </xdr:from>
    <xdr:to>
      <xdr:col>50</xdr:col>
      <xdr:colOff>114300</xdr:colOff>
      <xdr:row>98</xdr:row>
      <xdr:rowOff>126831</xdr:rowOff>
    </xdr:to>
    <xdr:cxnSp macro="">
      <xdr:nvCxnSpPr>
        <xdr:cNvPr id="467" name="直線コネクタ 466"/>
        <xdr:cNvCxnSpPr/>
      </xdr:nvCxnSpPr>
      <xdr:spPr>
        <a:xfrm flipV="1">
          <a:off x="8750300" y="16923638"/>
          <a:ext cx="8890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126831</xdr:rowOff>
    </xdr:from>
    <xdr:to>
      <xdr:col>45</xdr:col>
      <xdr:colOff>177800</xdr:colOff>
      <xdr:row>98</xdr:row>
      <xdr:rowOff>135103</xdr:rowOff>
    </xdr:to>
    <xdr:cxnSp macro="">
      <xdr:nvCxnSpPr>
        <xdr:cNvPr id="470" name="直線コネクタ 469"/>
        <xdr:cNvCxnSpPr/>
      </xdr:nvCxnSpPr>
      <xdr:spPr>
        <a:xfrm flipV="1">
          <a:off x="7861300" y="16928931"/>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112660</xdr:rowOff>
    </xdr:from>
    <xdr:to>
      <xdr:col>41</xdr:col>
      <xdr:colOff>50800</xdr:colOff>
      <xdr:row>98</xdr:row>
      <xdr:rowOff>135103</xdr:rowOff>
    </xdr:to>
    <xdr:cxnSp macro="">
      <xdr:nvCxnSpPr>
        <xdr:cNvPr id="473" name="直線コネクタ 472"/>
        <xdr:cNvCxnSpPr/>
      </xdr:nvCxnSpPr>
      <xdr:spPr>
        <a:xfrm>
          <a:off x="6972300" y="16914760"/>
          <a:ext cx="889000" cy="2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72786</xdr:rowOff>
    </xdr:from>
    <xdr:to>
      <xdr:col>55</xdr:col>
      <xdr:colOff>50800</xdr:colOff>
      <xdr:row>99</xdr:row>
      <xdr:rowOff>2936</xdr:rowOff>
    </xdr:to>
    <xdr:sp macro="" textlink="">
      <xdr:nvSpPr>
        <xdr:cNvPr id="483" name="楕円 482"/>
        <xdr:cNvSpPr/>
      </xdr:nvSpPr>
      <xdr:spPr>
        <a:xfrm>
          <a:off x="10426700" y="168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159163</xdr:rowOff>
    </xdr:from>
    <xdr:ext cx="534377" cy="259045"/>
    <xdr:sp macro="" textlink="">
      <xdr:nvSpPr>
        <xdr:cNvPr id="484" name="土木費該当値テキスト"/>
        <xdr:cNvSpPr txBox="1"/>
      </xdr:nvSpPr>
      <xdr:spPr>
        <a:xfrm>
          <a:off x="10528300" y="167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70738</xdr:rowOff>
    </xdr:from>
    <xdr:to>
      <xdr:col>50</xdr:col>
      <xdr:colOff>165100</xdr:colOff>
      <xdr:row>99</xdr:row>
      <xdr:rowOff>888</xdr:rowOff>
    </xdr:to>
    <xdr:sp macro="" textlink="">
      <xdr:nvSpPr>
        <xdr:cNvPr id="485" name="楕円 484"/>
        <xdr:cNvSpPr/>
      </xdr:nvSpPr>
      <xdr:spPr>
        <a:xfrm>
          <a:off x="9588500" y="168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163465</xdr:rowOff>
    </xdr:from>
    <xdr:ext cx="534377" cy="259045"/>
    <xdr:sp macro="" textlink="">
      <xdr:nvSpPr>
        <xdr:cNvPr id="486" name="テキスト ボックス 485"/>
        <xdr:cNvSpPr txBox="1"/>
      </xdr:nvSpPr>
      <xdr:spPr>
        <a:xfrm>
          <a:off x="9372111" y="1696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76031</xdr:rowOff>
    </xdr:from>
    <xdr:to>
      <xdr:col>46</xdr:col>
      <xdr:colOff>38100</xdr:colOff>
      <xdr:row>99</xdr:row>
      <xdr:rowOff>6181</xdr:rowOff>
    </xdr:to>
    <xdr:sp macro="" textlink="">
      <xdr:nvSpPr>
        <xdr:cNvPr id="487" name="楕円 486"/>
        <xdr:cNvSpPr/>
      </xdr:nvSpPr>
      <xdr:spPr>
        <a:xfrm>
          <a:off x="8699500" y="168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168758</xdr:rowOff>
    </xdr:from>
    <xdr:ext cx="534377" cy="259045"/>
    <xdr:sp macro="" textlink="">
      <xdr:nvSpPr>
        <xdr:cNvPr id="488" name="テキスト ボックス 487"/>
        <xdr:cNvSpPr txBox="1"/>
      </xdr:nvSpPr>
      <xdr:spPr>
        <a:xfrm>
          <a:off x="8483111" y="169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84303</xdr:rowOff>
    </xdr:from>
    <xdr:to>
      <xdr:col>41</xdr:col>
      <xdr:colOff>101600</xdr:colOff>
      <xdr:row>99</xdr:row>
      <xdr:rowOff>14453</xdr:rowOff>
    </xdr:to>
    <xdr:sp macro="" textlink="">
      <xdr:nvSpPr>
        <xdr:cNvPr id="489" name="楕円 488"/>
        <xdr:cNvSpPr/>
      </xdr:nvSpPr>
      <xdr:spPr>
        <a:xfrm>
          <a:off x="7810500" y="168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5580</xdr:rowOff>
    </xdr:from>
    <xdr:ext cx="534377" cy="259045"/>
    <xdr:sp macro="" textlink="">
      <xdr:nvSpPr>
        <xdr:cNvPr id="490" name="テキスト ボックス 489"/>
        <xdr:cNvSpPr txBox="1"/>
      </xdr:nvSpPr>
      <xdr:spPr>
        <a:xfrm>
          <a:off x="7594111" y="169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61860</xdr:rowOff>
    </xdr:from>
    <xdr:to>
      <xdr:col>36</xdr:col>
      <xdr:colOff>165100</xdr:colOff>
      <xdr:row>98</xdr:row>
      <xdr:rowOff>163460</xdr:rowOff>
    </xdr:to>
    <xdr:sp macro="" textlink="">
      <xdr:nvSpPr>
        <xdr:cNvPr id="491" name="楕円 490"/>
        <xdr:cNvSpPr/>
      </xdr:nvSpPr>
      <xdr:spPr>
        <a:xfrm>
          <a:off x="6921500" y="168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154587</xdr:rowOff>
    </xdr:from>
    <xdr:ext cx="534377" cy="259045"/>
    <xdr:sp macro="" textlink="">
      <xdr:nvSpPr>
        <xdr:cNvPr id="492" name="テキスト ボックス 491"/>
        <xdr:cNvSpPr txBox="1"/>
      </xdr:nvSpPr>
      <xdr:spPr>
        <a:xfrm>
          <a:off x="6705111" y="169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49357</xdr:rowOff>
    </xdr:from>
    <xdr:to>
      <xdr:col>85</xdr:col>
      <xdr:colOff>127000</xdr:colOff>
      <xdr:row>37</xdr:row>
      <xdr:rowOff>57457</xdr:rowOff>
    </xdr:to>
    <xdr:cxnSp macro="">
      <xdr:nvCxnSpPr>
        <xdr:cNvPr id="521" name="直線コネクタ 520"/>
        <xdr:cNvCxnSpPr/>
      </xdr:nvCxnSpPr>
      <xdr:spPr>
        <a:xfrm>
          <a:off x="15481300" y="6393007"/>
          <a:ext cx="8382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19830</xdr:rowOff>
    </xdr:from>
    <xdr:to>
      <xdr:col>81</xdr:col>
      <xdr:colOff>50800</xdr:colOff>
      <xdr:row>37</xdr:row>
      <xdr:rowOff>49357</xdr:rowOff>
    </xdr:to>
    <xdr:cxnSp macro="">
      <xdr:nvCxnSpPr>
        <xdr:cNvPr id="524" name="直線コネクタ 523"/>
        <xdr:cNvCxnSpPr/>
      </xdr:nvCxnSpPr>
      <xdr:spPr>
        <a:xfrm>
          <a:off x="14592300" y="6363480"/>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19830</xdr:rowOff>
    </xdr:from>
    <xdr:to>
      <xdr:col>76</xdr:col>
      <xdr:colOff>114300</xdr:colOff>
      <xdr:row>37</xdr:row>
      <xdr:rowOff>42393</xdr:rowOff>
    </xdr:to>
    <xdr:cxnSp macro="">
      <xdr:nvCxnSpPr>
        <xdr:cNvPr id="527" name="直線コネクタ 526"/>
        <xdr:cNvCxnSpPr/>
      </xdr:nvCxnSpPr>
      <xdr:spPr>
        <a:xfrm flipV="1">
          <a:off x="13703300" y="6363480"/>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27640</xdr:rowOff>
    </xdr:from>
    <xdr:to>
      <xdr:col>71</xdr:col>
      <xdr:colOff>177800</xdr:colOff>
      <xdr:row>37</xdr:row>
      <xdr:rowOff>42393</xdr:rowOff>
    </xdr:to>
    <xdr:cxnSp macro="">
      <xdr:nvCxnSpPr>
        <xdr:cNvPr id="530" name="直線コネクタ 529"/>
        <xdr:cNvCxnSpPr/>
      </xdr:nvCxnSpPr>
      <xdr:spPr>
        <a:xfrm>
          <a:off x="12814300" y="6199840"/>
          <a:ext cx="889000" cy="18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6657</xdr:rowOff>
    </xdr:from>
    <xdr:to>
      <xdr:col>85</xdr:col>
      <xdr:colOff>177800</xdr:colOff>
      <xdr:row>37</xdr:row>
      <xdr:rowOff>108257</xdr:rowOff>
    </xdr:to>
    <xdr:sp macro="" textlink="">
      <xdr:nvSpPr>
        <xdr:cNvPr id="540" name="楕円 539"/>
        <xdr:cNvSpPr/>
      </xdr:nvSpPr>
      <xdr:spPr>
        <a:xfrm>
          <a:off x="16268700" y="63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156534</xdr:rowOff>
    </xdr:from>
    <xdr:ext cx="534377" cy="259045"/>
    <xdr:sp macro="" textlink="">
      <xdr:nvSpPr>
        <xdr:cNvPr id="541" name="消防費該当値テキスト"/>
        <xdr:cNvSpPr txBox="1"/>
      </xdr:nvSpPr>
      <xdr:spPr>
        <a:xfrm>
          <a:off x="16370300" y="632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170007</xdr:rowOff>
    </xdr:from>
    <xdr:to>
      <xdr:col>81</xdr:col>
      <xdr:colOff>101600</xdr:colOff>
      <xdr:row>37</xdr:row>
      <xdr:rowOff>100157</xdr:rowOff>
    </xdr:to>
    <xdr:sp macro="" textlink="">
      <xdr:nvSpPr>
        <xdr:cNvPr id="542" name="楕円 541"/>
        <xdr:cNvSpPr/>
      </xdr:nvSpPr>
      <xdr:spPr>
        <a:xfrm>
          <a:off x="15430500" y="63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91284</xdr:rowOff>
    </xdr:from>
    <xdr:ext cx="534377" cy="259045"/>
    <xdr:sp macro="" textlink="">
      <xdr:nvSpPr>
        <xdr:cNvPr id="543" name="テキスト ボックス 542"/>
        <xdr:cNvSpPr txBox="1"/>
      </xdr:nvSpPr>
      <xdr:spPr>
        <a:xfrm>
          <a:off x="15214111" y="64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140480</xdr:rowOff>
    </xdr:from>
    <xdr:to>
      <xdr:col>76</xdr:col>
      <xdr:colOff>165100</xdr:colOff>
      <xdr:row>37</xdr:row>
      <xdr:rowOff>70630</xdr:rowOff>
    </xdr:to>
    <xdr:sp macro="" textlink="">
      <xdr:nvSpPr>
        <xdr:cNvPr id="544" name="楕円 543"/>
        <xdr:cNvSpPr/>
      </xdr:nvSpPr>
      <xdr:spPr>
        <a:xfrm>
          <a:off x="14541500" y="63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61757</xdr:rowOff>
    </xdr:from>
    <xdr:ext cx="534377" cy="259045"/>
    <xdr:sp macro="" textlink="">
      <xdr:nvSpPr>
        <xdr:cNvPr id="545" name="テキスト ボックス 544"/>
        <xdr:cNvSpPr txBox="1"/>
      </xdr:nvSpPr>
      <xdr:spPr>
        <a:xfrm>
          <a:off x="14325111" y="64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163043</xdr:rowOff>
    </xdr:from>
    <xdr:to>
      <xdr:col>72</xdr:col>
      <xdr:colOff>38100</xdr:colOff>
      <xdr:row>37</xdr:row>
      <xdr:rowOff>93193</xdr:rowOff>
    </xdr:to>
    <xdr:sp macro="" textlink="">
      <xdr:nvSpPr>
        <xdr:cNvPr id="546" name="楕円 545"/>
        <xdr:cNvSpPr/>
      </xdr:nvSpPr>
      <xdr:spPr>
        <a:xfrm>
          <a:off x="13652500" y="63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109720</xdr:rowOff>
    </xdr:from>
    <xdr:ext cx="534377" cy="259045"/>
    <xdr:sp macro="" textlink="">
      <xdr:nvSpPr>
        <xdr:cNvPr id="547" name="テキスト ボックス 546"/>
        <xdr:cNvSpPr txBox="1"/>
      </xdr:nvSpPr>
      <xdr:spPr>
        <a:xfrm>
          <a:off x="13436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148290</xdr:rowOff>
    </xdr:from>
    <xdr:to>
      <xdr:col>67</xdr:col>
      <xdr:colOff>101600</xdr:colOff>
      <xdr:row>36</xdr:row>
      <xdr:rowOff>78440</xdr:rowOff>
    </xdr:to>
    <xdr:sp macro="" textlink="">
      <xdr:nvSpPr>
        <xdr:cNvPr id="548" name="楕円 547"/>
        <xdr:cNvSpPr/>
      </xdr:nvSpPr>
      <xdr:spPr>
        <a:xfrm>
          <a:off x="12763500" y="61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94967</xdr:rowOff>
    </xdr:from>
    <xdr:ext cx="534377" cy="259045"/>
    <xdr:sp macro="" textlink="">
      <xdr:nvSpPr>
        <xdr:cNvPr id="549" name="テキスト ボックス 548"/>
        <xdr:cNvSpPr txBox="1"/>
      </xdr:nvSpPr>
      <xdr:spPr>
        <a:xfrm>
          <a:off x="12547111" y="59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159904</xdr:rowOff>
    </xdr:from>
    <xdr:to>
      <xdr:col>85</xdr:col>
      <xdr:colOff>127000</xdr:colOff>
      <xdr:row>57</xdr:row>
      <xdr:rowOff>123630</xdr:rowOff>
    </xdr:to>
    <xdr:cxnSp macro="">
      <xdr:nvCxnSpPr>
        <xdr:cNvPr id="578" name="直線コネクタ 577"/>
        <xdr:cNvCxnSpPr/>
      </xdr:nvCxnSpPr>
      <xdr:spPr>
        <a:xfrm>
          <a:off x="15481300" y="9761104"/>
          <a:ext cx="838200" cy="13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159904</xdr:rowOff>
    </xdr:from>
    <xdr:to>
      <xdr:col>81</xdr:col>
      <xdr:colOff>50800</xdr:colOff>
      <xdr:row>57</xdr:row>
      <xdr:rowOff>5127</xdr:rowOff>
    </xdr:to>
    <xdr:cxnSp macro="">
      <xdr:nvCxnSpPr>
        <xdr:cNvPr id="581" name="直線コネクタ 580"/>
        <xdr:cNvCxnSpPr/>
      </xdr:nvCxnSpPr>
      <xdr:spPr>
        <a:xfrm flipV="1">
          <a:off x="14592300" y="9761104"/>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94693</xdr:rowOff>
    </xdr:from>
    <xdr:to>
      <xdr:col>76</xdr:col>
      <xdr:colOff>114300</xdr:colOff>
      <xdr:row>57</xdr:row>
      <xdr:rowOff>5127</xdr:rowOff>
    </xdr:to>
    <xdr:cxnSp macro="">
      <xdr:nvCxnSpPr>
        <xdr:cNvPr id="584" name="直線コネクタ 583"/>
        <xdr:cNvCxnSpPr/>
      </xdr:nvCxnSpPr>
      <xdr:spPr>
        <a:xfrm>
          <a:off x="13703300" y="9695893"/>
          <a:ext cx="889000" cy="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94693</xdr:rowOff>
    </xdr:from>
    <xdr:to>
      <xdr:col>71</xdr:col>
      <xdr:colOff>177800</xdr:colOff>
      <xdr:row>56</xdr:row>
      <xdr:rowOff>165924</xdr:rowOff>
    </xdr:to>
    <xdr:cxnSp macro="">
      <xdr:nvCxnSpPr>
        <xdr:cNvPr id="587" name="直線コネクタ 586"/>
        <xdr:cNvCxnSpPr/>
      </xdr:nvCxnSpPr>
      <xdr:spPr>
        <a:xfrm flipV="1">
          <a:off x="12814300" y="9695893"/>
          <a:ext cx="8890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72830</xdr:rowOff>
    </xdr:from>
    <xdr:to>
      <xdr:col>85</xdr:col>
      <xdr:colOff>177800</xdr:colOff>
      <xdr:row>58</xdr:row>
      <xdr:rowOff>2980</xdr:rowOff>
    </xdr:to>
    <xdr:sp macro="" textlink="">
      <xdr:nvSpPr>
        <xdr:cNvPr id="597" name="楕円 596"/>
        <xdr:cNvSpPr/>
      </xdr:nvSpPr>
      <xdr:spPr>
        <a:xfrm>
          <a:off x="16268700" y="98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159207</xdr:rowOff>
    </xdr:from>
    <xdr:ext cx="534377" cy="259045"/>
    <xdr:sp macro="" textlink="">
      <xdr:nvSpPr>
        <xdr:cNvPr id="598" name="教育費該当値テキスト"/>
        <xdr:cNvSpPr txBox="1"/>
      </xdr:nvSpPr>
      <xdr:spPr>
        <a:xfrm>
          <a:off x="16370300" y="976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109104</xdr:rowOff>
    </xdr:from>
    <xdr:to>
      <xdr:col>81</xdr:col>
      <xdr:colOff>101600</xdr:colOff>
      <xdr:row>57</xdr:row>
      <xdr:rowOff>39254</xdr:rowOff>
    </xdr:to>
    <xdr:sp macro="" textlink="">
      <xdr:nvSpPr>
        <xdr:cNvPr id="599" name="楕円 598"/>
        <xdr:cNvSpPr/>
      </xdr:nvSpPr>
      <xdr:spPr>
        <a:xfrm>
          <a:off x="15430500" y="97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30381</xdr:rowOff>
    </xdr:from>
    <xdr:ext cx="599010" cy="259045"/>
    <xdr:sp macro="" textlink="">
      <xdr:nvSpPr>
        <xdr:cNvPr id="600" name="テキスト ボックス 599"/>
        <xdr:cNvSpPr txBox="1"/>
      </xdr:nvSpPr>
      <xdr:spPr>
        <a:xfrm>
          <a:off x="15181795" y="980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125777</xdr:rowOff>
    </xdr:from>
    <xdr:to>
      <xdr:col>76</xdr:col>
      <xdr:colOff>165100</xdr:colOff>
      <xdr:row>57</xdr:row>
      <xdr:rowOff>55927</xdr:rowOff>
    </xdr:to>
    <xdr:sp macro="" textlink="">
      <xdr:nvSpPr>
        <xdr:cNvPr id="601" name="楕円 600"/>
        <xdr:cNvSpPr/>
      </xdr:nvSpPr>
      <xdr:spPr>
        <a:xfrm>
          <a:off x="14541500" y="97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47054</xdr:rowOff>
    </xdr:from>
    <xdr:ext cx="599010" cy="259045"/>
    <xdr:sp macro="" textlink="">
      <xdr:nvSpPr>
        <xdr:cNvPr id="602" name="テキスト ボックス 601"/>
        <xdr:cNvSpPr txBox="1"/>
      </xdr:nvSpPr>
      <xdr:spPr>
        <a:xfrm>
          <a:off x="14292795" y="981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43893</xdr:rowOff>
    </xdr:from>
    <xdr:to>
      <xdr:col>72</xdr:col>
      <xdr:colOff>38100</xdr:colOff>
      <xdr:row>56</xdr:row>
      <xdr:rowOff>145493</xdr:rowOff>
    </xdr:to>
    <xdr:sp macro="" textlink="">
      <xdr:nvSpPr>
        <xdr:cNvPr id="603" name="楕円 602"/>
        <xdr:cNvSpPr/>
      </xdr:nvSpPr>
      <xdr:spPr>
        <a:xfrm>
          <a:off x="13652500" y="96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136620</xdr:rowOff>
    </xdr:from>
    <xdr:ext cx="599010" cy="259045"/>
    <xdr:sp macro="" textlink="">
      <xdr:nvSpPr>
        <xdr:cNvPr id="604" name="テキスト ボックス 603"/>
        <xdr:cNvSpPr txBox="1"/>
      </xdr:nvSpPr>
      <xdr:spPr>
        <a:xfrm>
          <a:off x="13403795" y="973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115124</xdr:rowOff>
    </xdr:from>
    <xdr:to>
      <xdr:col>67</xdr:col>
      <xdr:colOff>101600</xdr:colOff>
      <xdr:row>57</xdr:row>
      <xdr:rowOff>45274</xdr:rowOff>
    </xdr:to>
    <xdr:sp macro="" textlink="">
      <xdr:nvSpPr>
        <xdr:cNvPr id="605" name="楕円 604"/>
        <xdr:cNvSpPr/>
      </xdr:nvSpPr>
      <xdr:spPr>
        <a:xfrm>
          <a:off x="12763500" y="97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36401</xdr:rowOff>
    </xdr:from>
    <xdr:ext cx="599010" cy="259045"/>
    <xdr:sp macro="" textlink="">
      <xdr:nvSpPr>
        <xdr:cNvPr id="606" name="テキスト ボックス 605"/>
        <xdr:cNvSpPr txBox="1"/>
      </xdr:nvSpPr>
      <xdr:spPr>
        <a:xfrm>
          <a:off x="12514795" y="980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24273</xdr:rowOff>
    </xdr:from>
    <xdr:to>
      <xdr:col>85</xdr:col>
      <xdr:colOff>127000</xdr:colOff>
      <xdr:row>79</xdr:row>
      <xdr:rowOff>44450</xdr:rowOff>
    </xdr:to>
    <xdr:cxnSp macro="">
      <xdr:nvCxnSpPr>
        <xdr:cNvPr id="635" name="直線コネクタ 634"/>
        <xdr:cNvCxnSpPr/>
      </xdr:nvCxnSpPr>
      <xdr:spPr>
        <a:xfrm flipV="1">
          <a:off x="15481300" y="13568823"/>
          <a:ext cx="8382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44036</xdr:rowOff>
    </xdr:from>
    <xdr:to>
      <xdr:col>71</xdr:col>
      <xdr:colOff>177800</xdr:colOff>
      <xdr:row>79</xdr:row>
      <xdr:rowOff>44450</xdr:rowOff>
    </xdr:to>
    <xdr:cxnSp macro="">
      <xdr:nvCxnSpPr>
        <xdr:cNvPr id="644" name="直線コネクタ 643"/>
        <xdr:cNvCxnSpPr/>
      </xdr:nvCxnSpPr>
      <xdr:spPr>
        <a:xfrm>
          <a:off x="12814300" y="13588586"/>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144923</xdr:rowOff>
    </xdr:from>
    <xdr:to>
      <xdr:col>85</xdr:col>
      <xdr:colOff>177800</xdr:colOff>
      <xdr:row>79</xdr:row>
      <xdr:rowOff>75073</xdr:rowOff>
    </xdr:to>
    <xdr:sp macro="" textlink="">
      <xdr:nvSpPr>
        <xdr:cNvPr id="654" name="楕円 653"/>
        <xdr:cNvSpPr/>
      </xdr:nvSpPr>
      <xdr:spPr>
        <a:xfrm>
          <a:off x="16268700" y="135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534377" cy="259045"/>
    <xdr:sp macro="" textlink="">
      <xdr:nvSpPr>
        <xdr:cNvPr id="655" name="災害復旧費該当値テキスト"/>
        <xdr:cNvSpPr txBox="1"/>
      </xdr:nvSpPr>
      <xdr:spPr>
        <a:xfrm>
          <a:off x="16370300" y="134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164686</xdr:rowOff>
    </xdr:from>
    <xdr:to>
      <xdr:col>67</xdr:col>
      <xdr:colOff>101600</xdr:colOff>
      <xdr:row>79</xdr:row>
      <xdr:rowOff>94836</xdr:rowOff>
    </xdr:to>
    <xdr:sp macro="" textlink="">
      <xdr:nvSpPr>
        <xdr:cNvPr id="662" name="楕円 661"/>
        <xdr:cNvSpPr/>
      </xdr:nvSpPr>
      <xdr:spPr>
        <a:xfrm>
          <a:off x="12763500" y="135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85963</xdr:rowOff>
    </xdr:from>
    <xdr:ext cx="378565" cy="259045"/>
    <xdr:sp macro="" textlink="">
      <xdr:nvSpPr>
        <xdr:cNvPr id="663" name="テキスト ボックス 662"/>
        <xdr:cNvSpPr txBox="1"/>
      </xdr:nvSpPr>
      <xdr:spPr>
        <a:xfrm>
          <a:off x="12625017" y="13630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6021</xdr:rowOff>
    </xdr:from>
    <xdr:to>
      <xdr:col>85</xdr:col>
      <xdr:colOff>127000</xdr:colOff>
      <xdr:row>97</xdr:row>
      <xdr:rowOff>47597</xdr:rowOff>
    </xdr:to>
    <xdr:cxnSp macro="">
      <xdr:nvCxnSpPr>
        <xdr:cNvPr id="690" name="直線コネクタ 689"/>
        <xdr:cNvCxnSpPr/>
      </xdr:nvCxnSpPr>
      <xdr:spPr>
        <a:xfrm flipV="1">
          <a:off x="15481300" y="16636671"/>
          <a:ext cx="838200" cy="4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47597</xdr:rowOff>
    </xdr:from>
    <xdr:to>
      <xdr:col>81</xdr:col>
      <xdr:colOff>50800</xdr:colOff>
      <xdr:row>97</xdr:row>
      <xdr:rowOff>69331</xdr:rowOff>
    </xdr:to>
    <xdr:cxnSp macro="">
      <xdr:nvCxnSpPr>
        <xdr:cNvPr id="693" name="直線コネクタ 692"/>
        <xdr:cNvCxnSpPr/>
      </xdr:nvCxnSpPr>
      <xdr:spPr>
        <a:xfrm flipV="1">
          <a:off x="14592300" y="16678247"/>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59733</xdr:rowOff>
    </xdr:from>
    <xdr:to>
      <xdr:col>76</xdr:col>
      <xdr:colOff>114300</xdr:colOff>
      <xdr:row>97</xdr:row>
      <xdr:rowOff>69331</xdr:rowOff>
    </xdr:to>
    <xdr:cxnSp macro="">
      <xdr:nvCxnSpPr>
        <xdr:cNvPr id="696" name="直線コネクタ 695"/>
        <xdr:cNvCxnSpPr/>
      </xdr:nvCxnSpPr>
      <xdr:spPr>
        <a:xfrm>
          <a:off x="13703300" y="16690383"/>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55877</xdr:rowOff>
    </xdr:from>
    <xdr:to>
      <xdr:col>71</xdr:col>
      <xdr:colOff>177800</xdr:colOff>
      <xdr:row>97</xdr:row>
      <xdr:rowOff>59733</xdr:rowOff>
    </xdr:to>
    <xdr:cxnSp macro="">
      <xdr:nvCxnSpPr>
        <xdr:cNvPr id="699" name="直線コネクタ 698"/>
        <xdr:cNvCxnSpPr/>
      </xdr:nvCxnSpPr>
      <xdr:spPr>
        <a:xfrm>
          <a:off x="12814300" y="16686527"/>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126671</xdr:rowOff>
    </xdr:from>
    <xdr:to>
      <xdr:col>85</xdr:col>
      <xdr:colOff>177800</xdr:colOff>
      <xdr:row>97</xdr:row>
      <xdr:rowOff>56821</xdr:rowOff>
    </xdr:to>
    <xdr:sp macro="" textlink="">
      <xdr:nvSpPr>
        <xdr:cNvPr id="709" name="楕円 708"/>
        <xdr:cNvSpPr/>
      </xdr:nvSpPr>
      <xdr:spPr>
        <a:xfrm>
          <a:off x="16268700" y="165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149548</xdr:rowOff>
    </xdr:from>
    <xdr:ext cx="599010" cy="259045"/>
    <xdr:sp macro="" textlink="">
      <xdr:nvSpPr>
        <xdr:cNvPr id="710" name="公債費該当値テキスト"/>
        <xdr:cNvSpPr txBox="1"/>
      </xdr:nvSpPr>
      <xdr:spPr>
        <a:xfrm>
          <a:off x="16370300" y="164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168247</xdr:rowOff>
    </xdr:from>
    <xdr:to>
      <xdr:col>81</xdr:col>
      <xdr:colOff>101600</xdr:colOff>
      <xdr:row>97</xdr:row>
      <xdr:rowOff>98397</xdr:rowOff>
    </xdr:to>
    <xdr:sp macro="" textlink="">
      <xdr:nvSpPr>
        <xdr:cNvPr id="711" name="楕円 710"/>
        <xdr:cNvSpPr/>
      </xdr:nvSpPr>
      <xdr:spPr>
        <a:xfrm>
          <a:off x="15430500" y="166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114924</xdr:rowOff>
    </xdr:from>
    <xdr:ext cx="599010" cy="259045"/>
    <xdr:sp macro="" textlink="">
      <xdr:nvSpPr>
        <xdr:cNvPr id="712" name="テキスト ボックス 711"/>
        <xdr:cNvSpPr txBox="1"/>
      </xdr:nvSpPr>
      <xdr:spPr>
        <a:xfrm>
          <a:off x="15181795" y="1640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18531</xdr:rowOff>
    </xdr:from>
    <xdr:to>
      <xdr:col>76</xdr:col>
      <xdr:colOff>165100</xdr:colOff>
      <xdr:row>97</xdr:row>
      <xdr:rowOff>120131</xdr:rowOff>
    </xdr:to>
    <xdr:sp macro="" textlink="">
      <xdr:nvSpPr>
        <xdr:cNvPr id="713" name="楕円 712"/>
        <xdr:cNvSpPr/>
      </xdr:nvSpPr>
      <xdr:spPr>
        <a:xfrm>
          <a:off x="14541500" y="166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111258</xdr:rowOff>
    </xdr:from>
    <xdr:ext cx="599010" cy="259045"/>
    <xdr:sp macro="" textlink="">
      <xdr:nvSpPr>
        <xdr:cNvPr id="714" name="テキスト ボックス 713"/>
        <xdr:cNvSpPr txBox="1"/>
      </xdr:nvSpPr>
      <xdr:spPr>
        <a:xfrm>
          <a:off x="14292795" y="167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8933</xdr:rowOff>
    </xdr:from>
    <xdr:to>
      <xdr:col>72</xdr:col>
      <xdr:colOff>38100</xdr:colOff>
      <xdr:row>97</xdr:row>
      <xdr:rowOff>110533</xdr:rowOff>
    </xdr:to>
    <xdr:sp macro="" textlink="">
      <xdr:nvSpPr>
        <xdr:cNvPr id="715" name="楕円 714"/>
        <xdr:cNvSpPr/>
      </xdr:nvSpPr>
      <xdr:spPr>
        <a:xfrm>
          <a:off x="13652500" y="166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127060</xdr:rowOff>
    </xdr:from>
    <xdr:ext cx="599010" cy="259045"/>
    <xdr:sp macro="" textlink="">
      <xdr:nvSpPr>
        <xdr:cNvPr id="716" name="テキスト ボックス 715"/>
        <xdr:cNvSpPr txBox="1"/>
      </xdr:nvSpPr>
      <xdr:spPr>
        <a:xfrm>
          <a:off x="13403795" y="1641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xdr:rowOff>
    </xdr:from>
    <xdr:to>
      <xdr:col>67</xdr:col>
      <xdr:colOff>101600</xdr:colOff>
      <xdr:row>97</xdr:row>
      <xdr:rowOff>106677</xdr:rowOff>
    </xdr:to>
    <xdr:sp macro="" textlink="">
      <xdr:nvSpPr>
        <xdr:cNvPr id="717" name="楕円 716"/>
        <xdr:cNvSpPr/>
      </xdr:nvSpPr>
      <xdr:spPr>
        <a:xfrm>
          <a:off x="12763500" y="166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123204</xdr:rowOff>
    </xdr:from>
    <xdr:ext cx="599010" cy="259045"/>
    <xdr:sp macro="" textlink="">
      <xdr:nvSpPr>
        <xdr:cNvPr id="718" name="テキスト ボックス 717"/>
        <xdr:cNvSpPr txBox="1"/>
      </xdr:nvSpPr>
      <xdr:spPr>
        <a:xfrm>
          <a:off x="12514795" y="164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本村の人口規模は、類似団体の中でも少ない方であり、スケールメリットが働かず、住民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については、非効率にならざるを得ない状況となっている。特に衛生費においては、類似団体を上回る状況であるが、保健衛生部門で国保診療所会計への繰出金の影響が考えられる。また、商工費においても、類似団体を上回っているが、経済力が弱い過疎地域においての経済の活性化については、行政主導型で取り組む必要があ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までは、実質収支額、財政調整基金残額とも、年々増加する傾向にあった。</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年度ほど前から積立を続けてきた財政調整基金であったが、地方創生や地域活性化に向けて投資する時という位置づけから、Ｈ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から基金を繰り入れ各種施策を行った。</a:t>
          </a:r>
        </a:p>
        <a:p>
          <a:r>
            <a:rPr kumimoji="1" lang="ja-JP" altLang="en-US" sz="1400">
              <a:latin typeface="ＭＳ ゴシック" pitchFamily="49" charset="-128"/>
              <a:ea typeface="ＭＳ ゴシック" pitchFamily="49" charset="-128"/>
            </a:rPr>
            <a:t>　今後、人口対策を重点にメリハリのある事業推進を図りながら、適正な財政運営を行うよう努力していく。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において、一般会計の実質黒字比率は、</a:t>
          </a:r>
          <a:r>
            <a:rPr kumimoji="1" lang="en-US" altLang="ja-JP" sz="1400">
              <a:latin typeface="ＭＳ ゴシック" pitchFamily="49" charset="-128"/>
              <a:ea typeface="ＭＳ ゴシック" pitchFamily="49" charset="-128"/>
            </a:rPr>
            <a:t>21.23%</a:t>
          </a:r>
          <a:r>
            <a:rPr kumimoji="1" lang="ja-JP" altLang="en-US" sz="1400">
              <a:latin typeface="ＭＳ ゴシック" pitchFamily="49" charset="-128"/>
              <a:ea typeface="ＭＳ ゴシック" pitchFamily="49" charset="-128"/>
            </a:rPr>
            <a:t>となった。</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から増加しているが、これは、地域活性化のための各種施策を行った結果である。</a:t>
          </a:r>
        </a:p>
        <a:p>
          <a:r>
            <a:rPr kumimoji="1" lang="ja-JP" altLang="en-US" sz="1400">
              <a:latin typeface="ＭＳ ゴシック" pitchFamily="49" charset="-128"/>
              <a:ea typeface="ＭＳ ゴシック" pitchFamily="49" charset="-128"/>
            </a:rPr>
            <a:t>　総体的には、一般会計及び特別会計を含めた連結実質赤字比率においても、ある程度の黒字を確保しており概ね健全であると判断している。</a:t>
          </a:r>
        </a:p>
        <a:p>
          <a:r>
            <a:rPr kumimoji="1" lang="ja-JP" altLang="en-US" sz="1400">
              <a:latin typeface="ＭＳ ゴシック" pitchFamily="49" charset="-128"/>
              <a:ea typeface="ＭＳ ゴシック" pitchFamily="49" charset="-128"/>
            </a:rPr>
            <a:t>　しかし、今後は、多くの固定資産を保有している簡易水道特別会計や下水道会計で施設の老朽化に伴う経費が増大すると予測されるため、中長期における総合的な行財政計画の管理が必要と考えている。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Normal="10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4"/>
      <c r="DK3" s="184"/>
      <c r="DL3" s="184"/>
      <c r="DM3" s="184"/>
      <c r="DN3" s="184"/>
      <c r="DO3" s="184"/>
    </row>
    <row r="4" spans="1:119" ht="18.75" customHeight="1" x14ac:dyDescent="0.15">
      <c r="A4" s="185"/>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3373388</v>
      </c>
      <c r="BO4" s="462"/>
      <c r="BP4" s="462"/>
      <c r="BQ4" s="462"/>
      <c r="BR4" s="462"/>
      <c r="BS4" s="462"/>
      <c r="BT4" s="462"/>
      <c r="BU4" s="463"/>
      <c r="BV4" s="461">
        <v>3147679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21.2</v>
      </c>
      <c r="CU4" s="646"/>
      <c r="CV4" s="646"/>
      <c r="CW4" s="646"/>
      <c r="CX4" s="646"/>
      <c r="CY4" s="646"/>
      <c r="CZ4" s="646"/>
      <c r="DA4" s="647"/>
      <c r="DB4" s="645">
        <v>21.6</v>
      </c>
      <c r="DC4" s="646"/>
      <c r="DD4" s="646"/>
      <c r="DE4" s="646"/>
      <c r="DF4" s="646"/>
      <c r="DG4" s="646"/>
      <c r="DH4" s="646"/>
      <c r="DI4" s="647"/>
      <c r="DJ4" s="184"/>
      <c r="DK4" s="184"/>
      <c r="DL4" s="184"/>
      <c r="DM4" s="184"/>
      <c r="DN4" s="184"/>
      <c r="DO4" s="184"/>
    </row>
    <row r="5" spans="1:119" ht="18.75" customHeight="1" x14ac:dyDescent="0.15">
      <c r="A5" s="185"/>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3024915</v>
      </c>
      <c r="BO5" s="467"/>
      <c r="BP5" s="467"/>
      <c r="BQ5" s="467"/>
      <c r="BR5" s="467"/>
      <c r="BS5" s="467"/>
      <c r="BT5" s="467"/>
      <c r="BU5" s="468"/>
      <c r="BV5" s="466">
        <v>2816728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93.8</v>
      </c>
      <c r="CU5" s="437"/>
      <c r="CV5" s="437"/>
      <c r="CW5" s="437"/>
      <c r="CX5" s="437"/>
      <c r="CY5" s="437"/>
      <c r="CZ5" s="437"/>
      <c r="DA5" s="438"/>
      <c r="DB5" s="436">
        <v>94.6</v>
      </c>
      <c r="DC5" s="437"/>
      <c r="DD5" s="437"/>
      <c r="DE5" s="437"/>
      <c r="DF5" s="437"/>
      <c r="DG5" s="437"/>
      <c r="DH5" s="437"/>
      <c r="DI5" s="438"/>
      <c r="DJ5" s="184"/>
      <c r="DK5" s="184"/>
      <c r="DL5" s="184"/>
      <c r="DM5" s="184"/>
      <c r="DN5" s="184"/>
      <c r="DO5" s="184"/>
    </row>
    <row r="6" spans="1:119" ht="18.75" customHeight="1" x14ac:dyDescent="0.15">
      <c r="A6" s="185"/>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348473</v>
      </c>
      <c r="BO6" s="467"/>
      <c r="BP6" s="467"/>
      <c r="BQ6" s="467"/>
      <c r="BR6" s="467"/>
      <c r="BS6" s="467"/>
      <c r="BT6" s="467"/>
      <c r="BU6" s="468"/>
      <c r="BV6" s="466">
        <v>330951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96.2</v>
      </c>
      <c r="CU6" s="620"/>
      <c r="CV6" s="620"/>
      <c r="CW6" s="620"/>
      <c r="CX6" s="620"/>
      <c r="CY6" s="620"/>
      <c r="CZ6" s="620"/>
      <c r="DA6" s="621"/>
      <c r="DB6" s="619">
        <v>97.2</v>
      </c>
      <c r="DC6" s="620"/>
      <c r="DD6" s="620"/>
      <c r="DE6" s="620"/>
      <c r="DF6" s="620"/>
      <c r="DG6" s="620"/>
      <c r="DH6" s="620"/>
      <c r="DI6" s="621"/>
      <c r="DJ6" s="184"/>
      <c r="DK6" s="184"/>
      <c r="DL6" s="184"/>
      <c r="DM6" s="184"/>
      <c r="DN6" s="184"/>
      <c r="DO6" s="184"/>
    </row>
    <row r="7" spans="1:119" ht="18.75" customHeight="1" x14ac:dyDescent="0.15">
      <c r="A7" s="185"/>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8100</v>
      </c>
      <c r="BO7" s="467"/>
      <c r="BP7" s="467"/>
      <c r="BQ7" s="467"/>
      <c r="BR7" s="467"/>
      <c r="BS7" s="467"/>
      <c r="BT7" s="467"/>
      <c r="BU7" s="468"/>
      <c r="BV7" s="466">
        <v>9237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1602810</v>
      </c>
      <c r="CU7" s="467"/>
      <c r="CV7" s="467"/>
      <c r="CW7" s="467"/>
      <c r="CX7" s="467"/>
      <c r="CY7" s="467"/>
      <c r="CZ7" s="467"/>
      <c r="DA7" s="468"/>
      <c r="DB7" s="466">
        <v>1489981</v>
      </c>
      <c r="DC7" s="467"/>
      <c r="DD7" s="467"/>
      <c r="DE7" s="467"/>
      <c r="DF7" s="467"/>
      <c r="DG7" s="467"/>
      <c r="DH7" s="467"/>
      <c r="DI7" s="468"/>
      <c r="DJ7" s="184"/>
      <c r="DK7" s="184"/>
      <c r="DL7" s="184"/>
      <c r="DM7" s="184"/>
      <c r="DN7" s="184"/>
      <c r="DO7" s="184"/>
    </row>
    <row r="8" spans="1:119" ht="18.75" customHeight="1" thickBot="1" x14ac:dyDescent="0.2">
      <c r="A8" s="185"/>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340373</v>
      </c>
      <c r="BO8" s="467"/>
      <c r="BP8" s="467"/>
      <c r="BQ8" s="467"/>
      <c r="BR8" s="467"/>
      <c r="BS8" s="467"/>
      <c r="BT8" s="467"/>
      <c r="BU8" s="468"/>
      <c r="BV8" s="466">
        <v>321714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0.16</v>
      </c>
      <c r="CU8" s="580"/>
      <c r="CV8" s="580"/>
      <c r="CW8" s="580"/>
      <c r="CX8" s="580"/>
      <c r="CY8" s="580"/>
      <c r="CZ8" s="580"/>
      <c r="DA8" s="581"/>
      <c r="DB8" s="579">
        <v>0.16</v>
      </c>
      <c r="DC8" s="580"/>
      <c r="DD8" s="580"/>
      <c r="DE8" s="580"/>
      <c r="DF8" s="580"/>
      <c r="DG8" s="580"/>
      <c r="DH8" s="580"/>
      <c r="DI8" s="581"/>
      <c r="DJ8" s="184"/>
      <c r="DK8" s="184"/>
      <c r="DL8" s="184"/>
      <c r="DM8" s="184"/>
      <c r="DN8" s="184"/>
      <c r="DO8" s="184"/>
    </row>
    <row r="9" spans="1:119" ht="18.75" customHeight="1" thickBot="1" x14ac:dyDescent="0.2">
      <c r="A9" s="185"/>
      <c r="B9" s="608" t="s">
        <v>111</v>
      </c>
      <c r="C9" s="609"/>
      <c r="D9" s="609"/>
      <c r="E9" s="609"/>
      <c r="F9" s="609"/>
      <c r="G9" s="609"/>
      <c r="H9" s="609"/>
      <c r="I9" s="609"/>
      <c r="J9" s="609"/>
      <c r="K9" s="529"/>
      <c r="L9" s="610" t="s">
        <v>112</v>
      </c>
      <c r="M9" s="611"/>
      <c r="N9" s="611"/>
      <c r="O9" s="611"/>
      <c r="P9" s="611"/>
      <c r="Q9" s="612"/>
      <c r="R9" s="613">
        <v>2016</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102</v>
      </c>
      <c r="AV9" s="524"/>
      <c r="AW9" s="524"/>
      <c r="AX9" s="524"/>
      <c r="AY9" s="446" t="s">
        <v>115</v>
      </c>
      <c r="AZ9" s="447"/>
      <c r="BA9" s="447"/>
      <c r="BB9" s="447"/>
      <c r="BC9" s="447"/>
      <c r="BD9" s="447"/>
      <c r="BE9" s="447"/>
      <c r="BF9" s="447"/>
      <c r="BG9" s="447"/>
      <c r="BH9" s="447"/>
      <c r="BI9" s="447"/>
      <c r="BJ9" s="447"/>
      <c r="BK9" s="447"/>
      <c r="BL9" s="447"/>
      <c r="BM9" s="448"/>
      <c r="BN9" s="466">
        <v>18659</v>
      </c>
      <c r="BO9" s="467"/>
      <c r="BP9" s="467"/>
      <c r="BQ9" s="467"/>
      <c r="BR9" s="467"/>
      <c r="BS9" s="467"/>
      <c r="BT9" s="467"/>
      <c r="BU9" s="468"/>
      <c r="BV9" s="466">
        <v>14684</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11.8</v>
      </c>
      <c r="CU9" s="437"/>
      <c r="CV9" s="437"/>
      <c r="CW9" s="437"/>
      <c r="CX9" s="437"/>
      <c r="CY9" s="437"/>
      <c r="CZ9" s="437"/>
      <c r="DA9" s="438"/>
      <c r="DB9" s="436">
        <v>11.7</v>
      </c>
      <c r="DC9" s="437"/>
      <c r="DD9" s="437"/>
      <c r="DE9" s="437"/>
      <c r="DF9" s="437"/>
      <c r="DG9" s="437"/>
      <c r="DH9" s="437"/>
      <c r="DI9" s="438"/>
      <c r="DJ9" s="184"/>
      <c r="DK9" s="184"/>
      <c r="DL9" s="184"/>
      <c r="DM9" s="184"/>
      <c r="DN9" s="184"/>
      <c r="DO9" s="184"/>
    </row>
    <row r="10" spans="1:119" ht="18.75" customHeight="1" thickBot="1" x14ac:dyDescent="0.2">
      <c r="A10" s="185"/>
      <c r="B10" s="608"/>
      <c r="C10" s="609"/>
      <c r="D10" s="609"/>
      <c r="E10" s="609"/>
      <c r="F10" s="609"/>
      <c r="G10" s="609"/>
      <c r="H10" s="609"/>
      <c r="I10" s="609"/>
      <c r="J10" s="609"/>
      <c r="K10" s="529"/>
      <c r="L10" s="439" t="s">
        <v>117</v>
      </c>
      <c r="M10" s="440"/>
      <c r="N10" s="440"/>
      <c r="O10" s="440"/>
      <c r="P10" s="440"/>
      <c r="Q10" s="441"/>
      <c r="R10" s="442">
        <v>2261</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300</v>
      </c>
      <c r="BO10" s="467"/>
      <c r="BP10" s="467"/>
      <c r="BQ10" s="467"/>
      <c r="BR10" s="467"/>
      <c r="BS10" s="467"/>
      <c r="BT10" s="467"/>
      <c r="BU10" s="468"/>
      <c r="BV10" s="466">
        <v>300</v>
      </c>
      <c r="BW10" s="467"/>
      <c r="BX10" s="467"/>
      <c r="BY10" s="467"/>
      <c r="BZ10" s="467"/>
      <c r="CA10" s="467"/>
      <c r="CB10" s="467"/>
      <c r="CC10" s="468"/>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4"/>
      <c r="DK11" s="184"/>
      <c r="DL11" s="184"/>
      <c r="DM11" s="184"/>
      <c r="DN11" s="184"/>
      <c r="DO11" s="184"/>
    </row>
    <row r="12" spans="1:119" ht="18.75" customHeight="1" x14ac:dyDescent="0.15">
      <c r="A12" s="185"/>
      <c r="B12" s="582" t="s">
        <v>129</v>
      </c>
      <c r="C12" s="583"/>
      <c r="D12" s="583"/>
      <c r="E12" s="583"/>
      <c r="F12" s="583"/>
      <c r="G12" s="583"/>
      <c r="H12" s="583"/>
      <c r="I12" s="583"/>
      <c r="J12" s="583"/>
      <c r="K12" s="584"/>
      <c r="L12" s="591" t="s">
        <v>130</v>
      </c>
      <c r="M12" s="592"/>
      <c r="N12" s="592"/>
      <c r="O12" s="592"/>
      <c r="P12" s="592"/>
      <c r="Q12" s="593"/>
      <c r="R12" s="594">
        <v>2178</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50000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4"/>
      <c r="DK12" s="184"/>
      <c r="DL12" s="184"/>
      <c r="DM12" s="184"/>
      <c r="DN12" s="184"/>
      <c r="DO12" s="184"/>
    </row>
    <row r="13" spans="1:119" ht="18.75" customHeight="1" x14ac:dyDescent="0.15">
      <c r="A13" s="185"/>
      <c r="B13" s="585"/>
      <c r="C13" s="586"/>
      <c r="D13" s="586"/>
      <c r="E13" s="586"/>
      <c r="F13" s="586"/>
      <c r="G13" s="586"/>
      <c r="H13" s="586"/>
      <c r="I13" s="586"/>
      <c r="J13" s="586"/>
      <c r="K13" s="587"/>
      <c r="L13" s="195"/>
      <c r="M13" s="566" t="s">
        <v>138</v>
      </c>
      <c r="N13" s="567"/>
      <c r="O13" s="567"/>
      <c r="P13" s="567"/>
      <c r="Q13" s="568"/>
      <c r="R13" s="569">
        <v>2159</v>
      </c>
      <c r="S13" s="570"/>
      <c r="T13" s="570"/>
      <c r="U13" s="570"/>
      <c r="V13" s="571"/>
      <c r="W13" s="557" t="s">
        <v>139</v>
      </c>
      <c r="X13" s="479"/>
      <c r="Y13" s="479"/>
      <c r="Z13" s="479"/>
      <c r="AA13" s="479"/>
      <c r="AB13" s="480"/>
      <c r="AC13" s="442">
        <v>224</v>
      </c>
      <c r="AD13" s="443"/>
      <c r="AE13" s="443"/>
      <c r="AF13" s="443"/>
      <c r="AG13" s="444"/>
      <c r="AH13" s="442">
        <v>231</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18959</v>
      </c>
      <c r="BO13" s="467"/>
      <c r="BP13" s="467"/>
      <c r="BQ13" s="467"/>
      <c r="BR13" s="467"/>
      <c r="BS13" s="467"/>
      <c r="BT13" s="467"/>
      <c r="BU13" s="468"/>
      <c r="BV13" s="466">
        <v>-35016</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13.2</v>
      </c>
      <c r="CU13" s="437"/>
      <c r="CV13" s="437"/>
      <c r="CW13" s="437"/>
      <c r="CX13" s="437"/>
      <c r="CY13" s="437"/>
      <c r="CZ13" s="437"/>
      <c r="DA13" s="438"/>
      <c r="DB13" s="436">
        <v>12</v>
      </c>
      <c r="DC13" s="437"/>
      <c r="DD13" s="437"/>
      <c r="DE13" s="437"/>
      <c r="DF13" s="437"/>
      <c r="DG13" s="437"/>
      <c r="DH13" s="437"/>
      <c r="DI13" s="438"/>
      <c r="DJ13" s="184"/>
      <c r="DK13" s="184"/>
      <c r="DL13" s="184"/>
      <c r="DM13" s="184"/>
      <c r="DN13" s="184"/>
      <c r="DO13" s="184"/>
    </row>
    <row r="14" spans="1:119" ht="18.75" customHeight="1" thickBot="1" x14ac:dyDescent="0.2">
      <c r="A14" s="185"/>
      <c r="B14" s="585"/>
      <c r="C14" s="586"/>
      <c r="D14" s="586"/>
      <c r="E14" s="586"/>
      <c r="F14" s="586"/>
      <c r="G14" s="586"/>
      <c r="H14" s="586"/>
      <c r="I14" s="586"/>
      <c r="J14" s="586"/>
      <c r="K14" s="587"/>
      <c r="L14" s="559" t="s">
        <v>144</v>
      </c>
      <c r="M14" s="603"/>
      <c r="N14" s="603"/>
      <c r="O14" s="603"/>
      <c r="P14" s="603"/>
      <c r="Q14" s="604"/>
      <c r="R14" s="569">
        <v>2214</v>
      </c>
      <c r="S14" s="570"/>
      <c r="T14" s="570"/>
      <c r="U14" s="570"/>
      <c r="V14" s="571"/>
      <c r="W14" s="572"/>
      <c r="X14" s="482"/>
      <c r="Y14" s="482"/>
      <c r="Z14" s="482"/>
      <c r="AA14" s="482"/>
      <c r="AB14" s="483"/>
      <c r="AC14" s="562">
        <v>18</v>
      </c>
      <c r="AD14" s="563"/>
      <c r="AE14" s="563"/>
      <c r="AF14" s="563"/>
      <c r="AG14" s="564"/>
      <c r="AH14" s="562">
        <v>17.600000000000001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48.1</v>
      </c>
      <c r="CU14" s="574"/>
      <c r="CV14" s="574"/>
      <c r="CW14" s="574"/>
      <c r="CX14" s="574"/>
      <c r="CY14" s="574"/>
      <c r="CZ14" s="574"/>
      <c r="DA14" s="575"/>
      <c r="DB14" s="573">
        <v>61.3</v>
      </c>
      <c r="DC14" s="574"/>
      <c r="DD14" s="574"/>
      <c r="DE14" s="574"/>
      <c r="DF14" s="574"/>
      <c r="DG14" s="574"/>
      <c r="DH14" s="574"/>
      <c r="DI14" s="575"/>
      <c r="DJ14" s="184"/>
      <c r="DK14" s="184"/>
      <c r="DL14" s="184"/>
      <c r="DM14" s="184"/>
      <c r="DN14" s="184"/>
      <c r="DO14" s="184"/>
    </row>
    <row r="15" spans="1:119" ht="18.75" customHeight="1" x14ac:dyDescent="0.15">
      <c r="A15" s="185"/>
      <c r="B15" s="585"/>
      <c r="C15" s="586"/>
      <c r="D15" s="586"/>
      <c r="E15" s="586"/>
      <c r="F15" s="586"/>
      <c r="G15" s="586"/>
      <c r="H15" s="586"/>
      <c r="I15" s="586"/>
      <c r="J15" s="586"/>
      <c r="K15" s="587"/>
      <c r="L15" s="195"/>
      <c r="M15" s="566" t="s">
        <v>146</v>
      </c>
      <c r="N15" s="567"/>
      <c r="O15" s="567"/>
      <c r="P15" s="567"/>
      <c r="Q15" s="568"/>
      <c r="R15" s="569">
        <v>2196</v>
      </c>
      <c r="S15" s="570"/>
      <c r="T15" s="570"/>
      <c r="U15" s="570"/>
      <c r="V15" s="571"/>
      <c r="W15" s="557" t="s">
        <v>147</v>
      </c>
      <c r="X15" s="479"/>
      <c r="Y15" s="479"/>
      <c r="Z15" s="479"/>
      <c r="AA15" s="479"/>
      <c r="AB15" s="480"/>
      <c r="AC15" s="442">
        <v>459</v>
      </c>
      <c r="AD15" s="443"/>
      <c r="AE15" s="443"/>
      <c r="AF15" s="443"/>
      <c r="AG15" s="444"/>
      <c r="AH15" s="442">
        <v>506</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251552</v>
      </c>
      <c r="BO15" s="462"/>
      <c r="BP15" s="462"/>
      <c r="BQ15" s="462"/>
      <c r="BR15" s="462"/>
      <c r="BS15" s="462"/>
      <c r="BT15" s="462"/>
      <c r="BU15" s="463"/>
      <c r="BV15" s="461">
        <v>230602</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36.799999999999997</v>
      </c>
      <c r="AD16" s="563"/>
      <c r="AE16" s="563"/>
      <c r="AF16" s="563"/>
      <c r="AG16" s="564"/>
      <c r="AH16" s="562">
        <v>38.5</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1512771</v>
      </c>
      <c r="BO16" s="467"/>
      <c r="BP16" s="467"/>
      <c r="BQ16" s="467"/>
      <c r="BR16" s="467"/>
      <c r="BS16" s="467"/>
      <c r="BT16" s="467"/>
      <c r="BU16" s="468"/>
      <c r="BV16" s="466">
        <v>1400304</v>
      </c>
      <c r="BW16" s="467"/>
      <c r="BX16" s="467"/>
      <c r="BY16" s="467"/>
      <c r="BZ16" s="467"/>
      <c r="CA16" s="467"/>
      <c r="CB16" s="467"/>
      <c r="CC16" s="468"/>
      <c r="CD16" s="199"/>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4"/>
      <c r="DK16" s="184"/>
      <c r="DL16" s="184"/>
      <c r="DM16" s="184"/>
      <c r="DN16" s="184"/>
      <c r="DO16" s="184"/>
    </row>
    <row r="17" spans="1:119" ht="18.75" customHeight="1" thickBot="1" x14ac:dyDescent="0.2">
      <c r="A17" s="185"/>
      <c r="B17" s="588"/>
      <c r="C17" s="589"/>
      <c r="D17" s="589"/>
      <c r="E17" s="589"/>
      <c r="F17" s="589"/>
      <c r="G17" s="589"/>
      <c r="H17" s="589"/>
      <c r="I17" s="589"/>
      <c r="J17" s="589"/>
      <c r="K17" s="590"/>
      <c r="L17" s="200"/>
      <c r="M17" s="551" t="s">
        <v>153</v>
      </c>
      <c r="N17" s="552"/>
      <c r="O17" s="552"/>
      <c r="P17" s="552"/>
      <c r="Q17" s="553"/>
      <c r="R17" s="554" t="s">
        <v>154</v>
      </c>
      <c r="S17" s="555"/>
      <c r="T17" s="555"/>
      <c r="U17" s="555"/>
      <c r="V17" s="556"/>
      <c r="W17" s="557" t="s">
        <v>155</v>
      </c>
      <c r="X17" s="479"/>
      <c r="Y17" s="479"/>
      <c r="Z17" s="479"/>
      <c r="AA17" s="479"/>
      <c r="AB17" s="480"/>
      <c r="AC17" s="442">
        <v>563</v>
      </c>
      <c r="AD17" s="443"/>
      <c r="AE17" s="443"/>
      <c r="AF17" s="443"/>
      <c r="AG17" s="444"/>
      <c r="AH17" s="442">
        <v>576</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300697</v>
      </c>
      <c r="BO17" s="467"/>
      <c r="BP17" s="467"/>
      <c r="BQ17" s="467"/>
      <c r="BR17" s="467"/>
      <c r="BS17" s="467"/>
      <c r="BT17" s="467"/>
      <c r="BU17" s="468"/>
      <c r="BV17" s="466">
        <v>281253</v>
      </c>
      <c r="BW17" s="467"/>
      <c r="BX17" s="467"/>
      <c r="BY17" s="467"/>
      <c r="BZ17" s="467"/>
      <c r="CA17" s="467"/>
      <c r="CB17" s="467"/>
      <c r="CC17" s="468"/>
      <c r="CD17" s="199"/>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4"/>
      <c r="DK17" s="184"/>
      <c r="DL17" s="184"/>
      <c r="DM17" s="184"/>
      <c r="DN17" s="184"/>
      <c r="DO17" s="184"/>
    </row>
    <row r="18" spans="1:119" ht="18.75" customHeight="1" thickBot="1" x14ac:dyDescent="0.2">
      <c r="A18" s="185"/>
      <c r="B18" s="528" t="s">
        <v>157</v>
      </c>
      <c r="C18" s="529"/>
      <c r="D18" s="529"/>
      <c r="E18" s="530"/>
      <c r="F18" s="530"/>
      <c r="G18" s="530"/>
      <c r="H18" s="530"/>
      <c r="I18" s="530"/>
      <c r="J18" s="530"/>
      <c r="K18" s="530"/>
      <c r="L18" s="531">
        <v>87.09</v>
      </c>
      <c r="M18" s="531"/>
      <c r="N18" s="531"/>
      <c r="O18" s="531"/>
      <c r="P18" s="531"/>
      <c r="Q18" s="531"/>
      <c r="R18" s="532"/>
      <c r="S18" s="532"/>
      <c r="T18" s="532"/>
      <c r="U18" s="532"/>
      <c r="V18" s="533"/>
      <c r="W18" s="547"/>
      <c r="X18" s="548"/>
      <c r="Y18" s="548"/>
      <c r="Z18" s="548"/>
      <c r="AA18" s="548"/>
      <c r="AB18" s="558"/>
      <c r="AC18" s="430">
        <v>45.2</v>
      </c>
      <c r="AD18" s="431"/>
      <c r="AE18" s="431"/>
      <c r="AF18" s="431"/>
      <c r="AG18" s="534"/>
      <c r="AH18" s="430">
        <v>43.9</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1523331</v>
      </c>
      <c r="BO18" s="467"/>
      <c r="BP18" s="467"/>
      <c r="BQ18" s="467"/>
      <c r="BR18" s="467"/>
      <c r="BS18" s="467"/>
      <c r="BT18" s="467"/>
      <c r="BU18" s="468"/>
      <c r="BV18" s="466">
        <v>1426276</v>
      </c>
      <c r="BW18" s="467"/>
      <c r="BX18" s="467"/>
      <c r="BY18" s="467"/>
      <c r="BZ18" s="467"/>
      <c r="CA18" s="467"/>
      <c r="CB18" s="467"/>
      <c r="CC18" s="468"/>
      <c r="CD18" s="199"/>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4"/>
      <c r="DK18" s="184"/>
      <c r="DL18" s="184"/>
      <c r="DM18" s="184"/>
      <c r="DN18" s="184"/>
      <c r="DO18" s="184"/>
    </row>
    <row r="19" spans="1:119" ht="18.75" customHeight="1" thickBot="1" x14ac:dyDescent="0.2">
      <c r="A19" s="185"/>
      <c r="B19" s="528" t="s">
        <v>159</v>
      </c>
      <c r="C19" s="529"/>
      <c r="D19" s="529"/>
      <c r="E19" s="530"/>
      <c r="F19" s="530"/>
      <c r="G19" s="530"/>
      <c r="H19" s="530"/>
      <c r="I19" s="530"/>
      <c r="J19" s="530"/>
      <c r="K19" s="530"/>
      <c r="L19" s="536">
        <v>23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2427274</v>
      </c>
      <c r="BO19" s="467"/>
      <c r="BP19" s="467"/>
      <c r="BQ19" s="467"/>
      <c r="BR19" s="467"/>
      <c r="BS19" s="467"/>
      <c r="BT19" s="467"/>
      <c r="BU19" s="468"/>
      <c r="BV19" s="466">
        <v>2145688</v>
      </c>
      <c r="BW19" s="467"/>
      <c r="BX19" s="467"/>
      <c r="BY19" s="467"/>
      <c r="BZ19" s="467"/>
      <c r="CA19" s="467"/>
      <c r="CB19" s="467"/>
      <c r="CC19" s="468"/>
      <c r="CD19" s="199"/>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4"/>
      <c r="DK19" s="184"/>
      <c r="DL19" s="184"/>
      <c r="DM19" s="184"/>
      <c r="DN19" s="184"/>
      <c r="DO19" s="184"/>
    </row>
    <row r="20" spans="1:119" ht="18.75" customHeight="1" thickBot="1" x14ac:dyDescent="0.2">
      <c r="A20" s="185"/>
      <c r="B20" s="528" t="s">
        <v>161</v>
      </c>
      <c r="C20" s="529"/>
      <c r="D20" s="529"/>
      <c r="E20" s="530"/>
      <c r="F20" s="530"/>
      <c r="G20" s="530"/>
      <c r="H20" s="530"/>
      <c r="I20" s="530"/>
      <c r="J20" s="530"/>
      <c r="K20" s="530"/>
      <c r="L20" s="536">
        <v>780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9"/>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4"/>
      <c r="DK20" s="184"/>
      <c r="DL20" s="184"/>
      <c r="DM20" s="184"/>
      <c r="DN20" s="184"/>
      <c r="DO20" s="184"/>
    </row>
    <row r="21" spans="1:119" ht="18.75" customHeight="1" x14ac:dyDescent="0.15">
      <c r="A21" s="185"/>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9"/>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4"/>
      <c r="DK21" s="184"/>
      <c r="DL21" s="184"/>
      <c r="DM21" s="184"/>
      <c r="DN21" s="184"/>
      <c r="DO21" s="184"/>
    </row>
    <row r="22" spans="1:119" ht="18.75" customHeight="1" thickBot="1" x14ac:dyDescent="0.2">
      <c r="A22" s="185"/>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9"/>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4"/>
      <c r="DK22" s="184"/>
      <c r="DL22" s="184"/>
      <c r="DM22" s="184"/>
      <c r="DN22" s="184"/>
      <c r="DO22" s="184"/>
    </row>
    <row r="23" spans="1:119" ht="18.75" customHeight="1" x14ac:dyDescent="0.15">
      <c r="A23" s="185"/>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2982897</v>
      </c>
      <c r="BO23" s="467"/>
      <c r="BP23" s="467"/>
      <c r="BQ23" s="467"/>
      <c r="BR23" s="467"/>
      <c r="BS23" s="467"/>
      <c r="BT23" s="467"/>
      <c r="BU23" s="468"/>
      <c r="BV23" s="466">
        <v>2964860</v>
      </c>
      <c r="BW23" s="467"/>
      <c r="BX23" s="467"/>
      <c r="BY23" s="467"/>
      <c r="BZ23" s="467"/>
      <c r="CA23" s="467"/>
      <c r="CB23" s="467"/>
      <c r="CC23" s="468"/>
      <c r="CD23" s="199"/>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4"/>
      <c r="DK23" s="184"/>
      <c r="DL23" s="184"/>
      <c r="DM23" s="184"/>
      <c r="DN23" s="184"/>
      <c r="DO23" s="184"/>
    </row>
    <row r="24" spans="1:119" ht="18.75" customHeight="1" thickBot="1" x14ac:dyDescent="0.2">
      <c r="A24" s="185"/>
      <c r="B24" s="498"/>
      <c r="C24" s="499"/>
      <c r="D24" s="500"/>
      <c r="E24" s="439" t="s">
        <v>170</v>
      </c>
      <c r="F24" s="440"/>
      <c r="G24" s="440"/>
      <c r="H24" s="440"/>
      <c r="I24" s="440"/>
      <c r="J24" s="440"/>
      <c r="K24" s="441"/>
      <c r="L24" s="442">
        <v>1</v>
      </c>
      <c r="M24" s="443"/>
      <c r="N24" s="443"/>
      <c r="O24" s="443"/>
      <c r="P24" s="444"/>
      <c r="Q24" s="442">
        <v>6180</v>
      </c>
      <c r="R24" s="443"/>
      <c r="S24" s="443"/>
      <c r="T24" s="443"/>
      <c r="U24" s="443"/>
      <c r="V24" s="444"/>
      <c r="W24" s="508"/>
      <c r="X24" s="499"/>
      <c r="Y24" s="500"/>
      <c r="Z24" s="439" t="s">
        <v>171</v>
      </c>
      <c r="AA24" s="440"/>
      <c r="AB24" s="440"/>
      <c r="AC24" s="440"/>
      <c r="AD24" s="440"/>
      <c r="AE24" s="440"/>
      <c r="AF24" s="440"/>
      <c r="AG24" s="441"/>
      <c r="AH24" s="442">
        <v>54</v>
      </c>
      <c r="AI24" s="443"/>
      <c r="AJ24" s="443"/>
      <c r="AK24" s="443"/>
      <c r="AL24" s="444"/>
      <c r="AM24" s="442">
        <v>156438</v>
      </c>
      <c r="AN24" s="443"/>
      <c r="AO24" s="443"/>
      <c r="AP24" s="443"/>
      <c r="AQ24" s="443"/>
      <c r="AR24" s="444"/>
      <c r="AS24" s="442">
        <v>2897</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2353979</v>
      </c>
      <c r="BO24" s="467"/>
      <c r="BP24" s="467"/>
      <c r="BQ24" s="467"/>
      <c r="BR24" s="467"/>
      <c r="BS24" s="467"/>
      <c r="BT24" s="467"/>
      <c r="BU24" s="468"/>
      <c r="BV24" s="466">
        <v>2338599</v>
      </c>
      <c r="BW24" s="467"/>
      <c r="BX24" s="467"/>
      <c r="BY24" s="467"/>
      <c r="BZ24" s="467"/>
      <c r="CA24" s="467"/>
      <c r="CB24" s="467"/>
      <c r="CC24" s="468"/>
      <c r="CD24" s="199"/>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4"/>
      <c r="DK24" s="184"/>
      <c r="DL24" s="184"/>
      <c r="DM24" s="184"/>
      <c r="DN24" s="184"/>
      <c r="DO24" s="184"/>
    </row>
    <row r="25" spans="1:119" s="184" customFormat="1" ht="18.75" customHeight="1" x14ac:dyDescent="0.15">
      <c r="A25" s="185"/>
      <c r="B25" s="498"/>
      <c r="C25" s="499"/>
      <c r="D25" s="500"/>
      <c r="E25" s="439" t="s">
        <v>173</v>
      </c>
      <c r="F25" s="440"/>
      <c r="G25" s="440"/>
      <c r="H25" s="440"/>
      <c r="I25" s="440"/>
      <c r="J25" s="440"/>
      <c r="K25" s="441"/>
      <c r="L25" s="442">
        <v>1</v>
      </c>
      <c r="M25" s="443"/>
      <c r="N25" s="443"/>
      <c r="O25" s="443"/>
      <c r="P25" s="444"/>
      <c r="Q25" s="442">
        <v>5070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137</v>
      </c>
      <c r="AN25" s="443"/>
      <c r="AO25" s="443"/>
      <c r="AP25" s="443"/>
      <c r="AQ25" s="443"/>
      <c r="AR25" s="444"/>
      <c r="AS25" s="442" t="s">
        <v>137</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14303</v>
      </c>
      <c r="BO25" s="462"/>
      <c r="BP25" s="462"/>
      <c r="BQ25" s="462"/>
      <c r="BR25" s="462"/>
      <c r="BS25" s="462"/>
      <c r="BT25" s="462"/>
      <c r="BU25" s="463"/>
      <c r="BV25" s="461">
        <v>17075</v>
      </c>
      <c r="BW25" s="462"/>
      <c r="BX25" s="462"/>
      <c r="BY25" s="462"/>
      <c r="BZ25" s="462"/>
      <c r="CA25" s="462"/>
      <c r="CB25" s="462"/>
      <c r="CC25" s="463"/>
      <c r="CD25" s="199"/>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4" customFormat="1" ht="18.75" customHeight="1" x14ac:dyDescent="0.15">
      <c r="A26" s="185"/>
      <c r="B26" s="498"/>
      <c r="C26" s="499"/>
      <c r="D26" s="500"/>
      <c r="E26" s="439" t="s">
        <v>177</v>
      </c>
      <c r="F26" s="440"/>
      <c r="G26" s="440"/>
      <c r="H26" s="440"/>
      <c r="I26" s="440"/>
      <c r="J26" s="440"/>
      <c r="K26" s="441"/>
      <c r="L26" s="442">
        <v>1</v>
      </c>
      <c r="M26" s="443"/>
      <c r="N26" s="443"/>
      <c r="O26" s="443"/>
      <c r="P26" s="444"/>
      <c r="Q26" s="442">
        <v>4980</v>
      </c>
      <c r="R26" s="443"/>
      <c r="S26" s="443"/>
      <c r="T26" s="443"/>
      <c r="U26" s="443"/>
      <c r="V26" s="444"/>
      <c r="W26" s="508"/>
      <c r="X26" s="499"/>
      <c r="Y26" s="500"/>
      <c r="Z26" s="439" t="s">
        <v>178</v>
      </c>
      <c r="AA26" s="521"/>
      <c r="AB26" s="521"/>
      <c r="AC26" s="521"/>
      <c r="AD26" s="521"/>
      <c r="AE26" s="521"/>
      <c r="AF26" s="521"/>
      <c r="AG26" s="522"/>
      <c r="AH26" s="442">
        <v>3</v>
      </c>
      <c r="AI26" s="443"/>
      <c r="AJ26" s="443"/>
      <c r="AK26" s="443"/>
      <c r="AL26" s="444"/>
      <c r="AM26" s="442">
        <v>9330</v>
      </c>
      <c r="AN26" s="443"/>
      <c r="AO26" s="443"/>
      <c r="AP26" s="443"/>
      <c r="AQ26" s="443"/>
      <c r="AR26" s="444"/>
      <c r="AS26" s="442">
        <v>3110</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199"/>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5"/>
      <c r="B27" s="498"/>
      <c r="C27" s="499"/>
      <c r="D27" s="500"/>
      <c r="E27" s="439" t="s">
        <v>180</v>
      </c>
      <c r="F27" s="440"/>
      <c r="G27" s="440"/>
      <c r="H27" s="440"/>
      <c r="I27" s="440"/>
      <c r="J27" s="440"/>
      <c r="K27" s="441"/>
      <c r="L27" s="442">
        <v>1</v>
      </c>
      <c r="M27" s="443"/>
      <c r="N27" s="443"/>
      <c r="O27" s="443"/>
      <c r="P27" s="444"/>
      <c r="Q27" s="442">
        <v>2650</v>
      </c>
      <c r="R27" s="443"/>
      <c r="S27" s="443"/>
      <c r="T27" s="443"/>
      <c r="U27" s="443"/>
      <c r="V27" s="444"/>
      <c r="W27" s="508"/>
      <c r="X27" s="499"/>
      <c r="Y27" s="500"/>
      <c r="Z27" s="439" t="s">
        <v>181</v>
      </c>
      <c r="AA27" s="440"/>
      <c r="AB27" s="440"/>
      <c r="AC27" s="440"/>
      <c r="AD27" s="440"/>
      <c r="AE27" s="440"/>
      <c r="AF27" s="440"/>
      <c r="AG27" s="441"/>
      <c r="AH27" s="442">
        <v>1</v>
      </c>
      <c r="AI27" s="443"/>
      <c r="AJ27" s="443"/>
      <c r="AK27" s="443"/>
      <c r="AL27" s="444"/>
      <c r="AM27" s="442" t="s">
        <v>182</v>
      </c>
      <c r="AN27" s="443"/>
      <c r="AO27" s="443"/>
      <c r="AP27" s="443"/>
      <c r="AQ27" s="443"/>
      <c r="AR27" s="444"/>
      <c r="AS27" s="442" t="s">
        <v>182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85500</v>
      </c>
      <c r="BO27" s="470"/>
      <c r="BP27" s="470"/>
      <c r="BQ27" s="470"/>
      <c r="BR27" s="470"/>
      <c r="BS27" s="470"/>
      <c r="BT27" s="470"/>
      <c r="BU27" s="471"/>
      <c r="BV27" s="469">
        <v>85500</v>
      </c>
      <c r="BW27" s="470"/>
      <c r="BX27" s="470"/>
      <c r="BY27" s="470"/>
      <c r="BZ27" s="470"/>
      <c r="CA27" s="470"/>
      <c r="CB27" s="470"/>
      <c r="CC27" s="471"/>
      <c r="CD27" s="201"/>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4"/>
      <c r="DK27" s="184"/>
      <c r="DL27" s="184"/>
      <c r="DM27" s="184"/>
      <c r="DN27" s="184"/>
      <c r="DO27" s="184"/>
    </row>
    <row r="28" spans="1:119" ht="18.75" customHeight="1" x14ac:dyDescent="0.15">
      <c r="A28" s="185"/>
      <c r="B28" s="498"/>
      <c r="C28" s="499"/>
      <c r="D28" s="500"/>
      <c r="E28" s="439" t="s">
        <v>184</v>
      </c>
      <c r="F28" s="440"/>
      <c r="G28" s="440"/>
      <c r="H28" s="440"/>
      <c r="I28" s="440"/>
      <c r="J28" s="440"/>
      <c r="K28" s="441"/>
      <c r="L28" s="442">
        <v>1</v>
      </c>
      <c r="M28" s="443"/>
      <c r="N28" s="443"/>
      <c r="O28" s="443"/>
      <c r="P28" s="444"/>
      <c r="Q28" s="442">
        <v>1950</v>
      </c>
      <c r="R28" s="443"/>
      <c r="S28" s="443"/>
      <c r="T28" s="443"/>
      <c r="U28" s="443"/>
      <c r="V28" s="444"/>
      <c r="W28" s="508"/>
      <c r="X28" s="499"/>
      <c r="Y28" s="500"/>
      <c r="Z28" s="439" t="s">
        <v>185</v>
      </c>
      <c r="AA28" s="440"/>
      <c r="AB28" s="440"/>
      <c r="AC28" s="440"/>
      <c r="AD28" s="440"/>
      <c r="AE28" s="440"/>
      <c r="AF28" s="440"/>
      <c r="AG28" s="441"/>
      <c r="AH28" s="442" t="s">
        <v>137</v>
      </c>
      <c r="AI28" s="443"/>
      <c r="AJ28" s="443"/>
      <c r="AK28" s="443"/>
      <c r="AL28" s="444"/>
      <c r="AM28" s="442" t="s">
        <v>128</v>
      </c>
      <c r="AN28" s="443"/>
      <c r="AO28" s="443"/>
      <c r="AP28" s="443"/>
      <c r="AQ28" s="443"/>
      <c r="AR28" s="444"/>
      <c r="AS28" s="442" t="s">
        <v>137</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882240</v>
      </c>
      <c r="BO28" s="462"/>
      <c r="BP28" s="462"/>
      <c r="BQ28" s="462"/>
      <c r="BR28" s="462"/>
      <c r="BS28" s="462"/>
      <c r="BT28" s="462"/>
      <c r="BU28" s="463"/>
      <c r="BV28" s="461">
        <v>881940</v>
      </c>
      <c r="BW28" s="462"/>
      <c r="BX28" s="462"/>
      <c r="BY28" s="462"/>
      <c r="BZ28" s="462"/>
      <c r="CA28" s="462"/>
      <c r="CB28" s="462"/>
      <c r="CC28" s="463"/>
      <c r="CD28" s="199"/>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4"/>
      <c r="DK28" s="184"/>
      <c r="DL28" s="184"/>
      <c r="DM28" s="184"/>
      <c r="DN28" s="184"/>
      <c r="DO28" s="184"/>
    </row>
    <row r="29" spans="1:119" ht="18.75" customHeight="1" x14ac:dyDescent="0.15">
      <c r="A29" s="185"/>
      <c r="B29" s="498"/>
      <c r="C29" s="499"/>
      <c r="D29" s="500"/>
      <c r="E29" s="439" t="s">
        <v>187</v>
      </c>
      <c r="F29" s="440"/>
      <c r="G29" s="440"/>
      <c r="H29" s="440"/>
      <c r="I29" s="440"/>
      <c r="J29" s="440"/>
      <c r="K29" s="441"/>
      <c r="L29" s="442">
        <v>5</v>
      </c>
      <c r="M29" s="443"/>
      <c r="N29" s="443"/>
      <c r="O29" s="443"/>
      <c r="P29" s="444"/>
      <c r="Q29" s="442">
        <v>1800</v>
      </c>
      <c r="R29" s="443"/>
      <c r="S29" s="443"/>
      <c r="T29" s="443"/>
      <c r="U29" s="443"/>
      <c r="V29" s="444"/>
      <c r="W29" s="509"/>
      <c r="X29" s="510"/>
      <c r="Y29" s="511"/>
      <c r="Z29" s="439" t="s">
        <v>188</v>
      </c>
      <c r="AA29" s="440"/>
      <c r="AB29" s="440"/>
      <c r="AC29" s="440"/>
      <c r="AD29" s="440"/>
      <c r="AE29" s="440"/>
      <c r="AF29" s="440"/>
      <c r="AG29" s="441"/>
      <c r="AH29" s="442">
        <v>55</v>
      </c>
      <c r="AI29" s="443"/>
      <c r="AJ29" s="443"/>
      <c r="AK29" s="443"/>
      <c r="AL29" s="444"/>
      <c r="AM29" s="442">
        <v>160471</v>
      </c>
      <c r="AN29" s="443"/>
      <c r="AO29" s="443"/>
      <c r="AP29" s="443"/>
      <c r="AQ29" s="443"/>
      <c r="AR29" s="444"/>
      <c r="AS29" s="442">
        <v>2918</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985</v>
      </c>
      <c r="BO29" s="467"/>
      <c r="BP29" s="467"/>
      <c r="BQ29" s="467"/>
      <c r="BR29" s="467"/>
      <c r="BS29" s="467"/>
      <c r="BT29" s="467"/>
      <c r="BU29" s="468"/>
      <c r="BV29" s="466">
        <v>980</v>
      </c>
      <c r="BW29" s="467"/>
      <c r="BX29" s="467"/>
      <c r="BY29" s="467"/>
      <c r="BZ29" s="467"/>
      <c r="CA29" s="467"/>
      <c r="CB29" s="467"/>
      <c r="CC29" s="468"/>
      <c r="CD29" s="201"/>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4"/>
      <c r="DK29" s="184"/>
      <c r="DL29" s="184"/>
      <c r="DM29" s="184"/>
      <c r="DN29" s="184"/>
      <c r="DO29" s="184"/>
    </row>
    <row r="30" spans="1:119" ht="18.75" customHeight="1" thickBot="1" x14ac:dyDescent="0.2">
      <c r="A30" s="185"/>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95.2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189454</v>
      </c>
      <c r="BO30" s="470"/>
      <c r="BP30" s="470"/>
      <c r="BQ30" s="470"/>
      <c r="BR30" s="470"/>
      <c r="BS30" s="470"/>
      <c r="BT30" s="470"/>
      <c r="BU30" s="471"/>
      <c r="BV30" s="469">
        <v>178300</v>
      </c>
      <c r="BW30" s="470"/>
      <c r="BX30" s="470"/>
      <c r="BY30" s="470"/>
      <c r="BZ30" s="470"/>
      <c r="CA30" s="470"/>
      <c r="CB30" s="470"/>
      <c r="CC30" s="47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9" t="s">
        <v>197</v>
      </c>
      <c r="D33" s="429"/>
      <c r="E33" s="428" t="s">
        <v>198</v>
      </c>
      <c r="F33" s="428"/>
      <c r="G33" s="428"/>
      <c r="H33" s="428"/>
      <c r="I33" s="428"/>
      <c r="J33" s="428"/>
      <c r="K33" s="428"/>
      <c r="L33" s="428"/>
      <c r="M33" s="428"/>
      <c r="N33" s="428"/>
      <c r="O33" s="428"/>
      <c r="P33" s="428"/>
      <c r="Q33" s="428"/>
      <c r="R33" s="428"/>
      <c r="S33" s="428"/>
      <c r="T33" s="214"/>
      <c r="U33" s="429" t="s">
        <v>197</v>
      </c>
      <c r="V33" s="429"/>
      <c r="W33" s="428" t="s">
        <v>198</v>
      </c>
      <c r="X33" s="428"/>
      <c r="Y33" s="428"/>
      <c r="Z33" s="428"/>
      <c r="AA33" s="428"/>
      <c r="AB33" s="428"/>
      <c r="AC33" s="428"/>
      <c r="AD33" s="428"/>
      <c r="AE33" s="428"/>
      <c r="AF33" s="428"/>
      <c r="AG33" s="428"/>
      <c r="AH33" s="428"/>
      <c r="AI33" s="428"/>
      <c r="AJ33" s="428"/>
      <c r="AK33" s="428"/>
      <c r="AL33" s="214"/>
      <c r="AM33" s="429" t="s">
        <v>199</v>
      </c>
      <c r="AN33" s="429"/>
      <c r="AO33" s="428" t="s">
        <v>200</v>
      </c>
      <c r="AP33" s="428"/>
      <c r="AQ33" s="428"/>
      <c r="AR33" s="428"/>
      <c r="AS33" s="428"/>
      <c r="AT33" s="428"/>
      <c r="AU33" s="428"/>
      <c r="AV33" s="428"/>
      <c r="AW33" s="428"/>
      <c r="AX33" s="428"/>
      <c r="AY33" s="428"/>
      <c r="AZ33" s="428"/>
      <c r="BA33" s="428"/>
      <c r="BB33" s="428"/>
      <c r="BC33" s="428"/>
      <c r="BD33" s="215"/>
      <c r="BE33" s="428" t="s">
        <v>201</v>
      </c>
      <c r="BF33" s="428"/>
      <c r="BG33" s="428" t="s">
        <v>202</v>
      </c>
      <c r="BH33" s="428"/>
      <c r="BI33" s="428"/>
      <c r="BJ33" s="428"/>
      <c r="BK33" s="428"/>
      <c r="BL33" s="428"/>
      <c r="BM33" s="428"/>
      <c r="BN33" s="428"/>
      <c r="BO33" s="428"/>
      <c r="BP33" s="428"/>
      <c r="BQ33" s="428"/>
      <c r="BR33" s="428"/>
      <c r="BS33" s="428"/>
      <c r="BT33" s="428"/>
      <c r="BU33" s="428"/>
      <c r="BV33" s="215"/>
      <c r="BW33" s="429" t="s">
        <v>201</v>
      </c>
      <c r="BX33" s="429"/>
      <c r="BY33" s="428" t="s">
        <v>203</v>
      </c>
      <c r="BZ33" s="428"/>
      <c r="CA33" s="428"/>
      <c r="CB33" s="428"/>
      <c r="CC33" s="428"/>
      <c r="CD33" s="428"/>
      <c r="CE33" s="428"/>
      <c r="CF33" s="428"/>
      <c r="CG33" s="428"/>
      <c r="CH33" s="428"/>
      <c r="CI33" s="428"/>
      <c r="CJ33" s="428"/>
      <c r="CK33" s="428"/>
      <c r="CL33" s="428"/>
      <c r="CM33" s="428"/>
      <c r="CN33" s="214"/>
      <c r="CO33" s="429" t="s">
        <v>197</v>
      </c>
      <c r="CP33" s="429"/>
      <c r="CQ33" s="428" t="s">
        <v>204</v>
      </c>
      <c r="CR33" s="428"/>
      <c r="CS33" s="428"/>
      <c r="CT33" s="428"/>
      <c r="CU33" s="428"/>
      <c r="CV33" s="428"/>
      <c r="CW33" s="428"/>
      <c r="CX33" s="428"/>
      <c r="CY33" s="428"/>
      <c r="CZ33" s="428"/>
      <c r="DA33" s="428"/>
      <c r="DB33" s="428"/>
      <c r="DC33" s="428"/>
      <c r="DD33" s="428"/>
      <c r="DE33" s="428"/>
      <c r="DF33" s="214"/>
      <c r="DG33" s="427" t="s">
        <v>205</v>
      </c>
      <c r="DH33" s="427"/>
      <c r="DI33" s="216"/>
      <c r="DJ33" s="184"/>
      <c r="DK33" s="184"/>
      <c r="DL33" s="184"/>
      <c r="DM33" s="184"/>
      <c r="DN33" s="184"/>
      <c r="DO33" s="184"/>
    </row>
    <row r="34" spans="1:119" ht="32.25" customHeight="1" x14ac:dyDescent="0.15">
      <c r="A34" s="185"/>
      <c r="B34" s="211"/>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2"/>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2"/>
      <c r="AM34" s="425" t="str">
        <f>IF(AO34="","",MAX(C34:D43,U34:V43)+1)</f>
        <v/>
      </c>
      <c r="AN34" s="425"/>
      <c r="AO34" s="424"/>
      <c r="AP34" s="424"/>
      <c r="AQ34" s="424"/>
      <c r="AR34" s="424"/>
      <c r="AS34" s="424"/>
      <c r="AT34" s="424"/>
      <c r="AU34" s="424"/>
      <c r="AV34" s="424"/>
      <c r="AW34" s="424"/>
      <c r="AX34" s="424"/>
      <c r="AY34" s="424"/>
      <c r="AZ34" s="424"/>
      <c r="BA34" s="424"/>
      <c r="BB34" s="424"/>
      <c r="BC34" s="424"/>
      <c r="BD34" s="212"/>
      <c r="BE34" s="425">
        <f>IF(BG34="","",MAX(C34:D43,U34:V43,AM34:AN43)+1)</f>
        <v>6</v>
      </c>
      <c r="BF34" s="425"/>
      <c r="BG34" s="424" t="str">
        <f>IF('各会計、関係団体の財政状況及び健全化判断比率'!B32="","",'各会計、関係団体の財政状況及び健全化判断比率'!B32)</f>
        <v>簡易水道特別会計</v>
      </c>
      <c r="BH34" s="424"/>
      <c r="BI34" s="424"/>
      <c r="BJ34" s="424"/>
      <c r="BK34" s="424"/>
      <c r="BL34" s="424"/>
      <c r="BM34" s="424"/>
      <c r="BN34" s="424"/>
      <c r="BO34" s="424"/>
      <c r="BP34" s="424"/>
      <c r="BQ34" s="424"/>
      <c r="BR34" s="424"/>
      <c r="BS34" s="424"/>
      <c r="BT34" s="424"/>
      <c r="BU34" s="424"/>
      <c r="BV34" s="212"/>
      <c r="BW34" s="425">
        <f>IF(BY34="","",MAX(C34:D43,U34:V43,AM34:AN43,BE34:BF43)+1)</f>
        <v>8</v>
      </c>
      <c r="BX34" s="425"/>
      <c r="BY34" s="424" t="str">
        <f>IF('各会計、関係団体の財政状況及び健全化判断比率'!B68="","",'各会計、関係団体の財政状況及び健全化判断比率'!B68)</f>
        <v>可茂衛生施設利用組合</v>
      </c>
      <c r="BZ34" s="424"/>
      <c r="CA34" s="424"/>
      <c r="CB34" s="424"/>
      <c r="CC34" s="424"/>
      <c r="CD34" s="424"/>
      <c r="CE34" s="424"/>
      <c r="CF34" s="424"/>
      <c r="CG34" s="424"/>
      <c r="CH34" s="424"/>
      <c r="CI34" s="424"/>
      <c r="CJ34" s="424"/>
      <c r="CK34" s="424"/>
      <c r="CL34" s="424"/>
      <c r="CM34" s="424"/>
      <c r="CN34" s="212"/>
      <c r="CO34" s="425">
        <f>IF(CQ34="","",MAX(C34:D43,U34:V43,AM34:AN43,BE34:BF43,BW34:BX43)+1)</f>
        <v>15</v>
      </c>
      <c r="CP34" s="425"/>
      <c r="CQ34" s="424" t="str">
        <f>IF('各会計、関係団体の財政状況及び健全化判断比率'!BS7="","",'各会計、関係団体の財政状況及び健全化判断比率'!BS7)</f>
        <v>㈱東白川</v>
      </c>
      <c r="CR34" s="424"/>
      <c r="CS34" s="424"/>
      <c r="CT34" s="424"/>
      <c r="CU34" s="424"/>
      <c r="CV34" s="424"/>
      <c r="CW34" s="424"/>
      <c r="CX34" s="424"/>
      <c r="CY34" s="424"/>
      <c r="CZ34" s="424"/>
      <c r="DA34" s="424"/>
      <c r="DB34" s="424"/>
      <c r="DC34" s="424"/>
      <c r="DD34" s="424"/>
      <c r="DE34" s="424"/>
      <c r="DF34" s="209"/>
      <c r="DG34" s="426" t="str">
        <f>IF('各会計、関係団体の財政状況及び健全化判断比率'!BR7="","",'各会計、関係団体の財政状況及び健全化判断比率'!BR7)</f>
        <v/>
      </c>
      <c r="DH34" s="426"/>
      <c r="DI34" s="216"/>
      <c r="DJ34" s="184"/>
      <c r="DK34" s="184"/>
      <c r="DL34" s="184"/>
      <c r="DM34" s="184"/>
      <c r="DN34" s="184"/>
      <c r="DO34" s="184"/>
    </row>
    <row r="35" spans="1:119" ht="32.25" customHeight="1" x14ac:dyDescent="0.15">
      <c r="A35" s="185"/>
      <c r="B35" s="211"/>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2"/>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2"/>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2"/>
      <c r="BE35" s="425">
        <f t="shared" ref="BE35:BE43" si="1">IF(BG35="","",BE34+1)</f>
        <v>7</v>
      </c>
      <c r="BF35" s="425"/>
      <c r="BG35" s="424" t="str">
        <f>IF('各会計、関係団体の財政状況及び健全化判断比率'!B33="","",'各会計、関係団体の財政状況及び健全化判断比率'!B33)</f>
        <v>下水道特別会計</v>
      </c>
      <c r="BH35" s="424"/>
      <c r="BI35" s="424"/>
      <c r="BJ35" s="424"/>
      <c r="BK35" s="424"/>
      <c r="BL35" s="424"/>
      <c r="BM35" s="424"/>
      <c r="BN35" s="424"/>
      <c r="BO35" s="424"/>
      <c r="BP35" s="424"/>
      <c r="BQ35" s="424"/>
      <c r="BR35" s="424"/>
      <c r="BS35" s="424"/>
      <c r="BT35" s="424"/>
      <c r="BU35" s="424"/>
      <c r="BV35" s="212"/>
      <c r="BW35" s="425">
        <f t="shared" ref="BW35:BW43" si="2">IF(BY35="","",BW34+1)</f>
        <v>9</v>
      </c>
      <c r="BX35" s="425"/>
      <c r="BY35" s="424" t="str">
        <f>IF('各会計、関係団体の財政状況及び健全化判断比率'!B69="","",'各会計、関係団体の財政状況及び健全化判断比率'!B69)</f>
        <v>可茂消防事務組合</v>
      </c>
      <c r="BZ35" s="424"/>
      <c r="CA35" s="424"/>
      <c r="CB35" s="424"/>
      <c r="CC35" s="424"/>
      <c r="CD35" s="424"/>
      <c r="CE35" s="424"/>
      <c r="CF35" s="424"/>
      <c r="CG35" s="424"/>
      <c r="CH35" s="424"/>
      <c r="CI35" s="424"/>
      <c r="CJ35" s="424"/>
      <c r="CK35" s="424"/>
      <c r="CL35" s="424"/>
      <c r="CM35" s="424"/>
      <c r="CN35" s="212"/>
      <c r="CO35" s="425">
        <f t="shared" ref="CO35:CO43" si="3">IF(CQ35="","",CO34+1)</f>
        <v>16</v>
      </c>
      <c r="CP35" s="425"/>
      <c r="CQ35" s="424" t="str">
        <f>IF('各会計、関係団体の財政状況及び健全化判断比率'!BS8="","",'各会計、関係団体の財政状況及び健全化判断比率'!BS8)</f>
        <v>㈱ふるさと企画</v>
      </c>
      <c r="CR35" s="424"/>
      <c r="CS35" s="424"/>
      <c r="CT35" s="424"/>
      <c r="CU35" s="424"/>
      <c r="CV35" s="424"/>
      <c r="CW35" s="424"/>
      <c r="CX35" s="424"/>
      <c r="CY35" s="424"/>
      <c r="CZ35" s="424"/>
      <c r="DA35" s="424"/>
      <c r="DB35" s="424"/>
      <c r="DC35" s="424"/>
      <c r="DD35" s="424"/>
      <c r="DE35" s="424"/>
      <c r="DF35" s="209"/>
      <c r="DG35" s="426" t="str">
        <f>IF('各会計、関係団体の財政状況及び健全化判断比率'!BR8="","",'各会計、関係団体の財政状況及び健全化判断比率'!BR8)</f>
        <v/>
      </c>
      <c r="DH35" s="426"/>
      <c r="DI35" s="216"/>
      <c r="DJ35" s="184"/>
      <c r="DK35" s="184"/>
      <c r="DL35" s="184"/>
      <c r="DM35" s="184"/>
      <c r="DN35" s="184"/>
      <c r="DO35" s="184"/>
    </row>
    <row r="36" spans="1:119" ht="32.25" customHeight="1" x14ac:dyDescent="0.15">
      <c r="A36" s="185"/>
      <c r="B36" s="211"/>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2"/>
      <c r="U36" s="425">
        <f t="shared" ref="U36:U43" si="4">IF(W36="","",U35+1)</f>
        <v>4</v>
      </c>
      <c r="V36" s="425"/>
      <c r="W36" s="424" t="str">
        <f>IF('各会計、関係団体の財政状況及び健全化判断比率'!B30="","",'各会計、関係団体の財政状況及び健全化判断比率'!B30)</f>
        <v>国保診療所特別会計</v>
      </c>
      <c r="X36" s="424"/>
      <c r="Y36" s="424"/>
      <c r="Z36" s="424"/>
      <c r="AA36" s="424"/>
      <c r="AB36" s="424"/>
      <c r="AC36" s="424"/>
      <c r="AD36" s="424"/>
      <c r="AE36" s="424"/>
      <c r="AF36" s="424"/>
      <c r="AG36" s="424"/>
      <c r="AH36" s="424"/>
      <c r="AI36" s="424"/>
      <c r="AJ36" s="424"/>
      <c r="AK36" s="424"/>
      <c r="AL36" s="212"/>
      <c r="AM36" s="425" t="str">
        <f t="shared" si="0"/>
        <v/>
      </c>
      <c r="AN36" s="425"/>
      <c r="AO36" s="424"/>
      <c r="AP36" s="424"/>
      <c r="AQ36" s="424"/>
      <c r="AR36" s="424"/>
      <c r="AS36" s="424"/>
      <c r="AT36" s="424"/>
      <c r="AU36" s="424"/>
      <c r="AV36" s="424"/>
      <c r="AW36" s="424"/>
      <c r="AX36" s="424"/>
      <c r="AY36" s="424"/>
      <c r="AZ36" s="424"/>
      <c r="BA36" s="424"/>
      <c r="BB36" s="424"/>
      <c r="BC36" s="424"/>
      <c r="BD36" s="212"/>
      <c r="BE36" s="425" t="str">
        <f t="shared" si="1"/>
        <v/>
      </c>
      <c r="BF36" s="425"/>
      <c r="BG36" s="424"/>
      <c r="BH36" s="424"/>
      <c r="BI36" s="424"/>
      <c r="BJ36" s="424"/>
      <c r="BK36" s="424"/>
      <c r="BL36" s="424"/>
      <c r="BM36" s="424"/>
      <c r="BN36" s="424"/>
      <c r="BO36" s="424"/>
      <c r="BP36" s="424"/>
      <c r="BQ36" s="424"/>
      <c r="BR36" s="424"/>
      <c r="BS36" s="424"/>
      <c r="BT36" s="424"/>
      <c r="BU36" s="424"/>
      <c r="BV36" s="212"/>
      <c r="BW36" s="425">
        <f t="shared" si="2"/>
        <v>10</v>
      </c>
      <c r="BX36" s="425"/>
      <c r="BY36" s="424" t="str">
        <f>IF('各会計、関係団体の財政状況及び健全化判断比率'!B70="","",'各会計、関係団体の財政状況及び健全化判断比率'!B70)</f>
        <v>岐阜県市町村会館組合</v>
      </c>
      <c r="BZ36" s="424"/>
      <c r="CA36" s="424"/>
      <c r="CB36" s="424"/>
      <c r="CC36" s="424"/>
      <c r="CD36" s="424"/>
      <c r="CE36" s="424"/>
      <c r="CF36" s="424"/>
      <c r="CG36" s="424"/>
      <c r="CH36" s="424"/>
      <c r="CI36" s="424"/>
      <c r="CJ36" s="424"/>
      <c r="CK36" s="424"/>
      <c r="CL36" s="424"/>
      <c r="CM36" s="424"/>
      <c r="CN36" s="212"/>
      <c r="CO36" s="425">
        <f t="shared" si="3"/>
        <v>17</v>
      </c>
      <c r="CP36" s="425"/>
      <c r="CQ36" s="424" t="str">
        <f>IF('各会計、関係団体の財政状況及び健全化判断比率'!BS9="","",'各会計、関係団体の財政状況及び健全化判断比率'!BS9)</f>
        <v>㈱新世紀工房</v>
      </c>
      <c r="CR36" s="424"/>
      <c r="CS36" s="424"/>
      <c r="CT36" s="424"/>
      <c r="CU36" s="424"/>
      <c r="CV36" s="424"/>
      <c r="CW36" s="424"/>
      <c r="CX36" s="424"/>
      <c r="CY36" s="424"/>
      <c r="CZ36" s="424"/>
      <c r="DA36" s="424"/>
      <c r="DB36" s="424"/>
      <c r="DC36" s="424"/>
      <c r="DD36" s="424"/>
      <c r="DE36" s="424"/>
      <c r="DF36" s="209"/>
      <c r="DG36" s="426" t="str">
        <f>IF('各会計、関係団体の財政状況及び健全化判断比率'!BR9="","",'各会計、関係団体の財政状況及び健全化判断比率'!BR9)</f>
        <v/>
      </c>
      <c r="DH36" s="426"/>
      <c r="DI36" s="216"/>
      <c r="DJ36" s="184"/>
      <c r="DK36" s="184"/>
      <c r="DL36" s="184"/>
      <c r="DM36" s="184"/>
      <c r="DN36" s="184"/>
      <c r="DO36" s="184"/>
    </row>
    <row r="37" spans="1:119" ht="32.25" customHeight="1" x14ac:dyDescent="0.15">
      <c r="A37" s="185"/>
      <c r="B37" s="211"/>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2"/>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2"/>
      <c r="AM37" s="425" t="str">
        <f t="shared" si="0"/>
        <v/>
      </c>
      <c r="AN37" s="425"/>
      <c r="AO37" s="424"/>
      <c r="AP37" s="424"/>
      <c r="AQ37" s="424"/>
      <c r="AR37" s="424"/>
      <c r="AS37" s="424"/>
      <c r="AT37" s="424"/>
      <c r="AU37" s="424"/>
      <c r="AV37" s="424"/>
      <c r="AW37" s="424"/>
      <c r="AX37" s="424"/>
      <c r="AY37" s="424"/>
      <c r="AZ37" s="424"/>
      <c r="BA37" s="424"/>
      <c r="BB37" s="424"/>
      <c r="BC37" s="424"/>
      <c r="BD37" s="212"/>
      <c r="BE37" s="425" t="str">
        <f t="shared" si="1"/>
        <v/>
      </c>
      <c r="BF37" s="425"/>
      <c r="BG37" s="424"/>
      <c r="BH37" s="424"/>
      <c r="BI37" s="424"/>
      <c r="BJ37" s="424"/>
      <c r="BK37" s="424"/>
      <c r="BL37" s="424"/>
      <c r="BM37" s="424"/>
      <c r="BN37" s="424"/>
      <c r="BO37" s="424"/>
      <c r="BP37" s="424"/>
      <c r="BQ37" s="424"/>
      <c r="BR37" s="424"/>
      <c r="BS37" s="424"/>
      <c r="BT37" s="424"/>
      <c r="BU37" s="424"/>
      <c r="BV37" s="212"/>
      <c r="BW37" s="425">
        <f t="shared" si="2"/>
        <v>11</v>
      </c>
      <c r="BX37" s="425"/>
      <c r="BY37" s="424" t="str">
        <f>IF('各会計、関係団体の財政状況及び健全化判断比率'!B71="","",'各会計、関係団体の財政状況及び健全化判断比率'!B71)</f>
        <v>岐阜県市町村退職手当組合</v>
      </c>
      <c r="BZ37" s="424"/>
      <c r="CA37" s="424"/>
      <c r="CB37" s="424"/>
      <c r="CC37" s="424"/>
      <c r="CD37" s="424"/>
      <c r="CE37" s="424"/>
      <c r="CF37" s="424"/>
      <c r="CG37" s="424"/>
      <c r="CH37" s="424"/>
      <c r="CI37" s="424"/>
      <c r="CJ37" s="424"/>
      <c r="CK37" s="424"/>
      <c r="CL37" s="424"/>
      <c r="CM37" s="424"/>
      <c r="CN37" s="212"/>
      <c r="CO37" s="425">
        <f t="shared" si="3"/>
        <v>18</v>
      </c>
      <c r="CP37" s="425"/>
      <c r="CQ37" s="424" t="str">
        <f>IF('各会計、関係団体の財政状況及び健全化判断比率'!BS10="","",'各会計、関係団体の財政状況及び健全化判断比率'!BS10)</f>
        <v>㈱みのりの郷　東白川</v>
      </c>
      <c r="CR37" s="424"/>
      <c r="CS37" s="424"/>
      <c r="CT37" s="424"/>
      <c r="CU37" s="424"/>
      <c r="CV37" s="424"/>
      <c r="CW37" s="424"/>
      <c r="CX37" s="424"/>
      <c r="CY37" s="424"/>
      <c r="CZ37" s="424"/>
      <c r="DA37" s="424"/>
      <c r="DB37" s="424"/>
      <c r="DC37" s="424"/>
      <c r="DD37" s="424"/>
      <c r="DE37" s="424"/>
      <c r="DF37" s="209"/>
      <c r="DG37" s="426" t="str">
        <f>IF('各会計、関係団体の財政状況及び健全化判断比率'!BR10="","",'各会計、関係団体の財政状況及び健全化判断比率'!BR10)</f>
        <v/>
      </c>
      <c r="DH37" s="426"/>
      <c r="DI37" s="216"/>
      <c r="DJ37" s="184"/>
      <c r="DK37" s="184"/>
      <c r="DL37" s="184"/>
      <c r="DM37" s="184"/>
      <c r="DN37" s="184"/>
      <c r="DO37" s="184"/>
    </row>
    <row r="38" spans="1:119" ht="32.25" customHeight="1" x14ac:dyDescent="0.15">
      <c r="A38" s="185"/>
      <c r="B38" s="211"/>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2"/>
      <c r="U38" s="425" t="str">
        <f t="shared" si="4"/>
        <v/>
      </c>
      <c r="V38" s="425"/>
      <c r="W38" s="424"/>
      <c r="X38" s="424"/>
      <c r="Y38" s="424"/>
      <c r="Z38" s="424"/>
      <c r="AA38" s="424"/>
      <c r="AB38" s="424"/>
      <c r="AC38" s="424"/>
      <c r="AD38" s="424"/>
      <c r="AE38" s="424"/>
      <c r="AF38" s="424"/>
      <c r="AG38" s="424"/>
      <c r="AH38" s="424"/>
      <c r="AI38" s="424"/>
      <c r="AJ38" s="424"/>
      <c r="AK38" s="424"/>
      <c r="AL38" s="212"/>
      <c r="AM38" s="425" t="str">
        <f t="shared" si="0"/>
        <v/>
      </c>
      <c r="AN38" s="425"/>
      <c r="AO38" s="424"/>
      <c r="AP38" s="424"/>
      <c r="AQ38" s="424"/>
      <c r="AR38" s="424"/>
      <c r="AS38" s="424"/>
      <c r="AT38" s="424"/>
      <c r="AU38" s="424"/>
      <c r="AV38" s="424"/>
      <c r="AW38" s="424"/>
      <c r="AX38" s="424"/>
      <c r="AY38" s="424"/>
      <c r="AZ38" s="424"/>
      <c r="BA38" s="424"/>
      <c r="BB38" s="424"/>
      <c r="BC38" s="424"/>
      <c r="BD38" s="212"/>
      <c r="BE38" s="425" t="str">
        <f t="shared" si="1"/>
        <v/>
      </c>
      <c r="BF38" s="425"/>
      <c r="BG38" s="424"/>
      <c r="BH38" s="424"/>
      <c r="BI38" s="424"/>
      <c r="BJ38" s="424"/>
      <c r="BK38" s="424"/>
      <c r="BL38" s="424"/>
      <c r="BM38" s="424"/>
      <c r="BN38" s="424"/>
      <c r="BO38" s="424"/>
      <c r="BP38" s="424"/>
      <c r="BQ38" s="424"/>
      <c r="BR38" s="424"/>
      <c r="BS38" s="424"/>
      <c r="BT38" s="424"/>
      <c r="BU38" s="424"/>
      <c r="BV38" s="212"/>
      <c r="BW38" s="425">
        <f t="shared" si="2"/>
        <v>12</v>
      </c>
      <c r="BX38" s="425"/>
      <c r="BY38" s="424" t="str">
        <f>IF('各会計、関係団体の財政状況及び健全化判断比率'!B72="","",'各会計、関係団体の財政状況及び健全化判断比率'!B72)</f>
        <v>後期高齢者医療広域連合（一般会計）</v>
      </c>
      <c r="BZ38" s="424"/>
      <c r="CA38" s="424"/>
      <c r="CB38" s="424"/>
      <c r="CC38" s="424"/>
      <c r="CD38" s="424"/>
      <c r="CE38" s="424"/>
      <c r="CF38" s="424"/>
      <c r="CG38" s="424"/>
      <c r="CH38" s="424"/>
      <c r="CI38" s="424"/>
      <c r="CJ38" s="424"/>
      <c r="CK38" s="424"/>
      <c r="CL38" s="424"/>
      <c r="CM38" s="424"/>
      <c r="CN38" s="212"/>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9"/>
      <c r="DG38" s="426" t="str">
        <f>IF('各会計、関係団体の財政状況及び健全化判断比率'!BR11="","",'各会計、関係団体の財政状況及び健全化判断比率'!BR11)</f>
        <v/>
      </c>
      <c r="DH38" s="426"/>
      <c r="DI38" s="216"/>
      <c r="DJ38" s="184"/>
      <c r="DK38" s="184"/>
      <c r="DL38" s="184"/>
      <c r="DM38" s="184"/>
      <c r="DN38" s="184"/>
      <c r="DO38" s="184"/>
    </row>
    <row r="39" spans="1:119" ht="32.25" customHeight="1" x14ac:dyDescent="0.15">
      <c r="A39" s="185"/>
      <c r="B39" s="211"/>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2"/>
      <c r="U39" s="425" t="str">
        <f t="shared" si="4"/>
        <v/>
      </c>
      <c r="V39" s="425"/>
      <c r="W39" s="424"/>
      <c r="X39" s="424"/>
      <c r="Y39" s="424"/>
      <c r="Z39" s="424"/>
      <c r="AA39" s="424"/>
      <c r="AB39" s="424"/>
      <c r="AC39" s="424"/>
      <c r="AD39" s="424"/>
      <c r="AE39" s="424"/>
      <c r="AF39" s="424"/>
      <c r="AG39" s="424"/>
      <c r="AH39" s="424"/>
      <c r="AI39" s="424"/>
      <c r="AJ39" s="424"/>
      <c r="AK39" s="424"/>
      <c r="AL39" s="212"/>
      <c r="AM39" s="425" t="str">
        <f t="shared" si="0"/>
        <v/>
      </c>
      <c r="AN39" s="425"/>
      <c r="AO39" s="424"/>
      <c r="AP39" s="424"/>
      <c r="AQ39" s="424"/>
      <c r="AR39" s="424"/>
      <c r="AS39" s="424"/>
      <c r="AT39" s="424"/>
      <c r="AU39" s="424"/>
      <c r="AV39" s="424"/>
      <c r="AW39" s="424"/>
      <c r="AX39" s="424"/>
      <c r="AY39" s="424"/>
      <c r="AZ39" s="424"/>
      <c r="BA39" s="424"/>
      <c r="BB39" s="424"/>
      <c r="BC39" s="424"/>
      <c r="BD39" s="212"/>
      <c r="BE39" s="425" t="str">
        <f t="shared" si="1"/>
        <v/>
      </c>
      <c r="BF39" s="425"/>
      <c r="BG39" s="424"/>
      <c r="BH39" s="424"/>
      <c r="BI39" s="424"/>
      <c r="BJ39" s="424"/>
      <c r="BK39" s="424"/>
      <c r="BL39" s="424"/>
      <c r="BM39" s="424"/>
      <c r="BN39" s="424"/>
      <c r="BO39" s="424"/>
      <c r="BP39" s="424"/>
      <c r="BQ39" s="424"/>
      <c r="BR39" s="424"/>
      <c r="BS39" s="424"/>
      <c r="BT39" s="424"/>
      <c r="BU39" s="424"/>
      <c r="BV39" s="212"/>
      <c r="BW39" s="425">
        <f t="shared" si="2"/>
        <v>13</v>
      </c>
      <c r="BX39" s="425"/>
      <c r="BY39" s="424" t="str">
        <f>IF('各会計、関係団体の財政状況及び健全化判断比率'!B73="","",'各会計、関係団体の財政状況及び健全化判断比率'!B73)</f>
        <v>後期高齢者医療広域連合（特別会計）</v>
      </c>
      <c r="BZ39" s="424"/>
      <c r="CA39" s="424"/>
      <c r="CB39" s="424"/>
      <c r="CC39" s="424"/>
      <c r="CD39" s="424"/>
      <c r="CE39" s="424"/>
      <c r="CF39" s="424"/>
      <c r="CG39" s="424"/>
      <c r="CH39" s="424"/>
      <c r="CI39" s="424"/>
      <c r="CJ39" s="424"/>
      <c r="CK39" s="424"/>
      <c r="CL39" s="424"/>
      <c r="CM39" s="424"/>
      <c r="CN39" s="212"/>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9"/>
      <c r="DG39" s="426" t="str">
        <f>IF('各会計、関係団体の財政状況及び健全化判断比率'!BR12="","",'各会計、関係団体の財政状況及び健全化判断比率'!BR12)</f>
        <v/>
      </c>
      <c r="DH39" s="426"/>
      <c r="DI39" s="216"/>
      <c r="DJ39" s="184"/>
      <c r="DK39" s="184"/>
      <c r="DL39" s="184"/>
      <c r="DM39" s="184"/>
      <c r="DN39" s="184"/>
      <c r="DO39" s="184"/>
    </row>
    <row r="40" spans="1:119" ht="32.25" customHeight="1" x14ac:dyDescent="0.15">
      <c r="A40" s="185"/>
      <c r="B40" s="211"/>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2"/>
      <c r="U40" s="425" t="str">
        <f t="shared" si="4"/>
        <v/>
      </c>
      <c r="V40" s="425"/>
      <c r="W40" s="424"/>
      <c r="X40" s="424"/>
      <c r="Y40" s="424"/>
      <c r="Z40" s="424"/>
      <c r="AA40" s="424"/>
      <c r="AB40" s="424"/>
      <c r="AC40" s="424"/>
      <c r="AD40" s="424"/>
      <c r="AE40" s="424"/>
      <c r="AF40" s="424"/>
      <c r="AG40" s="424"/>
      <c r="AH40" s="424"/>
      <c r="AI40" s="424"/>
      <c r="AJ40" s="424"/>
      <c r="AK40" s="424"/>
      <c r="AL40" s="212"/>
      <c r="AM40" s="425" t="str">
        <f t="shared" si="0"/>
        <v/>
      </c>
      <c r="AN40" s="425"/>
      <c r="AO40" s="424"/>
      <c r="AP40" s="424"/>
      <c r="AQ40" s="424"/>
      <c r="AR40" s="424"/>
      <c r="AS40" s="424"/>
      <c r="AT40" s="424"/>
      <c r="AU40" s="424"/>
      <c r="AV40" s="424"/>
      <c r="AW40" s="424"/>
      <c r="AX40" s="424"/>
      <c r="AY40" s="424"/>
      <c r="AZ40" s="424"/>
      <c r="BA40" s="424"/>
      <c r="BB40" s="424"/>
      <c r="BC40" s="424"/>
      <c r="BD40" s="212"/>
      <c r="BE40" s="425" t="str">
        <f t="shared" si="1"/>
        <v/>
      </c>
      <c r="BF40" s="425"/>
      <c r="BG40" s="424"/>
      <c r="BH40" s="424"/>
      <c r="BI40" s="424"/>
      <c r="BJ40" s="424"/>
      <c r="BK40" s="424"/>
      <c r="BL40" s="424"/>
      <c r="BM40" s="424"/>
      <c r="BN40" s="424"/>
      <c r="BO40" s="424"/>
      <c r="BP40" s="424"/>
      <c r="BQ40" s="424"/>
      <c r="BR40" s="424"/>
      <c r="BS40" s="424"/>
      <c r="BT40" s="424"/>
      <c r="BU40" s="424"/>
      <c r="BV40" s="212"/>
      <c r="BW40" s="425">
        <f t="shared" si="2"/>
        <v>14</v>
      </c>
      <c r="BX40" s="425"/>
      <c r="BY40" s="424" t="str">
        <f>IF('各会計、関係団体の財政状況及び健全化判断比率'!B74="","",'各会計、関係団体の財政状況及び健全化判断比率'!B74)</f>
        <v>可茂公設地方卸売市場組合</v>
      </c>
      <c r="BZ40" s="424"/>
      <c r="CA40" s="424"/>
      <c r="CB40" s="424"/>
      <c r="CC40" s="424"/>
      <c r="CD40" s="424"/>
      <c r="CE40" s="424"/>
      <c r="CF40" s="424"/>
      <c r="CG40" s="424"/>
      <c r="CH40" s="424"/>
      <c r="CI40" s="424"/>
      <c r="CJ40" s="424"/>
      <c r="CK40" s="424"/>
      <c r="CL40" s="424"/>
      <c r="CM40" s="424"/>
      <c r="CN40" s="212"/>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9"/>
      <c r="DG40" s="426" t="str">
        <f>IF('各会計、関係団体の財政状況及び健全化判断比率'!BR13="","",'各会計、関係団体の財政状況及び健全化判断比率'!BR13)</f>
        <v/>
      </c>
      <c r="DH40" s="426"/>
      <c r="DI40" s="216"/>
      <c r="DJ40" s="184"/>
      <c r="DK40" s="184"/>
      <c r="DL40" s="184"/>
      <c r="DM40" s="184"/>
      <c r="DN40" s="184"/>
      <c r="DO40" s="184"/>
    </row>
    <row r="41" spans="1:119" ht="32.25" customHeight="1" x14ac:dyDescent="0.15">
      <c r="A41" s="185"/>
      <c r="B41" s="211"/>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2"/>
      <c r="U41" s="425" t="str">
        <f t="shared" si="4"/>
        <v/>
      </c>
      <c r="V41" s="425"/>
      <c r="W41" s="424"/>
      <c r="X41" s="424"/>
      <c r="Y41" s="424"/>
      <c r="Z41" s="424"/>
      <c r="AA41" s="424"/>
      <c r="AB41" s="424"/>
      <c r="AC41" s="424"/>
      <c r="AD41" s="424"/>
      <c r="AE41" s="424"/>
      <c r="AF41" s="424"/>
      <c r="AG41" s="424"/>
      <c r="AH41" s="424"/>
      <c r="AI41" s="424"/>
      <c r="AJ41" s="424"/>
      <c r="AK41" s="424"/>
      <c r="AL41" s="212"/>
      <c r="AM41" s="425" t="str">
        <f t="shared" si="0"/>
        <v/>
      </c>
      <c r="AN41" s="425"/>
      <c r="AO41" s="424"/>
      <c r="AP41" s="424"/>
      <c r="AQ41" s="424"/>
      <c r="AR41" s="424"/>
      <c r="AS41" s="424"/>
      <c r="AT41" s="424"/>
      <c r="AU41" s="424"/>
      <c r="AV41" s="424"/>
      <c r="AW41" s="424"/>
      <c r="AX41" s="424"/>
      <c r="AY41" s="424"/>
      <c r="AZ41" s="424"/>
      <c r="BA41" s="424"/>
      <c r="BB41" s="424"/>
      <c r="BC41" s="424"/>
      <c r="BD41" s="212"/>
      <c r="BE41" s="425" t="str">
        <f t="shared" si="1"/>
        <v/>
      </c>
      <c r="BF41" s="425"/>
      <c r="BG41" s="424"/>
      <c r="BH41" s="424"/>
      <c r="BI41" s="424"/>
      <c r="BJ41" s="424"/>
      <c r="BK41" s="424"/>
      <c r="BL41" s="424"/>
      <c r="BM41" s="424"/>
      <c r="BN41" s="424"/>
      <c r="BO41" s="424"/>
      <c r="BP41" s="424"/>
      <c r="BQ41" s="424"/>
      <c r="BR41" s="424"/>
      <c r="BS41" s="424"/>
      <c r="BT41" s="424"/>
      <c r="BU41" s="424"/>
      <c r="BV41" s="212"/>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2"/>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9"/>
      <c r="DG41" s="426" t="str">
        <f>IF('各会計、関係団体の財政状況及び健全化判断比率'!BR14="","",'各会計、関係団体の財政状況及び健全化判断比率'!BR14)</f>
        <v/>
      </c>
      <c r="DH41" s="426"/>
      <c r="DI41" s="216"/>
      <c r="DJ41" s="184"/>
      <c r="DK41" s="184"/>
      <c r="DL41" s="184"/>
      <c r="DM41" s="184"/>
      <c r="DN41" s="184"/>
      <c r="DO41" s="184"/>
    </row>
    <row r="42" spans="1:119" ht="32.25" customHeight="1" x14ac:dyDescent="0.15">
      <c r="A42" s="184"/>
      <c r="B42" s="211"/>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2"/>
      <c r="U42" s="425" t="str">
        <f t="shared" si="4"/>
        <v/>
      </c>
      <c r="V42" s="425"/>
      <c r="W42" s="424"/>
      <c r="X42" s="424"/>
      <c r="Y42" s="424"/>
      <c r="Z42" s="424"/>
      <c r="AA42" s="424"/>
      <c r="AB42" s="424"/>
      <c r="AC42" s="424"/>
      <c r="AD42" s="424"/>
      <c r="AE42" s="424"/>
      <c r="AF42" s="424"/>
      <c r="AG42" s="424"/>
      <c r="AH42" s="424"/>
      <c r="AI42" s="424"/>
      <c r="AJ42" s="424"/>
      <c r="AK42" s="424"/>
      <c r="AL42" s="212"/>
      <c r="AM42" s="425" t="str">
        <f t="shared" si="0"/>
        <v/>
      </c>
      <c r="AN42" s="425"/>
      <c r="AO42" s="424"/>
      <c r="AP42" s="424"/>
      <c r="AQ42" s="424"/>
      <c r="AR42" s="424"/>
      <c r="AS42" s="424"/>
      <c r="AT42" s="424"/>
      <c r="AU42" s="424"/>
      <c r="AV42" s="424"/>
      <c r="AW42" s="424"/>
      <c r="AX42" s="424"/>
      <c r="AY42" s="424"/>
      <c r="AZ42" s="424"/>
      <c r="BA42" s="424"/>
      <c r="BB42" s="424"/>
      <c r="BC42" s="424"/>
      <c r="BD42" s="212"/>
      <c r="BE42" s="425" t="str">
        <f t="shared" si="1"/>
        <v/>
      </c>
      <c r="BF42" s="425"/>
      <c r="BG42" s="424"/>
      <c r="BH42" s="424"/>
      <c r="BI42" s="424"/>
      <c r="BJ42" s="424"/>
      <c r="BK42" s="424"/>
      <c r="BL42" s="424"/>
      <c r="BM42" s="424"/>
      <c r="BN42" s="424"/>
      <c r="BO42" s="424"/>
      <c r="BP42" s="424"/>
      <c r="BQ42" s="424"/>
      <c r="BR42" s="424"/>
      <c r="BS42" s="424"/>
      <c r="BT42" s="424"/>
      <c r="BU42" s="424"/>
      <c r="BV42" s="212"/>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2"/>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9"/>
      <c r="DG42" s="426" t="str">
        <f>IF('各会計、関係団体の財政状況及び健全化判断比率'!BR15="","",'各会計、関係団体の財政状況及び健全化判断比率'!BR15)</f>
        <v/>
      </c>
      <c r="DH42" s="426"/>
      <c r="DI42" s="216"/>
      <c r="DJ42" s="184"/>
      <c r="DK42" s="184"/>
      <c r="DL42" s="184"/>
      <c r="DM42" s="184"/>
      <c r="DN42" s="184"/>
      <c r="DO42" s="184"/>
    </row>
    <row r="43" spans="1:119" ht="32.25" customHeight="1" x14ac:dyDescent="0.15">
      <c r="A43" s="184"/>
      <c r="B43" s="211"/>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2"/>
      <c r="U43" s="425" t="str">
        <f t="shared" si="4"/>
        <v/>
      </c>
      <c r="V43" s="425"/>
      <c r="W43" s="424"/>
      <c r="X43" s="424"/>
      <c r="Y43" s="424"/>
      <c r="Z43" s="424"/>
      <c r="AA43" s="424"/>
      <c r="AB43" s="424"/>
      <c r="AC43" s="424"/>
      <c r="AD43" s="424"/>
      <c r="AE43" s="424"/>
      <c r="AF43" s="424"/>
      <c r="AG43" s="424"/>
      <c r="AH43" s="424"/>
      <c r="AI43" s="424"/>
      <c r="AJ43" s="424"/>
      <c r="AK43" s="424"/>
      <c r="AL43" s="212"/>
      <c r="AM43" s="425" t="str">
        <f t="shared" si="0"/>
        <v/>
      </c>
      <c r="AN43" s="425"/>
      <c r="AO43" s="424"/>
      <c r="AP43" s="424"/>
      <c r="AQ43" s="424"/>
      <c r="AR43" s="424"/>
      <c r="AS43" s="424"/>
      <c r="AT43" s="424"/>
      <c r="AU43" s="424"/>
      <c r="AV43" s="424"/>
      <c r="AW43" s="424"/>
      <c r="AX43" s="424"/>
      <c r="AY43" s="424"/>
      <c r="AZ43" s="424"/>
      <c r="BA43" s="424"/>
      <c r="BB43" s="424"/>
      <c r="BC43" s="424"/>
      <c r="BD43" s="212"/>
      <c r="BE43" s="425" t="str">
        <f t="shared" si="1"/>
        <v/>
      </c>
      <c r="BF43" s="425"/>
      <c r="BG43" s="424"/>
      <c r="BH43" s="424"/>
      <c r="BI43" s="424"/>
      <c r="BJ43" s="424"/>
      <c r="BK43" s="424"/>
      <c r="BL43" s="424"/>
      <c r="BM43" s="424"/>
      <c r="BN43" s="424"/>
      <c r="BO43" s="424"/>
      <c r="BP43" s="424"/>
      <c r="BQ43" s="424"/>
      <c r="BR43" s="424"/>
      <c r="BS43" s="424"/>
      <c r="BT43" s="424"/>
      <c r="BU43" s="424"/>
      <c r="BV43" s="212"/>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2"/>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9"/>
      <c r="DG43" s="426" t="str">
        <f>IF('各会計、関係団体の財政状況及び健全化判断比率'!BR16="","",'各会計、関係団体の財政状況及び健全化判断比率'!BR16)</f>
        <v/>
      </c>
      <c r="DH43" s="42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80YZHExCuektkSmo1433QnfnuVIxHEifvqKVMQXrG/cjrGdpjHYZRMjkiVflbTIDIgauJxks4BVKmd/CxSQrmQ==" saltValue="j+q+CqMmq+s2PDeg1lvA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563</v>
      </c>
      <c r="D34" s="1248"/>
      <c r="E34" s="1249"/>
      <c r="F34" s="32">
        <v>18.809999999999999</v>
      </c>
      <c r="G34" s="33">
        <v>22.21</v>
      </c>
      <c r="H34" s="33">
        <v>20.7</v>
      </c>
      <c r="I34" s="33">
        <v>21.59</v>
      </c>
      <c r="J34" s="34">
        <v>21.23</v>
      </c>
      <c r="K34" s="22"/>
      <c r="L34" s="22"/>
      <c r="M34" s="22"/>
      <c r="N34" s="22"/>
      <c r="O34" s="22"/>
      <c r="P34" s="22"/>
    </row>
    <row r="35" spans="1:16" ht="39" customHeight="1" x14ac:dyDescent="0.15">
      <c r="A35" s="22"/>
      <c r="B35" s="35"/>
      <c r="C35" s="1242" t="s">
        <v>564</v>
      </c>
      <c r="D35" s="1243"/>
      <c r="E35" s="1244"/>
      <c r="F35" s="36">
        <v>2.06</v>
      </c>
      <c r="G35" s="37">
        <v>1.22</v>
      </c>
      <c r="H35" s="37">
        <v>2.14</v>
      </c>
      <c r="I35" s="37">
        <v>2.15</v>
      </c>
      <c r="J35" s="38">
        <v>2.4700000000000002</v>
      </c>
      <c r="K35" s="22"/>
      <c r="L35" s="22"/>
      <c r="M35" s="22"/>
      <c r="N35" s="22"/>
      <c r="O35" s="22"/>
      <c r="P35" s="22"/>
    </row>
    <row r="36" spans="1:16" ht="39" customHeight="1" x14ac:dyDescent="0.15">
      <c r="A36" s="22"/>
      <c r="B36" s="35"/>
      <c r="C36" s="1242" t="s">
        <v>565</v>
      </c>
      <c r="D36" s="1243"/>
      <c r="E36" s="1244"/>
      <c r="F36" s="36">
        <v>2.09</v>
      </c>
      <c r="G36" s="37">
        <v>1.84</v>
      </c>
      <c r="H36" s="37">
        <v>6.05</v>
      </c>
      <c r="I36" s="37">
        <v>1.81</v>
      </c>
      <c r="J36" s="38">
        <v>0.98</v>
      </c>
      <c r="K36" s="22"/>
      <c r="L36" s="22"/>
      <c r="M36" s="22"/>
      <c r="N36" s="22"/>
      <c r="O36" s="22"/>
      <c r="P36" s="22"/>
    </row>
    <row r="37" spans="1:16" ht="39" customHeight="1" x14ac:dyDescent="0.15">
      <c r="A37" s="22"/>
      <c r="B37" s="35"/>
      <c r="C37" s="1242" t="s">
        <v>566</v>
      </c>
      <c r="D37" s="1243"/>
      <c r="E37" s="1244"/>
      <c r="F37" s="36">
        <v>0.31</v>
      </c>
      <c r="G37" s="37">
        <v>0.36</v>
      </c>
      <c r="H37" s="37">
        <v>0.42</v>
      </c>
      <c r="I37" s="37">
        <v>0.46</v>
      </c>
      <c r="J37" s="38">
        <v>0.48</v>
      </c>
      <c r="K37" s="22"/>
      <c r="L37" s="22"/>
      <c r="M37" s="22"/>
      <c r="N37" s="22"/>
      <c r="O37" s="22"/>
      <c r="P37" s="22"/>
    </row>
    <row r="38" spans="1:16" ht="39" customHeight="1" x14ac:dyDescent="0.15">
      <c r="A38" s="22"/>
      <c r="B38" s="35"/>
      <c r="C38" s="1242" t="s">
        <v>567</v>
      </c>
      <c r="D38" s="1243"/>
      <c r="E38" s="1244"/>
      <c r="F38" s="36">
        <v>1.24</v>
      </c>
      <c r="G38" s="37">
        <v>1.34</v>
      </c>
      <c r="H38" s="37">
        <v>0.9</v>
      </c>
      <c r="I38" s="37">
        <v>0.6</v>
      </c>
      <c r="J38" s="38">
        <v>0.41</v>
      </c>
      <c r="K38" s="22"/>
      <c r="L38" s="22"/>
      <c r="M38" s="22"/>
      <c r="N38" s="22"/>
      <c r="O38" s="22"/>
      <c r="P38" s="22"/>
    </row>
    <row r="39" spans="1:16" ht="39" customHeight="1" x14ac:dyDescent="0.15">
      <c r="A39" s="22"/>
      <c r="B39" s="35"/>
      <c r="C39" s="1242" t="s">
        <v>568</v>
      </c>
      <c r="D39" s="1243"/>
      <c r="E39" s="1244"/>
      <c r="F39" s="36">
        <v>3.39</v>
      </c>
      <c r="G39" s="37">
        <v>3.45</v>
      </c>
      <c r="H39" s="37">
        <v>1.81</v>
      </c>
      <c r="I39" s="37">
        <v>0.13</v>
      </c>
      <c r="J39" s="38">
        <v>0.36</v>
      </c>
      <c r="K39" s="22"/>
      <c r="L39" s="22"/>
      <c r="M39" s="22"/>
      <c r="N39" s="22"/>
      <c r="O39" s="22"/>
      <c r="P39" s="22"/>
    </row>
    <row r="40" spans="1:16" ht="39" customHeight="1" x14ac:dyDescent="0.15">
      <c r="A40" s="22"/>
      <c r="B40" s="35"/>
      <c r="C40" s="1242" t="s">
        <v>569</v>
      </c>
      <c r="D40" s="1243"/>
      <c r="E40" s="1244"/>
      <c r="F40" s="36">
        <v>0.16</v>
      </c>
      <c r="G40" s="37">
        <v>0.14000000000000001</v>
      </c>
      <c r="H40" s="37">
        <v>0.16</v>
      </c>
      <c r="I40" s="37">
        <v>0.1</v>
      </c>
      <c r="J40" s="38">
        <v>7.0000000000000007E-2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571</v>
      </c>
      <c r="D43" s="1246"/>
      <c r="E43" s="1247"/>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ENLGqZ9b7+hxI/YdOQ63tC4pZNchfgb72UyJL6EiWGqcjeFQlWZDETwNHlb/4thskobPscNhlMQ17PX+KXUww==" saltValue="DKpyRg9yB2J+lj/5/eRl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269</v>
      </c>
      <c r="L45" s="60">
        <v>262</v>
      </c>
      <c r="M45" s="60">
        <v>246</v>
      </c>
      <c r="N45" s="60">
        <v>260</v>
      </c>
      <c r="O45" s="61">
        <v>296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x14ac:dyDescent="0.15">
      <c r="A48" s="48"/>
      <c r="B48" s="1270"/>
      <c r="C48" s="1271"/>
      <c r="D48" s="62"/>
      <c r="E48" s="1252" t="s">
        <v>15</v>
      </c>
      <c r="F48" s="1252"/>
      <c r="G48" s="1252"/>
      <c r="H48" s="1252"/>
      <c r="I48" s="1252"/>
      <c r="J48" s="1253"/>
      <c r="K48" s="63">
        <v>120</v>
      </c>
      <c r="L48" s="64">
        <v>116</v>
      </c>
      <c r="M48" s="64">
        <v>128</v>
      </c>
      <c r="N48" s="64">
        <v>140</v>
      </c>
      <c r="O48" s="65">
        <v>150</v>
      </c>
      <c r="P48" s="48"/>
      <c r="Q48" s="48"/>
      <c r="R48" s="48"/>
      <c r="S48" s="48"/>
      <c r="T48" s="48"/>
      <c r="U48" s="48"/>
    </row>
    <row r="49" spans="1:21" ht="30.75" customHeight="1" x14ac:dyDescent="0.15">
      <c r="A49" s="48"/>
      <c r="B49" s="1270"/>
      <c r="C49" s="1271"/>
      <c r="D49" s="62"/>
      <c r="E49" s="1252" t="s">
        <v>16</v>
      </c>
      <c r="F49" s="1252"/>
      <c r="G49" s="1252"/>
      <c r="H49" s="1252"/>
      <c r="I49" s="1252"/>
      <c r="J49" s="1253"/>
      <c r="K49" s="63">
        <v>10</v>
      </c>
      <c r="L49" s="64">
        <v>10</v>
      </c>
      <c r="M49" s="64">
        <v>5</v>
      </c>
      <c r="N49" s="64">
        <v>3</v>
      </c>
      <c r="O49" s="65">
        <v>4</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513</v>
      </c>
      <c r="L51" s="64" t="s">
        <v>513</v>
      </c>
      <c r="M51" s="64" t="s">
        <v>513</v>
      </c>
      <c r="N51" s="64" t="s">
        <v>513</v>
      </c>
      <c r="O51" s="65" t="s">
        <v>513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259</v>
      </c>
      <c r="L52" s="64">
        <v>250</v>
      </c>
      <c r="M52" s="64">
        <v>231</v>
      </c>
      <c r="N52" s="64">
        <v>233</v>
      </c>
      <c r="O52" s="65">
        <v>254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140</v>
      </c>
      <c r="L53" s="69">
        <v>138</v>
      </c>
      <c r="M53" s="69">
        <v>148</v>
      </c>
      <c r="N53" s="69">
        <v>170</v>
      </c>
      <c r="O53" s="70">
        <v>196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602</v>
      </c>
      <c r="L57" s="84" t="s">
        <v>603</v>
      </c>
      <c r="M57" s="84" t="s">
        <v>603</v>
      </c>
      <c r="N57" s="84" t="s">
        <v>603</v>
      </c>
      <c r="O57" s="84" t="s">
        <v>603</v>
      </c>
    </row>
    <row r="58" spans="1:21" ht="31.5" customHeight="1" thickBot="1" x14ac:dyDescent="0.2">
      <c r="B58" s="1260"/>
      <c r="C58" s="1261"/>
      <c r="D58" s="1265" t="s">
        <v>27</v>
      </c>
      <c r="E58" s="1266"/>
      <c r="F58" s="1266"/>
      <c r="G58" s="1266"/>
      <c r="H58" s="1266"/>
      <c r="I58" s="1266"/>
      <c r="J58" s="1267"/>
      <c r="K58" s="85" t="s">
        <v>603</v>
      </c>
      <c r="L58" s="86" t="s">
        <v>603</v>
      </c>
      <c r="M58" s="86" t="s">
        <v>603</v>
      </c>
      <c r="N58" s="86" t="s">
        <v>603</v>
      </c>
      <c r="O58" s="86" t="s">
        <v>603</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sI4lijvAb4nwLULlxUxFpmn1RCAYK/xkkGKZ7td+8/uuDmMMkIIM0u4xxPF+26KzEUQcAChdl9/Knu4QFyQmw==" saltValue="FSG2gibT9DHMJB1XN3Dl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555</v>
      </c>
      <c r="J40" s="98" t="s">
        <v>556</v>
      </c>
      <c r="K40" s="98" t="s">
        <v>557</v>
      </c>
      <c r="L40" s="98" t="s">
        <v>558</v>
      </c>
      <c r="M40" s="99" t="s">
        <v>559</v>
      </c>
    </row>
    <row r="41" spans="2:13" ht="27.75" customHeight="1" x14ac:dyDescent="0.15">
      <c r="B41" s="1288" t="s">
        <v>30</v>
      </c>
      <c r="C41" s="1289"/>
      <c r="D41" s="100"/>
      <c r="E41" s="1290" t="s">
        <v>31</v>
      </c>
      <c r="F41" s="1290"/>
      <c r="G41" s="1290"/>
      <c r="H41" s="1291"/>
      <c r="I41" s="101">
        <v>2582</v>
      </c>
      <c r="J41" s="102">
        <v>2754</v>
      </c>
      <c r="K41" s="102">
        <v>2775</v>
      </c>
      <c r="L41" s="102">
        <v>3378</v>
      </c>
      <c r="M41" s="103">
        <v>3398</v>
      </c>
    </row>
    <row r="42" spans="2:13" ht="27.75" customHeight="1" x14ac:dyDescent="0.15">
      <c r="B42" s="1278"/>
      <c r="C42" s="1279"/>
      <c r="D42" s="104"/>
      <c r="E42" s="1282" t="s">
        <v>32</v>
      </c>
      <c r="F42" s="1282"/>
      <c r="G42" s="1282"/>
      <c r="H42" s="1283"/>
      <c r="I42" s="105">
        <v>1</v>
      </c>
      <c r="J42" s="106">
        <v>1</v>
      </c>
      <c r="K42" s="106">
        <v>1</v>
      </c>
      <c r="L42" s="106">
        <v>1</v>
      </c>
      <c r="M42" s="107">
        <v>1</v>
      </c>
    </row>
    <row r="43" spans="2:13" ht="27.75" customHeight="1" x14ac:dyDescent="0.15">
      <c r="B43" s="1278"/>
      <c r="C43" s="1279"/>
      <c r="D43" s="104"/>
      <c r="E43" s="1282" t="s">
        <v>33</v>
      </c>
      <c r="F43" s="1282"/>
      <c r="G43" s="1282"/>
      <c r="H43" s="1283"/>
      <c r="I43" s="105">
        <v>1177</v>
      </c>
      <c r="J43" s="106">
        <v>1119</v>
      </c>
      <c r="K43" s="106">
        <v>1102</v>
      </c>
      <c r="L43" s="106">
        <v>1046</v>
      </c>
      <c r="M43" s="107">
        <v>964</v>
      </c>
    </row>
    <row r="44" spans="2:13" ht="27.75" customHeight="1" x14ac:dyDescent="0.15">
      <c r="B44" s="1278"/>
      <c r="C44" s="1279"/>
      <c r="D44" s="104"/>
      <c r="E44" s="1282" t="s">
        <v>34</v>
      </c>
      <c r="F44" s="1282"/>
      <c r="G44" s="1282"/>
      <c r="H44" s="1283"/>
      <c r="I44" s="105">
        <v>27</v>
      </c>
      <c r="J44" s="106">
        <v>19</v>
      </c>
      <c r="K44" s="106">
        <v>19</v>
      </c>
      <c r="L44" s="106">
        <v>25</v>
      </c>
      <c r="M44" s="107">
        <v>28</v>
      </c>
    </row>
    <row r="45" spans="2:13" ht="27.75" customHeight="1" x14ac:dyDescent="0.15">
      <c r="B45" s="1278"/>
      <c r="C45" s="1279"/>
      <c r="D45" s="104"/>
      <c r="E45" s="1282" t="s">
        <v>35</v>
      </c>
      <c r="F45" s="1282"/>
      <c r="G45" s="1282"/>
      <c r="H45" s="1283"/>
      <c r="I45" s="105">
        <v>267</v>
      </c>
      <c r="J45" s="106">
        <v>187</v>
      </c>
      <c r="K45" s="106">
        <v>179</v>
      </c>
      <c r="L45" s="106">
        <v>271</v>
      </c>
      <c r="M45" s="107">
        <v>203</v>
      </c>
    </row>
    <row r="46" spans="2:13" ht="27.75" customHeight="1" x14ac:dyDescent="0.15">
      <c r="B46" s="1278"/>
      <c r="C46" s="1279"/>
      <c r="D46" s="108"/>
      <c r="E46" s="1282" t="s">
        <v>36</v>
      </c>
      <c r="F46" s="1282"/>
      <c r="G46" s="1282"/>
      <c r="H46" s="1283"/>
      <c r="I46" s="105" t="s">
        <v>513</v>
      </c>
      <c r="J46" s="106" t="s">
        <v>513</v>
      </c>
      <c r="K46" s="106" t="s">
        <v>513</v>
      </c>
      <c r="L46" s="106" t="s">
        <v>513</v>
      </c>
      <c r="M46" s="107" t="s">
        <v>513</v>
      </c>
    </row>
    <row r="47" spans="2:13" ht="27.75" customHeight="1" x14ac:dyDescent="0.15">
      <c r="B47" s="1278"/>
      <c r="C47" s="1279"/>
      <c r="D47" s="109"/>
      <c r="E47" s="1292" t="s">
        <v>37</v>
      </c>
      <c r="F47" s="1293"/>
      <c r="G47" s="1293"/>
      <c r="H47" s="1294"/>
      <c r="I47" s="105" t="s">
        <v>513</v>
      </c>
      <c r="J47" s="106" t="s">
        <v>513</v>
      </c>
      <c r="K47" s="106" t="s">
        <v>513</v>
      </c>
      <c r="L47" s="106" t="s">
        <v>513</v>
      </c>
      <c r="M47" s="107" t="s">
        <v>513</v>
      </c>
    </row>
    <row r="48" spans="2:13" ht="27.75" customHeight="1" x14ac:dyDescent="0.15">
      <c r="B48" s="1278"/>
      <c r="C48" s="1279"/>
      <c r="D48" s="104"/>
      <c r="E48" s="1282" t="s">
        <v>38</v>
      </c>
      <c r="F48" s="1282"/>
      <c r="G48" s="1282"/>
      <c r="H48" s="1283"/>
      <c r="I48" s="105" t="s">
        <v>513</v>
      </c>
      <c r="J48" s="106" t="s">
        <v>513</v>
      </c>
      <c r="K48" s="106" t="s">
        <v>513</v>
      </c>
      <c r="L48" s="106" t="s">
        <v>513</v>
      </c>
      <c r="M48" s="107" t="s">
        <v>513</v>
      </c>
    </row>
    <row r="49" spans="2:13" ht="27.75" customHeight="1" x14ac:dyDescent="0.15">
      <c r="B49" s="1280"/>
      <c r="C49" s="1281"/>
      <c r="D49" s="104"/>
      <c r="E49" s="1282" t="s">
        <v>39</v>
      </c>
      <c r="F49" s="1282"/>
      <c r="G49" s="1282"/>
      <c r="H49" s="1283"/>
      <c r="I49" s="105" t="s">
        <v>513</v>
      </c>
      <c r="J49" s="106" t="s">
        <v>513</v>
      </c>
      <c r="K49" s="106" t="s">
        <v>513</v>
      </c>
      <c r="L49" s="106" t="s">
        <v>513</v>
      </c>
      <c r="M49" s="107" t="s">
        <v>513</v>
      </c>
    </row>
    <row r="50" spans="2:13" ht="27.75" customHeight="1" x14ac:dyDescent="0.15">
      <c r="B50" s="1276" t="s">
        <v>40</v>
      </c>
      <c r="C50" s="1277"/>
      <c r="D50" s="110"/>
      <c r="E50" s="1282" t="s">
        <v>41</v>
      </c>
      <c r="F50" s="1282"/>
      <c r="G50" s="1282"/>
      <c r="H50" s="1283"/>
      <c r="I50" s="105">
        <v>1552</v>
      </c>
      <c r="J50" s="106">
        <v>1535</v>
      </c>
      <c r="K50" s="106">
        <v>1229</v>
      </c>
      <c r="L50" s="106">
        <v>1161</v>
      </c>
      <c r="M50" s="107">
        <v>1178</v>
      </c>
    </row>
    <row r="51" spans="2:13" ht="27.75" customHeight="1" x14ac:dyDescent="0.15">
      <c r="B51" s="1278"/>
      <c r="C51" s="1279"/>
      <c r="D51" s="104"/>
      <c r="E51" s="1282" t="s">
        <v>42</v>
      </c>
      <c r="F51" s="1282"/>
      <c r="G51" s="1282"/>
      <c r="H51" s="1283"/>
      <c r="I51" s="105">
        <v>13</v>
      </c>
      <c r="J51" s="106">
        <v>10</v>
      </c>
      <c r="K51" s="106">
        <v>7</v>
      </c>
      <c r="L51" s="106">
        <v>4</v>
      </c>
      <c r="M51" s="107">
        <v>1</v>
      </c>
    </row>
    <row r="52" spans="2:13" ht="27.75" customHeight="1" x14ac:dyDescent="0.15">
      <c r="B52" s="1280"/>
      <c r="C52" s="1281"/>
      <c r="D52" s="104"/>
      <c r="E52" s="1282" t="s">
        <v>43</v>
      </c>
      <c r="F52" s="1282"/>
      <c r="G52" s="1282"/>
      <c r="H52" s="1283"/>
      <c r="I52" s="105">
        <v>2198</v>
      </c>
      <c r="J52" s="106">
        <v>2380</v>
      </c>
      <c r="K52" s="106">
        <v>2323</v>
      </c>
      <c r="L52" s="106">
        <v>2782</v>
      </c>
      <c r="M52" s="107">
        <v>2764</v>
      </c>
    </row>
    <row r="53" spans="2:13" ht="27.75" customHeight="1" thickBot="1" x14ac:dyDescent="0.2">
      <c r="B53" s="1284" t="s">
        <v>44</v>
      </c>
      <c r="C53" s="1285"/>
      <c r="D53" s="111"/>
      <c r="E53" s="1286" t="s">
        <v>45</v>
      </c>
      <c r="F53" s="1286"/>
      <c r="G53" s="1286"/>
      <c r="H53" s="1287"/>
      <c r="I53" s="112">
        <v>291</v>
      </c>
      <c r="J53" s="113">
        <v>156</v>
      </c>
      <c r="K53" s="113">
        <v>518</v>
      </c>
      <c r="L53" s="113">
        <v>774</v>
      </c>
      <c r="M53" s="114">
        <v>651</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fnnmGvYVklskfBZmGaLFTYkeh+oVCQO4s5Fw0wLGG8KJ5Nz5OpDupYw29CIyWem6MQJ6JBFzDrl0dyJ9A30TQ==" saltValue="jHnJwGub0Yx8SzXbIDf9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557</v>
      </c>
      <c r="G54" s="123" t="s">
        <v>558</v>
      </c>
      <c r="H54" s="124" t="s">
        <v>559</v>
      </c>
    </row>
    <row r="55" spans="2:8" ht="52.5" customHeight="1" x14ac:dyDescent="0.15">
      <c r="B55" s="125"/>
      <c r="C55" s="1303" t="s">
        <v>48</v>
      </c>
      <c r="D55" s="1303"/>
      <c r="E55" s="1304"/>
      <c r="F55" s="126">
        <v>932</v>
      </c>
      <c r="G55" s="126">
        <v>882</v>
      </c>
      <c r="H55" s="127">
        <v>882</v>
      </c>
    </row>
    <row r="56" spans="2:8" ht="52.5" customHeight="1" x14ac:dyDescent="0.15">
      <c r="B56" s="128"/>
      <c r="C56" s="1305" t="s">
        <v>49</v>
      </c>
      <c r="D56" s="1305"/>
      <c r="E56" s="1306"/>
      <c r="F56" s="129">
        <v>1</v>
      </c>
      <c r="G56" s="129">
        <v>1</v>
      </c>
      <c r="H56" s="130">
        <v>1</v>
      </c>
    </row>
    <row r="57" spans="2:8" ht="53.25" customHeight="1" x14ac:dyDescent="0.15">
      <c r="B57" s="128"/>
      <c r="C57" s="1307" t="s">
        <v>50</v>
      </c>
      <c r="D57" s="1307"/>
      <c r="E57" s="1308"/>
      <c r="F57" s="131">
        <v>189</v>
      </c>
      <c r="G57" s="131">
        <v>178</v>
      </c>
      <c r="H57" s="132">
        <v>189</v>
      </c>
    </row>
    <row r="58" spans="2:8" ht="45.75" customHeight="1" x14ac:dyDescent="0.15">
      <c r="B58" s="133"/>
      <c r="C58" s="1295" t="s">
        <v>592</v>
      </c>
      <c r="D58" s="1296"/>
      <c r="E58" s="1297"/>
      <c r="F58" s="134">
        <v>122</v>
      </c>
      <c r="G58" s="134">
        <v>122</v>
      </c>
      <c r="H58" s="135">
        <v>122</v>
      </c>
    </row>
    <row r="59" spans="2:8" ht="45.75" customHeight="1" x14ac:dyDescent="0.15">
      <c r="B59" s="133"/>
      <c r="C59" s="1295" t="s">
        <v>593</v>
      </c>
      <c r="D59" s="1296"/>
      <c r="E59" s="1297"/>
      <c r="F59" s="134">
        <v>55</v>
      </c>
      <c r="G59" s="134">
        <v>26</v>
      </c>
      <c r="H59" s="135">
        <v>32</v>
      </c>
    </row>
    <row r="60" spans="2:8" ht="45.75" customHeight="1" x14ac:dyDescent="0.15">
      <c r="B60" s="133"/>
      <c r="C60" s="1295" t="s">
        <v>594</v>
      </c>
      <c r="D60" s="1296"/>
      <c r="E60" s="1297"/>
      <c r="F60" s="134">
        <v>5</v>
      </c>
      <c r="G60" s="134">
        <v>15</v>
      </c>
      <c r="H60" s="135">
        <v>16</v>
      </c>
    </row>
    <row r="61" spans="2:8" ht="45.75" customHeight="1" x14ac:dyDescent="0.15">
      <c r="B61" s="133"/>
      <c r="C61" s="1295" t="s">
        <v>595</v>
      </c>
      <c r="D61" s="1296"/>
      <c r="E61" s="1297"/>
      <c r="F61" s="134" t="s">
        <v>597</v>
      </c>
      <c r="G61" s="134">
        <v>8</v>
      </c>
      <c r="H61" s="135">
        <v>12</v>
      </c>
    </row>
    <row r="62" spans="2:8" ht="45.75" customHeight="1" thickBot="1" x14ac:dyDescent="0.2">
      <c r="B62" s="136"/>
      <c r="C62" s="1298" t="s">
        <v>596</v>
      </c>
      <c r="D62" s="1299"/>
      <c r="E62" s="1300"/>
      <c r="F62" s="137" t="s">
        <v>597</v>
      </c>
      <c r="G62" s="137">
        <v>1</v>
      </c>
      <c r="H62" s="138">
        <v>7</v>
      </c>
    </row>
    <row r="63" spans="2:8" ht="52.5" customHeight="1" thickBot="1" x14ac:dyDescent="0.2">
      <c r="B63" s="139"/>
      <c r="C63" s="1301" t="s">
        <v>51</v>
      </c>
      <c r="D63" s="1301"/>
      <c r="E63" s="1302"/>
      <c r="F63" s="140">
        <v>1122</v>
      </c>
      <c r="G63" s="140">
        <v>1061</v>
      </c>
      <c r="H63" s="141">
        <v>1073</v>
      </c>
    </row>
    <row r="64" spans="2:8" ht="15" customHeight="1" x14ac:dyDescent="0.15"/>
  </sheetData>
  <sheetProtection algorithmName="SHA-512" hashValue="Cq2FzQ+GNjcvLyfny9Z4ooceprFddbbItU64ggQpZZjqmIBaa5+uBiCzY4y8oi2VlaLMI++d56yR+WZxhFNgDw==" saltValue="xMECHDvbdnabLI04RKqI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V39" sqref="AV3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0"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613</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616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611</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610</v>
      </c>
      <c r="AO51" s="1312"/>
      <c r="AP51" s="1312"/>
      <c r="AQ51" s="1312"/>
      <c r="AR51" s="1312"/>
      <c r="AS51" s="1312"/>
      <c r="AT51" s="1312"/>
      <c r="AU51" s="1312"/>
      <c r="AV51" s="1312"/>
      <c r="AW51" s="1312"/>
      <c r="AX51" s="1312"/>
      <c r="AY51" s="1312"/>
      <c r="AZ51" s="1312"/>
      <c r="BA51" s="1312"/>
      <c r="BB51" s="1312" t="s">
        <v>608</v>
      </c>
      <c r="BC51" s="1312"/>
      <c r="BD51" s="1312"/>
      <c r="BE51" s="1312"/>
      <c r="BF51" s="1312"/>
      <c r="BG51" s="1312"/>
      <c r="BH51" s="1312"/>
      <c r="BI51" s="1312"/>
      <c r="BJ51" s="1312"/>
      <c r="BK51" s="1312"/>
      <c r="BL51" s="1312"/>
      <c r="BM51" s="1312"/>
      <c r="BN51" s="1312"/>
      <c r="BO51" s="1312"/>
      <c r="BP51" s="1331"/>
      <c r="BQ51" s="1309"/>
      <c r="BR51" s="1309"/>
      <c r="BS51" s="1309"/>
      <c r="BT51" s="1309"/>
      <c r="BU51" s="1309"/>
      <c r="BV51" s="1309"/>
      <c r="BW51" s="1309"/>
      <c r="BX51" s="1309">
        <v>12.2</v>
      </c>
      <c r="BY51" s="1309"/>
      <c r="BZ51" s="1309"/>
      <c r="CA51" s="1309"/>
      <c r="CB51" s="1309"/>
      <c r="CC51" s="1309"/>
      <c r="CD51" s="1309"/>
      <c r="CE51" s="1309"/>
      <c r="CF51" s="1309">
        <v>41.2</v>
      </c>
      <c r="CG51" s="1309"/>
      <c r="CH51" s="1309"/>
      <c r="CI51" s="1309"/>
      <c r="CJ51" s="1309"/>
      <c r="CK51" s="1309"/>
      <c r="CL51" s="1309"/>
      <c r="CM51" s="1309"/>
      <c r="CN51" s="1309">
        <v>61.3</v>
      </c>
      <c r="CO51" s="1309"/>
      <c r="CP51" s="1309"/>
      <c r="CQ51" s="1309"/>
      <c r="CR51" s="1309"/>
      <c r="CS51" s="1309"/>
      <c r="CT51" s="1309"/>
      <c r="CU51" s="1309"/>
      <c r="CV51" s="1309">
        <v>48.1</v>
      </c>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615</v>
      </c>
      <c r="BC53" s="1312"/>
      <c r="BD53" s="1312"/>
      <c r="BE53" s="1312"/>
      <c r="BF53" s="1312"/>
      <c r="BG53" s="1312"/>
      <c r="BH53" s="1312"/>
      <c r="BI53" s="1312"/>
      <c r="BJ53" s="1312"/>
      <c r="BK53" s="1312"/>
      <c r="BL53" s="1312"/>
      <c r="BM53" s="1312"/>
      <c r="BN53" s="1312"/>
      <c r="BO53" s="1312"/>
      <c r="BP53" s="1331"/>
      <c r="BQ53" s="1309"/>
      <c r="BR53" s="1309"/>
      <c r="BS53" s="1309"/>
      <c r="BT53" s="1309"/>
      <c r="BU53" s="1309"/>
      <c r="BV53" s="1309"/>
      <c r="BW53" s="1309"/>
      <c r="BX53" s="1309">
        <v>75.400000000000006</v>
      </c>
      <c r="BY53" s="1309"/>
      <c r="BZ53" s="1309"/>
      <c r="CA53" s="1309"/>
      <c r="CB53" s="1309"/>
      <c r="CC53" s="1309"/>
      <c r="CD53" s="1309"/>
      <c r="CE53" s="1309"/>
      <c r="CF53" s="1309">
        <v>86.3</v>
      </c>
      <c r="CG53" s="1309"/>
      <c r="CH53" s="1309"/>
      <c r="CI53" s="1309"/>
      <c r="CJ53" s="1309"/>
      <c r="CK53" s="1309"/>
      <c r="CL53" s="1309"/>
      <c r="CM53" s="1309"/>
      <c r="CN53" s="1309">
        <v>86.6</v>
      </c>
      <c r="CO53" s="1309"/>
      <c r="CP53" s="1309"/>
      <c r="CQ53" s="1309"/>
      <c r="CR53" s="1309"/>
      <c r="CS53" s="1309"/>
      <c r="CT53" s="1309"/>
      <c r="CU53" s="1309"/>
      <c r="CV53" s="1309">
        <v>87.7</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609</v>
      </c>
      <c r="AO55" s="1311"/>
      <c r="AP55" s="1311"/>
      <c r="AQ55" s="1311"/>
      <c r="AR55" s="1311"/>
      <c r="AS55" s="1311"/>
      <c r="AT55" s="1311"/>
      <c r="AU55" s="1311"/>
      <c r="AV55" s="1311"/>
      <c r="AW55" s="1311"/>
      <c r="AX55" s="1311"/>
      <c r="AY55" s="1311"/>
      <c r="AZ55" s="1311"/>
      <c r="BA55" s="1311"/>
      <c r="BB55" s="1312" t="s">
        <v>608</v>
      </c>
      <c r="BC55" s="1312"/>
      <c r="BD55" s="1312"/>
      <c r="BE55" s="1312"/>
      <c r="BF55" s="1312"/>
      <c r="BG55" s="1312"/>
      <c r="BH55" s="1312"/>
      <c r="BI55" s="1312"/>
      <c r="BJ55" s="1312"/>
      <c r="BK55" s="1312"/>
      <c r="BL55" s="1312"/>
      <c r="BM55" s="1312"/>
      <c r="BN55" s="1312"/>
      <c r="BO55" s="1312"/>
      <c r="BP55" s="133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615</v>
      </c>
      <c r="BC57" s="1312"/>
      <c r="BD57" s="1312"/>
      <c r="BE57" s="1312"/>
      <c r="BF57" s="1312"/>
      <c r="BG57" s="1312"/>
      <c r="BH57" s="1312"/>
      <c r="BI57" s="1312"/>
      <c r="BJ57" s="1312"/>
      <c r="BK57" s="1312"/>
      <c r="BL57" s="1312"/>
      <c r="BM57" s="1312"/>
      <c r="BN57" s="1312"/>
      <c r="BO57" s="1312"/>
      <c r="BP57" s="1331"/>
      <c r="BQ57" s="1309"/>
      <c r="BR57" s="1309"/>
      <c r="BS57" s="1309"/>
      <c r="BT57" s="1309"/>
      <c r="BU57" s="1309"/>
      <c r="BV57" s="1309"/>
      <c r="BW57" s="1309"/>
      <c r="BX57" s="1309">
        <v>58.4</v>
      </c>
      <c r="BY57" s="1309"/>
      <c r="BZ57" s="1309"/>
      <c r="CA57" s="1309"/>
      <c r="CB57" s="1309"/>
      <c r="CC57" s="1309"/>
      <c r="CD57" s="1309"/>
      <c r="CE57" s="1309"/>
      <c r="CF57" s="1309">
        <v>61.8</v>
      </c>
      <c r="CG57" s="1309"/>
      <c r="CH57" s="1309"/>
      <c r="CI57" s="1309"/>
      <c r="CJ57" s="1309"/>
      <c r="CK57" s="1309"/>
      <c r="CL57" s="1309"/>
      <c r="CM57" s="1309"/>
      <c r="CN57" s="1309">
        <v>63.1</v>
      </c>
      <c r="CO57" s="1309"/>
      <c r="CP57" s="1309"/>
      <c r="CQ57" s="1309"/>
      <c r="CR57" s="1309"/>
      <c r="CS57" s="1309"/>
      <c r="CT57" s="1309"/>
      <c r="CU57" s="1309"/>
      <c r="CV57" s="1309">
        <v>62.4</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614</v>
      </c>
    </row>
    <row r="64" spans="1:109" ht="13.5" x14ac:dyDescent="0.15">
      <c r="B64" s="387"/>
      <c r="G64" s="403"/>
      <c r="I64" s="405"/>
      <c r="J64" s="405"/>
      <c r="K64" s="405"/>
      <c r="L64" s="405"/>
      <c r="M64" s="405"/>
      <c r="N64" s="404"/>
      <c r="AM64" s="403"/>
      <c r="AN64" s="403" t="s">
        <v>613</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612</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611</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610</v>
      </c>
      <c r="AO73" s="1312"/>
      <c r="AP73" s="1312"/>
      <c r="AQ73" s="1312"/>
      <c r="AR73" s="1312"/>
      <c r="AS73" s="1312"/>
      <c r="AT73" s="1312"/>
      <c r="AU73" s="1312"/>
      <c r="AV73" s="1312"/>
      <c r="AW73" s="1312"/>
      <c r="AX73" s="1312"/>
      <c r="AY73" s="1312"/>
      <c r="AZ73" s="1312"/>
      <c r="BA73" s="1312"/>
      <c r="BB73" s="1312" t="s">
        <v>608</v>
      </c>
      <c r="BC73" s="1312"/>
      <c r="BD73" s="1312"/>
      <c r="BE73" s="1312"/>
      <c r="BF73" s="1312"/>
      <c r="BG73" s="1312"/>
      <c r="BH73" s="1312"/>
      <c r="BI73" s="1312"/>
      <c r="BJ73" s="1312"/>
      <c r="BK73" s="1312"/>
      <c r="BL73" s="1312"/>
      <c r="BM73" s="1312"/>
      <c r="BN73" s="1312"/>
      <c r="BO73" s="1312"/>
      <c r="BP73" s="1309">
        <v>21.8</v>
      </c>
      <c r="BQ73" s="1309"/>
      <c r="BR73" s="1309"/>
      <c r="BS73" s="1309"/>
      <c r="BT73" s="1309"/>
      <c r="BU73" s="1309"/>
      <c r="BV73" s="1309"/>
      <c r="BW73" s="1309"/>
      <c r="BX73" s="1309">
        <v>12.2</v>
      </c>
      <c r="BY73" s="1309"/>
      <c r="BZ73" s="1309"/>
      <c r="CA73" s="1309"/>
      <c r="CB73" s="1309"/>
      <c r="CC73" s="1309"/>
      <c r="CD73" s="1309"/>
      <c r="CE73" s="1309"/>
      <c r="CF73" s="1309">
        <v>41.2</v>
      </c>
      <c r="CG73" s="1309"/>
      <c r="CH73" s="1309"/>
      <c r="CI73" s="1309"/>
      <c r="CJ73" s="1309"/>
      <c r="CK73" s="1309"/>
      <c r="CL73" s="1309"/>
      <c r="CM73" s="1309"/>
      <c r="CN73" s="1309">
        <v>61.3</v>
      </c>
      <c r="CO73" s="1309"/>
      <c r="CP73" s="1309"/>
      <c r="CQ73" s="1309"/>
      <c r="CR73" s="1309"/>
      <c r="CS73" s="1309"/>
      <c r="CT73" s="1309"/>
      <c r="CU73" s="1309"/>
      <c r="CV73" s="1309">
        <v>48.1</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607</v>
      </c>
      <c r="BC75" s="1312"/>
      <c r="BD75" s="1312"/>
      <c r="BE75" s="1312"/>
      <c r="BF75" s="1312"/>
      <c r="BG75" s="1312"/>
      <c r="BH75" s="1312"/>
      <c r="BI75" s="1312"/>
      <c r="BJ75" s="1312"/>
      <c r="BK75" s="1312"/>
      <c r="BL75" s="1312"/>
      <c r="BM75" s="1312"/>
      <c r="BN75" s="1312"/>
      <c r="BO75" s="1312"/>
      <c r="BP75" s="1309">
        <v>10.199999999999999</v>
      </c>
      <c r="BQ75" s="1309"/>
      <c r="BR75" s="1309"/>
      <c r="BS75" s="1309"/>
      <c r="BT75" s="1309"/>
      <c r="BU75" s="1309"/>
      <c r="BV75" s="1309"/>
      <c r="BW75" s="1309"/>
      <c r="BX75" s="1309">
        <v>10.199999999999999</v>
      </c>
      <c r="BY75" s="1309"/>
      <c r="BZ75" s="1309"/>
      <c r="CA75" s="1309"/>
      <c r="CB75" s="1309"/>
      <c r="CC75" s="1309"/>
      <c r="CD75" s="1309"/>
      <c r="CE75" s="1309"/>
      <c r="CF75" s="1309">
        <v>11</v>
      </c>
      <c r="CG75" s="1309"/>
      <c r="CH75" s="1309"/>
      <c r="CI75" s="1309"/>
      <c r="CJ75" s="1309"/>
      <c r="CK75" s="1309"/>
      <c r="CL75" s="1309"/>
      <c r="CM75" s="1309"/>
      <c r="CN75" s="1309">
        <v>12</v>
      </c>
      <c r="CO75" s="1309"/>
      <c r="CP75" s="1309"/>
      <c r="CQ75" s="1309"/>
      <c r="CR75" s="1309"/>
      <c r="CS75" s="1309"/>
      <c r="CT75" s="1309"/>
      <c r="CU75" s="1309"/>
      <c r="CV75" s="1309">
        <v>13.2</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609</v>
      </c>
      <c r="AO77" s="1311"/>
      <c r="AP77" s="1311"/>
      <c r="AQ77" s="1311"/>
      <c r="AR77" s="1311"/>
      <c r="AS77" s="1311"/>
      <c r="AT77" s="1311"/>
      <c r="AU77" s="1311"/>
      <c r="AV77" s="1311"/>
      <c r="AW77" s="1311"/>
      <c r="AX77" s="1311"/>
      <c r="AY77" s="1311"/>
      <c r="AZ77" s="1311"/>
      <c r="BA77" s="1311"/>
      <c r="BB77" s="1312" t="s">
        <v>608</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607</v>
      </c>
      <c r="BC79" s="1312"/>
      <c r="BD79" s="1312"/>
      <c r="BE79" s="1312"/>
      <c r="BF79" s="1312"/>
      <c r="BG79" s="1312"/>
      <c r="BH79" s="1312"/>
      <c r="BI79" s="1312"/>
      <c r="BJ79" s="1312"/>
      <c r="BK79" s="1312"/>
      <c r="BL79" s="1312"/>
      <c r="BM79" s="1312"/>
      <c r="BN79" s="1312"/>
      <c r="BO79" s="1312"/>
      <c r="BP79" s="1309">
        <v>6</v>
      </c>
      <c r="BQ79" s="1309"/>
      <c r="BR79" s="1309"/>
      <c r="BS79" s="1309"/>
      <c r="BT79" s="1309"/>
      <c r="BU79" s="1309"/>
      <c r="BV79" s="1309"/>
      <c r="BW79" s="1309"/>
      <c r="BX79" s="1309">
        <v>5.6</v>
      </c>
      <c r="BY79" s="1309"/>
      <c r="BZ79" s="1309"/>
      <c r="CA79" s="1309"/>
      <c r="CB79" s="1309"/>
      <c r="CC79" s="1309"/>
      <c r="CD79" s="1309"/>
      <c r="CE79" s="1309"/>
      <c r="CF79" s="1309">
        <v>5.3</v>
      </c>
      <c r="CG79" s="1309"/>
      <c r="CH79" s="1309"/>
      <c r="CI79" s="1309"/>
      <c r="CJ79" s="1309"/>
      <c r="CK79" s="1309"/>
      <c r="CL79" s="1309"/>
      <c r="CM79" s="1309"/>
      <c r="CN79" s="1309">
        <v>5.8</v>
      </c>
      <c r="CO79" s="1309"/>
      <c r="CP79" s="1309"/>
      <c r="CQ79" s="1309"/>
      <c r="CR79" s="1309"/>
      <c r="CS79" s="1309"/>
      <c r="CT79" s="1309"/>
      <c r="CU79" s="1309"/>
      <c r="CV79" s="1309">
        <v>5.8</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xDjzLz9YrjGc1B3fuSAPYA34jRSRhZzQIgUGIOhKIYi7svmUJiuAN7iaOih1tPogvQ6UsvOFe3vZsnlgPVyiWg==" saltValue="dD8Hx0Bs6foMzrZOxXAIL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V39" sqref="AV3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sheetData>
  <sheetProtection algorithmName="SHA-512" hashValue="WRmSKPl31sRcaMdeq6wP8Rz7ZPNGuBWol9AXXP+nauD392A9mF49J+hDQ/GBs8iRZGZYaulqW0rbBl3Uc1sGZQ==" saltValue="+cVvczYkAxdZxlQb/RSM0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V39" sqref="AV3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sheetData>
  <sheetProtection algorithmName="SHA-512" hashValue="x9rDUF++7mFaqod+n9kuLT14PaI/RLZvbtIVQh78Bu3TkF5E2GYc9GgkgWtBdMCdiG9hJgIY65x6ntQ+7oJGLw==" saltValue="KYRic9SAVfpTFwUFa9a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552</v>
      </c>
      <c r="G2" s="155"/>
      <c r="H2" s="156"/>
    </row>
    <row r="3" spans="1:8" x14ac:dyDescent="0.15">
      <c r="A3" s="152" t="s">
        <v>545</v>
      </c>
      <c r="B3" s="157"/>
      <c r="C3" s="158"/>
      <c r="D3" s="159">
        <v>251741</v>
      </c>
      <c r="E3" s="160"/>
      <c r="F3" s="161">
        <v>237994</v>
      </c>
      <c r="G3" s="162"/>
      <c r="H3" s="163"/>
    </row>
    <row r="4" spans="1:8" x14ac:dyDescent="0.15">
      <c r="A4" s="164"/>
      <c r="B4" s="165"/>
      <c r="C4" s="166"/>
      <c r="D4" s="167">
        <v>204244</v>
      </c>
      <c r="E4" s="168"/>
      <c r="F4" s="169">
        <v>110361</v>
      </c>
      <c r="G4" s="170"/>
      <c r="H4" s="171"/>
    </row>
    <row r="5" spans="1:8" x14ac:dyDescent="0.15">
      <c r="A5" s="152" t="s">
        <v>547</v>
      </c>
      <c r="B5" s="157"/>
      <c r="C5" s="158"/>
      <c r="D5" s="159">
        <v>215006</v>
      </c>
      <c r="E5" s="160"/>
      <c r="F5" s="161">
        <v>267911</v>
      </c>
      <c r="G5" s="162"/>
      <c r="H5" s="163"/>
    </row>
    <row r="6" spans="1:8" x14ac:dyDescent="0.15">
      <c r="A6" s="164"/>
      <c r="B6" s="165"/>
      <c r="C6" s="166"/>
      <c r="D6" s="167">
        <v>158658</v>
      </c>
      <c r="E6" s="168"/>
      <c r="F6" s="169">
        <v>106425</v>
      </c>
      <c r="G6" s="170"/>
      <c r="H6" s="171"/>
    </row>
    <row r="7" spans="1:8" x14ac:dyDescent="0.15">
      <c r="A7" s="152" t="s">
        <v>548</v>
      </c>
      <c r="B7" s="157"/>
      <c r="C7" s="158"/>
      <c r="D7" s="159">
        <v>139917</v>
      </c>
      <c r="E7" s="160"/>
      <c r="F7" s="161">
        <v>228215</v>
      </c>
      <c r="G7" s="162"/>
      <c r="H7" s="163"/>
    </row>
    <row r="8" spans="1:8" x14ac:dyDescent="0.15">
      <c r="A8" s="164"/>
      <c r="B8" s="165"/>
      <c r="C8" s="166"/>
      <c r="D8" s="167">
        <v>87551</v>
      </c>
      <c r="E8" s="168"/>
      <c r="F8" s="169">
        <v>117571</v>
      </c>
      <c r="G8" s="170"/>
      <c r="H8" s="171"/>
    </row>
    <row r="9" spans="1:8" x14ac:dyDescent="0.15">
      <c r="A9" s="152" t="s">
        <v>549</v>
      </c>
      <c r="B9" s="157"/>
      <c r="C9" s="158"/>
      <c r="D9" s="159">
        <v>300350</v>
      </c>
      <c r="E9" s="160"/>
      <c r="F9" s="161">
        <v>264232</v>
      </c>
      <c r="G9" s="162"/>
      <c r="H9" s="163"/>
    </row>
    <row r="10" spans="1:8" x14ac:dyDescent="0.15">
      <c r="A10" s="164"/>
      <c r="B10" s="165"/>
      <c r="C10" s="166"/>
      <c r="D10" s="167">
        <v>105454</v>
      </c>
      <c r="E10" s="168"/>
      <c r="F10" s="169">
        <v>133959</v>
      </c>
      <c r="G10" s="170"/>
      <c r="H10" s="171"/>
    </row>
    <row r="11" spans="1:8" x14ac:dyDescent="0.15">
      <c r="A11" s="152" t="s">
        <v>550</v>
      </c>
      <c r="B11" s="157"/>
      <c r="C11" s="158"/>
      <c r="D11" s="159">
        <v>155511</v>
      </c>
      <c r="E11" s="160"/>
      <c r="F11" s="161">
        <v>263613</v>
      </c>
      <c r="G11" s="162"/>
      <c r="H11" s="163"/>
    </row>
    <row r="12" spans="1:8" x14ac:dyDescent="0.15">
      <c r="A12" s="164"/>
      <c r="B12" s="165"/>
      <c r="C12" s="172"/>
      <c r="D12" s="167">
        <v>83522</v>
      </c>
      <c r="E12" s="168"/>
      <c r="F12" s="169">
        <v>128823</v>
      </c>
      <c r="G12" s="170"/>
      <c r="H12" s="171"/>
    </row>
    <row r="13" spans="1:8" x14ac:dyDescent="0.15">
      <c r="A13" s="152"/>
      <c r="B13" s="157"/>
      <c r="C13" s="173"/>
      <c r="D13" s="174">
        <v>212505</v>
      </c>
      <c r="E13" s="175"/>
      <c r="F13" s="176">
        <v>252393</v>
      </c>
      <c r="G13" s="177"/>
      <c r="H13" s="163"/>
    </row>
    <row r="14" spans="1:8" x14ac:dyDescent="0.15">
      <c r="A14" s="164"/>
      <c r="B14" s="165"/>
      <c r="C14" s="166"/>
      <c r="D14" s="167">
        <v>127886</v>
      </c>
      <c r="E14" s="168"/>
      <c r="F14" s="169">
        <v>119428</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18.82</v>
      </c>
      <c r="C19" s="178">
        <f>ROUND(VALUE(SUBSTITUTE(実質収支比率等に係る経年分析!G$48,"▲","-")),2)</f>
        <v>22.21</v>
      </c>
      <c r="D19" s="178">
        <f>ROUND(VALUE(SUBSTITUTE(実質収支比率等に係る経年分析!H$48,"▲","-")),2)</f>
        <v>20.71</v>
      </c>
      <c r="E19" s="178">
        <f>ROUND(VALUE(SUBSTITUTE(実質収支比率等に係る経年分析!I$48,"▲","-")),2)</f>
        <v>21.59</v>
      </c>
      <c r="F19" s="178">
        <f>ROUND(VALUE(SUBSTITUTE(実質収支比率等に係る経年分析!J$48,"▲","-")),2)</f>
        <v>21.24</v>
      </c>
    </row>
    <row r="20" spans="1:11" x14ac:dyDescent="0.15">
      <c r="A20" s="178" t="s">
        <v>55</v>
      </c>
      <c r="B20" s="178">
        <f>ROUND(VALUE(SUBSTITUTE(実質収支比率等に係る経年分析!F$47,"▲","-")),2)</f>
        <v>60.35</v>
      </c>
      <c r="C20" s="178">
        <f>ROUND(VALUE(SUBSTITUTE(実質収支比率等に係る経年分析!G$47,"▲","-")),2)</f>
        <v>61.46</v>
      </c>
      <c r="D20" s="178">
        <f>ROUND(VALUE(SUBSTITUTE(実質収支比率等に係る経年分析!H$47,"▲","-")),2)</f>
        <v>62.83</v>
      </c>
      <c r="E20" s="178">
        <f>ROUND(VALUE(SUBSTITUTE(実質収支比率等に係る経年分析!I$47,"▲","-")),2)</f>
        <v>59.19</v>
      </c>
      <c r="F20" s="178">
        <f>ROUND(VALUE(SUBSTITUTE(実質収支比率等に係る経年分析!J$47,"▲","-")),2)</f>
        <v>55.04</v>
      </c>
    </row>
    <row r="21" spans="1:11" x14ac:dyDescent="0.15">
      <c r="A21" s="178" t="s">
        <v>56</v>
      </c>
      <c r="B21" s="178">
        <f>IF(ISNUMBER(VALUE(SUBSTITUTE(実質収支比率等に係る経年分析!F$49,"▲","-"))),ROUND(VALUE(SUBSTITUTE(実質収支比率等に係る経年分析!F$49,"▲","-")),2),NA())</f>
        <v>-5.59</v>
      </c>
      <c r="C21" s="178">
        <f>IF(ISNUMBER(VALUE(SUBSTITUTE(実質収支比率等に係る経年分析!G$49,"▲","-"))),ROUND(VALUE(SUBSTITUTE(実質収支比率等に係る経年分析!G$49,"▲","-")),2),NA())</f>
        <v>0.91</v>
      </c>
      <c r="D21" s="178">
        <f>IF(ISNUMBER(VALUE(SUBSTITUTE(実質収支比率等に係る経年分析!H$49,"▲","-"))),ROUND(VALUE(SUBSTITUTE(実質収支比率等に係る経年分析!H$49,"▲","-")),2),NA())</f>
        <v>-1.97</v>
      </c>
      <c r="E21" s="178">
        <f>IF(ISNUMBER(VALUE(SUBSTITUTE(実質収支比率等に係る経年分析!I$49,"▲","-"))),ROUND(VALUE(SUBSTITUTE(実質収支比率等に係る経年分析!I$49,"▲","-")),2),NA())</f>
        <v>-2.35</v>
      </c>
      <c r="F21" s="178">
        <f>IF(ISNUMBER(VALUE(SUBSTITUTE(実質収支比率等に係る経年分析!J$49,"▲","-"))),ROUND(VALUE(SUBSTITUTE(実質収支比率等に係る経年分析!J$49,"▲","-")),2),NA())</f>
        <v>1.18</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下水道特別会計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0.16</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0.14000000000000001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0.16</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7.0000000000000007E-2</v>
      </c>
    </row>
    <row r="31" spans="1:11" x14ac:dyDescent="0.15">
      <c r="A31" s="179" t="str">
        <f>IF(連結実質赤字比率に係る赤字・黒字の構成分析!C$39="",NA(),連結実質赤字比率に係る赤字・黒字の構成分析!C$39)</f>
        <v>国民健康保険特別会計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3.39</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3.45</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1.81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0.13</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0.36</v>
      </c>
    </row>
    <row r="32" spans="1:11" x14ac:dyDescent="0.15">
      <c r="A32" s="179" t="str">
        <f>IF(連結実質赤字比率に係る赤字・黒字の構成分析!C$38="",NA(),連結実質赤字比率に係る赤字・黒字の構成分析!C$38)</f>
        <v>簡易水道特別会計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1.24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1.34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0.9</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0.6</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0.41</v>
      </c>
    </row>
    <row r="33" spans="1:16" x14ac:dyDescent="0.15">
      <c r="A33" s="179" t="str">
        <f>IF(連結実質赤字比率に係る赤字・黒字の構成分析!C$37="",NA(),連結実質赤字比率に係る赤字・黒字の構成分析!C$37)</f>
        <v>後期高齢者医療特別会計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0.31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0.36</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0.42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0.46</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0.48</v>
      </c>
    </row>
    <row r="34" spans="1:16" x14ac:dyDescent="0.15">
      <c r="A34" s="179" t="str">
        <f>IF(連結実質赤字比率に係る赤字・黒字の構成分析!C$36="",NA(),連結実質赤字比率に係る赤字・黒字の構成分析!C$36)</f>
        <v>国保診療所特別会計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2.09</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1.84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6.05</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1.81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0.98</v>
      </c>
    </row>
    <row r="35" spans="1:16" x14ac:dyDescent="0.15">
      <c r="A35" s="179" t="str">
        <f>IF(連結実質赤字比率に係る赤字・黒字の構成分析!C$35="",NA(),連結実質赤字比率に係る赤字・黒字の構成分析!C$35)</f>
        <v>介護保険特別会計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2.06</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1.22</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2.14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2.15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2.4700000000000002</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18.809999999999999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22.21</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20.7</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21.59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21.23</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259</v>
      </c>
      <c r="E42" s="180"/>
      <c r="F42" s="180"/>
      <c r="G42" s="180">
        <f>'実質公債費比率（分子）の構造'!L$52</f>
        <v>250</v>
      </c>
      <c r="H42" s="180"/>
      <c r="I42" s="180"/>
      <c r="J42" s="180">
        <f>'実質公債費比率（分子）の構造'!M$52</f>
        <v>231</v>
      </c>
      <c r="K42" s="180"/>
      <c r="L42" s="180"/>
      <c r="M42" s="180">
        <f>'実質公債費比率（分子）の構造'!N$52</f>
        <v>233</v>
      </c>
      <c r="N42" s="180"/>
      <c r="O42" s="180"/>
      <c r="P42" s="180">
        <f>'実質公債費比率（分子）の構造'!O$52</f>
        <v>254</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0</v>
      </c>
      <c r="C44" s="180"/>
      <c r="D44" s="180"/>
      <c r="E44" s="180">
        <f>'実質公債費比率（分子）の構造'!L$50</f>
        <v>0</v>
      </c>
      <c r="F44" s="180"/>
      <c r="G44" s="180"/>
      <c r="H44" s="180">
        <f>'実質公債費比率（分子）の構造'!M$50</f>
        <v>0</v>
      </c>
      <c r="I44" s="180"/>
      <c r="J44" s="180"/>
      <c r="K44" s="180">
        <f>'実質公債費比率（分子）の構造'!N$50</f>
        <v>0</v>
      </c>
      <c r="L44" s="180"/>
      <c r="M44" s="180"/>
      <c r="N44" s="180">
        <f>'実質公債費比率（分子）の構造'!O$50</f>
        <v>0</v>
      </c>
      <c r="O44" s="180"/>
      <c r="P44" s="180"/>
    </row>
    <row r="45" spans="1:16" x14ac:dyDescent="0.15">
      <c r="A45" s="180" t="s">
        <v>66</v>
      </c>
      <c r="B45" s="180">
        <f>'実質公債費比率（分子）の構造'!K$49</f>
        <v>10</v>
      </c>
      <c r="C45" s="180"/>
      <c r="D45" s="180"/>
      <c r="E45" s="180">
        <f>'実質公債費比率（分子）の構造'!L$49</f>
        <v>10</v>
      </c>
      <c r="F45" s="180"/>
      <c r="G45" s="180"/>
      <c r="H45" s="180">
        <f>'実質公債費比率（分子）の構造'!M$49</f>
        <v>5</v>
      </c>
      <c r="I45" s="180"/>
      <c r="J45" s="180"/>
      <c r="K45" s="180">
        <f>'実質公債費比率（分子）の構造'!N$49</f>
        <v>3</v>
      </c>
      <c r="L45" s="180"/>
      <c r="M45" s="180"/>
      <c r="N45" s="180">
        <f>'実質公債費比率（分子）の構造'!O$49</f>
        <v>4</v>
      </c>
      <c r="O45" s="180"/>
      <c r="P45" s="180"/>
    </row>
    <row r="46" spans="1:16" x14ac:dyDescent="0.15">
      <c r="A46" s="180" t="s">
        <v>67</v>
      </c>
      <c r="B46" s="180">
        <f>'実質公債費比率（分子）の構造'!K$48</f>
        <v>120</v>
      </c>
      <c r="C46" s="180"/>
      <c r="D46" s="180"/>
      <c r="E46" s="180">
        <f>'実質公債費比率（分子）の構造'!L$48</f>
        <v>116</v>
      </c>
      <c r="F46" s="180"/>
      <c r="G46" s="180"/>
      <c r="H46" s="180">
        <f>'実質公債費比率（分子）の構造'!M$48</f>
        <v>128</v>
      </c>
      <c r="I46" s="180"/>
      <c r="J46" s="180"/>
      <c r="K46" s="180">
        <f>'実質公債費比率（分子）の構造'!N$48</f>
        <v>140</v>
      </c>
      <c r="L46" s="180"/>
      <c r="M46" s="180"/>
      <c r="N46" s="180">
        <f>'実質公債費比率（分子）の構造'!O$48</f>
        <v>150</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269</v>
      </c>
      <c r="C49" s="180"/>
      <c r="D49" s="180"/>
      <c r="E49" s="180">
        <f>'実質公債費比率（分子）の構造'!L$45</f>
        <v>262</v>
      </c>
      <c r="F49" s="180"/>
      <c r="G49" s="180"/>
      <c r="H49" s="180">
        <f>'実質公債費比率（分子）の構造'!M$45</f>
        <v>246</v>
      </c>
      <c r="I49" s="180"/>
      <c r="J49" s="180"/>
      <c r="K49" s="180">
        <f>'実質公債費比率（分子）の構造'!N$45</f>
        <v>260</v>
      </c>
      <c r="L49" s="180"/>
      <c r="M49" s="180"/>
      <c r="N49" s="180">
        <f>'実質公債費比率（分子）の構造'!O$45</f>
        <v>296</v>
      </c>
      <c r="O49" s="180"/>
      <c r="P49" s="180"/>
    </row>
    <row r="50" spans="1:16" x14ac:dyDescent="0.15">
      <c r="A50" s="180" t="s">
        <v>71</v>
      </c>
      <c r="B50" s="180" t="e">
        <f>NA()</f>
        <v>#N/A</v>
      </c>
      <c r="C50" s="180">
        <f>IF(ISNUMBER('実質公債費比率（分子）の構造'!K$53),'実質公債費比率（分子）の構造'!K$53,NA())</f>
        <v>140</v>
      </c>
      <c r="D50" s="180" t="e">
        <f>NA()</f>
        <v>#N/A</v>
      </c>
      <c r="E50" s="180" t="e">
        <f>NA()</f>
        <v>#N/A</v>
      </c>
      <c r="F50" s="180">
        <f>IF(ISNUMBER('実質公債費比率（分子）の構造'!L$53),'実質公債費比率（分子）の構造'!L$53,NA())</f>
        <v>138</v>
      </c>
      <c r="G50" s="180" t="e">
        <f>NA()</f>
        <v>#N/A</v>
      </c>
      <c r="H50" s="180" t="e">
        <f>NA()</f>
        <v>#N/A</v>
      </c>
      <c r="I50" s="180">
        <f>IF(ISNUMBER('実質公債費比率（分子）の構造'!M$53),'実質公債費比率（分子）の構造'!M$53,NA())</f>
        <v>148</v>
      </c>
      <c r="J50" s="180" t="e">
        <f>NA()</f>
        <v>#N/A</v>
      </c>
      <c r="K50" s="180" t="e">
        <f>NA()</f>
        <v>#N/A</v>
      </c>
      <c r="L50" s="180">
        <f>IF(ISNUMBER('実質公債費比率（分子）の構造'!N$53),'実質公債費比率（分子）の構造'!N$53,NA())</f>
        <v>170</v>
      </c>
      <c r="M50" s="180" t="e">
        <f>NA()</f>
        <v>#N/A</v>
      </c>
      <c r="N50" s="180" t="e">
        <f>NA()</f>
        <v>#N/A</v>
      </c>
      <c r="O50" s="180">
        <f>IF(ISNUMBER('実質公債費比率（分子）の構造'!O$53),'実質公債費比率（分子）の構造'!O$53,NA())</f>
        <v>196</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2198</v>
      </c>
      <c r="E56" s="179"/>
      <c r="F56" s="179"/>
      <c r="G56" s="179">
        <f>'将来負担比率（分子）の構造'!J$52</f>
        <v>2380</v>
      </c>
      <c r="H56" s="179"/>
      <c r="I56" s="179"/>
      <c r="J56" s="179">
        <f>'将来負担比率（分子）の構造'!K$52</f>
        <v>2323</v>
      </c>
      <c r="K56" s="179"/>
      <c r="L56" s="179"/>
      <c r="M56" s="179">
        <f>'将来負担比率（分子）の構造'!L$52</f>
        <v>2782</v>
      </c>
      <c r="N56" s="179"/>
      <c r="O56" s="179"/>
      <c r="P56" s="179">
        <f>'将来負担比率（分子）の構造'!M$52</f>
        <v>2764</v>
      </c>
    </row>
    <row r="57" spans="1:16" x14ac:dyDescent="0.15">
      <c r="A57" s="179" t="s">
        <v>42</v>
      </c>
      <c r="B57" s="179"/>
      <c r="C57" s="179"/>
      <c r="D57" s="179">
        <f>'将来負担比率（分子）の構造'!I$51</f>
        <v>13</v>
      </c>
      <c r="E57" s="179"/>
      <c r="F57" s="179"/>
      <c r="G57" s="179">
        <f>'将来負担比率（分子）の構造'!J$51</f>
        <v>10</v>
      </c>
      <c r="H57" s="179"/>
      <c r="I57" s="179"/>
      <c r="J57" s="179">
        <f>'将来負担比率（分子）の構造'!K$51</f>
        <v>7</v>
      </c>
      <c r="K57" s="179"/>
      <c r="L57" s="179"/>
      <c r="M57" s="179">
        <f>'将来負担比率（分子）の構造'!L$51</f>
        <v>4</v>
      </c>
      <c r="N57" s="179"/>
      <c r="O57" s="179"/>
      <c r="P57" s="179">
        <f>'将来負担比率（分子）の構造'!M$51</f>
        <v>1</v>
      </c>
    </row>
    <row r="58" spans="1:16" x14ac:dyDescent="0.15">
      <c r="A58" s="179" t="s">
        <v>41</v>
      </c>
      <c r="B58" s="179"/>
      <c r="C58" s="179"/>
      <c r="D58" s="179">
        <f>'将来負担比率（分子）の構造'!I$50</f>
        <v>1552</v>
      </c>
      <c r="E58" s="179"/>
      <c r="F58" s="179"/>
      <c r="G58" s="179">
        <f>'将来負担比率（分子）の構造'!J$50</f>
        <v>1535</v>
      </c>
      <c r="H58" s="179"/>
      <c r="I58" s="179"/>
      <c r="J58" s="179">
        <f>'将来負担比率（分子）の構造'!K$50</f>
        <v>1229</v>
      </c>
      <c r="K58" s="179"/>
      <c r="L58" s="179"/>
      <c r="M58" s="179">
        <f>'将来負担比率（分子）の構造'!L$50</f>
        <v>1161</v>
      </c>
      <c r="N58" s="179"/>
      <c r="O58" s="179"/>
      <c r="P58" s="179">
        <f>'将来負担比率（分子）の構造'!M$50</f>
        <v>1178</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267</v>
      </c>
      <c r="C62" s="179"/>
      <c r="D62" s="179"/>
      <c r="E62" s="179">
        <f>'将来負担比率（分子）の構造'!J$45</f>
        <v>187</v>
      </c>
      <c r="F62" s="179"/>
      <c r="G62" s="179"/>
      <c r="H62" s="179">
        <f>'将来負担比率（分子）の構造'!K$45</f>
        <v>179</v>
      </c>
      <c r="I62" s="179"/>
      <c r="J62" s="179"/>
      <c r="K62" s="179">
        <f>'将来負担比率（分子）の構造'!L$45</f>
        <v>271</v>
      </c>
      <c r="L62" s="179"/>
      <c r="M62" s="179"/>
      <c r="N62" s="179">
        <f>'将来負担比率（分子）の構造'!M$45</f>
        <v>203</v>
      </c>
      <c r="O62" s="179"/>
      <c r="P62" s="179"/>
    </row>
    <row r="63" spans="1:16" x14ac:dyDescent="0.15">
      <c r="A63" s="179" t="s">
        <v>34</v>
      </c>
      <c r="B63" s="179">
        <f>'将来負担比率（分子）の構造'!I$44</f>
        <v>27</v>
      </c>
      <c r="C63" s="179"/>
      <c r="D63" s="179"/>
      <c r="E63" s="179">
        <f>'将来負担比率（分子）の構造'!J$44</f>
        <v>19</v>
      </c>
      <c r="F63" s="179"/>
      <c r="G63" s="179"/>
      <c r="H63" s="179">
        <f>'将来負担比率（分子）の構造'!K$44</f>
        <v>19</v>
      </c>
      <c r="I63" s="179"/>
      <c r="J63" s="179"/>
      <c r="K63" s="179">
        <f>'将来負担比率（分子）の構造'!L$44</f>
        <v>25</v>
      </c>
      <c r="L63" s="179"/>
      <c r="M63" s="179"/>
      <c r="N63" s="179">
        <f>'将来負担比率（分子）の構造'!M$44</f>
        <v>28</v>
      </c>
      <c r="O63" s="179"/>
      <c r="P63" s="179"/>
    </row>
    <row r="64" spans="1:16" x14ac:dyDescent="0.15">
      <c r="A64" s="179" t="s">
        <v>33</v>
      </c>
      <c r="B64" s="179">
        <f>'将来負担比率（分子）の構造'!I$43</f>
        <v>1177</v>
      </c>
      <c r="C64" s="179"/>
      <c r="D64" s="179"/>
      <c r="E64" s="179">
        <f>'将来負担比率（分子）の構造'!J$43</f>
        <v>1119</v>
      </c>
      <c r="F64" s="179"/>
      <c r="G64" s="179"/>
      <c r="H64" s="179">
        <f>'将来負担比率（分子）の構造'!K$43</f>
        <v>1102</v>
      </c>
      <c r="I64" s="179"/>
      <c r="J64" s="179"/>
      <c r="K64" s="179">
        <f>'将来負担比率（分子）の構造'!L$43</f>
        <v>1046</v>
      </c>
      <c r="L64" s="179"/>
      <c r="M64" s="179"/>
      <c r="N64" s="179">
        <f>'将来負担比率（分子）の構造'!M$43</f>
        <v>964</v>
      </c>
      <c r="O64" s="179"/>
      <c r="P64" s="179"/>
    </row>
    <row r="65" spans="1:16" x14ac:dyDescent="0.15">
      <c r="A65" s="179" t="s">
        <v>32</v>
      </c>
      <c r="B65" s="179">
        <f>'将来負担比率（分子）の構造'!I$42</f>
        <v>1</v>
      </c>
      <c r="C65" s="179"/>
      <c r="D65" s="179"/>
      <c r="E65" s="179">
        <f>'将来負担比率（分子）の構造'!J$42</f>
        <v>1</v>
      </c>
      <c r="F65" s="179"/>
      <c r="G65" s="179"/>
      <c r="H65" s="179">
        <f>'将来負担比率（分子）の構造'!K$42</f>
        <v>1</v>
      </c>
      <c r="I65" s="179"/>
      <c r="J65" s="179"/>
      <c r="K65" s="179">
        <f>'将来負担比率（分子）の構造'!L$42</f>
        <v>1</v>
      </c>
      <c r="L65" s="179"/>
      <c r="M65" s="179"/>
      <c r="N65" s="179">
        <f>'将来負担比率（分子）の構造'!M$42</f>
        <v>1</v>
      </c>
      <c r="O65" s="179"/>
      <c r="P65" s="179"/>
    </row>
    <row r="66" spans="1:16" x14ac:dyDescent="0.15">
      <c r="A66" s="179" t="s">
        <v>31</v>
      </c>
      <c r="B66" s="179">
        <f>'将来負担比率（分子）の構造'!I$41</f>
        <v>2582</v>
      </c>
      <c r="C66" s="179"/>
      <c r="D66" s="179"/>
      <c r="E66" s="179">
        <f>'将来負担比率（分子）の構造'!J$41</f>
        <v>2754</v>
      </c>
      <c r="F66" s="179"/>
      <c r="G66" s="179"/>
      <c r="H66" s="179">
        <f>'将来負担比率（分子）の構造'!K$41</f>
        <v>2775</v>
      </c>
      <c r="I66" s="179"/>
      <c r="J66" s="179"/>
      <c r="K66" s="179">
        <f>'将来負担比率（分子）の構造'!L$41</f>
        <v>3378</v>
      </c>
      <c r="L66" s="179"/>
      <c r="M66" s="179"/>
      <c r="N66" s="179">
        <f>'将来負担比率（分子）の構造'!M$41</f>
        <v>3398</v>
      </c>
      <c r="O66" s="179"/>
      <c r="P66" s="179"/>
    </row>
    <row r="67" spans="1:16" x14ac:dyDescent="0.15">
      <c r="A67" s="179" t="s">
        <v>75</v>
      </c>
      <c r="B67" s="179" t="e">
        <f>NA()</f>
        <v>#N/A</v>
      </c>
      <c r="C67" s="179">
        <f>IF(ISNUMBER('将来負担比率（分子）の構造'!I$53), IF('将来負担比率（分子）の構造'!I$53 &lt; 0, 0, '将来負担比率（分子）の構造'!I$53), NA())</f>
        <v>291</v>
      </c>
      <c r="D67" s="179" t="e">
        <f>NA()</f>
        <v>#N/A</v>
      </c>
      <c r="E67" s="179" t="e">
        <f>NA()</f>
        <v>#N/A</v>
      </c>
      <c r="F67" s="179">
        <f>IF(ISNUMBER('将来負担比率（分子）の構造'!J$53), IF('将来負担比率（分子）の構造'!J$53 &lt; 0, 0, '将来負担比率（分子）の構造'!J$53), NA())</f>
        <v>156</v>
      </c>
      <c r="G67" s="179" t="e">
        <f>NA()</f>
        <v>#N/A</v>
      </c>
      <c r="H67" s="179" t="e">
        <f>NA()</f>
        <v>#N/A</v>
      </c>
      <c r="I67" s="179">
        <f>IF(ISNUMBER('将来負担比率（分子）の構造'!K$53), IF('将来負担比率（分子）の構造'!K$53 &lt; 0, 0, '将来負担比率（分子）の構造'!K$53), NA())</f>
        <v>518</v>
      </c>
      <c r="J67" s="179" t="e">
        <f>NA()</f>
        <v>#N/A</v>
      </c>
      <c r="K67" s="179" t="e">
        <f>NA()</f>
        <v>#N/A</v>
      </c>
      <c r="L67" s="179">
        <f>IF(ISNUMBER('将来負担比率（分子）の構造'!L$53), IF('将来負担比率（分子）の構造'!L$53 &lt; 0, 0, '将来負担比率（分子）の構造'!L$53), NA())</f>
        <v>774</v>
      </c>
      <c r="M67" s="179" t="e">
        <f>NA()</f>
        <v>#N/A</v>
      </c>
      <c r="N67" s="179" t="e">
        <f>NA()</f>
        <v>#N/A</v>
      </c>
      <c r="O67" s="179">
        <f>IF(ISNUMBER('将来負担比率（分子）の構造'!M$53), IF('将来負担比率（分子）の構造'!M$53 &lt; 0, 0, '将来負担比率（分子）の構造'!M$53), NA())</f>
        <v>651</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932</v>
      </c>
      <c r="C72" s="183">
        <f>基金残高に係る経年分析!G55</f>
        <v>882</v>
      </c>
      <c r="D72" s="183">
        <f>基金残高に係る経年分析!H55</f>
        <v>882</v>
      </c>
    </row>
    <row r="73" spans="1:16" x14ac:dyDescent="0.15">
      <c r="A73" s="182" t="s">
        <v>78</v>
      </c>
      <c r="B73" s="183">
        <f>基金残高に係る経年分析!F56</f>
        <v>1</v>
      </c>
      <c r="C73" s="183">
        <f>基金残高に係る経年分析!G56</f>
        <v>1</v>
      </c>
      <c r="D73" s="183">
        <f>基金残高に係る経年分析!H56</f>
        <v>1</v>
      </c>
    </row>
    <row r="74" spans="1:16" x14ac:dyDescent="0.15">
      <c r="A74" s="182" t="s">
        <v>79</v>
      </c>
      <c r="B74" s="183">
        <f>基金残高に係る経年分析!F57</f>
        <v>189</v>
      </c>
      <c r="C74" s="183">
        <f>基金残高に係る経年分析!G57</f>
        <v>178</v>
      </c>
      <c r="D74" s="183">
        <f>基金残高に係る経年分析!H57</f>
        <v>189</v>
      </c>
    </row>
  </sheetData>
  <sheetProtection algorithmName="SHA-512" hashValue="ZdX7ztIT0ubNE9xnpXe0ISFOawXB36MEf2do+ZGgD6LlmjjV1YltbtSLjYEPWGE2vvlaZ5QnUjvtH1AIkWmfpw==" saltValue="FjIH0h/LlLodjc5EvGK3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7" t="s">
        <v>214</v>
      </c>
      <c r="DI1" s="798"/>
      <c r="DJ1" s="798"/>
      <c r="DK1" s="798"/>
      <c r="DL1" s="798"/>
      <c r="DM1" s="798"/>
      <c r="DN1" s="799"/>
      <c r="DO1" s="224"/>
      <c r="DP1" s="797" t="s">
        <v>215</v>
      </c>
      <c r="DQ1" s="798"/>
      <c r="DR1" s="798"/>
      <c r="DS1" s="798"/>
      <c r="DT1" s="798"/>
      <c r="DU1" s="798"/>
      <c r="DV1" s="798"/>
      <c r="DW1" s="798"/>
      <c r="DX1" s="798"/>
      <c r="DY1" s="798"/>
      <c r="DZ1" s="798"/>
      <c r="EA1" s="798"/>
      <c r="EB1" s="798"/>
      <c r="EC1" s="799"/>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8" customFormat="1" ht="11.25" customHeight="1" x14ac:dyDescent="0.15">
      <c r="B5" s="744" t="s">
        <v>227</v>
      </c>
      <c r="C5" s="745"/>
      <c r="D5" s="745"/>
      <c r="E5" s="745"/>
      <c r="F5" s="745"/>
      <c r="G5" s="745"/>
      <c r="H5" s="745"/>
      <c r="I5" s="745"/>
      <c r="J5" s="745"/>
      <c r="K5" s="745"/>
      <c r="L5" s="745"/>
      <c r="M5" s="745"/>
      <c r="N5" s="745"/>
      <c r="O5" s="745"/>
      <c r="P5" s="745"/>
      <c r="Q5" s="746"/>
      <c r="R5" s="733">
        <v>211493</v>
      </c>
      <c r="S5" s="734"/>
      <c r="T5" s="734"/>
      <c r="U5" s="734"/>
      <c r="V5" s="734"/>
      <c r="W5" s="734"/>
      <c r="X5" s="734"/>
      <c r="Y5" s="777"/>
      <c r="Z5" s="795">
        <v>6.3</v>
      </c>
      <c r="AA5" s="795"/>
      <c r="AB5" s="795"/>
      <c r="AC5" s="795"/>
      <c r="AD5" s="796">
        <v>211493</v>
      </c>
      <c r="AE5" s="796"/>
      <c r="AF5" s="796"/>
      <c r="AG5" s="796"/>
      <c r="AH5" s="796"/>
      <c r="AI5" s="796"/>
      <c r="AJ5" s="796"/>
      <c r="AK5" s="796"/>
      <c r="AL5" s="778">
        <v>13.4</v>
      </c>
      <c r="AM5" s="749"/>
      <c r="AN5" s="749"/>
      <c r="AO5" s="779"/>
      <c r="AP5" s="744" t="s">
        <v>228</v>
      </c>
      <c r="AQ5" s="745"/>
      <c r="AR5" s="745"/>
      <c r="AS5" s="745"/>
      <c r="AT5" s="745"/>
      <c r="AU5" s="745"/>
      <c r="AV5" s="745"/>
      <c r="AW5" s="745"/>
      <c r="AX5" s="745"/>
      <c r="AY5" s="745"/>
      <c r="AZ5" s="745"/>
      <c r="BA5" s="745"/>
      <c r="BB5" s="745"/>
      <c r="BC5" s="745"/>
      <c r="BD5" s="745"/>
      <c r="BE5" s="745"/>
      <c r="BF5" s="746"/>
      <c r="BG5" s="678">
        <v>211493</v>
      </c>
      <c r="BH5" s="679"/>
      <c r="BI5" s="679"/>
      <c r="BJ5" s="679"/>
      <c r="BK5" s="679"/>
      <c r="BL5" s="679"/>
      <c r="BM5" s="679"/>
      <c r="BN5" s="680"/>
      <c r="BO5" s="711">
        <v>100</v>
      </c>
      <c r="BP5" s="711"/>
      <c r="BQ5" s="711"/>
      <c r="BR5" s="711"/>
      <c r="BS5" s="712">
        <v>14289</v>
      </c>
      <c r="BT5" s="712"/>
      <c r="BU5" s="712"/>
      <c r="BV5" s="712"/>
      <c r="BW5" s="712"/>
      <c r="BX5" s="712"/>
      <c r="BY5" s="712"/>
      <c r="BZ5" s="712"/>
      <c r="CA5" s="712"/>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53637</v>
      </c>
      <c r="S6" s="679"/>
      <c r="T6" s="679"/>
      <c r="U6" s="679"/>
      <c r="V6" s="679"/>
      <c r="W6" s="679"/>
      <c r="X6" s="679"/>
      <c r="Y6" s="680"/>
      <c r="Z6" s="711">
        <v>1.6</v>
      </c>
      <c r="AA6" s="711"/>
      <c r="AB6" s="711"/>
      <c r="AC6" s="711"/>
      <c r="AD6" s="712">
        <v>53637</v>
      </c>
      <c r="AE6" s="712"/>
      <c r="AF6" s="712"/>
      <c r="AG6" s="712"/>
      <c r="AH6" s="712"/>
      <c r="AI6" s="712"/>
      <c r="AJ6" s="712"/>
      <c r="AK6" s="712"/>
      <c r="AL6" s="681">
        <v>3.4</v>
      </c>
      <c r="AM6" s="682"/>
      <c r="AN6" s="682"/>
      <c r="AO6" s="713"/>
      <c r="AP6" s="675" t="s">
        <v>233</v>
      </c>
      <c r="AQ6" s="676"/>
      <c r="AR6" s="676"/>
      <c r="AS6" s="676"/>
      <c r="AT6" s="676"/>
      <c r="AU6" s="676"/>
      <c r="AV6" s="676"/>
      <c r="AW6" s="676"/>
      <c r="AX6" s="676"/>
      <c r="AY6" s="676"/>
      <c r="AZ6" s="676"/>
      <c r="BA6" s="676"/>
      <c r="BB6" s="676"/>
      <c r="BC6" s="676"/>
      <c r="BD6" s="676"/>
      <c r="BE6" s="676"/>
      <c r="BF6" s="677"/>
      <c r="BG6" s="678">
        <v>211493</v>
      </c>
      <c r="BH6" s="679"/>
      <c r="BI6" s="679"/>
      <c r="BJ6" s="679"/>
      <c r="BK6" s="679"/>
      <c r="BL6" s="679"/>
      <c r="BM6" s="679"/>
      <c r="BN6" s="680"/>
      <c r="BO6" s="711">
        <v>100</v>
      </c>
      <c r="BP6" s="711"/>
      <c r="BQ6" s="711"/>
      <c r="BR6" s="711"/>
      <c r="BS6" s="712">
        <v>14289</v>
      </c>
      <c r="BT6" s="712"/>
      <c r="BU6" s="712"/>
      <c r="BV6" s="712"/>
      <c r="BW6" s="712"/>
      <c r="BX6" s="712"/>
      <c r="BY6" s="712"/>
      <c r="BZ6" s="712"/>
      <c r="CA6" s="712"/>
      <c r="CB6" s="775"/>
      <c r="CD6" s="736" t="s">
        <v>234</v>
      </c>
      <c r="CE6" s="737"/>
      <c r="CF6" s="737"/>
      <c r="CG6" s="737"/>
      <c r="CH6" s="737"/>
      <c r="CI6" s="737"/>
      <c r="CJ6" s="737"/>
      <c r="CK6" s="737"/>
      <c r="CL6" s="737"/>
      <c r="CM6" s="737"/>
      <c r="CN6" s="737"/>
      <c r="CO6" s="737"/>
      <c r="CP6" s="737"/>
      <c r="CQ6" s="738"/>
      <c r="CR6" s="678">
        <v>35231</v>
      </c>
      <c r="CS6" s="679"/>
      <c r="CT6" s="679"/>
      <c r="CU6" s="679"/>
      <c r="CV6" s="679"/>
      <c r="CW6" s="679"/>
      <c r="CX6" s="679"/>
      <c r="CY6" s="680"/>
      <c r="CZ6" s="778">
        <v>1.2</v>
      </c>
      <c r="DA6" s="749"/>
      <c r="DB6" s="749"/>
      <c r="DC6" s="781"/>
      <c r="DD6" s="684" t="s">
        <v>235</v>
      </c>
      <c r="DE6" s="679"/>
      <c r="DF6" s="679"/>
      <c r="DG6" s="679"/>
      <c r="DH6" s="679"/>
      <c r="DI6" s="679"/>
      <c r="DJ6" s="679"/>
      <c r="DK6" s="679"/>
      <c r="DL6" s="679"/>
      <c r="DM6" s="679"/>
      <c r="DN6" s="679"/>
      <c r="DO6" s="679"/>
      <c r="DP6" s="680"/>
      <c r="DQ6" s="684">
        <v>35231</v>
      </c>
      <c r="DR6" s="679"/>
      <c r="DS6" s="679"/>
      <c r="DT6" s="679"/>
      <c r="DU6" s="679"/>
      <c r="DV6" s="679"/>
      <c r="DW6" s="679"/>
      <c r="DX6" s="679"/>
      <c r="DY6" s="679"/>
      <c r="DZ6" s="679"/>
      <c r="EA6" s="679"/>
      <c r="EB6" s="679"/>
      <c r="EC6" s="725"/>
    </row>
    <row r="7" spans="2:143" ht="11.25" customHeight="1" x14ac:dyDescent="0.15">
      <c r="B7" s="675" t="s">
        <v>236</v>
      </c>
      <c r="C7" s="676"/>
      <c r="D7" s="676"/>
      <c r="E7" s="676"/>
      <c r="F7" s="676"/>
      <c r="G7" s="676"/>
      <c r="H7" s="676"/>
      <c r="I7" s="676"/>
      <c r="J7" s="676"/>
      <c r="K7" s="676"/>
      <c r="L7" s="676"/>
      <c r="M7" s="676"/>
      <c r="N7" s="676"/>
      <c r="O7" s="676"/>
      <c r="P7" s="676"/>
      <c r="Q7" s="677"/>
      <c r="R7" s="678">
        <v>209</v>
      </c>
      <c r="S7" s="679"/>
      <c r="T7" s="679"/>
      <c r="U7" s="679"/>
      <c r="V7" s="679"/>
      <c r="W7" s="679"/>
      <c r="X7" s="679"/>
      <c r="Y7" s="680"/>
      <c r="Z7" s="711">
        <v>0</v>
      </c>
      <c r="AA7" s="711"/>
      <c r="AB7" s="711"/>
      <c r="AC7" s="711"/>
      <c r="AD7" s="712">
        <v>209</v>
      </c>
      <c r="AE7" s="712"/>
      <c r="AF7" s="712"/>
      <c r="AG7" s="712"/>
      <c r="AH7" s="712"/>
      <c r="AI7" s="712"/>
      <c r="AJ7" s="712"/>
      <c r="AK7" s="712"/>
      <c r="AL7" s="681">
        <v>0</v>
      </c>
      <c r="AM7" s="682"/>
      <c r="AN7" s="682"/>
      <c r="AO7" s="713"/>
      <c r="AP7" s="675" t="s">
        <v>237</v>
      </c>
      <c r="AQ7" s="676"/>
      <c r="AR7" s="676"/>
      <c r="AS7" s="676"/>
      <c r="AT7" s="676"/>
      <c r="AU7" s="676"/>
      <c r="AV7" s="676"/>
      <c r="AW7" s="676"/>
      <c r="AX7" s="676"/>
      <c r="AY7" s="676"/>
      <c r="AZ7" s="676"/>
      <c r="BA7" s="676"/>
      <c r="BB7" s="676"/>
      <c r="BC7" s="676"/>
      <c r="BD7" s="676"/>
      <c r="BE7" s="676"/>
      <c r="BF7" s="677"/>
      <c r="BG7" s="678">
        <v>83191</v>
      </c>
      <c r="BH7" s="679"/>
      <c r="BI7" s="679"/>
      <c r="BJ7" s="679"/>
      <c r="BK7" s="679"/>
      <c r="BL7" s="679"/>
      <c r="BM7" s="679"/>
      <c r="BN7" s="680"/>
      <c r="BO7" s="711">
        <v>39.299999999999997</v>
      </c>
      <c r="BP7" s="711"/>
      <c r="BQ7" s="711"/>
      <c r="BR7" s="711"/>
      <c r="BS7" s="712" t="s">
        <v>238</v>
      </c>
      <c r="BT7" s="712"/>
      <c r="BU7" s="712"/>
      <c r="BV7" s="712"/>
      <c r="BW7" s="712"/>
      <c r="BX7" s="712"/>
      <c r="BY7" s="712"/>
      <c r="BZ7" s="712"/>
      <c r="CA7" s="712"/>
      <c r="CB7" s="775"/>
      <c r="CD7" s="717" t="s">
        <v>239</v>
      </c>
      <c r="CE7" s="718"/>
      <c r="CF7" s="718"/>
      <c r="CG7" s="718"/>
      <c r="CH7" s="718"/>
      <c r="CI7" s="718"/>
      <c r="CJ7" s="718"/>
      <c r="CK7" s="718"/>
      <c r="CL7" s="718"/>
      <c r="CM7" s="718"/>
      <c r="CN7" s="718"/>
      <c r="CO7" s="718"/>
      <c r="CP7" s="718"/>
      <c r="CQ7" s="719"/>
      <c r="CR7" s="678">
        <v>840210</v>
      </c>
      <c r="CS7" s="679"/>
      <c r="CT7" s="679"/>
      <c r="CU7" s="679"/>
      <c r="CV7" s="679"/>
      <c r="CW7" s="679"/>
      <c r="CX7" s="679"/>
      <c r="CY7" s="680"/>
      <c r="CZ7" s="711">
        <v>27.8</v>
      </c>
      <c r="DA7" s="711"/>
      <c r="DB7" s="711"/>
      <c r="DC7" s="711"/>
      <c r="DD7" s="684">
        <v>69136</v>
      </c>
      <c r="DE7" s="679"/>
      <c r="DF7" s="679"/>
      <c r="DG7" s="679"/>
      <c r="DH7" s="679"/>
      <c r="DI7" s="679"/>
      <c r="DJ7" s="679"/>
      <c r="DK7" s="679"/>
      <c r="DL7" s="679"/>
      <c r="DM7" s="679"/>
      <c r="DN7" s="679"/>
      <c r="DO7" s="679"/>
      <c r="DP7" s="680"/>
      <c r="DQ7" s="684">
        <v>473898</v>
      </c>
      <c r="DR7" s="679"/>
      <c r="DS7" s="679"/>
      <c r="DT7" s="679"/>
      <c r="DU7" s="679"/>
      <c r="DV7" s="679"/>
      <c r="DW7" s="679"/>
      <c r="DX7" s="679"/>
      <c r="DY7" s="679"/>
      <c r="DZ7" s="679"/>
      <c r="EA7" s="679"/>
      <c r="EB7" s="679"/>
      <c r="EC7" s="725"/>
    </row>
    <row r="8" spans="2:143" ht="11.25" customHeight="1" x14ac:dyDescent="0.15">
      <c r="B8" s="675" t="s">
        <v>240</v>
      </c>
      <c r="C8" s="676"/>
      <c r="D8" s="676"/>
      <c r="E8" s="676"/>
      <c r="F8" s="676"/>
      <c r="G8" s="676"/>
      <c r="H8" s="676"/>
      <c r="I8" s="676"/>
      <c r="J8" s="676"/>
      <c r="K8" s="676"/>
      <c r="L8" s="676"/>
      <c r="M8" s="676"/>
      <c r="N8" s="676"/>
      <c r="O8" s="676"/>
      <c r="P8" s="676"/>
      <c r="Q8" s="677"/>
      <c r="R8" s="678">
        <v>793</v>
      </c>
      <c r="S8" s="679"/>
      <c r="T8" s="679"/>
      <c r="U8" s="679"/>
      <c r="V8" s="679"/>
      <c r="W8" s="679"/>
      <c r="X8" s="679"/>
      <c r="Y8" s="680"/>
      <c r="Z8" s="711">
        <v>0</v>
      </c>
      <c r="AA8" s="711"/>
      <c r="AB8" s="711"/>
      <c r="AC8" s="711"/>
      <c r="AD8" s="712">
        <v>793</v>
      </c>
      <c r="AE8" s="712"/>
      <c r="AF8" s="712"/>
      <c r="AG8" s="712"/>
      <c r="AH8" s="712"/>
      <c r="AI8" s="712"/>
      <c r="AJ8" s="712"/>
      <c r="AK8" s="712"/>
      <c r="AL8" s="681">
        <v>0.1</v>
      </c>
      <c r="AM8" s="682"/>
      <c r="AN8" s="682"/>
      <c r="AO8" s="713"/>
      <c r="AP8" s="675" t="s">
        <v>241</v>
      </c>
      <c r="AQ8" s="676"/>
      <c r="AR8" s="676"/>
      <c r="AS8" s="676"/>
      <c r="AT8" s="676"/>
      <c r="AU8" s="676"/>
      <c r="AV8" s="676"/>
      <c r="AW8" s="676"/>
      <c r="AX8" s="676"/>
      <c r="AY8" s="676"/>
      <c r="AZ8" s="676"/>
      <c r="BA8" s="676"/>
      <c r="BB8" s="676"/>
      <c r="BC8" s="676"/>
      <c r="BD8" s="676"/>
      <c r="BE8" s="676"/>
      <c r="BF8" s="677"/>
      <c r="BG8" s="678">
        <v>3944</v>
      </c>
      <c r="BH8" s="679"/>
      <c r="BI8" s="679"/>
      <c r="BJ8" s="679"/>
      <c r="BK8" s="679"/>
      <c r="BL8" s="679"/>
      <c r="BM8" s="679"/>
      <c r="BN8" s="680"/>
      <c r="BO8" s="711">
        <v>1.9</v>
      </c>
      <c r="BP8" s="711"/>
      <c r="BQ8" s="711"/>
      <c r="BR8" s="711"/>
      <c r="BS8" s="684" t="s">
        <v>238</v>
      </c>
      <c r="BT8" s="679"/>
      <c r="BU8" s="679"/>
      <c r="BV8" s="679"/>
      <c r="BW8" s="679"/>
      <c r="BX8" s="679"/>
      <c r="BY8" s="679"/>
      <c r="BZ8" s="679"/>
      <c r="CA8" s="679"/>
      <c r="CB8" s="725"/>
      <c r="CD8" s="717" t="s">
        <v>242</v>
      </c>
      <c r="CE8" s="718"/>
      <c r="CF8" s="718"/>
      <c r="CG8" s="718"/>
      <c r="CH8" s="718"/>
      <c r="CI8" s="718"/>
      <c r="CJ8" s="718"/>
      <c r="CK8" s="718"/>
      <c r="CL8" s="718"/>
      <c r="CM8" s="718"/>
      <c r="CN8" s="718"/>
      <c r="CO8" s="718"/>
      <c r="CP8" s="718"/>
      <c r="CQ8" s="719"/>
      <c r="CR8" s="678">
        <v>480503</v>
      </c>
      <c r="CS8" s="679"/>
      <c r="CT8" s="679"/>
      <c r="CU8" s="679"/>
      <c r="CV8" s="679"/>
      <c r="CW8" s="679"/>
      <c r="CX8" s="679"/>
      <c r="CY8" s="680"/>
      <c r="CZ8" s="711">
        <v>15.9</v>
      </c>
      <c r="DA8" s="711"/>
      <c r="DB8" s="711"/>
      <c r="DC8" s="711"/>
      <c r="DD8" s="684">
        <v>4730</v>
      </c>
      <c r="DE8" s="679"/>
      <c r="DF8" s="679"/>
      <c r="DG8" s="679"/>
      <c r="DH8" s="679"/>
      <c r="DI8" s="679"/>
      <c r="DJ8" s="679"/>
      <c r="DK8" s="679"/>
      <c r="DL8" s="679"/>
      <c r="DM8" s="679"/>
      <c r="DN8" s="679"/>
      <c r="DO8" s="679"/>
      <c r="DP8" s="680"/>
      <c r="DQ8" s="684">
        <v>323250</v>
      </c>
      <c r="DR8" s="679"/>
      <c r="DS8" s="679"/>
      <c r="DT8" s="679"/>
      <c r="DU8" s="679"/>
      <c r="DV8" s="679"/>
      <c r="DW8" s="679"/>
      <c r="DX8" s="679"/>
      <c r="DY8" s="679"/>
      <c r="DZ8" s="679"/>
      <c r="EA8" s="679"/>
      <c r="EB8" s="679"/>
      <c r="EC8" s="725"/>
    </row>
    <row r="9" spans="2:143" ht="11.25" customHeight="1" x14ac:dyDescent="0.15">
      <c r="B9" s="675" t="s">
        <v>243</v>
      </c>
      <c r="C9" s="676"/>
      <c r="D9" s="676"/>
      <c r="E9" s="676"/>
      <c r="F9" s="676"/>
      <c r="G9" s="676"/>
      <c r="H9" s="676"/>
      <c r="I9" s="676"/>
      <c r="J9" s="676"/>
      <c r="K9" s="676"/>
      <c r="L9" s="676"/>
      <c r="M9" s="676"/>
      <c r="N9" s="676"/>
      <c r="O9" s="676"/>
      <c r="P9" s="676"/>
      <c r="Q9" s="677"/>
      <c r="R9" s="678">
        <v>925</v>
      </c>
      <c r="S9" s="679"/>
      <c r="T9" s="679"/>
      <c r="U9" s="679"/>
      <c r="V9" s="679"/>
      <c r="W9" s="679"/>
      <c r="X9" s="679"/>
      <c r="Y9" s="680"/>
      <c r="Z9" s="711">
        <v>0</v>
      </c>
      <c r="AA9" s="711"/>
      <c r="AB9" s="711"/>
      <c r="AC9" s="711"/>
      <c r="AD9" s="712">
        <v>925</v>
      </c>
      <c r="AE9" s="712"/>
      <c r="AF9" s="712"/>
      <c r="AG9" s="712"/>
      <c r="AH9" s="712"/>
      <c r="AI9" s="712"/>
      <c r="AJ9" s="712"/>
      <c r="AK9" s="712"/>
      <c r="AL9" s="681">
        <v>0.1</v>
      </c>
      <c r="AM9" s="682"/>
      <c r="AN9" s="682"/>
      <c r="AO9" s="713"/>
      <c r="AP9" s="675" t="s">
        <v>244</v>
      </c>
      <c r="AQ9" s="676"/>
      <c r="AR9" s="676"/>
      <c r="AS9" s="676"/>
      <c r="AT9" s="676"/>
      <c r="AU9" s="676"/>
      <c r="AV9" s="676"/>
      <c r="AW9" s="676"/>
      <c r="AX9" s="676"/>
      <c r="AY9" s="676"/>
      <c r="AZ9" s="676"/>
      <c r="BA9" s="676"/>
      <c r="BB9" s="676"/>
      <c r="BC9" s="676"/>
      <c r="BD9" s="676"/>
      <c r="BE9" s="676"/>
      <c r="BF9" s="677"/>
      <c r="BG9" s="678">
        <v>72298</v>
      </c>
      <c r="BH9" s="679"/>
      <c r="BI9" s="679"/>
      <c r="BJ9" s="679"/>
      <c r="BK9" s="679"/>
      <c r="BL9" s="679"/>
      <c r="BM9" s="679"/>
      <c r="BN9" s="680"/>
      <c r="BO9" s="711">
        <v>34.200000000000003</v>
      </c>
      <c r="BP9" s="711"/>
      <c r="BQ9" s="711"/>
      <c r="BR9" s="711"/>
      <c r="BS9" s="684" t="s">
        <v>245</v>
      </c>
      <c r="BT9" s="679"/>
      <c r="BU9" s="679"/>
      <c r="BV9" s="679"/>
      <c r="BW9" s="679"/>
      <c r="BX9" s="679"/>
      <c r="BY9" s="679"/>
      <c r="BZ9" s="679"/>
      <c r="CA9" s="679"/>
      <c r="CB9" s="725"/>
      <c r="CD9" s="717" t="s">
        <v>246</v>
      </c>
      <c r="CE9" s="718"/>
      <c r="CF9" s="718"/>
      <c r="CG9" s="718"/>
      <c r="CH9" s="718"/>
      <c r="CI9" s="718"/>
      <c r="CJ9" s="718"/>
      <c r="CK9" s="718"/>
      <c r="CL9" s="718"/>
      <c r="CM9" s="718"/>
      <c r="CN9" s="718"/>
      <c r="CO9" s="718"/>
      <c r="CP9" s="718"/>
      <c r="CQ9" s="719"/>
      <c r="CR9" s="678">
        <v>334842</v>
      </c>
      <c r="CS9" s="679"/>
      <c r="CT9" s="679"/>
      <c r="CU9" s="679"/>
      <c r="CV9" s="679"/>
      <c r="CW9" s="679"/>
      <c r="CX9" s="679"/>
      <c r="CY9" s="680"/>
      <c r="CZ9" s="711">
        <v>11.1</v>
      </c>
      <c r="DA9" s="711"/>
      <c r="DB9" s="711"/>
      <c r="DC9" s="711"/>
      <c r="DD9" s="684">
        <v>4121</v>
      </c>
      <c r="DE9" s="679"/>
      <c r="DF9" s="679"/>
      <c r="DG9" s="679"/>
      <c r="DH9" s="679"/>
      <c r="DI9" s="679"/>
      <c r="DJ9" s="679"/>
      <c r="DK9" s="679"/>
      <c r="DL9" s="679"/>
      <c r="DM9" s="679"/>
      <c r="DN9" s="679"/>
      <c r="DO9" s="679"/>
      <c r="DP9" s="680"/>
      <c r="DQ9" s="684">
        <v>315029</v>
      </c>
      <c r="DR9" s="679"/>
      <c r="DS9" s="679"/>
      <c r="DT9" s="679"/>
      <c r="DU9" s="679"/>
      <c r="DV9" s="679"/>
      <c r="DW9" s="679"/>
      <c r="DX9" s="679"/>
      <c r="DY9" s="679"/>
      <c r="DZ9" s="679"/>
      <c r="EA9" s="679"/>
      <c r="EB9" s="679"/>
      <c r="EC9" s="725"/>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1" t="s">
        <v>235</v>
      </c>
      <c r="AA10" s="711"/>
      <c r="AB10" s="711"/>
      <c r="AC10" s="711"/>
      <c r="AD10" s="712" t="s">
        <v>235</v>
      </c>
      <c r="AE10" s="712"/>
      <c r="AF10" s="712"/>
      <c r="AG10" s="712"/>
      <c r="AH10" s="712"/>
      <c r="AI10" s="712"/>
      <c r="AJ10" s="712"/>
      <c r="AK10" s="712"/>
      <c r="AL10" s="681" t="s">
        <v>235</v>
      </c>
      <c r="AM10" s="682"/>
      <c r="AN10" s="682"/>
      <c r="AO10" s="713"/>
      <c r="AP10" s="675" t="s">
        <v>248</v>
      </c>
      <c r="AQ10" s="676"/>
      <c r="AR10" s="676"/>
      <c r="AS10" s="676"/>
      <c r="AT10" s="676"/>
      <c r="AU10" s="676"/>
      <c r="AV10" s="676"/>
      <c r="AW10" s="676"/>
      <c r="AX10" s="676"/>
      <c r="AY10" s="676"/>
      <c r="AZ10" s="676"/>
      <c r="BA10" s="676"/>
      <c r="BB10" s="676"/>
      <c r="BC10" s="676"/>
      <c r="BD10" s="676"/>
      <c r="BE10" s="676"/>
      <c r="BF10" s="677"/>
      <c r="BG10" s="678">
        <v>5052</v>
      </c>
      <c r="BH10" s="679"/>
      <c r="BI10" s="679"/>
      <c r="BJ10" s="679"/>
      <c r="BK10" s="679"/>
      <c r="BL10" s="679"/>
      <c r="BM10" s="679"/>
      <c r="BN10" s="680"/>
      <c r="BO10" s="711">
        <v>2.4</v>
      </c>
      <c r="BP10" s="711"/>
      <c r="BQ10" s="711"/>
      <c r="BR10" s="711"/>
      <c r="BS10" s="684" t="s">
        <v>235</v>
      </c>
      <c r="BT10" s="679"/>
      <c r="BU10" s="679"/>
      <c r="BV10" s="679"/>
      <c r="BW10" s="679"/>
      <c r="BX10" s="679"/>
      <c r="BY10" s="679"/>
      <c r="BZ10" s="679"/>
      <c r="CA10" s="679"/>
      <c r="CB10" s="725"/>
      <c r="CD10" s="717" t="s">
        <v>249</v>
      </c>
      <c r="CE10" s="718"/>
      <c r="CF10" s="718"/>
      <c r="CG10" s="718"/>
      <c r="CH10" s="718"/>
      <c r="CI10" s="718"/>
      <c r="CJ10" s="718"/>
      <c r="CK10" s="718"/>
      <c r="CL10" s="718"/>
      <c r="CM10" s="718"/>
      <c r="CN10" s="718"/>
      <c r="CO10" s="718"/>
      <c r="CP10" s="718"/>
      <c r="CQ10" s="719"/>
      <c r="CR10" s="678" t="s">
        <v>238</v>
      </c>
      <c r="CS10" s="679"/>
      <c r="CT10" s="679"/>
      <c r="CU10" s="679"/>
      <c r="CV10" s="679"/>
      <c r="CW10" s="679"/>
      <c r="CX10" s="679"/>
      <c r="CY10" s="680"/>
      <c r="CZ10" s="711" t="s">
        <v>238</v>
      </c>
      <c r="DA10" s="711"/>
      <c r="DB10" s="711"/>
      <c r="DC10" s="711"/>
      <c r="DD10" s="684" t="s">
        <v>238</v>
      </c>
      <c r="DE10" s="679"/>
      <c r="DF10" s="679"/>
      <c r="DG10" s="679"/>
      <c r="DH10" s="679"/>
      <c r="DI10" s="679"/>
      <c r="DJ10" s="679"/>
      <c r="DK10" s="679"/>
      <c r="DL10" s="679"/>
      <c r="DM10" s="679"/>
      <c r="DN10" s="679"/>
      <c r="DO10" s="679"/>
      <c r="DP10" s="680"/>
      <c r="DQ10" s="684" t="s">
        <v>238</v>
      </c>
      <c r="DR10" s="679"/>
      <c r="DS10" s="679"/>
      <c r="DT10" s="679"/>
      <c r="DU10" s="679"/>
      <c r="DV10" s="679"/>
      <c r="DW10" s="679"/>
      <c r="DX10" s="679"/>
      <c r="DY10" s="679"/>
      <c r="DZ10" s="679"/>
      <c r="EA10" s="679"/>
      <c r="EB10" s="679"/>
      <c r="EC10" s="725"/>
    </row>
    <row r="11" spans="2:143" ht="11.25" customHeight="1" x14ac:dyDescent="0.15">
      <c r="B11" s="675" t="s">
        <v>250</v>
      </c>
      <c r="C11" s="676"/>
      <c r="D11" s="676"/>
      <c r="E11" s="676"/>
      <c r="F11" s="676"/>
      <c r="G11" s="676"/>
      <c r="H11" s="676"/>
      <c r="I11" s="676"/>
      <c r="J11" s="676"/>
      <c r="K11" s="676"/>
      <c r="L11" s="676"/>
      <c r="M11" s="676"/>
      <c r="N11" s="676"/>
      <c r="O11" s="676"/>
      <c r="P11" s="676"/>
      <c r="Q11" s="677"/>
      <c r="R11" s="678">
        <v>49896</v>
      </c>
      <c r="S11" s="679"/>
      <c r="T11" s="679"/>
      <c r="U11" s="679"/>
      <c r="V11" s="679"/>
      <c r="W11" s="679"/>
      <c r="X11" s="679"/>
      <c r="Y11" s="680"/>
      <c r="Z11" s="681">
        <v>1.5</v>
      </c>
      <c r="AA11" s="682"/>
      <c r="AB11" s="682"/>
      <c r="AC11" s="683"/>
      <c r="AD11" s="684">
        <v>49896</v>
      </c>
      <c r="AE11" s="679"/>
      <c r="AF11" s="679"/>
      <c r="AG11" s="679"/>
      <c r="AH11" s="679"/>
      <c r="AI11" s="679"/>
      <c r="AJ11" s="679"/>
      <c r="AK11" s="680"/>
      <c r="AL11" s="681">
        <v>3.2</v>
      </c>
      <c r="AM11" s="682"/>
      <c r="AN11" s="682"/>
      <c r="AO11" s="713"/>
      <c r="AP11" s="675" t="s">
        <v>251</v>
      </c>
      <c r="AQ11" s="676"/>
      <c r="AR11" s="676"/>
      <c r="AS11" s="676"/>
      <c r="AT11" s="676"/>
      <c r="AU11" s="676"/>
      <c r="AV11" s="676"/>
      <c r="AW11" s="676"/>
      <c r="AX11" s="676"/>
      <c r="AY11" s="676"/>
      <c r="AZ11" s="676"/>
      <c r="BA11" s="676"/>
      <c r="BB11" s="676"/>
      <c r="BC11" s="676"/>
      <c r="BD11" s="676"/>
      <c r="BE11" s="676"/>
      <c r="BF11" s="677"/>
      <c r="BG11" s="678">
        <v>1897</v>
      </c>
      <c r="BH11" s="679"/>
      <c r="BI11" s="679"/>
      <c r="BJ11" s="679"/>
      <c r="BK11" s="679"/>
      <c r="BL11" s="679"/>
      <c r="BM11" s="679"/>
      <c r="BN11" s="680"/>
      <c r="BO11" s="711">
        <v>0.9</v>
      </c>
      <c r="BP11" s="711"/>
      <c r="BQ11" s="711"/>
      <c r="BR11" s="711"/>
      <c r="BS11" s="684" t="s">
        <v>235</v>
      </c>
      <c r="BT11" s="679"/>
      <c r="BU11" s="679"/>
      <c r="BV11" s="679"/>
      <c r="BW11" s="679"/>
      <c r="BX11" s="679"/>
      <c r="BY11" s="679"/>
      <c r="BZ11" s="679"/>
      <c r="CA11" s="679"/>
      <c r="CB11" s="725"/>
      <c r="CD11" s="717" t="s">
        <v>252</v>
      </c>
      <c r="CE11" s="718"/>
      <c r="CF11" s="718"/>
      <c r="CG11" s="718"/>
      <c r="CH11" s="718"/>
      <c r="CI11" s="718"/>
      <c r="CJ11" s="718"/>
      <c r="CK11" s="718"/>
      <c r="CL11" s="718"/>
      <c r="CM11" s="718"/>
      <c r="CN11" s="718"/>
      <c r="CO11" s="718"/>
      <c r="CP11" s="718"/>
      <c r="CQ11" s="719"/>
      <c r="CR11" s="678">
        <v>370355</v>
      </c>
      <c r="CS11" s="679"/>
      <c r="CT11" s="679"/>
      <c r="CU11" s="679"/>
      <c r="CV11" s="679"/>
      <c r="CW11" s="679"/>
      <c r="CX11" s="679"/>
      <c r="CY11" s="680"/>
      <c r="CZ11" s="711">
        <v>12.2</v>
      </c>
      <c r="DA11" s="711"/>
      <c r="DB11" s="711"/>
      <c r="DC11" s="711"/>
      <c r="DD11" s="684">
        <v>67206</v>
      </c>
      <c r="DE11" s="679"/>
      <c r="DF11" s="679"/>
      <c r="DG11" s="679"/>
      <c r="DH11" s="679"/>
      <c r="DI11" s="679"/>
      <c r="DJ11" s="679"/>
      <c r="DK11" s="679"/>
      <c r="DL11" s="679"/>
      <c r="DM11" s="679"/>
      <c r="DN11" s="679"/>
      <c r="DO11" s="679"/>
      <c r="DP11" s="680"/>
      <c r="DQ11" s="684">
        <v>151747</v>
      </c>
      <c r="DR11" s="679"/>
      <c r="DS11" s="679"/>
      <c r="DT11" s="679"/>
      <c r="DU11" s="679"/>
      <c r="DV11" s="679"/>
      <c r="DW11" s="679"/>
      <c r="DX11" s="679"/>
      <c r="DY11" s="679"/>
      <c r="DZ11" s="679"/>
      <c r="EA11" s="679"/>
      <c r="EB11" s="679"/>
      <c r="EC11" s="725"/>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238</v>
      </c>
      <c r="S12" s="679"/>
      <c r="T12" s="679"/>
      <c r="U12" s="679"/>
      <c r="V12" s="679"/>
      <c r="W12" s="679"/>
      <c r="X12" s="679"/>
      <c r="Y12" s="680"/>
      <c r="Z12" s="711" t="s">
        <v>245</v>
      </c>
      <c r="AA12" s="711"/>
      <c r="AB12" s="711"/>
      <c r="AC12" s="711"/>
      <c r="AD12" s="712" t="s">
        <v>235</v>
      </c>
      <c r="AE12" s="712"/>
      <c r="AF12" s="712"/>
      <c r="AG12" s="712"/>
      <c r="AH12" s="712"/>
      <c r="AI12" s="712"/>
      <c r="AJ12" s="712"/>
      <c r="AK12" s="712"/>
      <c r="AL12" s="681" t="s">
        <v>238</v>
      </c>
      <c r="AM12" s="682"/>
      <c r="AN12" s="682"/>
      <c r="AO12" s="713"/>
      <c r="AP12" s="675" t="s">
        <v>254</v>
      </c>
      <c r="AQ12" s="676"/>
      <c r="AR12" s="676"/>
      <c r="AS12" s="676"/>
      <c r="AT12" s="676"/>
      <c r="AU12" s="676"/>
      <c r="AV12" s="676"/>
      <c r="AW12" s="676"/>
      <c r="AX12" s="676"/>
      <c r="AY12" s="676"/>
      <c r="AZ12" s="676"/>
      <c r="BA12" s="676"/>
      <c r="BB12" s="676"/>
      <c r="BC12" s="676"/>
      <c r="BD12" s="676"/>
      <c r="BE12" s="676"/>
      <c r="BF12" s="677"/>
      <c r="BG12" s="678">
        <v>115253</v>
      </c>
      <c r="BH12" s="679"/>
      <c r="BI12" s="679"/>
      <c r="BJ12" s="679"/>
      <c r="BK12" s="679"/>
      <c r="BL12" s="679"/>
      <c r="BM12" s="679"/>
      <c r="BN12" s="680"/>
      <c r="BO12" s="711">
        <v>54.5</v>
      </c>
      <c r="BP12" s="711"/>
      <c r="BQ12" s="711"/>
      <c r="BR12" s="711"/>
      <c r="BS12" s="684">
        <v>14289</v>
      </c>
      <c r="BT12" s="679"/>
      <c r="BU12" s="679"/>
      <c r="BV12" s="679"/>
      <c r="BW12" s="679"/>
      <c r="BX12" s="679"/>
      <c r="BY12" s="679"/>
      <c r="BZ12" s="679"/>
      <c r="CA12" s="679"/>
      <c r="CB12" s="725"/>
      <c r="CD12" s="717" t="s">
        <v>255</v>
      </c>
      <c r="CE12" s="718"/>
      <c r="CF12" s="718"/>
      <c r="CG12" s="718"/>
      <c r="CH12" s="718"/>
      <c r="CI12" s="718"/>
      <c r="CJ12" s="718"/>
      <c r="CK12" s="718"/>
      <c r="CL12" s="718"/>
      <c r="CM12" s="718"/>
      <c r="CN12" s="718"/>
      <c r="CO12" s="718"/>
      <c r="CP12" s="718"/>
      <c r="CQ12" s="719"/>
      <c r="CR12" s="678">
        <v>209210</v>
      </c>
      <c r="CS12" s="679"/>
      <c r="CT12" s="679"/>
      <c r="CU12" s="679"/>
      <c r="CV12" s="679"/>
      <c r="CW12" s="679"/>
      <c r="CX12" s="679"/>
      <c r="CY12" s="680"/>
      <c r="CZ12" s="711">
        <v>6.9</v>
      </c>
      <c r="DA12" s="711"/>
      <c r="DB12" s="711"/>
      <c r="DC12" s="711"/>
      <c r="DD12" s="684">
        <v>15277</v>
      </c>
      <c r="DE12" s="679"/>
      <c r="DF12" s="679"/>
      <c r="DG12" s="679"/>
      <c r="DH12" s="679"/>
      <c r="DI12" s="679"/>
      <c r="DJ12" s="679"/>
      <c r="DK12" s="679"/>
      <c r="DL12" s="679"/>
      <c r="DM12" s="679"/>
      <c r="DN12" s="679"/>
      <c r="DO12" s="679"/>
      <c r="DP12" s="680"/>
      <c r="DQ12" s="684">
        <v>201701</v>
      </c>
      <c r="DR12" s="679"/>
      <c r="DS12" s="679"/>
      <c r="DT12" s="679"/>
      <c r="DU12" s="679"/>
      <c r="DV12" s="679"/>
      <c r="DW12" s="679"/>
      <c r="DX12" s="679"/>
      <c r="DY12" s="679"/>
      <c r="DZ12" s="679"/>
      <c r="EA12" s="679"/>
      <c r="EB12" s="679"/>
      <c r="EC12" s="725"/>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245</v>
      </c>
      <c r="S13" s="679"/>
      <c r="T13" s="679"/>
      <c r="U13" s="679"/>
      <c r="V13" s="679"/>
      <c r="W13" s="679"/>
      <c r="X13" s="679"/>
      <c r="Y13" s="680"/>
      <c r="Z13" s="711" t="s">
        <v>238</v>
      </c>
      <c r="AA13" s="711"/>
      <c r="AB13" s="711"/>
      <c r="AC13" s="711"/>
      <c r="AD13" s="712" t="s">
        <v>235</v>
      </c>
      <c r="AE13" s="712"/>
      <c r="AF13" s="712"/>
      <c r="AG13" s="712"/>
      <c r="AH13" s="712"/>
      <c r="AI13" s="712"/>
      <c r="AJ13" s="712"/>
      <c r="AK13" s="712"/>
      <c r="AL13" s="681" t="s">
        <v>235</v>
      </c>
      <c r="AM13" s="682"/>
      <c r="AN13" s="682"/>
      <c r="AO13" s="713"/>
      <c r="AP13" s="675" t="s">
        <v>257</v>
      </c>
      <c r="AQ13" s="676"/>
      <c r="AR13" s="676"/>
      <c r="AS13" s="676"/>
      <c r="AT13" s="676"/>
      <c r="AU13" s="676"/>
      <c r="AV13" s="676"/>
      <c r="AW13" s="676"/>
      <c r="AX13" s="676"/>
      <c r="AY13" s="676"/>
      <c r="AZ13" s="676"/>
      <c r="BA13" s="676"/>
      <c r="BB13" s="676"/>
      <c r="BC13" s="676"/>
      <c r="BD13" s="676"/>
      <c r="BE13" s="676"/>
      <c r="BF13" s="677"/>
      <c r="BG13" s="678">
        <v>114857</v>
      </c>
      <c r="BH13" s="679"/>
      <c r="BI13" s="679"/>
      <c r="BJ13" s="679"/>
      <c r="BK13" s="679"/>
      <c r="BL13" s="679"/>
      <c r="BM13" s="679"/>
      <c r="BN13" s="680"/>
      <c r="BO13" s="711">
        <v>54.3</v>
      </c>
      <c r="BP13" s="711"/>
      <c r="BQ13" s="711"/>
      <c r="BR13" s="711"/>
      <c r="BS13" s="684">
        <v>14289</v>
      </c>
      <c r="BT13" s="679"/>
      <c r="BU13" s="679"/>
      <c r="BV13" s="679"/>
      <c r="BW13" s="679"/>
      <c r="BX13" s="679"/>
      <c r="BY13" s="679"/>
      <c r="BZ13" s="679"/>
      <c r="CA13" s="679"/>
      <c r="CB13" s="725"/>
      <c r="CD13" s="717" t="s">
        <v>258</v>
      </c>
      <c r="CE13" s="718"/>
      <c r="CF13" s="718"/>
      <c r="CG13" s="718"/>
      <c r="CH13" s="718"/>
      <c r="CI13" s="718"/>
      <c r="CJ13" s="718"/>
      <c r="CK13" s="718"/>
      <c r="CL13" s="718"/>
      <c r="CM13" s="718"/>
      <c r="CN13" s="718"/>
      <c r="CO13" s="718"/>
      <c r="CP13" s="718"/>
      <c r="CQ13" s="719"/>
      <c r="CR13" s="678">
        <v>195733</v>
      </c>
      <c r="CS13" s="679"/>
      <c r="CT13" s="679"/>
      <c r="CU13" s="679"/>
      <c r="CV13" s="679"/>
      <c r="CW13" s="679"/>
      <c r="CX13" s="679"/>
      <c r="CY13" s="680"/>
      <c r="CZ13" s="711">
        <v>6.5</v>
      </c>
      <c r="DA13" s="711"/>
      <c r="DB13" s="711"/>
      <c r="DC13" s="711"/>
      <c r="DD13" s="684">
        <v>139671</v>
      </c>
      <c r="DE13" s="679"/>
      <c r="DF13" s="679"/>
      <c r="DG13" s="679"/>
      <c r="DH13" s="679"/>
      <c r="DI13" s="679"/>
      <c r="DJ13" s="679"/>
      <c r="DK13" s="679"/>
      <c r="DL13" s="679"/>
      <c r="DM13" s="679"/>
      <c r="DN13" s="679"/>
      <c r="DO13" s="679"/>
      <c r="DP13" s="680"/>
      <c r="DQ13" s="684">
        <v>71028</v>
      </c>
      <c r="DR13" s="679"/>
      <c r="DS13" s="679"/>
      <c r="DT13" s="679"/>
      <c r="DU13" s="679"/>
      <c r="DV13" s="679"/>
      <c r="DW13" s="679"/>
      <c r="DX13" s="679"/>
      <c r="DY13" s="679"/>
      <c r="DZ13" s="679"/>
      <c r="EA13" s="679"/>
      <c r="EB13" s="679"/>
      <c r="EC13" s="725"/>
    </row>
    <row r="14" spans="2:143" ht="11.25" customHeight="1" x14ac:dyDescent="0.15">
      <c r="B14" s="675" t="s">
        <v>259</v>
      </c>
      <c r="C14" s="676"/>
      <c r="D14" s="676"/>
      <c r="E14" s="676"/>
      <c r="F14" s="676"/>
      <c r="G14" s="676"/>
      <c r="H14" s="676"/>
      <c r="I14" s="676"/>
      <c r="J14" s="676"/>
      <c r="K14" s="676"/>
      <c r="L14" s="676"/>
      <c r="M14" s="676"/>
      <c r="N14" s="676"/>
      <c r="O14" s="676"/>
      <c r="P14" s="676"/>
      <c r="Q14" s="677"/>
      <c r="R14" s="678" t="s">
        <v>238</v>
      </c>
      <c r="S14" s="679"/>
      <c r="T14" s="679"/>
      <c r="U14" s="679"/>
      <c r="V14" s="679"/>
      <c r="W14" s="679"/>
      <c r="X14" s="679"/>
      <c r="Y14" s="680"/>
      <c r="Z14" s="711" t="s">
        <v>238</v>
      </c>
      <c r="AA14" s="711"/>
      <c r="AB14" s="711"/>
      <c r="AC14" s="711"/>
      <c r="AD14" s="712" t="s">
        <v>238</v>
      </c>
      <c r="AE14" s="712"/>
      <c r="AF14" s="712"/>
      <c r="AG14" s="712"/>
      <c r="AH14" s="712"/>
      <c r="AI14" s="712"/>
      <c r="AJ14" s="712"/>
      <c r="AK14" s="712"/>
      <c r="AL14" s="681" t="s">
        <v>235</v>
      </c>
      <c r="AM14" s="682"/>
      <c r="AN14" s="682"/>
      <c r="AO14" s="713"/>
      <c r="AP14" s="675" t="s">
        <v>260</v>
      </c>
      <c r="AQ14" s="676"/>
      <c r="AR14" s="676"/>
      <c r="AS14" s="676"/>
      <c r="AT14" s="676"/>
      <c r="AU14" s="676"/>
      <c r="AV14" s="676"/>
      <c r="AW14" s="676"/>
      <c r="AX14" s="676"/>
      <c r="AY14" s="676"/>
      <c r="AZ14" s="676"/>
      <c r="BA14" s="676"/>
      <c r="BB14" s="676"/>
      <c r="BC14" s="676"/>
      <c r="BD14" s="676"/>
      <c r="BE14" s="676"/>
      <c r="BF14" s="677"/>
      <c r="BG14" s="678">
        <v>9588</v>
      </c>
      <c r="BH14" s="679"/>
      <c r="BI14" s="679"/>
      <c r="BJ14" s="679"/>
      <c r="BK14" s="679"/>
      <c r="BL14" s="679"/>
      <c r="BM14" s="679"/>
      <c r="BN14" s="680"/>
      <c r="BO14" s="711">
        <v>4.5</v>
      </c>
      <c r="BP14" s="711"/>
      <c r="BQ14" s="711"/>
      <c r="BR14" s="711"/>
      <c r="BS14" s="684" t="s">
        <v>235</v>
      </c>
      <c r="BT14" s="679"/>
      <c r="BU14" s="679"/>
      <c r="BV14" s="679"/>
      <c r="BW14" s="679"/>
      <c r="BX14" s="679"/>
      <c r="BY14" s="679"/>
      <c r="BZ14" s="679"/>
      <c r="CA14" s="679"/>
      <c r="CB14" s="725"/>
      <c r="CD14" s="717" t="s">
        <v>261</v>
      </c>
      <c r="CE14" s="718"/>
      <c r="CF14" s="718"/>
      <c r="CG14" s="718"/>
      <c r="CH14" s="718"/>
      <c r="CI14" s="718"/>
      <c r="CJ14" s="718"/>
      <c r="CK14" s="718"/>
      <c r="CL14" s="718"/>
      <c r="CM14" s="718"/>
      <c r="CN14" s="718"/>
      <c r="CO14" s="718"/>
      <c r="CP14" s="718"/>
      <c r="CQ14" s="719"/>
      <c r="CR14" s="678">
        <v>94292</v>
      </c>
      <c r="CS14" s="679"/>
      <c r="CT14" s="679"/>
      <c r="CU14" s="679"/>
      <c r="CV14" s="679"/>
      <c r="CW14" s="679"/>
      <c r="CX14" s="679"/>
      <c r="CY14" s="680"/>
      <c r="CZ14" s="711">
        <v>3.1</v>
      </c>
      <c r="DA14" s="711"/>
      <c r="DB14" s="711"/>
      <c r="DC14" s="711"/>
      <c r="DD14" s="684">
        <v>11515</v>
      </c>
      <c r="DE14" s="679"/>
      <c r="DF14" s="679"/>
      <c r="DG14" s="679"/>
      <c r="DH14" s="679"/>
      <c r="DI14" s="679"/>
      <c r="DJ14" s="679"/>
      <c r="DK14" s="679"/>
      <c r="DL14" s="679"/>
      <c r="DM14" s="679"/>
      <c r="DN14" s="679"/>
      <c r="DO14" s="679"/>
      <c r="DP14" s="680"/>
      <c r="DQ14" s="684">
        <v>77391</v>
      </c>
      <c r="DR14" s="679"/>
      <c r="DS14" s="679"/>
      <c r="DT14" s="679"/>
      <c r="DU14" s="679"/>
      <c r="DV14" s="679"/>
      <c r="DW14" s="679"/>
      <c r="DX14" s="679"/>
      <c r="DY14" s="679"/>
      <c r="DZ14" s="679"/>
      <c r="EA14" s="679"/>
      <c r="EB14" s="679"/>
      <c r="EC14" s="725"/>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238</v>
      </c>
      <c r="S15" s="679"/>
      <c r="T15" s="679"/>
      <c r="U15" s="679"/>
      <c r="V15" s="679"/>
      <c r="W15" s="679"/>
      <c r="X15" s="679"/>
      <c r="Y15" s="680"/>
      <c r="Z15" s="711" t="s">
        <v>238</v>
      </c>
      <c r="AA15" s="711"/>
      <c r="AB15" s="711"/>
      <c r="AC15" s="711"/>
      <c r="AD15" s="712" t="s">
        <v>137</v>
      </c>
      <c r="AE15" s="712"/>
      <c r="AF15" s="712"/>
      <c r="AG15" s="712"/>
      <c r="AH15" s="712"/>
      <c r="AI15" s="712"/>
      <c r="AJ15" s="712"/>
      <c r="AK15" s="712"/>
      <c r="AL15" s="681" t="s">
        <v>238</v>
      </c>
      <c r="AM15" s="682"/>
      <c r="AN15" s="682"/>
      <c r="AO15" s="713"/>
      <c r="AP15" s="675" t="s">
        <v>263</v>
      </c>
      <c r="AQ15" s="676"/>
      <c r="AR15" s="676"/>
      <c r="AS15" s="676"/>
      <c r="AT15" s="676"/>
      <c r="AU15" s="676"/>
      <c r="AV15" s="676"/>
      <c r="AW15" s="676"/>
      <c r="AX15" s="676"/>
      <c r="AY15" s="676"/>
      <c r="AZ15" s="676"/>
      <c r="BA15" s="676"/>
      <c r="BB15" s="676"/>
      <c r="BC15" s="676"/>
      <c r="BD15" s="676"/>
      <c r="BE15" s="676"/>
      <c r="BF15" s="677"/>
      <c r="BG15" s="678">
        <v>3461</v>
      </c>
      <c r="BH15" s="679"/>
      <c r="BI15" s="679"/>
      <c r="BJ15" s="679"/>
      <c r="BK15" s="679"/>
      <c r="BL15" s="679"/>
      <c r="BM15" s="679"/>
      <c r="BN15" s="680"/>
      <c r="BO15" s="711">
        <v>1.6</v>
      </c>
      <c r="BP15" s="711"/>
      <c r="BQ15" s="711"/>
      <c r="BR15" s="711"/>
      <c r="BS15" s="684" t="s">
        <v>235</v>
      </c>
      <c r="BT15" s="679"/>
      <c r="BU15" s="679"/>
      <c r="BV15" s="679"/>
      <c r="BW15" s="679"/>
      <c r="BX15" s="679"/>
      <c r="BY15" s="679"/>
      <c r="BZ15" s="679"/>
      <c r="CA15" s="679"/>
      <c r="CB15" s="725"/>
      <c r="CD15" s="717" t="s">
        <v>264</v>
      </c>
      <c r="CE15" s="718"/>
      <c r="CF15" s="718"/>
      <c r="CG15" s="718"/>
      <c r="CH15" s="718"/>
      <c r="CI15" s="718"/>
      <c r="CJ15" s="718"/>
      <c r="CK15" s="718"/>
      <c r="CL15" s="718"/>
      <c r="CM15" s="718"/>
      <c r="CN15" s="718"/>
      <c r="CO15" s="718"/>
      <c r="CP15" s="718"/>
      <c r="CQ15" s="719"/>
      <c r="CR15" s="678">
        <v>150756</v>
      </c>
      <c r="CS15" s="679"/>
      <c r="CT15" s="679"/>
      <c r="CU15" s="679"/>
      <c r="CV15" s="679"/>
      <c r="CW15" s="679"/>
      <c r="CX15" s="679"/>
      <c r="CY15" s="680"/>
      <c r="CZ15" s="711">
        <v>5</v>
      </c>
      <c r="DA15" s="711"/>
      <c r="DB15" s="711"/>
      <c r="DC15" s="711"/>
      <c r="DD15" s="684">
        <v>27048</v>
      </c>
      <c r="DE15" s="679"/>
      <c r="DF15" s="679"/>
      <c r="DG15" s="679"/>
      <c r="DH15" s="679"/>
      <c r="DI15" s="679"/>
      <c r="DJ15" s="679"/>
      <c r="DK15" s="679"/>
      <c r="DL15" s="679"/>
      <c r="DM15" s="679"/>
      <c r="DN15" s="679"/>
      <c r="DO15" s="679"/>
      <c r="DP15" s="680"/>
      <c r="DQ15" s="684">
        <v>127701</v>
      </c>
      <c r="DR15" s="679"/>
      <c r="DS15" s="679"/>
      <c r="DT15" s="679"/>
      <c r="DU15" s="679"/>
      <c r="DV15" s="679"/>
      <c r="DW15" s="679"/>
      <c r="DX15" s="679"/>
      <c r="DY15" s="679"/>
      <c r="DZ15" s="679"/>
      <c r="EA15" s="679"/>
      <c r="EB15" s="679"/>
      <c r="EC15" s="725"/>
    </row>
    <row r="16" spans="2:143" ht="11.25" customHeight="1" x14ac:dyDescent="0.15">
      <c r="B16" s="675" t="s">
        <v>265</v>
      </c>
      <c r="C16" s="676"/>
      <c r="D16" s="676"/>
      <c r="E16" s="676"/>
      <c r="F16" s="676"/>
      <c r="G16" s="676"/>
      <c r="H16" s="676"/>
      <c r="I16" s="676"/>
      <c r="J16" s="676"/>
      <c r="K16" s="676"/>
      <c r="L16" s="676"/>
      <c r="M16" s="676"/>
      <c r="N16" s="676"/>
      <c r="O16" s="676"/>
      <c r="P16" s="676"/>
      <c r="Q16" s="677"/>
      <c r="R16" s="678">
        <v>2627</v>
      </c>
      <c r="S16" s="679"/>
      <c r="T16" s="679"/>
      <c r="U16" s="679"/>
      <c r="V16" s="679"/>
      <c r="W16" s="679"/>
      <c r="X16" s="679"/>
      <c r="Y16" s="680"/>
      <c r="Z16" s="711">
        <v>0.1</v>
      </c>
      <c r="AA16" s="711"/>
      <c r="AB16" s="711"/>
      <c r="AC16" s="711"/>
      <c r="AD16" s="712">
        <v>2627</v>
      </c>
      <c r="AE16" s="712"/>
      <c r="AF16" s="712"/>
      <c r="AG16" s="712"/>
      <c r="AH16" s="712"/>
      <c r="AI16" s="712"/>
      <c r="AJ16" s="712"/>
      <c r="AK16" s="712"/>
      <c r="AL16" s="681">
        <v>0.2</v>
      </c>
      <c r="AM16" s="682"/>
      <c r="AN16" s="682"/>
      <c r="AO16" s="713"/>
      <c r="AP16" s="675" t="s">
        <v>266</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1" t="s">
        <v>235</v>
      </c>
      <c r="BP16" s="711"/>
      <c r="BQ16" s="711"/>
      <c r="BR16" s="711"/>
      <c r="BS16" s="684" t="s">
        <v>238</v>
      </c>
      <c r="BT16" s="679"/>
      <c r="BU16" s="679"/>
      <c r="BV16" s="679"/>
      <c r="BW16" s="679"/>
      <c r="BX16" s="679"/>
      <c r="BY16" s="679"/>
      <c r="BZ16" s="679"/>
      <c r="CA16" s="679"/>
      <c r="CB16" s="725"/>
      <c r="CD16" s="717" t="s">
        <v>267</v>
      </c>
      <c r="CE16" s="718"/>
      <c r="CF16" s="718"/>
      <c r="CG16" s="718"/>
      <c r="CH16" s="718"/>
      <c r="CI16" s="718"/>
      <c r="CJ16" s="718"/>
      <c r="CK16" s="718"/>
      <c r="CL16" s="718"/>
      <c r="CM16" s="718"/>
      <c r="CN16" s="718"/>
      <c r="CO16" s="718"/>
      <c r="CP16" s="718"/>
      <c r="CQ16" s="719"/>
      <c r="CR16" s="678">
        <v>23070</v>
      </c>
      <c r="CS16" s="679"/>
      <c r="CT16" s="679"/>
      <c r="CU16" s="679"/>
      <c r="CV16" s="679"/>
      <c r="CW16" s="679"/>
      <c r="CX16" s="679"/>
      <c r="CY16" s="680"/>
      <c r="CZ16" s="711">
        <v>0.8</v>
      </c>
      <c r="DA16" s="711"/>
      <c r="DB16" s="711"/>
      <c r="DC16" s="711"/>
      <c r="DD16" s="684" t="s">
        <v>238</v>
      </c>
      <c r="DE16" s="679"/>
      <c r="DF16" s="679"/>
      <c r="DG16" s="679"/>
      <c r="DH16" s="679"/>
      <c r="DI16" s="679"/>
      <c r="DJ16" s="679"/>
      <c r="DK16" s="679"/>
      <c r="DL16" s="679"/>
      <c r="DM16" s="679"/>
      <c r="DN16" s="679"/>
      <c r="DO16" s="679"/>
      <c r="DP16" s="680"/>
      <c r="DQ16" s="684">
        <v>14418</v>
      </c>
      <c r="DR16" s="679"/>
      <c r="DS16" s="679"/>
      <c r="DT16" s="679"/>
      <c r="DU16" s="679"/>
      <c r="DV16" s="679"/>
      <c r="DW16" s="679"/>
      <c r="DX16" s="679"/>
      <c r="DY16" s="679"/>
      <c r="DZ16" s="679"/>
      <c r="EA16" s="679"/>
      <c r="EB16" s="679"/>
      <c r="EC16" s="725"/>
    </row>
    <row r="17" spans="2:133" ht="11.25" customHeight="1" x14ac:dyDescent="0.15">
      <c r="B17" s="675" t="s">
        <v>268</v>
      </c>
      <c r="C17" s="676"/>
      <c r="D17" s="676"/>
      <c r="E17" s="676"/>
      <c r="F17" s="676"/>
      <c r="G17" s="676"/>
      <c r="H17" s="676"/>
      <c r="I17" s="676"/>
      <c r="J17" s="676"/>
      <c r="K17" s="676"/>
      <c r="L17" s="676"/>
      <c r="M17" s="676"/>
      <c r="N17" s="676"/>
      <c r="O17" s="676"/>
      <c r="P17" s="676"/>
      <c r="Q17" s="677"/>
      <c r="R17" s="678">
        <v>400</v>
      </c>
      <c r="S17" s="679"/>
      <c r="T17" s="679"/>
      <c r="U17" s="679"/>
      <c r="V17" s="679"/>
      <c r="W17" s="679"/>
      <c r="X17" s="679"/>
      <c r="Y17" s="680"/>
      <c r="Z17" s="711">
        <v>0</v>
      </c>
      <c r="AA17" s="711"/>
      <c r="AB17" s="711"/>
      <c r="AC17" s="711"/>
      <c r="AD17" s="712">
        <v>400</v>
      </c>
      <c r="AE17" s="712"/>
      <c r="AF17" s="712"/>
      <c r="AG17" s="712"/>
      <c r="AH17" s="712"/>
      <c r="AI17" s="712"/>
      <c r="AJ17" s="712"/>
      <c r="AK17" s="712"/>
      <c r="AL17" s="681">
        <v>0</v>
      </c>
      <c r="AM17" s="682"/>
      <c r="AN17" s="682"/>
      <c r="AO17" s="713"/>
      <c r="AP17" s="675" t="s">
        <v>269</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711" t="s">
        <v>238</v>
      </c>
      <c r="BP17" s="711"/>
      <c r="BQ17" s="711"/>
      <c r="BR17" s="711"/>
      <c r="BS17" s="684" t="s">
        <v>238</v>
      </c>
      <c r="BT17" s="679"/>
      <c r="BU17" s="679"/>
      <c r="BV17" s="679"/>
      <c r="BW17" s="679"/>
      <c r="BX17" s="679"/>
      <c r="BY17" s="679"/>
      <c r="BZ17" s="679"/>
      <c r="CA17" s="679"/>
      <c r="CB17" s="725"/>
      <c r="CD17" s="717" t="s">
        <v>270</v>
      </c>
      <c r="CE17" s="718"/>
      <c r="CF17" s="718"/>
      <c r="CG17" s="718"/>
      <c r="CH17" s="718"/>
      <c r="CI17" s="718"/>
      <c r="CJ17" s="718"/>
      <c r="CK17" s="718"/>
      <c r="CL17" s="718"/>
      <c r="CM17" s="718"/>
      <c r="CN17" s="718"/>
      <c r="CO17" s="718"/>
      <c r="CP17" s="718"/>
      <c r="CQ17" s="719"/>
      <c r="CR17" s="678">
        <v>290713</v>
      </c>
      <c r="CS17" s="679"/>
      <c r="CT17" s="679"/>
      <c r="CU17" s="679"/>
      <c r="CV17" s="679"/>
      <c r="CW17" s="679"/>
      <c r="CX17" s="679"/>
      <c r="CY17" s="680"/>
      <c r="CZ17" s="711">
        <v>9.6</v>
      </c>
      <c r="DA17" s="711"/>
      <c r="DB17" s="711"/>
      <c r="DC17" s="711"/>
      <c r="DD17" s="684" t="s">
        <v>238</v>
      </c>
      <c r="DE17" s="679"/>
      <c r="DF17" s="679"/>
      <c r="DG17" s="679"/>
      <c r="DH17" s="679"/>
      <c r="DI17" s="679"/>
      <c r="DJ17" s="679"/>
      <c r="DK17" s="679"/>
      <c r="DL17" s="679"/>
      <c r="DM17" s="679"/>
      <c r="DN17" s="679"/>
      <c r="DO17" s="679"/>
      <c r="DP17" s="680"/>
      <c r="DQ17" s="684">
        <v>287407</v>
      </c>
      <c r="DR17" s="679"/>
      <c r="DS17" s="679"/>
      <c r="DT17" s="679"/>
      <c r="DU17" s="679"/>
      <c r="DV17" s="679"/>
      <c r="DW17" s="679"/>
      <c r="DX17" s="679"/>
      <c r="DY17" s="679"/>
      <c r="DZ17" s="679"/>
      <c r="EA17" s="679"/>
      <c r="EB17" s="679"/>
      <c r="EC17" s="725"/>
    </row>
    <row r="18" spans="2:133" ht="11.25" customHeight="1" x14ac:dyDescent="0.15">
      <c r="B18" s="675" t="s">
        <v>271</v>
      </c>
      <c r="C18" s="676"/>
      <c r="D18" s="676"/>
      <c r="E18" s="676"/>
      <c r="F18" s="676"/>
      <c r="G18" s="676"/>
      <c r="H18" s="676"/>
      <c r="I18" s="676"/>
      <c r="J18" s="676"/>
      <c r="K18" s="676"/>
      <c r="L18" s="676"/>
      <c r="M18" s="676"/>
      <c r="N18" s="676"/>
      <c r="O18" s="676"/>
      <c r="P18" s="676"/>
      <c r="Q18" s="677"/>
      <c r="R18" s="678">
        <v>2308</v>
      </c>
      <c r="S18" s="679"/>
      <c r="T18" s="679"/>
      <c r="U18" s="679"/>
      <c r="V18" s="679"/>
      <c r="W18" s="679"/>
      <c r="X18" s="679"/>
      <c r="Y18" s="680"/>
      <c r="Z18" s="711">
        <v>0.1</v>
      </c>
      <c r="AA18" s="711"/>
      <c r="AB18" s="711"/>
      <c r="AC18" s="711"/>
      <c r="AD18" s="712">
        <v>2308</v>
      </c>
      <c r="AE18" s="712"/>
      <c r="AF18" s="712"/>
      <c r="AG18" s="712"/>
      <c r="AH18" s="712"/>
      <c r="AI18" s="712"/>
      <c r="AJ18" s="712"/>
      <c r="AK18" s="712"/>
      <c r="AL18" s="681">
        <v>0.1</v>
      </c>
      <c r="AM18" s="682"/>
      <c r="AN18" s="682"/>
      <c r="AO18" s="713"/>
      <c r="AP18" s="675" t="s">
        <v>272</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1" t="s">
        <v>238</v>
      </c>
      <c r="BP18" s="711"/>
      <c r="BQ18" s="711"/>
      <c r="BR18" s="711"/>
      <c r="BS18" s="684" t="s">
        <v>235</v>
      </c>
      <c r="BT18" s="679"/>
      <c r="BU18" s="679"/>
      <c r="BV18" s="679"/>
      <c r="BW18" s="679"/>
      <c r="BX18" s="679"/>
      <c r="BY18" s="679"/>
      <c r="BZ18" s="679"/>
      <c r="CA18" s="679"/>
      <c r="CB18" s="725"/>
      <c r="CD18" s="717" t="s">
        <v>273</v>
      </c>
      <c r="CE18" s="718"/>
      <c r="CF18" s="718"/>
      <c r="CG18" s="718"/>
      <c r="CH18" s="718"/>
      <c r="CI18" s="718"/>
      <c r="CJ18" s="718"/>
      <c r="CK18" s="718"/>
      <c r="CL18" s="718"/>
      <c r="CM18" s="718"/>
      <c r="CN18" s="718"/>
      <c r="CO18" s="718"/>
      <c r="CP18" s="718"/>
      <c r="CQ18" s="719"/>
      <c r="CR18" s="678" t="s">
        <v>238</v>
      </c>
      <c r="CS18" s="679"/>
      <c r="CT18" s="679"/>
      <c r="CU18" s="679"/>
      <c r="CV18" s="679"/>
      <c r="CW18" s="679"/>
      <c r="CX18" s="679"/>
      <c r="CY18" s="680"/>
      <c r="CZ18" s="711" t="s">
        <v>235</v>
      </c>
      <c r="DA18" s="711"/>
      <c r="DB18" s="711"/>
      <c r="DC18" s="711"/>
      <c r="DD18" s="684" t="s">
        <v>235</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5"/>
    </row>
    <row r="19" spans="2:133" ht="11.25" customHeight="1" x14ac:dyDescent="0.15">
      <c r="B19" s="675" t="s">
        <v>274</v>
      </c>
      <c r="C19" s="676"/>
      <c r="D19" s="676"/>
      <c r="E19" s="676"/>
      <c r="F19" s="676"/>
      <c r="G19" s="676"/>
      <c r="H19" s="676"/>
      <c r="I19" s="676"/>
      <c r="J19" s="676"/>
      <c r="K19" s="676"/>
      <c r="L19" s="676"/>
      <c r="M19" s="676"/>
      <c r="N19" s="676"/>
      <c r="O19" s="676"/>
      <c r="P19" s="676"/>
      <c r="Q19" s="677"/>
      <c r="R19" s="678">
        <v>717</v>
      </c>
      <c r="S19" s="679"/>
      <c r="T19" s="679"/>
      <c r="U19" s="679"/>
      <c r="V19" s="679"/>
      <c r="W19" s="679"/>
      <c r="X19" s="679"/>
      <c r="Y19" s="680"/>
      <c r="Z19" s="711">
        <v>0</v>
      </c>
      <c r="AA19" s="711"/>
      <c r="AB19" s="711"/>
      <c r="AC19" s="711"/>
      <c r="AD19" s="712">
        <v>717</v>
      </c>
      <c r="AE19" s="712"/>
      <c r="AF19" s="712"/>
      <c r="AG19" s="712"/>
      <c r="AH19" s="712"/>
      <c r="AI19" s="712"/>
      <c r="AJ19" s="712"/>
      <c r="AK19" s="712"/>
      <c r="AL19" s="681">
        <v>0</v>
      </c>
      <c r="AM19" s="682"/>
      <c r="AN19" s="682"/>
      <c r="AO19" s="713"/>
      <c r="AP19" s="675" t="s">
        <v>275</v>
      </c>
      <c r="AQ19" s="676"/>
      <c r="AR19" s="676"/>
      <c r="AS19" s="676"/>
      <c r="AT19" s="676"/>
      <c r="AU19" s="676"/>
      <c r="AV19" s="676"/>
      <c r="AW19" s="676"/>
      <c r="AX19" s="676"/>
      <c r="AY19" s="676"/>
      <c r="AZ19" s="676"/>
      <c r="BA19" s="676"/>
      <c r="BB19" s="676"/>
      <c r="BC19" s="676"/>
      <c r="BD19" s="676"/>
      <c r="BE19" s="676"/>
      <c r="BF19" s="677"/>
      <c r="BG19" s="678" t="s">
        <v>238</v>
      </c>
      <c r="BH19" s="679"/>
      <c r="BI19" s="679"/>
      <c r="BJ19" s="679"/>
      <c r="BK19" s="679"/>
      <c r="BL19" s="679"/>
      <c r="BM19" s="679"/>
      <c r="BN19" s="680"/>
      <c r="BO19" s="711" t="s">
        <v>235</v>
      </c>
      <c r="BP19" s="711"/>
      <c r="BQ19" s="711"/>
      <c r="BR19" s="711"/>
      <c r="BS19" s="684" t="s">
        <v>238</v>
      </c>
      <c r="BT19" s="679"/>
      <c r="BU19" s="679"/>
      <c r="BV19" s="679"/>
      <c r="BW19" s="679"/>
      <c r="BX19" s="679"/>
      <c r="BY19" s="679"/>
      <c r="BZ19" s="679"/>
      <c r="CA19" s="679"/>
      <c r="CB19" s="725"/>
      <c r="CD19" s="717" t="s">
        <v>276</v>
      </c>
      <c r="CE19" s="718"/>
      <c r="CF19" s="718"/>
      <c r="CG19" s="718"/>
      <c r="CH19" s="718"/>
      <c r="CI19" s="718"/>
      <c r="CJ19" s="718"/>
      <c r="CK19" s="718"/>
      <c r="CL19" s="718"/>
      <c r="CM19" s="718"/>
      <c r="CN19" s="718"/>
      <c r="CO19" s="718"/>
      <c r="CP19" s="718"/>
      <c r="CQ19" s="719"/>
      <c r="CR19" s="678" t="s">
        <v>235</v>
      </c>
      <c r="CS19" s="679"/>
      <c r="CT19" s="679"/>
      <c r="CU19" s="679"/>
      <c r="CV19" s="679"/>
      <c r="CW19" s="679"/>
      <c r="CX19" s="679"/>
      <c r="CY19" s="680"/>
      <c r="CZ19" s="711" t="s">
        <v>235</v>
      </c>
      <c r="DA19" s="711"/>
      <c r="DB19" s="711"/>
      <c r="DC19" s="711"/>
      <c r="DD19" s="684" t="s">
        <v>235</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5"/>
    </row>
    <row r="20" spans="2:133" ht="11.25" customHeight="1" x14ac:dyDescent="0.15">
      <c r="B20" s="675" t="s">
        <v>277</v>
      </c>
      <c r="C20" s="676"/>
      <c r="D20" s="676"/>
      <c r="E20" s="676"/>
      <c r="F20" s="676"/>
      <c r="G20" s="676"/>
      <c r="H20" s="676"/>
      <c r="I20" s="676"/>
      <c r="J20" s="676"/>
      <c r="K20" s="676"/>
      <c r="L20" s="676"/>
      <c r="M20" s="676"/>
      <c r="N20" s="676"/>
      <c r="O20" s="676"/>
      <c r="P20" s="676"/>
      <c r="Q20" s="677"/>
      <c r="R20" s="678">
        <v>1355</v>
      </c>
      <c r="S20" s="679"/>
      <c r="T20" s="679"/>
      <c r="U20" s="679"/>
      <c r="V20" s="679"/>
      <c r="W20" s="679"/>
      <c r="X20" s="679"/>
      <c r="Y20" s="680"/>
      <c r="Z20" s="711">
        <v>0</v>
      </c>
      <c r="AA20" s="711"/>
      <c r="AB20" s="711"/>
      <c r="AC20" s="711"/>
      <c r="AD20" s="712">
        <v>1355</v>
      </c>
      <c r="AE20" s="712"/>
      <c r="AF20" s="712"/>
      <c r="AG20" s="712"/>
      <c r="AH20" s="712"/>
      <c r="AI20" s="712"/>
      <c r="AJ20" s="712"/>
      <c r="AK20" s="712"/>
      <c r="AL20" s="681">
        <v>0.1</v>
      </c>
      <c r="AM20" s="682"/>
      <c r="AN20" s="682"/>
      <c r="AO20" s="713"/>
      <c r="AP20" s="675" t="s">
        <v>278</v>
      </c>
      <c r="AQ20" s="676"/>
      <c r="AR20" s="676"/>
      <c r="AS20" s="676"/>
      <c r="AT20" s="676"/>
      <c r="AU20" s="676"/>
      <c r="AV20" s="676"/>
      <c r="AW20" s="676"/>
      <c r="AX20" s="676"/>
      <c r="AY20" s="676"/>
      <c r="AZ20" s="676"/>
      <c r="BA20" s="676"/>
      <c r="BB20" s="676"/>
      <c r="BC20" s="676"/>
      <c r="BD20" s="676"/>
      <c r="BE20" s="676"/>
      <c r="BF20" s="677"/>
      <c r="BG20" s="678" t="s">
        <v>238</v>
      </c>
      <c r="BH20" s="679"/>
      <c r="BI20" s="679"/>
      <c r="BJ20" s="679"/>
      <c r="BK20" s="679"/>
      <c r="BL20" s="679"/>
      <c r="BM20" s="679"/>
      <c r="BN20" s="680"/>
      <c r="BO20" s="711" t="s">
        <v>238</v>
      </c>
      <c r="BP20" s="711"/>
      <c r="BQ20" s="711"/>
      <c r="BR20" s="711"/>
      <c r="BS20" s="684" t="s">
        <v>235</v>
      </c>
      <c r="BT20" s="679"/>
      <c r="BU20" s="679"/>
      <c r="BV20" s="679"/>
      <c r="BW20" s="679"/>
      <c r="BX20" s="679"/>
      <c r="BY20" s="679"/>
      <c r="BZ20" s="679"/>
      <c r="CA20" s="679"/>
      <c r="CB20" s="725"/>
      <c r="CD20" s="717" t="s">
        <v>279</v>
      </c>
      <c r="CE20" s="718"/>
      <c r="CF20" s="718"/>
      <c r="CG20" s="718"/>
      <c r="CH20" s="718"/>
      <c r="CI20" s="718"/>
      <c r="CJ20" s="718"/>
      <c r="CK20" s="718"/>
      <c r="CL20" s="718"/>
      <c r="CM20" s="718"/>
      <c r="CN20" s="718"/>
      <c r="CO20" s="718"/>
      <c r="CP20" s="718"/>
      <c r="CQ20" s="719"/>
      <c r="CR20" s="678">
        <v>3024915</v>
      </c>
      <c r="CS20" s="679"/>
      <c r="CT20" s="679"/>
      <c r="CU20" s="679"/>
      <c r="CV20" s="679"/>
      <c r="CW20" s="679"/>
      <c r="CX20" s="679"/>
      <c r="CY20" s="680"/>
      <c r="CZ20" s="711">
        <v>100</v>
      </c>
      <c r="DA20" s="711"/>
      <c r="DB20" s="711"/>
      <c r="DC20" s="711"/>
      <c r="DD20" s="684">
        <v>338704</v>
      </c>
      <c r="DE20" s="679"/>
      <c r="DF20" s="679"/>
      <c r="DG20" s="679"/>
      <c r="DH20" s="679"/>
      <c r="DI20" s="679"/>
      <c r="DJ20" s="679"/>
      <c r="DK20" s="679"/>
      <c r="DL20" s="679"/>
      <c r="DM20" s="679"/>
      <c r="DN20" s="679"/>
      <c r="DO20" s="679"/>
      <c r="DP20" s="680"/>
      <c r="DQ20" s="684">
        <v>2078801</v>
      </c>
      <c r="DR20" s="679"/>
      <c r="DS20" s="679"/>
      <c r="DT20" s="679"/>
      <c r="DU20" s="679"/>
      <c r="DV20" s="679"/>
      <c r="DW20" s="679"/>
      <c r="DX20" s="679"/>
      <c r="DY20" s="679"/>
      <c r="DZ20" s="679"/>
      <c r="EA20" s="679"/>
      <c r="EB20" s="679"/>
      <c r="EC20" s="725"/>
    </row>
    <row r="21" spans="2:133" ht="11.25" customHeight="1" x14ac:dyDescent="0.15">
      <c r="B21" s="675" t="s">
        <v>280</v>
      </c>
      <c r="C21" s="676"/>
      <c r="D21" s="676"/>
      <c r="E21" s="676"/>
      <c r="F21" s="676"/>
      <c r="G21" s="676"/>
      <c r="H21" s="676"/>
      <c r="I21" s="676"/>
      <c r="J21" s="676"/>
      <c r="K21" s="676"/>
      <c r="L21" s="676"/>
      <c r="M21" s="676"/>
      <c r="N21" s="676"/>
      <c r="O21" s="676"/>
      <c r="P21" s="676"/>
      <c r="Q21" s="677"/>
      <c r="R21" s="678">
        <v>236</v>
      </c>
      <c r="S21" s="679"/>
      <c r="T21" s="679"/>
      <c r="U21" s="679"/>
      <c r="V21" s="679"/>
      <c r="W21" s="679"/>
      <c r="X21" s="679"/>
      <c r="Y21" s="680"/>
      <c r="Z21" s="711">
        <v>0</v>
      </c>
      <c r="AA21" s="711"/>
      <c r="AB21" s="711"/>
      <c r="AC21" s="711"/>
      <c r="AD21" s="712">
        <v>236</v>
      </c>
      <c r="AE21" s="712"/>
      <c r="AF21" s="712"/>
      <c r="AG21" s="712"/>
      <c r="AH21" s="712"/>
      <c r="AI21" s="712"/>
      <c r="AJ21" s="712"/>
      <c r="AK21" s="712"/>
      <c r="AL21" s="681">
        <v>0</v>
      </c>
      <c r="AM21" s="682"/>
      <c r="AN21" s="682"/>
      <c r="AO21" s="713"/>
      <c r="AP21" s="772" t="s">
        <v>281</v>
      </c>
      <c r="AQ21" s="780"/>
      <c r="AR21" s="780"/>
      <c r="AS21" s="780"/>
      <c r="AT21" s="780"/>
      <c r="AU21" s="780"/>
      <c r="AV21" s="780"/>
      <c r="AW21" s="780"/>
      <c r="AX21" s="780"/>
      <c r="AY21" s="780"/>
      <c r="AZ21" s="780"/>
      <c r="BA21" s="780"/>
      <c r="BB21" s="780"/>
      <c r="BC21" s="780"/>
      <c r="BD21" s="780"/>
      <c r="BE21" s="780"/>
      <c r="BF21" s="774"/>
      <c r="BG21" s="678" t="s">
        <v>235</v>
      </c>
      <c r="BH21" s="679"/>
      <c r="BI21" s="679"/>
      <c r="BJ21" s="679"/>
      <c r="BK21" s="679"/>
      <c r="BL21" s="679"/>
      <c r="BM21" s="679"/>
      <c r="BN21" s="680"/>
      <c r="BO21" s="711" t="s">
        <v>238</v>
      </c>
      <c r="BP21" s="711"/>
      <c r="BQ21" s="711"/>
      <c r="BR21" s="711"/>
      <c r="BS21" s="684" t="s">
        <v>238</v>
      </c>
      <c r="BT21" s="679"/>
      <c r="BU21" s="679"/>
      <c r="BV21" s="679"/>
      <c r="BW21" s="679"/>
      <c r="BX21" s="679"/>
      <c r="BY21" s="679"/>
      <c r="BZ21" s="679"/>
      <c r="CA21" s="679"/>
      <c r="CB21" s="725"/>
      <c r="CD21" s="785"/>
      <c r="CE21" s="708"/>
      <c r="CF21" s="708"/>
      <c r="CG21" s="708"/>
      <c r="CH21" s="708"/>
      <c r="CI21" s="708"/>
      <c r="CJ21" s="708"/>
      <c r="CK21" s="708"/>
      <c r="CL21" s="708"/>
      <c r="CM21" s="708"/>
      <c r="CN21" s="708"/>
      <c r="CO21" s="708"/>
      <c r="CP21" s="708"/>
      <c r="CQ21" s="70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1479993</v>
      </c>
      <c r="S22" s="679"/>
      <c r="T22" s="679"/>
      <c r="U22" s="679"/>
      <c r="V22" s="679"/>
      <c r="W22" s="679"/>
      <c r="X22" s="679"/>
      <c r="Y22" s="680"/>
      <c r="Z22" s="711">
        <v>43.9</v>
      </c>
      <c r="AA22" s="711"/>
      <c r="AB22" s="711"/>
      <c r="AC22" s="711"/>
      <c r="AD22" s="712">
        <v>1260446</v>
      </c>
      <c r="AE22" s="712"/>
      <c r="AF22" s="712"/>
      <c r="AG22" s="712"/>
      <c r="AH22" s="712"/>
      <c r="AI22" s="712"/>
      <c r="AJ22" s="712"/>
      <c r="AK22" s="712"/>
      <c r="AL22" s="681">
        <v>79.599999999999994</v>
      </c>
      <c r="AM22" s="682"/>
      <c r="AN22" s="682"/>
      <c r="AO22" s="713"/>
      <c r="AP22" s="772" t="s">
        <v>283</v>
      </c>
      <c r="AQ22" s="780"/>
      <c r="AR22" s="780"/>
      <c r="AS22" s="780"/>
      <c r="AT22" s="780"/>
      <c r="AU22" s="780"/>
      <c r="AV22" s="780"/>
      <c r="AW22" s="780"/>
      <c r="AX22" s="780"/>
      <c r="AY22" s="780"/>
      <c r="AZ22" s="780"/>
      <c r="BA22" s="780"/>
      <c r="BB22" s="780"/>
      <c r="BC22" s="780"/>
      <c r="BD22" s="780"/>
      <c r="BE22" s="780"/>
      <c r="BF22" s="774"/>
      <c r="BG22" s="678" t="s">
        <v>137</v>
      </c>
      <c r="BH22" s="679"/>
      <c r="BI22" s="679"/>
      <c r="BJ22" s="679"/>
      <c r="BK22" s="679"/>
      <c r="BL22" s="679"/>
      <c r="BM22" s="679"/>
      <c r="BN22" s="680"/>
      <c r="BO22" s="711" t="s">
        <v>238</v>
      </c>
      <c r="BP22" s="711"/>
      <c r="BQ22" s="711"/>
      <c r="BR22" s="711"/>
      <c r="BS22" s="684" t="s">
        <v>238</v>
      </c>
      <c r="BT22" s="679"/>
      <c r="BU22" s="679"/>
      <c r="BV22" s="679"/>
      <c r="BW22" s="679"/>
      <c r="BX22" s="679"/>
      <c r="BY22" s="679"/>
      <c r="BZ22" s="679"/>
      <c r="CA22" s="679"/>
      <c r="CB22" s="725"/>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1260446</v>
      </c>
      <c r="S23" s="679"/>
      <c r="T23" s="679"/>
      <c r="U23" s="679"/>
      <c r="V23" s="679"/>
      <c r="W23" s="679"/>
      <c r="X23" s="679"/>
      <c r="Y23" s="680"/>
      <c r="Z23" s="711">
        <v>37.4</v>
      </c>
      <c r="AA23" s="711"/>
      <c r="AB23" s="711"/>
      <c r="AC23" s="711"/>
      <c r="AD23" s="712">
        <v>1260446</v>
      </c>
      <c r="AE23" s="712"/>
      <c r="AF23" s="712"/>
      <c r="AG23" s="712"/>
      <c r="AH23" s="712"/>
      <c r="AI23" s="712"/>
      <c r="AJ23" s="712"/>
      <c r="AK23" s="712"/>
      <c r="AL23" s="681">
        <v>79.599999999999994</v>
      </c>
      <c r="AM23" s="682"/>
      <c r="AN23" s="682"/>
      <c r="AO23" s="713"/>
      <c r="AP23" s="772" t="s">
        <v>286</v>
      </c>
      <c r="AQ23" s="780"/>
      <c r="AR23" s="780"/>
      <c r="AS23" s="780"/>
      <c r="AT23" s="780"/>
      <c r="AU23" s="780"/>
      <c r="AV23" s="780"/>
      <c r="AW23" s="780"/>
      <c r="AX23" s="780"/>
      <c r="AY23" s="780"/>
      <c r="AZ23" s="780"/>
      <c r="BA23" s="780"/>
      <c r="BB23" s="780"/>
      <c r="BC23" s="780"/>
      <c r="BD23" s="780"/>
      <c r="BE23" s="780"/>
      <c r="BF23" s="774"/>
      <c r="BG23" s="678" t="s">
        <v>238</v>
      </c>
      <c r="BH23" s="679"/>
      <c r="BI23" s="679"/>
      <c r="BJ23" s="679"/>
      <c r="BK23" s="679"/>
      <c r="BL23" s="679"/>
      <c r="BM23" s="679"/>
      <c r="BN23" s="680"/>
      <c r="BO23" s="711" t="s">
        <v>238</v>
      </c>
      <c r="BP23" s="711"/>
      <c r="BQ23" s="711"/>
      <c r="BR23" s="711"/>
      <c r="BS23" s="684" t="s">
        <v>235</v>
      </c>
      <c r="BT23" s="679"/>
      <c r="BU23" s="679"/>
      <c r="BV23" s="679"/>
      <c r="BW23" s="679"/>
      <c r="BX23" s="679"/>
      <c r="BY23" s="679"/>
      <c r="BZ23" s="679"/>
      <c r="CA23" s="679"/>
      <c r="CB23" s="725"/>
      <c r="CD23" s="782" t="s">
        <v>223</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219547</v>
      </c>
      <c r="S24" s="679"/>
      <c r="T24" s="679"/>
      <c r="U24" s="679"/>
      <c r="V24" s="679"/>
      <c r="W24" s="679"/>
      <c r="X24" s="679"/>
      <c r="Y24" s="680"/>
      <c r="Z24" s="711">
        <v>6.5</v>
      </c>
      <c r="AA24" s="711"/>
      <c r="AB24" s="711"/>
      <c r="AC24" s="711"/>
      <c r="AD24" s="712" t="s">
        <v>238</v>
      </c>
      <c r="AE24" s="712"/>
      <c r="AF24" s="712"/>
      <c r="AG24" s="712"/>
      <c r="AH24" s="712"/>
      <c r="AI24" s="712"/>
      <c r="AJ24" s="712"/>
      <c r="AK24" s="712"/>
      <c r="AL24" s="681" t="s">
        <v>235</v>
      </c>
      <c r="AM24" s="682"/>
      <c r="AN24" s="682"/>
      <c r="AO24" s="713"/>
      <c r="AP24" s="772" t="s">
        <v>293</v>
      </c>
      <c r="AQ24" s="780"/>
      <c r="AR24" s="780"/>
      <c r="AS24" s="780"/>
      <c r="AT24" s="780"/>
      <c r="AU24" s="780"/>
      <c r="AV24" s="780"/>
      <c r="AW24" s="780"/>
      <c r="AX24" s="780"/>
      <c r="AY24" s="780"/>
      <c r="AZ24" s="780"/>
      <c r="BA24" s="780"/>
      <c r="BB24" s="780"/>
      <c r="BC24" s="780"/>
      <c r="BD24" s="780"/>
      <c r="BE24" s="780"/>
      <c r="BF24" s="774"/>
      <c r="BG24" s="678" t="s">
        <v>137</v>
      </c>
      <c r="BH24" s="679"/>
      <c r="BI24" s="679"/>
      <c r="BJ24" s="679"/>
      <c r="BK24" s="679"/>
      <c r="BL24" s="679"/>
      <c r="BM24" s="679"/>
      <c r="BN24" s="680"/>
      <c r="BO24" s="711" t="s">
        <v>235</v>
      </c>
      <c r="BP24" s="711"/>
      <c r="BQ24" s="711"/>
      <c r="BR24" s="711"/>
      <c r="BS24" s="684" t="s">
        <v>238</v>
      </c>
      <c r="BT24" s="679"/>
      <c r="BU24" s="679"/>
      <c r="BV24" s="679"/>
      <c r="BW24" s="679"/>
      <c r="BX24" s="679"/>
      <c r="BY24" s="679"/>
      <c r="BZ24" s="679"/>
      <c r="CA24" s="679"/>
      <c r="CB24" s="725"/>
      <c r="CD24" s="736" t="s">
        <v>294</v>
      </c>
      <c r="CE24" s="737"/>
      <c r="CF24" s="737"/>
      <c r="CG24" s="737"/>
      <c r="CH24" s="737"/>
      <c r="CI24" s="737"/>
      <c r="CJ24" s="737"/>
      <c r="CK24" s="737"/>
      <c r="CL24" s="737"/>
      <c r="CM24" s="737"/>
      <c r="CN24" s="737"/>
      <c r="CO24" s="737"/>
      <c r="CP24" s="737"/>
      <c r="CQ24" s="738"/>
      <c r="CR24" s="733">
        <v>978380</v>
      </c>
      <c r="CS24" s="734"/>
      <c r="CT24" s="734"/>
      <c r="CU24" s="734"/>
      <c r="CV24" s="734"/>
      <c r="CW24" s="734"/>
      <c r="CX24" s="734"/>
      <c r="CY24" s="777"/>
      <c r="CZ24" s="778">
        <v>32.299999999999997</v>
      </c>
      <c r="DA24" s="749"/>
      <c r="DB24" s="749"/>
      <c r="DC24" s="781"/>
      <c r="DD24" s="776">
        <v>860338</v>
      </c>
      <c r="DE24" s="734"/>
      <c r="DF24" s="734"/>
      <c r="DG24" s="734"/>
      <c r="DH24" s="734"/>
      <c r="DI24" s="734"/>
      <c r="DJ24" s="734"/>
      <c r="DK24" s="777"/>
      <c r="DL24" s="776">
        <v>838073</v>
      </c>
      <c r="DM24" s="734"/>
      <c r="DN24" s="734"/>
      <c r="DO24" s="734"/>
      <c r="DP24" s="734"/>
      <c r="DQ24" s="734"/>
      <c r="DR24" s="734"/>
      <c r="DS24" s="734"/>
      <c r="DT24" s="734"/>
      <c r="DU24" s="734"/>
      <c r="DV24" s="777"/>
      <c r="DW24" s="778">
        <v>51.6</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235</v>
      </c>
      <c r="S25" s="679"/>
      <c r="T25" s="679"/>
      <c r="U25" s="679"/>
      <c r="V25" s="679"/>
      <c r="W25" s="679"/>
      <c r="X25" s="679"/>
      <c r="Y25" s="680"/>
      <c r="Z25" s="711" t="s">
        <v>238</v>
      </c>
      <c r="AA25" s="711"/>
      <c r="AB25" s="711"/>
      <c r="AC25" s="711"/>
      <c r="AD25" s="712" t="s">
        <v>238</v>
      </c>
      <c r="AE25" s="712"/>
      <c r="AF25" s="712"/>
      <c r="AG25" s="712"/>
      <c r="AH25" s="712"/>
      <c r="AI25" s="712"/>
      <c r="AJ25" s="712"/>
      <c r="AK25" s="712"/>
      <c r="AL25" s="681" t="s">
        <v>238</v>
      </c>
      <c r="AM25" s="682"/>
      <c r="AN25" s="682"/>
      <c r="AO25" s="713"/>
      <c r="AP25" s="772" t="s">
        <v>296</v>
      </c>
      <c r="AQ25" s="780"/>
      <c r="AR25" s="780"/>
      <c r="AS25" s="780"/>
      <c r="AT25" s="780"/>
      <c r="AU25" s="780"/>
      <c r="AV25" s="780"/>
      <c r="AW25" s="780"/>
      <c r="AX25" s="780"/>
      <c r="AY25" s="780"/>
      <c r="AZ25" s="780"/>
      <c r="BA25" s="780"/>
      <c r="BB25" s="780"/>
      <c r="BC25" s="780"/>
      <c r="BD25" s="780"/>
      <c r="BE25" s="780"/>
      <c r="BF25" s="774"/>
      <c r="BG25" s="678" t="s">
        <v>238</v>
      </c>
      <c r="BH25" s="679"/>
      <c r="BI25" s="679"/>
      <c r="BJ25" s="679"/>
      <c r="BK25" s="679"/>
      <c r="BL25" s="679"/>
      <c r="BM25" s="679"/>
      <c r="BN25" s="680"/>
      <c r="BO25" s="711" t="s">
        <v>235</v>
      </c>
      <c r="BP25" s="711"/>
      <c r="BQ25" s="711"/>
      <c r="BR25" s="711"/>
      <c r="BS25" s="684" t="s">
        <v>235</v>
      </c>
      <c r="BT25" s="679"/>
      <c r="BU25" s="679"/>
      <c r="BV25" s="679"/>
      <c r="BW25" s="679"/>
      <c r="BX25" s="679"/>
      <c r="BY25" s="679"/>
      <c r="BZ25" s="679"/>
      <c r="CA25" s="679"/>
      <c r="CB25" s="725"/>
      <c r="CD25" s="717" t="s">
        <v>297</v>
      </c>
      <c r="CE25" s="718"/>
      <c r="CF25" s="718"/>
      <c r="CG25" s="718"/>
      <c r="CH25" s="718"/>
      <c r="CI25" s="718"/>
      <c r="CJ25" s="718"/>
      <c r="CK25" s="718"/>
      <c r="CL25" s="718"/>
      <c r="CM25" s="718"/>
      <c r="CN25" s="718"/>
      <c r="CO25" s="718"/>
      <c r="CP25" s="718"/>
      <c r="CQ25" s="719"/>
      <c r="CR25" s="678">
        <v>557579</v>
      </c>
      <c r="CS25" s="697"/>
      <c r="CT25" s="697"/>
      <c r="CU25" s="697"/>
      <c r="CV25" s="697"/>
      <c r="CW25" s="697"/>
      <c r="CX25" s="697"/>
      <c r="CY25" s="698"/>
      <c r="CZ25" s="681">
        <v>18.399999999999999</v>
      </c>
      <c r="DA25" s="699"/>
      <c r="DB25" s="699"/>
      <c r="DC25" s="700"/>
      <c r="DD25" s="684">
        <v>530093</v>
      </c>
      <c r="DE25" s="697"/>
      <c r="DF25" s="697"/>
      <c r="DG25" s="697"/>
      <c r="DH25" s="697"/>
      <c r="DI25" s="697"/>
      <c r="DJ25" s="697"/>
      <c r="DK25" s="698"/>
      <c r="DL25" s="684">
        <v>511974</v>
      </c>
      <c r="DM25" s="697"/>
      <c r="DN25" s="697"/>
      <c r="DO25" s="697"/>
      <c r="DP25" s="697"/>
      <c r="DQ25" s="697"/>
      <c r="DR25" s="697"/>
      <c r="DS25" s="697"/>
      <c r="DT25" s="697"/>
      <c r="DU25" s="697"/>
      <c r="DV25" s="698"/>
      <c r="DW25" s="681">
        <v>31.5</v>
      </c>
      <c r="DX25" s="699"/>
      <c r="DY25" s="699"/>
      <c r="DZ25" s="699"/>
      <c r="EA25" s="699"/>
      <c r="EB25" s="699"/>
      <c r="EC25" s="720"/>
    </row>
    <row r="26" spans="2:133" ht="11.25" customHeight="1" x14ac:dyDescent="0.15">
      <c r="B26" s="675" t="s">
        <v>298</v>
      </c>
      <c r="C26" s="676"/>
      <c r="D26" s="676"/>
      <c r="E26" s="676"/>
      <c r="F26" s="676"/>
      <c r="G26" s="676"/>
      <c r="H26" s="676"/>
      <c r="I26" s="676"/>
      <c r="J26" s="676"/>
      <c r="K26" s="676"/>
      <c r="L26" s="676"/>
      <c r="M26" s="676"/>
      <c r="N26" s="676"/>
      <c r="O26" s="676"/>
      <c r="P26" s="676"/>
      <c r="Q26" s="677"/>
      <c r="R26" s="678">
        <v>1802281</v>
      </c>
      <c r="S26" s="679"/>
      <c r="T26" s="679"/>
      <c r="U26" s="679"/>
      <c r="V26" s="679"/>
      <c r="W26" s="679"/>
      <c r="X26" s="679"/>
      <c r="Y26" s="680"/>
      <c r="Z26" s="711">
        <v>53.4</v>
      </c>
      <c r="AA26" s="711"/>
      <c r="AB26" s="711"/>
      <c r="AC26" s="711"/>
      <c r="AD26" s="712">
        <v>1582734</v>
      </c>
      <c r="AE26" s="712"/>
      <c r="AF26" s="712"/>
      <c r="AG26" s="712"/>
      <c r="AH26" s="712"/>
      <c r="AI26" s="712"/>
      <c r="AJ26" s="712"/>
      <c r="AK26" s="712"/>
      <c r="AL26" s="681">
        <v>100</v>
      </c>
      <c r="AM26" s="682"/>
      <c r="AN26" s="682"/>
      <c r="AO26" s="713"/>
      <c r="AP26" s="772" t="s">
        <v>299</v>
      </c>
      <c r="AQ26" s="773"/>
      <c r="AR26" s="773"/>
      <c r="AS26" s="773"/>
      <c r="AT26" s="773"/>
      <c r="AU26" s="773"/>
      <c r="AV26" s="773"/>
      <c r="AW26" s="773"/>
      <c r="AX26" s="773"/>
      <c r="AY26" s="773"/>
      <c r="AZ26" s="773"/>
      <c r="BA26" s="773"/>
      <c r="BB26" s="773"/>
      <c r="BC26" s="773"/>
      <c r="BD26" s="773"/>
      <c r="BE26" s="773"/>
      <c r="BF26" s="774"/>
      <c r="BG26" s="678" t="s">
        <v>137</v>
      </c>
      <c r="BH26" s="679"/>
      <c r="BI26" s="679"/>
      <c r="BJ26" s="679"/>
      <c r="BK26" s="679"/>
      <c r="BL26" s="679"/>
      <c r="BM26" s="679"/>
      <c r="BN26" s="680"/>
      <c r="BO26" s="711" t="s">
        <v>238</v>
      </c>
      <c r="BP26" s="711"/>
      <c r="BQ26" s="711"/>
      <c r="BR26" s="711"/>
      <c r="BS26" s="684" t="s">
        <v>238</v>
      </c>
      <c r="BT26" s="679"/>
      <c r="BU26" s="679"/>
      <c r="BV26" s="679"/>
      <c r="BW26" s="679"/>
      <c r="BX26" s="679"/>
      <c r="BY26" s="679"/>
      <c r="BZ26" s="679"/>
      <c r="CA26" s="679"/>
      <c r="CB26" s="725"/>
      <c r="CD26" s="717" t="s">
        <v>300</v>
      </c>
      <c r="CE26" s="718"/>
      <c r="CF26" s="718"/>
      <c r="CG26" s="718"/>
      <c r="CH26" s="718"/>
      <c r="CI26" s="718"/>
      <c r="CJ26" s="718"/>
      <c r="CK26" s="718"/>
      <c r="CL26" s="718"/>
      <c r="CM26" s="718"/>
      <c r="CN26" s="718"/>
      <c r="CO26" s="718"/>
      <c r="CP26" s="718"/>
      <c r="CQ26" s="719"/>
      <c r="CR26" s="678">
        <v>356687</v>
      </c>
      <c r="CS26" s="679"/>
      <c r="CT26" s="679"/>
      <c r="CU26" s="679"/>
      <c r="CV26" s="679"/>
      <c r="CW26" s="679"/>
      <c r="CX26" s="679"/>
      <c r="CY26" s="680"/>
      <c r="CZ26" s="681">
        <v>11.8</v>
      </c>
      <c r="DA26" s="699"/>
      <c r="DB26" s="699"/>
      <c r="DC26" s="700"/>
      <c r="DD26" s="684">
        <v>337025</v>
      </c>
      <c r="DE26" s="679"/>
      <c r="DF26" s="679"/>
      <c r="DG26" s="679"/>
      <c r="DH26" s="679"/>
      <c r="DI26" s="679"/>
      <c r="DJ26" s="679"/>
      <c r="DK26" s="680"/>
      <c r="DL26" s="684" t="s">
        <v>238</v>
      </c>
      <c r="DM26" s="679"/>
      <c r="DN26" s="679"/>
      <c r="DO26" s="679"/>
      <c r="DP26" s="679"/>
      <c r="DQ26" s="679"/>
      <c r="DR26" s="679"/>
      <c r="DS26" s="679"/>
      <c r="DT26" s="679"/>
      <c r="DU26" s="679"/>
      <c r="DV26" s="680"/>
      <c r="DW26" s="681" t="s">
        <v>238</v>
      </c>
      <c r="DX26" s="699"/>
      <c r="DY26" s="699"/>
      <c r="DZ26" s="699"/>
      <c r="EA26" s="699"/>
      <c r="EB26" s="699"/>
      <c r="EC26" s="720"/>
    </row>
    <row r="27" spans="2:133" ht="11.25" customHeight="1" x14ac:dyDescent="0.15">
      <c r="B27" s="675" t="s">
        <v>301</v>
      </c>
      <c r="C27" s="676"/>
      <c r="D27" s="676"/>
      <c r="E27" s="676"/>
      <c r="F27" s="676"/>
      <c r="G27" s="676"/>
      <c r="H27" s="676"/>
      <c r="I27" s="676"/>
      <c r="J27" s="676"/>
      <c r="K27" s="676"/>
      <c r="L27" s="676"/>
      <c r="M27" s="676"/>
      <c r="N27" s="676"/>
      <c r="O27" s="676"/>
      <c r="P27" s="676"/>
      <c r="Q27" s="677"/>
      <c r="R27" s="678" t="s">
        <v>238</v>
      </c>
      <c r="S27" s="679"/>
      <c r="T27" s="679"/>
      <c r="U27" s="679"/>
      <c r="V27" s="679"/>
      <c r="W27" s="679"/>
      <c r="X27" s="679"/>
      <c r="Y27" s="680"/>
      <c r="Z27" s="711" t="s">
        <v>238</v>
      </c>
      <c r="AA27" s="711"/>
      <c r="AB27" s="711"/>
      <c r="AC27" s="711"/>
      <c r="AD27" s="712" t="s">
        <v>235</v>
      </c>
      <c r="AE27" s="712"/>
      <c r="AF27" s="712"/>
      <c r="AG27" s="712"/>
      <c r="AH27" s="712"/>
      <c r="AI27" s="712"/>
      <c r="AJ27" s="712"/>
      <c r="AK27" s="712"/>
      <c r="AL27" s="681" t="s">
        <v>235</v>
      </c>
      <c r="AM27" s="682"/>
      <c r="AN27" s="682"/>
      <c r="AO27" s="713"/>
      <c r="AP27" s="675" t="s">
        <v>302</v>
      </c>
      <c r="AQ27" s="676"/>
      <c r="AR27" s="676"/>
      <c r="AS27" s="676"/>
      <c r="AT27" s="676"/>
      <c r="AU27" s="676"/>
      <c r="AV27" s="676"/>
      <c r="AW27" s="676"/>
      <c r="AX27" s="676"/>
      <c r="AY27" s="676"/>
      <c r="AZ27" s="676"/>
      <c r="BA27" s="676"/>
      <c r="BB27" s="676"/>
      <c r="BC27" s="676"/>
      <c r="BD27" s="676"/>
      <c r="BE27" s="676"/>
      <c r="BF27" s="677"/>
      <c r="BG27" s="678">
        <v>211493</v>
      </c>
      <c r="BH27" s="679"/>
      <c r="BI27" s="679"/>
      <c r="BJ27" s="679"/>
      <c r="BK27" s="679"/>
      <c r="BL27" s="679"/>
      <c r="BM27" s="679"/>
      <c r="BN27" s="680"/>
      <c r="BO27" s="711">
        <v>100</v>
      </c>
      <c r="BP27" s="711"/>
      <c r="BQ27" s="711"/>
      <c r="BR27" s="711"/>
      <c r="BS27" s="684">
        <v>14289</v>
      </c>
      <c r="BT27" s="679"/>
      <c r="BU27" s="679"/>
      <c r="BV27" s="679"/>
      <c r="BW27" s="679"/>
      <c r="BX27" s="679"/>
      <c r="BY27" s="679"/>
      <c r="BZ27" s="679"/>
      <c r="CA27" s="679"/>
      <c r="CB27" s="725"/>
      <c r="CD27" s="717" t="s">
        <v>303</v>
      </c>
      <c r="CE27" s="718"/>
      <c r="CF27" s="718"/>
      <c r="CG27" s="718"/>
      <c r="CH27" s="718"/>
      <c r="CI27" s="718"/>
      <c r="CJ27" s="718"/>
      <c r="CK27" s="718"/>
      <c r="CL27" s="718"/>
      <c r="CM27" s="718"/>
      <c r="CN27" s="718"/>
      <c r="CO27" s="718"/>
      <c r="CP27" s="718"/>
      <c r="CQ27" s="719"/>
      <c r="CR27" s="678">
        <v>130088</v>
      </c>
      <c r="CS27" s="697"/>
      <c r="CT27" s="697"/>
      <c r="CU27" s="697"/>
      <c r="CV27" s="697"/>
      <c r="CW27" s="697"/>
      <c r="CX27" s="697"/>
      <c r="CY27" s="698"/>
      <c r="CZ27" s="681">
        <v>4.3</v>
      </c>
      <c r="DA27" s="699"/>
      <c r="DB27" s="699"/>
      <c r="DC27" s="700"/>
      <c r="DD27" s="684">
        <v>42838</v>
      </c>
      <c r="DE27" s="697"/>
      <c r="DF27" s="697"/>
      <c r="DG27" s="697"/>
      <c r="DH27" s="697"/>
      <c r="DI27" s="697"/>
      <c r="DJ27" s="697"/>
      <c r="DK27" s="698"/>
      <c r="DL27" s="684">
        <v>38692</v>
      </c>
      <c r="DM27" s="697"/>
      <c r="DN27" s="697"/>
      <c r="DO27" s="697"/>
      <c r="DP27" s="697"/>
      <c r="DQ27" s="697"/>
      <c r="DR27" s="697"/>
      <c r="DS27" s="697"/>
      <c r="DT27" s="697"/>
      <c r="DU27" s="697"/>
      <c r="DV27" s="698"/>
      <c r="DW27" s="681">
        <v>2.4</v>
      </c>
      <c r="DX27" s="699"/>
      <c r="DY27" s="699"/>
      <c r="DZ27" s="699"/>
      <c r="EA27" s="699"/>
      <c r="EB27" s="699"/>
      <c r="EC27" s="720"/>
    </row>
    <row r="28" spans="2:133" ht="11.25" customHeight="1" x14ac:dyDescent="0.15">
      <c r="B28" s="675" t="s">
        <v>304</v>
      </c>
      <c r="C28" s="676"/>
      <c r="D28" s="676"/>
      <c r="E28" s="676"/>
      <c r="F28" s="676"/>
      <c r="G28" s="676"/>
      <c r="H28" s="676"/>
      <c r="I28" s="676"/>
      <c r="J28" s="676"/>
      <c r="K28" s="676"/>
      <c r="L28" s="676"/>
      <c r="M28" s="676"/>
      <c r="N28" s="676"/>
      <c r="O28" s="676"/>
      <c r="P28" s="676"/>
      <c r="Q28" s="677"/>
      <c r="R28" s="678">
        <v>7768</v>
      </c>
      <c r="S28" s="679"/>
      <c r="T28" s="679"/>
      <c r="U28" s="679"/>
      <c r="V28" s="679"/>
      <c r="W28" s="679"/>
      <c r="X28" s="679"/>
      <c r="Y28" s="680"/>
      <c r="Z28" s="711">
        <v>0.2</v>
      </c>
      <c r="AA28" s="711"/>
      <c r="AB28" s="711"/>
      <c r="AC28" s="711"/>
      <c r="AD28" s="712" t="s">
        <v>238</v>
      </c>
      <c r="AE28" s="712"/>
      <c r="AF28" s="712"/>
      <c r="AG28" s="712"/>
      <c r="AH28" s="712"/>
      <c r="AI28" s="712"/>
      <c r="AJ28" s="712"/>
      <c r="AK28" s="712"/>
      <c r="AL28" s="681" t="s">
        <v>235</v>
      </c>
      <c r="AM28" s="682"/>
      <c r="AN28" s="682"/>
      <c r="AO28" s="713"/>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1"/>
      <c r="BP28" s="711"/>
      <c r="BQ28" s="711"/>
      <c r="BR28" s="711"/>
      <c r="BS28" s="684"/>
      <c r="BT28" s="679"/>
      <c r="BU28" s="679"/>
      <c r="BV28" s="679"/>
      <c r="BW28" s="679"/>
      <c r="BX28" s="679"/>
      <c r="BY28" s="679"/>
      <c r="BZ28" s="679"/>
      <c r="CA28" s="679"/>
      <c r="CB28" s="725"/>
      <c r="CD28" s="717" t="s">
        <v>305</v>
      </c>
      <c r="CE28" s="718"/>
      <c r="CF28" s="718"/>
      <c r="CG28" s="718"/>
      <c r="CH28" s="718"/>
      <c r="CI28" s="718"/>
      <c r="CJ28" s="718"/>
      <c r="CK28" s="718"/>
      <c r="CL28" s="718"/>
      <c r="CM28" s="718"/>
      <c r="CN28" s="718"/>
      <c r="CO28" s="718"/>
      <c r="CP28" s="718"/>
      <c r="CQ28" s="719"/>
      <c r="CR28" s="678">
        <v>290713</v>
      </c>
      <c r="CS28" s="679"/>
      <c r="CT28" s="679"/>
      <c r="CU28" s="679"/>
      <c r="CV28" s="679"/>
      <c r="CW28" s="679"/>
      <c r="CX28" s="679"/>
      <c r="CY28" s="680"/>
      <c r="CZ28" s="681">
        <v>9.6</v>
      </c>
      <c r="DA28" s="699"/>
      <c r="DB28" s="699"/>
      <c r="DC28" s="700"/>
      <c r="DD28" s="684">
        <v>287407</v>
      </c>
      <c r="DE28" s="679"/>
      <c r="DF28" s="679"/>
      <c r="DG28" s="679"/>
      <c r="DH28" s="679"/>
      <c r="DI28" s="679"/>
      <c r="DJ28" s="679"/>
      <c r="DK28" s="680"/>
      <c r="DL28" s="684">
        <v>287407</v>
      </c>
      <c r="DM28" s="679"/>
      <c r="DN28" s="679"/>
      <c r="DO28" s="679"/>
      <c r="DP28" s="679"/>
      <c r="DQ28" s="679"/>
      <c r="DR28" s="679"/>
      <c r="DS28" s="679"/>
      <c r="DT28" s="679"/>
      <c r="DU28" s="679"/>
      <c r="DV28" s="680"/>
      <c r="DW28" s="681">
        <v>17.7</v>
      </c>
      <c r="DX28" s="699"/>
      <c r="DY28" s="699"/>
      <c r="DZ28" s="699"/>
      <c r="EA28" s="699"/>
      <c r="EB28" s="699"/>
      <c r="EC28" s="720"/>
    </row>
    <row r="29" spans="2:133" ht="11.25" customHeight="1" x14ac:dyDescent="0.15">
      <c r="B29" s="675" t="s">
        <v>306</v>
      </c>
      <c r="C29" s="676"/>
      <c r="D29" s="676"/>
      <c r="E29" s="676"/>
      <c r="F29" s="676"/>
      <c r="G29" s="676"/>
      <c r="H29" s="676"/>
      <c r="I29" s="676"/>
      <c r="J29" s="676"/>
      <c r="K29" s="676"/>
      <c r="L29" s="676"/>
      <c r="M29" s="676"/>
      <c r="N29" s="676"/>
      <c r="O29" s="676"/>
      <c r="P29" s="676"/>
      <c r="Q29" s="677"/>
      <c r="R29" s="678">
        <v>56174</v>
      </c>
      <c r="S29" s="679"/>
      <c r="T29" s="679"/>
      <c r="U29" s="679"/>
      <c r="V29" s="679"/>
      <c r="W29" s="679"/>
      <c r="X29" s="679"/>
      <c r="Y29" s="680"/>
      <c r="Z29" s="711">
        <v>1.7</v>
      </c>
      <c r="AA29" s="711"/>
      <c r="AB29" s="711"/>
      <c r="AC29" s="711"/>
      <c r="AD29" s="712" t="s">
        <v>238</v>
      </c>
      <c r="AE29" s="712"/>
      <c r="AF29" s="712"/>
      <c r="AG29" s="712"/>
      <c r="AH29" s="712"/>
      <c r="AI29" s="712"/>
      <c r="AJ29" s="712"/>
      <c r="AK29" s="712"/>
      <c r="AL29" s="681" t="s">
        <v>235</v>
      </c>
      <c r="AM29" s="682"/>
      <c r="AN29" s="682"/>
      <c r="AO29" s="713"/>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1"/>
      <c r="BP29" s="711"/>
      <c r="BQ29" s="711"/>
      <c r="BR29" s="711"/>
      <c r="BS29" s="712"/>
      <c r="BT29" s="712"/>
      <c r="BU29" s="712"/>
      <c r="BV29" s="712"/>
      <c r="BW29" s="712"/>
      <c r="BX29" s="712"/>
      <c r="BY29" s="712"/>
      <c r="BZ29" s="712"/>
      <c r="CA29" s="712"/>
      <c r="CB29" s="775"/>
      <c r="CD29" s="763" t="s">
        <v>307</v>
      </c>
      <c r="CE29" s="764"/>
      <c r="CF29" s="717" t="s">
        <v>308</v>
      </c>
      <c r="CG29" s="718"/>
      <c r="CH29" s="718"/>
      <c r="CI29" s="718"/>
      <c r="CJ29" s="718"/>
      <c r="CK29" s="718"/>
      <c r="CL29" s="718"/>
      <c r="CM29" s="718"/>
      <c r="CN29" s="718"/>
      <c r="CO29" s="718"/>
      <c r="CP29" s="718"/>
      <c r="CQ29" s="719"/>
      <c r="CR29" s="678">
        <v>290713</v>
      </c>
      <c r="CS29" s="697"/>
      <c r="CT29" s="697"/>
      <c r="CU29" s="697"/>
      <c r="CV29" s="697"/>
      <c r="CW29" s="697"/>
      <c r="CX29" s="697"/>
      <c r="CY29" s="698"/>
      <c r="CZ29" s="681">
        <v>9.6</v>
      </c>
      <c r="DA29" s="699"/>
      <c r="DB29" s="699"/>
      <c r="DC29" s="700"/>
      <c r="DD29" s="684">
        <v>287407</v>
      </c>
      <c r="DE29" s="697"/>
      <c r="DF29" s="697"/>
      <c r="DG29" s="697"/>
      <c r="DH29" s="697"/>
      <c r="DI29" s="697"/>
      <c r="DJ29" s="697"/>
      <c r="DK29" s="698"/>
      <c r="DL29" s="684">
        <v>287407</v>
      </c>
      <c r="DM29" s="697"/>
      <c r="DN29" s="697"/>
      <c r="DO29" s="697"/>
      <c r="DP29" s="697"/>
      <c r="DQ29" s="697"/>
      <c r="DR29" s="697"/>
      <c r="DS29" s="697"/>
      <c r="DT29" s="697"/>
      <c r="DU29" s="697"/>
      <c r="DV29" s="698"/>
      <c r="DW29" s="681">
        <v>17.7</v>
      </c>
      <c r="DX29" s="699"/>
      <c r="DY29" s="699"/>
      <c r="DZ29" s="699"/>
      <c r="EA29" s="699"/>
      <c r="EB29" s="699"/>
      <c r="EC29" s="720"/>
    </row>
    <row r="30" spans="2:133" ht="11.25" customHeight="1" x14ac:dyDescent="0.15">
      <c r="B30" s="675" t="s">
        <v>309</v>
      </c>
      <c r="C30" s="676"/>
      <c r="D30" s="676"/>
      <c r="E30" s="676"/>
      <c r="F30" s="676"/>
      <c r="G30" s="676"/>
      <c r="H30" s="676"/>
      <c r="I30" s="676"/>
      <c r="J30" s="676"/>
      <c r="K30" s="676"/>
      <c r="L30" s="676"/>
      <c r="M30" s="676"/>
      <c r="N30" s="676"/>
      <c r="O30" s="676"/>
      <c r="P30" s="676"/>
      <c r="Q30" s="677"/>
      <c r="R30" s="678">
        <v>5523</v>
      </c>
      <c r="S30" s="679"/>
      <c r="T30" s="679"/>
      <c r="U30" s="679"/>
      <c r="V30" s="679"/>
      <c r="W30" s="679"/>
      <c r="X30" s="679"/>
      <c r="Y30" s="680"/>
      <c r="Z30" s="711">
        <v>0.2</v>
      </c>
      <c r="AA30" s="711"/>
      <c r="AB30" s="711"/>
      <c r="AC30" s="711"/>
      <c r="AD30" s="712" t="s">
        <v>137</v>
      </c>
      <c r="AE30" s="712"/>
      <c r="AF30" s="712"/>
      <c r="AG30" s="712"/>
      <c r="AH30" s="712"/>
      <c r="AI30" s="712"/>
      <c r="AJ30" s="712"/>
      <c r="AK30" s="712"/>
      <c r="AL30" s="681" t="s">
        <v>137</v>
      </c>
      <c r="AM30" s="682"/>
      <c r="AN30" s="682"/>
      <c r="AO30" s="713"/>
      <c r="AP30" s="739" t="s">
        <v>223</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7" t="s">
        <v>312</v>
      </c>
      <c r="CG30" s="718"/>
      <c r="CH30" s="718"/>
      <c r="CI30" s="718"/>
      <c r="CJ30" s="718"/>
      <c r="CK30" s="718"/>
      <c r="CL30" s="718"/>
      <c r="CM30" s="718"/>
      <c r="CN30" s="718"/>
      <c r="CO30" s="718"/>
      <c r="CP30" s="718"/>
      <c r="CQ30" s="719"/>
      <c r="CR30" s="678">
        <v>280630</v>
      </c>
      <c r="CS30" s="679"/>
      <c r="CT30" s="679"/>
      <c r="CU30" s="679"/>
      <c r="CV30" s="679"/>
      <c r="CW30" s="679"/>
      <c r="CX30" s="679"/>
      <c r="CY30" s="680"/>
      <c r="CZ30" s="681">
        <v>9.3000000000000007</v>
      </c>
      <c r="DA30" s="699"/>
      <c r="DB30" s="699"/>
      <c r="DC30" s="700"/>
      <c r="DD30" s="684">
        <v>277350</v>
      </c>
      <c r="DE30" s="679"/>
      <c r="DF30" s="679"/>
      <c r="DG30" s="679"/>
      <c r="DH30" s="679"/>
      <c r="DI30" s="679"/>
      <c r="DJ30" s="679"/>
      <c r="DK30" s="680"/>
      <c r="DL30" s="684">
        <v>277350</v>
      </c>
      <c r="DM30" s="679"/>
      <c r="DN30" s="679"/>
      <c r="DO30" s="679"/>
      <c r="DP30" s="679"/>
      <c r="DQ30" s="679"/>
      <c r="DR30" s="679"/>
      <c r="DS30" s="679"/>
      <c r="DT30" s="679"/>
      <c r="DU30" s="679"/>
      <c r="DV30" s="680"/>
      <c r="DW30" s="681">
        <v>17.100000000000001</v>
      </c>
      <c r="DX30" s="699"/>
      <c r="DY30" s="699"/>
      <c r="DZ30" s="699"/>
      <c r="EA30" s="699"/>
      <c r="EB30" s="699"/>
      <c r="EC30" s="720"/>
    </row>
    <row r="31" spans="2:133" ht="11.25" customHeight="1" x14ac:dyDescent="0.15">
      <c r="B31" s="675" t="s">
        <v>313</v>
      </c>
      <c r="C31" s="676"/>
      <c r="D31" s="676"/>
      <c r="E31" s="676"/>
      <c r="F31" s="676"/>
      <c r="G31" s="676"/>
      <c r="H31" s="676"/>
      <c r="I31" s="676"/>
      <c r="J31" s="676"/>
      <c r="K31" s="676"/>
      <c r="L31" s="676"/>
      <c r="M31" s="676"/>
      <c r="N31" s="676"/>
      <c r="O31" s="676"/>
      <c r="P31" s="676"/>
      <c r="Q31" s="677"/>
      <c r="R31" s="678">
        <v>553306</v>
      </c>
      <c r="S31" s="679"/>
      <c r="T31" s="679"/>
      <c r="U31" s="679"/>
      <c r="V31" s="679"/>
      <c r="W31" s="679"/>
      <c r="X31" s="679"/>
      <c r="Y31" s="680"/>
      <c r="Z31" s="711">
        <v>16.399999999999999</v>
      </c>
      <c r="AA31" s="711"/>
      <c r="AB31" s="711"/>
      <c r="AC31" s="711"/>
      <c r="AD31" s="712" t="s">
        <v>238</v>
      </c>
      <c r="AE31" s="712"/>
      <c r="AF31" s="712"/>
      <c r="AG31" s="712"/>
      <c r="AH31" s="712"/>
      <c r="AI31" s="712"/>
      <c r="AJ31" s="712"/>
      <c r="AK31" s="712"/>
      <c r="AL31" s="681" t="s">
        <v>238</v>
      </c>
      <c r="AM31" s="682"/>
      <c r="AN31" s="682"/>
      <c r="AO31" s="713"/>
      <c r="AP31" s="754" t="s">
        <v>314</v>
      </c>
      <c r="AQ31" s="755"/>
      <c r="AR31" s="755"/>
      <c r="AS31" s="755"/>
      <c r="AT31" s="760" t="s">
        <v>315</v>
      </c>
      <c r="AU31" s="229"/>
      <c r="AV31" s="229"/>
      <c r="AW31" s="229"/>
      <c r="AX31" s="744" t="s">
        <v>188</v>
      </c>
      <c r="AY31" s="745"/>
      <c r="AZ31" s="745"/>
      <c r="BA31" s="745"/>
      <c r="BB31" s="745"/>
      <c r="BC31" s="745"/>
      <c r="BD31" s="745"/>
      <c r="BE31" s="745"/>
      <c r="BF31" s="746"/>
      <c r="BG31" s="747">
        <v>99.6</v>
      </c>
      <c r="BH31" s="748"/>
      <c r="BI31" s="748"/>
      <c r="BJ31" s="748"/>
      <c r="BK31" s="748"/>
      <c r="BL31" s="748"/>
      <c r="BM31" s="749">
        <v>97</v>
      </c>
      <c r="BN31" s="748"/>
      <c r="BO31" s="748"/>
      <c r="BP31" s="748"/>
      <c r="BQ31" s="750"/>
      <c r="BR31" s="747">
        <v>99.3</v>
      </c>
      <c r="BS31" s="748"/>
      <c r="BT31" s="748"/>
      <c r="BU31" s="748"/>
      <c r="BV31" s="748"/>
      <c r="BW31" s="748"/>
      <c r="BX31" s="749">
        <v>96.7</v>
      </c>
      <c r="BY31" s="748"/>
      <c r="BZ31" s="748"/>
      <c r="CA31" s="748"/>
      <c r="CB31" s="750"/>
      <c r="CD31" s="765"/>
      <c r="CE31" s="766"/>
      <c r="CF31" s="717" t="s">
        <v>316</v>
      </c>
      <c r="CG31" s="718"/>
      <c r="CH31" s="718"/>
      <c r="CI31" s="718"/>
      <c r="CJ31" s="718"/>
      <c r="CK31" s="718"/>
      <c r="CL31" s="718"/>
      <c r="CM31" s="718"/>
      <c r="CN31" s="718"/>
      <c r="CO31" s="718"/>
      <c r="CP31" s="718"/>
      <c r="CQ31" s="719"/>
      <c r="CR31" s="678">
        <v>10083</v>
      </c>
      <c r="CS31" s="697"/>
      <c r="CT31" s="697"/>
      <c r="CU31" s="697"/>
      <c r="CV31" s="697"/>
      <c r="CW31" s="697"/>
      <c r="CX31" s="697"/>
      <c r="CY31" s="698"/>
      <c r="CZ31" s="681">
        <v>0.3</v>
      </c>
      <c r="DA31" s="699"/>
      <c r="DB31" s="699"/>
      <c r="DC31" s="700"/>
      <c r="DD31" s="684">
        <v>10057</v>
      </c>
      <c r="DE31" s="697"/>
      <c r="DF31" s="697"/>
      <c r="DG31" s="697"/>
      <c r="DH31" s="697"/>
      <c r="DI31" s="697"/>
      <c r="DJ31" s="697"/>
      <c r="DK31" s="698"/>
      <c r="DL31" s="684">
        <v>10057</v>
      </c>
      <c r="DM31" s="697"/>
      <c r="DN31" s="697"/>
      <c r="DO31" s="697"/>
      <c r="DP31" s="697"/>
      <c r="DQ31" s="697"/>
      <c r="DR31" s="697"/>
      <c r="DS31" s="697"/>
      <c r="DT31" s="697"/>
      <c r="DU31" s="697"/>
      <c r="DV31" s="698"/>
      <c r="DW31" s="681">
        <v>0.6</v>
      </c>
      <c r="DX31" s="699"/>
      <c r="DY31" s="699"/>
      <c r="DZ31" s="699"/>
      <c r="EA31" s="699"/>
      <c r="EB31" s="699"/>
      <c r="EC31" s="720"/>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238</v>
      </c>
      <c r="S32" s="679"/>
      <c r="T32" s="679"/>
      <c r="U32" s="679"/>
      <c r="V32" s="679"/>
      <c r="W32" s="679"/>
      <c r="X32" s="679"/>
      <c r="Y32" s="680"/>
      <c r="Z32" s="711" t="s">
        <v>235</v>
      </c>
      <c r="AA32" s="711"/>
      <c r="AB32" s="711"/>
      <c r="AC32" s="711"/>
      <c r="AD32" s="712" t="s">
        <v>238</v>
      </c>
      <c r="AE32" s="712"/>
      <c r="AF32" s="712"/>
      <c r="AG32" s="712"/>
      <c r="AH32" s="712"/>
      <c r="AI32" s="712"/>
      <c r="AJ32" s="712"/>
      <c r="AK32" s="712"/>
      <c r="AL32" s="681" t="s">
        <v>238</v>
      </c>
      <c r="AM32" s="682"/>
      <c r="AN32" s="682"/>
      <c r="AO32" s="713"/>
      <c r="AP32" s="756"/>
      <c r="AQ32" s="757"/>
      <c r="AR32" s="757"/>
      <c r="AS32" s="757"/>
      <c r="AT32" s="761"/>
      <c r="AU32" s="228" t="s">
        <v>318</v>
      </c>
      <c r="AV32" s="228"/>
      <c r="AW32" s="228"/>
      <c r="AX32" s="675" t="s">
        <v>319</v>
      </c>
      <c r="AY32" s="676"/>
      <c r="AZ32" s="676"/>
      <c r="BA32" s="676"/>
      <c r="BB32" s="676"/>
      <c r="BC32" s="676"/>
      <c r="BD32" s="676"/>
      <c r="BE32" s="676"/>
      <c r="BF32" s="677"/>
      <c r="BG32" s="751">
        <v>99.9</v>
      </c>
      <c r="BH32" s="697"/>
      <c r="BI32" s="697"/>
      <c r="BJ32" s="697"/>
      <c r="BK32" s="697"/>
      <c r="BL32" s="697"/>
      <c r="BM32" s="682">
        <v>97.8</v>
      </c>
      <c r="BN32" s="743"/>
      <c r="BO32" s="743"/>
      <c r="BP32" s="743"/>
      <c r="BQ32" s="724"/>
      <c r="BR32" s="751">
        <v>99.6</v>
      </c>
      <c r="BS32" s="697"/>
      <c r="BT32" s="697"/>
      <c r="BU32" s="697"/>
      <c r="BV32" s="697"/>
      <c r="BW32" s="697"/>
      <c r="BX32" s="682">
        <v>97.5</v>
      </c>
      <c r="BY32" s="743"/>
      <c r="BZ32" s="743"/>
      <c r="CA32" s="743"/>
      <c r="CB32" s="724"/>
      <c r="CD32" s="767"/>
      <c r="CE32" s="768"/>
      <c r="CF32" s="717" t="s">
        <v>320</v>
      </c>
      <c r="CG32" s="718"/>
      <c r="CH32" s="718"/>
      <c r="CI32" s="718"/>
      <c r="CJ32" s="718"/>
      <c r="CK32" s="718"/>
      <c r="CL32" s="718"/>
      <c r="CM32" s="718"/>
      <c r="CN32" s="718"/>
      <c r="CO32" s="718"/>
      <c r="CP32" s="718"/>
      <c r="CQ32" s="719"/>
      <c r="CR32" s="678" t="s">
        <v>238</v>
      </c>
      <c r="CS32" s="679"/>
      <c r="CT32" s="679"/>
      <c r="CU32" s="679"/>
      <c r="CV32" s="679"/>
      <c r="CW32" s="679"/>
      <c r="CX32" s="679"/>
      <c r="CY32" s="680"/>
      <c r="CZ32" s="681" t="s">
        <v>235</v>
      </c>
      <c r="DA32" s="699"/>
      <c r="DB32" s="699"/>
      <c r="DC32" s="700"/>
      <c r="DD32" s="684" t="s">
        <v>235</v>
      </c>
      <c r="DE32" s="679"/>
      <c r="DF32" s="679"/>
      <c r="DG32" s="679"/>
      <c r="DH32" s="679"/>
      <c r="DI32" s="679"/>
      <c r="DJ32" s="679"/>
      <c r="DK32" s="680"/>
      <c r="DL32" s="684" t="s">
        <v>238</v>
      </c>
      <c r="DM32" s="679"/>
      <c r="DN32" s="679"/>
      <c r="DO32" s="679"/>
      <c r="DP32" s="679"/>
      <c r="DQ32" s="679"/>
      <c r="DR32" s="679"/>
      <c r="DS32" s="679"/>
      <c r="DT32" s="679"/>
      <c r="DU32" s="679"/>
      <c r="DV32" s="680"/>
      <c r="DW32" s="681" t="s">
        <v>235</v>
      </c>
      <c r="DX32" s="699"/>
      <c r="DY32" s="699"/>
      <c r="DZ32" s="699"/>
      <c r="EA32" s="699"/>
      <c r="EB32" s="699"/>
      <c r="EC32" s="720"/>
    </row>
    <row r="33" spans="2:133" ht="11.25" customHeight="1" x14ac:dyDescent="0.15">
      <c r="B33" s="675" t="s">
        <v>321</v>
      </c>
      <c r="C33" s="676"/>
      <c r="D33" s="676"/>
      <c r="E33" s="676"/>
      <c r="F33" s="676"/>
      <c r="G33" s="676"/>
      <c r="H33" s="676"/>
      <c r="I33" s="676"/>
      <c r="J33" s="676"/>
      <c r="K33" s="676"/>
      <c r="L33" s="676"/>
      <c r="M33" s="676"/>
      <c r="N33" s="676"/>
      <c r="O33" s="676"/>
      <c r="P33" s="676"/>
      <c r="Q33" s="677"/>
      <c r="R33" s="678">
        <v>167046</v>
      </c>
      <c r="S33" s="679"/>
      <c r="T33" s="679"/>
      <c r="U33" s="679"/>
      <c r="V33" s="679"/>
      <c r="W33" s="679"/>
      <c r="X33" s="679"/>
      <c r="Y33" s="680"/>
      <c r="Z33" s="711">
        <v>5</v>
      </c>
      <c r="AA33" s="711"/>
      <c r="AB33" s="711"/>
      <c r="AC33" s="711"/>
      <c r="AD33" s="712" t="s">
        <v>238</v>
      </c>
      <c r="AE33" s="712"/>
      <c r="AF33" s="712"/>
      <c r="AG33" s="712"/>
      <c r="AH33" s="712"/>
      <c r="AI33" s="712"/>
      <c r="AJ33" s="712"/>
      <c r="AK33" s="712"/>
      <c r="AL33" s="681" t="s">
        <v>235</v>
      </c>
      <c r="AM33" s="682"/>
      <c r="AN33" s="682"/>
      <c r="AO33" s="713"/>
      <c r="AP33" s="758"/>
      <c r="AQ33" s="759"/>
      <c r="AR33" s="759"/>
      <c r="AS33" s="759"/>
      <c r="AT33" s="762"/>
      <c r="AU33" s="230"/>
      <c r="AV33" s="230"/>
      <c r="AW33" s="230"/>
      <c r="AX33" s="659" t="s">
        <v>322</v>
      </c>
      <c r="AY33" s="660"/>
      <c r="AZ33" s="660"/>
      <c r="BA33" s="660"/>
      <c r="BB33" s="660"/>
      <c r="BC33" s="660"/>
      <c r="BD33" s="660"/>
      <c r="BE33" s="660"/>
      <c r="BF33" s="661"/>
      <c r="BG33" s="742">
        <v>99.4</v>
      </c>
      <c r="BH33" s="663"/>
      <c r="BI33" s="663"/>
      <c r="BJ33" s="663"/>
      <c r="BK33" s="663"/>
      <c r="BL33" s="663"/>
      <c r="BM33" s="705">
        <v>96.1</v>
      </c>
      <c r="BN33" s="663"/>
      <c r="BO33" s="663"/>
      <c r="BP33" s="663"/>
      <c r="BQ33" s="707"/>
      <c r="BR33" s="742">
        <v>99.1</v>
      </c>
      <c r="BS33" s="663"/>
      <c r="BT33" s="663"/>
      <c r="BU33" s="663"/>
      <c r="BV33" s="663"/>
      <c r="BW33" s="663"/>
      <c r="BX33" s="705">
        <v>95.9</v>
      </c>
      <c r="BY33" s="663"/>
      <c r="BZ33" s="663"/>
      <c r="CA33" s="663"/>
      <c r="CB33" s="707"/>
      <c r="CD33" s="717" t="s">
        <v>323</v>
      </c>
      <c r="CE33" s="718"/>
      <c r="CF33" s="718"/>
      <c r="CG33" s="718"/>
      <c r="CH33" s="718"/>
      <c r="CI33" s="718"/>
      <c r="CJ33" s="718"/>
      <c r="CK33" s="718"/>
      <c r="CL33" s="718"/>
      <c r="CM33" s="718"/>
      <c r="CN33" s="718"/>
      <c r="CO33" s="718"/>
      <c r="CP33" s="718"/>
      <c r="CQ33" s="719"/>
      <c r="CR33" s="678">
        <v>1684761</v>
      </c>
      <c r="CS33" s="697"/>
      <c r="CT33" s="697"/>
      <c r="CU33" s="697"/>
      <c r="CV33" s="697"/>
      <c r="CW33" s="697"/>
      <c r="CX33" s="697"/>
      <c r="CY33" s="698"/>
      <c r="CZ33" s="681">
        <v>55.7</v>
      </c>
      <c r="DA33" s="699"/>
      <c r="DB33" s="699"/>
      <c r="DC33" s="700"/>
      <c r="DD33" s="684">
        <v>1116474</v>
      </c>
      <c r="DE33" s="697"/>
      <c r="DF33" s="697"/>
      <c r="DG33" s="697"/>
      <c r="DH33" s="697"/>
      <c r="DI33" s="697"/>
      <c r="DJ33" s="697"/>
      <c r="DK33" s="698"/>
      <c r="DL33" s="684">
        <v>685258</v>
      </c>
      <c r="DM33" s="697"/>
      <c r="DN33" s="697"/>
      <c r="DO33" s="697"/>
      <c r="DP33" s="697"/>
      <c r="DQ33" s="697"/>
      <c r="DR33" s="697"/>
      <c r="DS33" s="697"/>
      <c r="DT33" s="697"/>
      <c r="DU33" s="697"/>
      <c r="DV33" s="698"/>
      <c r="DW33" s="681">
        <v>42.2</v>
      </c>
      <c r="DX33" s="699"/>
      <c r="DY33" s="699"/>
      <c r="DZ33" s="699"/>
      <c r="EA33" s="699"/>
      <c r="EB33" s="699"/>
      <c r="EC33" s="720"/>
    </row>
    <row r="34" spans="2:133" ht="11.25" customHeight="1" x14ac:dyDescent="0.15">
      <c r="B34" s="675" t="s">
        <v>324</v>
      </c>
      <c r="C34" s="676"/>
      <c r="D34" s="676"/>
      <c r="E34" s="676"/>
      <c r="F34" s="676"/>
      <c r="G34" s="676"/>
      <c r="H34" s="676"/>
      <c r="I34" s="676"/>
      <c r="J34" s="676"/>
      <c r="K34" s="676"/>
      <c r="L34" s="676"/>
      <c r="M34" s="676"/>
      <c r="N34" s="676"/>
      <c r="O34" s="676"/>
      <c r="P34" s="676"/>
      <c r="Q34" s="677"/>
      <c r="R34" s="678">
        <v>15176</v>
      </c>
      <c r="S34" s="679"/>
      <c r="T34" s="679"/>
      <c r="U34" s="679"/>
      <c r="V34" s="679"/>
      <c r="W34" s="679"/>
      <c r="X34" s="679"/>
      <c r="Y34" s="680"/>
      <c r="Z34" s="711">
        <v>0.4</v>
      </c>
      <c r="AA34" s="711"/>
      <c r="AB34" s="711"/>
      <c r="AC34" s="711"/>
      <c r="AD34" s="712" t="s">
        <v>235</v>
      </c>
      <c r="AE34" s="712"/>
      <c r="AF34" s="712"/>
      <c r="AG34" s="712"/>
      <c r="AH34" s="712"/>
      <c r="AI34" s="712"/>
      <c r="AJ34" s="712"/>
      <c r="AK34" s="712"/>
      <c r="AL34" s="681" t="s">
        <v>137</v>
      </c>
      <c r="AM34" s="682"/>
      <c r="AN34" s="682"/>
      <c r="AO34" s="713"/>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7" t="s">
        <v>325</v>
      </c>
      <c r="CE34" s="718"/>
      <c r="CF34" s="718"/>
      <c r="CG34" s="718"/>
      <c r="CH34" s="718"/>
      <c r="CI34" s="718"/>
      <c r="CJ34" s="718"/>
      <c r="CK34" s="718"/>
      <c r="CL34" s="718"/>
      <c r="CM34" s="718"/>
      <c r="CN34" s="718"/>
      <c r="CO34" s="718"/>
      <c r="CP34" s="718"/>
      <c r="CQ34" s="719"/>
      <c r="CR34" s="678">
        <v>484841</v>
      </c>
      <c r="CS34" s="679"/>
      <c r="CT34" s="679"/>
      <c r="CU34" s="679"/>
      <c r="CV34" s="679"/>
      <c r="CW34" s="679"/>
      <c r="CX34" s="679"/>
      <c r="CY34" s="680"/>
      <c r="CZ34" s="681">
        <v>16</v>
      </c>
      <c r="DA34" s="699"/>
      <c r="DB34" s="699"/>
      <c r="DC34" s="700"/>
      <c r="DD34" s="684">
        <v>366874</v>
      </c>
      <c r="DE34" s="679"/>
      <c r="DF34" s="679"/>
      <c r="DG34" s="679"/>
      <c r="DH34" s="679"/>
      <c r="DI34" s="679"/>
      <c r="DJ34" s="679"/>
      <c r="DK34" s="680"/>
      <c r="DL34" s="684">
        <v>179887</v>
      </c>
      <c r="DM34" s="679"/>
      <c r="DN34" s="679"/>
      <c r="DO34" s="679"/>
      <c r="DP34" s="679"/>
      <c r="DQ34" s="679"/>
      <c r="DR34" s="679"/>
      <c r="DS34" s="679"/>
      <c r="DT34" s="679"/>
      <c r="DU34" s="679"/>
      <c r="DV34" s="680"/>
      <c r="DW34" s="681">
        <v>11.1</v>
      </c>
      <c r="DX34" s="699"/>
      <c r="DY34" s="699"/>
      <c r="DZ34" s="699"/>
      <c r="EA34" s="699"/>
      <c r="EB34" s="699"/>
      <c r="EC34" s="720"/>
    </row>
    <row r="35" spans="2:133" ht="11.25" customHeight="1" x14ac:dyDescent="0.15">
      <c r="B35" s="675" t="s">
        <v>326</v>
      </c>
      <c r="C35" s="676"/>
      <c r="D35" s="676"/>
      <c r="E35" s="676"/>
      <c r="F35" s="676"/>
      <c r="G35" s="676"/>
      <c r="H35" s="676"/>
      <c r="I35" s="676"/>
      <c r="J35" s="676"/>
      <c r="K35" s="676"/>
      <c r="L35" s="676"/>
      <c r="M35" s="676"/>
      <c r="N35" s="676"/>
      <c r="O35" s="676"/>
      <c r="P35" s="676"/>
      <c r="Q35" s="677"/>
      <c r="R35" s="678">
        <v>28683</v>
      </c>
      <c r="S35" s="679"/>
      <c r="T35" s="679"/>
      <c r="U35" s="679"/>
      <c r="V35" s="679"/>
      <c r="W35" s="679"/>
      <c r="X35" s="679"/>
      <c r="Y35" s="680"/>
      <c r="Z35" s="711">
        <v>0.9</v>
      </c>
      <c r="AA35" s="711"/>
      <c r="AB35" s="711"/>
      <c r="AC35" s="711"/>
      <c r="AD35" s="712" t="s">
        <v>137</v>
      </c>
      <c r="AE35" s="712"/>
      <c r="AF35" s="712"/>
      <c r="AG35" s="712"/>
      <c r="AH35" s="712"/>
      <c r="AI35" s="712"/>
      <c r="AJ35" s="712"/>
      <c r="AK35" s="712"/>
      <c r="AL35" s="681" t="s">
        <v>238</v>
      </c>
      <c r="AM35" s="682"/>
      <c r="AN35" s="682"/>
      <c r="AO35" s="713"/>
      <c r="AP35" s="233"/>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7" t="s">
        <v>329</v>
      </c>
      <c r="CE35" s="718"/>
      <c r="CF35" s="718"/>
      <c r="CG35" s="718"/>
      <c r="CH35" s="718"/>
      <c r="CI35" s="718"/>
      <c r="CJ35" s="718"/>
      <c r="CK35" s="718"/>
      <c r="CL35" s="718"/>
      <c r="CM35" s="718"/>
      <c r="CN35" s="718"/>
      <c r="CO35" s="718"/>
      <c r="CP35" s="718"/>
      <c r="CQ35" s="719"/>
      <c r="CR35" s="678">
        <v>8221</v>
      </c>
      <c r="CS35" s="697"/>
      <c r="CT35" s="697"/>
      <c r="CU35" s="697"/>
      <c r="CV35" s="697"/>
      <c r="CW35" s="697"/>
      <c r="CX35" s="697"/>
      <c r="CY35" s="698"/>
      <c r="CZ35" s="681">
        <v>0.3</v>
      </c>
      <c r="DA35" s="699"/>
      <c r="DB35" s="699"/>
      <c r="DC35" s="700"/>
      <c r="DD35" s="684">
        <v>8221</v>
      </c>
      <c r="DE35" s="697"/>
      <c r="DF35" s="697"/>
      <c r="DG35" s="697"/>
      <c r="DH35" s="697"/>
      <c r="DI35" s="697"/>
      <c r="DJ35" s="697"/>
      <c r="DK35" s="698"/>
      <c r="DL35" s="684">
        <v>7597</v>
      </c>
      <c r="DM35" s="697"/>
      <c r="DN35" s="697"/>
      <c r="DO35" s="697"/>
      <c r="DP35" s="697"/>
      <c r="DQ35" s="697"/>
      <c r="DR35" s="697"/>
      <c r="DS35" s="697"/>
      <c r="DT35" s="697"/>
      <c r="DU35" s="697"/>
      <c r="DV35" s="698"/>
      <c r="DW35" s="681">
        <v>0.5</v>
      </c>
      <c r="DX35" s="699"/>
      <c r="DY35" s="699"/>
      <c r="DZ35" s="699"/>
      <c r="EA35" s="699"/>
      <c r="EB35" s="699"/>
      <c r="EC35" s="720"/>
    </row>
    <row r="36" spans="2:133" ht="11.25" customHeight="1" x14ac:dyDescent="0.15">
      <c r="B36" s="675" t="s">
        <v>330</v>
      </c>
      <c r="C36" s="676"/>
      <c r="D36" s="676"/>
      <c r="E36" s="676"/>
      <c r="F36" s="676"/>
      <c r="G36" s="676"/>
      <c r="H36" s="676"/>
      <c r="I36" s="676"/>
      <c r="J36" s="676"/>
      <c r="K36" s="676"/>
      <c r="L36" s="676"/>
      <c r="M36" s="676"/>
      <c r="N36" s="676"/>
      <c r="O36" s="676"/>
      <c r="P36" s="676"/>
      <c r="Q36" s="677"/>
      <c r="R36" s="678">
        <v>53087</v>
      </c>
      <c r="S36" s="679"/>
      <c r="T36" s="679"/>
      <c r="U36" s="679"/>
      <c r="V36" s="679"/>
      <c r="W36" s="679"/>
      <c r="X36" s="679"/>
      <c r="Y36" s="680"/>
      <c r="Z36" s="711">
        <v>1.6</v>
      </c>
      <c r="AA36" s="711"/>
      <c r="AB36" s="711"/>
      <c r="AC36" s="711"/>
      <c r="AD36" s="712" t="s">
        <v>235</v>
      </c>
      <c r="AE36" s="712"/>
      <c r="AF36" s="712"/>
      <c r="AG36" s="712"/>
      <c r="AH36" s="712"/>
      <c r="AI36" s="712"/>
      <c r="AJ36" s="712"/>
      <c r="AK36" s="712"/>
      <c r="AL36" s="681" t="s">
        <v>235</v>
      </c>
      <c r="AM36" s="682"/>
      <c r="AN36" s="682"/>
      <c r="AO36" s="713"/>
      <c r="AP36" s="233"/>
      <c r="AQ36" s="730" t="s">
        <v>331</v>
      </c>
      <c r="AR36" s="731"/>
      <c r="AS36" s="731"/>
      <c r="AT36" s="731"/>
      <c r="AU36" s="731"/>
      <c r="AV36" s="731"/>
      <c r="AW36" s="731"/>
      <c r="AX36" s="731"/>
      <c r="AY36" s="732"/>
      <c r="AZ36" s="733">
        <v>394447</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5789</v>
      </c>
      <c r="BW36" s="734"/>
      <c r="BX36" s="734"/>
      <c r="BY36" s="734"/>
      <c r="BZ36" s="734"/>
      <c r="CA36" s="734"/>
      <c r="CB36" s="735"/>
      <c r="CD36" s="717" t="s">
        <v>333</v>
      </c>
      <c r="CE36" s="718"/>
      <c r="CF36" s="718"/>
      <c r="CG36" s="718"/>
      <c r="CH36" s="718"/>
      <c r="CI36" s="718"/>
      <c r="CJ36" s="718"/>
      <c r="CK36" s="718"/>
      <c r="CL36" s="718"/>
      <c r="CM36" s="718"/>
      <c r="CN36" s="718"/>
      <c r="CO36" s="718"/>
      <c r="CP36" s="718"/>
      <c r="CQ36" s="719"/>
      <c r="CR36" s="678">
        <v>683580</v>
      </c>
      <c r="CS36" s="679"/>
      <c r="CT36" s="679"/>
      <c r="CU36" s="679"/>
      <c r="CV36" s="679"/>
      <c r="CW36" s="679"/>
      <c r="CX36" s="679"/>
      <c r="CY36" s="680"/>
      <c r="CZ36" s="681">
        <v>22.6</v>
      </c>
      <c r="DA36" s="699"/>
      <c r="DB36" s="699"/>
      <c r="DC36" s="700"/>
      <c r="DD36" s="684">
        <v>326228</v>
      </c>
      <c r="DE36" s="679"/>
      <c r="DF36" s="679"/>
      <c r="DG36" s="679"/>
      <c r="DH36" s="679"/>
      <c r="DI36" s="679"/>
      <c r="DJ36" s="679"/>
      <c r="DK36" s="680"/>
      <c r="DL36" s="684">
        <v>135122</v>
      </c>
      <c r="DM36" s="679"/>
      <c r="DN36" s="679"/>
      <c r="DO36" s="679"/>
      <c r="DP36" s="679"/>
      <c r="DQ36" s="679"/>
      <c r="DR36" s="679"/>
      <c r="DS36" s="679"/>
      <c r="DT36" s="679"/>
      <c r="DU36" s="679"/>
      <c r="DV36" s="680"/>
      <c r="DW36" s="681">
        <v>8.3000000000000007</v>
      </c>
      <c r="DX36" s="699"/>
      <c r="DY36" s="699"/>
      <c r="DZ36" s="699"/>
      <c r="EA36" s="699"/>
      <c r="EB36" s="699"/>
      <c r="EC36" s="720"/>
    </row>
    <row r="37" spans="2:133" ht="11.25" customHeight="1" x14ac:dyDescent="0.15">
      <c r="B37" s="675" t="s">
        <v>334</v>
      </c>
      <c r="C37" s="676"/>
      <c r="D37" s="676"/>
      <c r="E37" s="676"/>
      <c r="F37" s="676"/>
      <c r="G37" s="676"/>
      <c r="H37" s="676"/>
      <c r="I37" s="676"/>
      <c r="J37" s="676"/>
      <c r="K37" s="676"/>
      <c r="L37" s="676"/>
      <c r="M37" s="676"/>
      <c r="N37" s="676"/>
      <c r="O37" s="676"/>
      <c r="P37" s="676"/>
      <c r="Q37" s="677"/>
      <c r="R37" s="678">
        <v>330951</v>
      </c>
      <c r="S37" s="679"/>
      <c r="T37" s="679"/>
      <c r="U37" s="679"/>
      <c r="V37" s="679"/>
      <c r="W37" s="679"/>
      <c r="X37" s="679"/>
      <c r="Y37" s="680"/>
      <c r="Z37" s="711">
        <v>9.8000000000000007</v>
      </c>
      <c r="AA37" s="711"/>
      <c r="AB37" s="711"/>
      <c r="AC37" s="711"/>
      <c r="AD37" s="712" t="s">
        <v>245</v>
      </c>
      <c r="AE37" s="712"/>
      <c r="AF37" s="712"/>
      <c r="AG37" s="712"/>
      <c r="AH37" s="712"/>
      <c r="AI37" s="712"/>
      <c r="AJ37" s="712"/>
      <c r="AK37" s="712"/>
      <c r="AL37" s="681" t="s">
        <v>235</v>
      </c>
      <c r="AM37" s="682"/>
      <c r="AN37" s="682"/>
      <c r="AO37" s="713"/>
      <c r="AQ37" s="721" t="s">
        <v>335</v>
      </c>
      <c r="AR37" s="722"/>
      <c r="AS37" s="722"/>
      <c r="AT37" s="722"/>
      <c r="AU37" s="722"/>
      <c r="AV37" s="722"/>
      <c r="AW37" s="722"/>
      <c r="AX37" s="722"/>
      <c r="AY37" s="723"/>
      <c r="AZ37" s="678">
        <v>158496</v>
      </c>
      <c r="BA37" s="679"/>
      <c r="BB37" s="679"/>
      <c r="BC37" s="679"/>
      <c r="BD37" s="697"/>
      <c r="BE37" s="697"/>
      <c r="BF37" s="724"/>
      <c r="BG37" s="717" t="s">
        <v>336</v>
      </c>
      <c r="BH37" s="718"/>
      <c r="BI37" s="718"/>
      <c r="BJ37" s="718"/>
      <c r="BK37" s="718"/>
      <c r="BL37" s="718"/>
      <c r="BM37" s="718"/>
      <c r="BN37" s="718"/>
      <c r="BO37" s="718"/>
      <c r="BP37" s="718"/>
      <c r="BQ37" s="718"/>
      <c r="BR37" s="718"/>
      <c r="BS37" s="718"/>
      <c r="BT37" s="718"/>
      <c r="BU37" s="719"/>
      <c r="BV37" s="678">
        <v>4004</v>
      </c>
      <c r="BW37" s="679"/>
      <c r="BX37" s="679"/>
      <c r="BY37" s="679"/>
      <c r="BZ37" s="679"/>
      <c r="CA37" s="679"/>
      <c r="CB37" s="725"/>
      <c r="CD37" s="717" t="s">
        <v>337</v>
      </c>
      <c r="CE37" s="718"/>
      <c r="CF37" s="718"/>
      <c r="CG37" s="718"/>
      <c r="CH37" s="718"/>
      <c r="CI37" s="718"/>
      <c r="CJ37" s="718"/>
      <c r="CK37" s="718"/>
      <c r="CL37" s="718"/>
      <c r="CM37" s="718"/>
      <c r="CN37" s="718"/>
      <c r="CO37" s="718"/>
      <c r="CP37" s="718"/>
      <c r="CQ37" s="719"/>
      <c r="CR37" s="678">
        <v>80928</v>
      </c>
      <c r="CS37" s="697"/>
      <c r="CT37" s="697"/>
      <c r="CU37" s="697"/>
      <c r="CV37" s="697"/>
      <c r="CW37" s="697"/>
      <c r="CX37" s="697"/>
      <c r="CY37" s="698"/>
      <c r="CZ37" s="681">
        <v>2.7</v>
      </c>
      <c r="DA37" s="699"/>
      <c r="DB37" s="699"/>
      <c r="DC37" s="700"/>
      <c r="DD37" s="684">
        <v>73924</v>
      </c>
      <c r="DE37" s="697"/>
      <c r="DF37" s="697"/>
      <c r="DG37" s="697"/>
      <c r="DH37" s="697"/>
      <c r="DI37" s="697"/>
      <c r="DJ37" s="697"/>
      <c r="DK37" s="698"/>
      <c r="DL37" s="684">
        <v>53957</v>
      </c>
      <c r="DM37" s="697"/>
      <c r="DN37" s="697"/>
      <c r="DO37" s="697"/>
      <c r="DP37" s="697"/>
      <c r="DQ37" s="697"/>
      <c r="DR37" s="697"/>
      <c r="DS37" s="697"/>
      <c r="DT37" s="697"/>
      <c r="DU37" s="697"/>
      <c r="DV37" s="698"/>
      <c r="DW37" s="681">
        <v>3.3</v>
      </c>
      <c r="DX37" s="699"/>
      <c r="DY37" s="699"/>
      <c r="DZ37" s="699"/>
      <c r="EA37" s="699"/>
      <c r="EB37" s="699"/>
      <c r="EC37" s="720"/>
    </row>
    <row r="38" spans="2:133" ht="11.25" customHeight="1" x14ac:dyDescent="0.15">
      <c r="B38" s="675" t="s">
        <v>338</v>
      </c>
      <c r="C38" s="676"/>
      <c r="D38" s="676"/>
      <c r="E38" s="676"/>
      <c r="F38" s="676"/>
      <c r="G38" s="676"/>
      <c r="H38" s="676"/>
      <c r="I38" s="676"/>
      <c r="J38" s="676"/>
      <c r="K38" s="676"/>
      <c r="L38" s="676"/>
      <c r="M38" s="676"/>
      <c r="N38" s="676"/>
      <c r="O38" s="676"/>
      <c r="P38" s="676"/>
      <c r="Q38" s="677"/>
      <c r="R38" s="678">
        <v>54726</v>
      </c>
      <c r="S38" s="679"/>
      <c r="T38" s="679"/>
      <c r="U38" s="679"/>
      <c r="V38" s="679"/>
      <c r="W38" s="679"/>
      <c r="X38" s="679"/>
      <c r="Y38" s="680"/>
      <c r="Z38" s="711">
        <v>1.6</v>
      </c>
      <c r="AA38" s="711"/>
      <c r="AB38" s="711"/>
      <c r="AC38" s="711"/>
      <c r="AD38" s="712" t="s">
        <v>137</v>
      </c>
      <c r="AE38" s="712"/>
      <c r="AF38" s="712"/>
      <c r="AG38" s="712"/>
      <c r="AH38" s="712"/>
      <c r="AI38" s="712"/>
      <c r="AJ38" s="712"/>
      <c r="AK38" s="712"/>
      <c r="AL38" s="681" t="s">
        <v>137</v>
      </c>
      <c r="AM38" s="682"/>
      <c r="AN38" s="682"/>
      <c r="AO38" s="713"/>
      <c r="AQ38" s="721" t="s">
        <v>339</v>
      </c>
      <c r="AR38" s="722"/>
      <c r="AS38" s="722"/>
      <c r="AT38" s="722"/>
      <c r="AU38" s="722"/>
      <c r="AV38" s="722"/>
      <c r="AW38" s="722"/>
      <c r="AX38" s="722"/>
      <c r="AY38" s="723"/>
      <c r="AZ38" s="678">
        <v>31691</v>
      </c>
      <c r="BA38" s="679"/>
      <c r="BB38" s="679"/>
      <c r="BC38" s="679"/>
      <c r="BD38" s="697"/>
      <c r="BE38" s="697"/>
      <c r="BF38" s="724"/>
      <c r="BG38" s="717" t="s">
        <v>340</v>
      </c>
      <c r="BH38" s="718"/>
      <c r="BI38" s="718"/>
      <c r="BJ38" s="718"/>
      <c r="BK38" s="718"/>
      <c r="BL38" s="718"/>
      <c r="BM38" s="718"/>
      <c r="BN38" s="718"/>
      <c r="BO38" s="718"/>
      <c r="BP38" s="718"/>
      <c r="BQ38" s="718"/>
      <c r="BR38" s="718"/>
      <c r="BS38" s="718"/>
      <c r="BT38" s="718"/>
      <c r="BU38" s="719"/>
      <c r="BV38" s="678">
        <v>323</v>
      </c>
      <c r="BW38" s="679"/>
      <c r="BX38" s="679"/>
      <c r="BY38" s="679"/>
      <c r="BZ38" s="679"/>
      <c r="CA38" s="679"/>
      <c r="CB38" s="725"/>
      <c r="CD38" s="717" t="s">
        <v>341</v>
      </c>
      <c r="CE38" s="718"/>
      <c r="CF38" s="718"/>
      <c r="CG38" s="718"/>
      <c r="CH38" s="718"/>
      <c r="CI38" s="718"/>
      <c r="CJ38" s="718"/>
      <c r="CK38" s="718"/>
      <c r="CL38" s="718"/>
      <c r="CM38" s="718"/>
      <c r="CN38" s="718"/>
      <c r="CO38" s="718"/>
      <c r="CP38" s="718"/>
      <c r="CQ38" s="719"/>
      <c r="CR38" s="678">
        <v>394447</v>
      </c>
      <c r="CS38" s="679"/>
      <c r="CT38" s="679"/>
      <c r="CU38" s="679"/>
      <c r="CV38" s="679"/>
      <c r="CW38" s="679"/>
      <c r="CX38" s="679"/>
      <c r="CY38" s="680"/>
      <c r="CZ38" s="681">
        <v>13</v>
      </c>
      <c r="DA38" s="699"/>
      <c r="DB38" s="699"/>
      <c r="DC38" s="700"/>
      <c r="DD38" s="684">
        <v>374302</v>
      </c>
      <c r="DE38" s="679"/>
      <c r="DF38" s="679"/>
      <c r="DG38" s="679"/>
      <c r="DH38" s="679"/>
      <c r="DI38" s="679"/>
      <c r="DJ38" s="679"/>
      <c r="DK38" s="680"/>
      <c r="DL38" s="684">
        <v>362652</v>
      </c>
      <c r="DM38" s="679"/>
      <c r="DN38" s="679"/>
      <c r="DO38" s="679"/>
      <c r="DP38" s="679"/>
      <c r="DQ38" s="679"/>
      <c r="DR38" s="679"/>
      <c r="DS38" s="679"/>
      <c r="DT38" s="679"/>
      <c r="DU38" s="679"/>
      <c r="DV38" s="680"/>
      <c r="DW38" s="681">
        <v>22.3</v>
      </c>
      <c r="DX38" s="699"/>
      <c r="DY38" s="699"/>
      <c r="DZ38" s="699"/>
      <c r="EA38" s="699"/>
      <c r="EB38" s="699"/>
      <c r="EC38" s="720"/>
    </row>
    <row r="39" spans="2:133" ht="11.25" customHeight="1" x14ac:dyDescent="0.15">
      <c r="B39" s="675" t="s">
        <v>342</v>
      </c>
      <c r="C39" s="676"/>
      <c r="D39" s="676"/>
      <c r="E39" s="676"/>
      <c r="F39" s="676"/>
      <c r="G39" s="676"/>
      <c r="H39" s="676"/>
      <c r="I39" s="676"/>
      <c r="J39" s="676"/>
      <c r="K39" s="676"/>
      <c r="L39" s="676"/>
      <c r="M39" s="676"/>
      <c r="N39" s="676"/>
      <c r="O39" s="676"/>
      <c r="P39" s="676"/>
      <c r="Q39" s="677"/>
      <c r="R39" s="678">
        <v>298667</v>
      </c>
      <c r="S39" s="679"/>
      <c r="T39" s="679"/>
      <c r="U39" s="679"/>
      <c r="V39" s="679"/>
      <c r="W39" s="679"/>
      <c r="X39" s="679"/>
      <c r="Y39" s="680"/>
      <c r="Z39" s="711">
        <v>8.9</v>
      </c>
      <c r="AA39" s="711"/>
      <c r="AB39" s="711"/>
      <c r="AC39" s="711"/>
      <c r="AD39" s="712" t="s">
        <v>235</v>
      </c>
      <c r="AE39" s="712"/>
      <c r="AF39" s="712"/>
      <c r="AG39" s="712"/>
      <c r="AH39" s="712"/>
      <c r="AI39" s="712"/>
      <c r="AJ39" s="712"/>
      <c r="AK39" s="712"/>
      <c r="AL39" s="681" t="s">
        <v>137</v>
      </c>
      <c r="AM39" s="682"/>
      <c r="AN39" s="682"/>
      <c r="AO39" s="713"/>
      <c r="AQ39" s="721" t="s">
        <v>343</v>
      </c>
      <c r="AR39" s="722"/>
      <c r="AS39" s="722"/>
      <c r="AT39" s="722"/>
      <c r="AU39" s="722"/>
      <c r="AV39" s="722"/>
      <c r="AW39" s="722"/>
      <c r="AX39" s="722"/>
      <c r="AY39" s="723"/>
      <c r="AZ39" s="678">
        <v>16700</v>
      </c>
      <c r="BA39" s="679"/>
      <c r="BB39" s="679"/>
      <c r="BC39" s="679"/>
      <c r="BD39" s="697"/>
      <c r="BE39" s="697"/>
      <c r="BF39" s="724"/>
      <c r="BG39" s="717" t="s">
        <v>344</v>
      </c>
      <c r="BH39" s="718"/>
      <c r="BI39" s="718"/>
      <c r="BJ39" s="718"/>
      <c r="BK39" s="718"/>
      <c r="BL39" s="718"/>
      <c r="BM39" s="718"/>
      <c r="BN39" s="718"/>
      <c r="BO39" s="718"/>
      <c r="BP39" s="718"/>
      <c r="BQ39" s="718"/>
      <c r="BR39" s="718"/>
      <c r="BS39" s="718"/>
      <c r="BT39" s="718"/>
      <c r="BU39" s="719"/>
      <c r="BV39" s="678">
        <v>557</v>
      </c>
      <c r="BW39" s="679"/>
      <c r="BX39" s="679"/>
      <c r="BY39" s="679"/>
      <c r="BZ39" s="679"/>
      <c r="CA39" s="679"/>
      <c r="CB39" s="725"/>
      <c r="CD39" s="717" t="s">
        <v>345</v>
      </c>
      <c r="CE39" s="718"/>
      <c r="CF39" s="718"/>
      <c r="CG39" s="718"/>
      <c r="CH39" s="718"/>
      <c r="CI39" s="718"/>
      <c r="CJ39" s="718"/>
      <c r="CK39" s="718"/>
      <c r="CL39" s="718"/>
      <c r="CM39" s="718"/>
      <c r="CN39" s="718"/>
      <c r="CO39" s="718"/>
      <c r="CP39" s="718"/>
      <c r="CQ39" s="719"/>
      <c r="CR39" s="678">
        <v>57972</v>
      </c>
      <c r="CS39" s="697"/>
      <c r="CT39" s="697"/>
      <c r="CU39" s="697"/>
      <c r="CV39" s="697"/>
      <c r="CW39" s="697"/>
      <c r="CX39" s="697"/>
      <c r="CY39" s="698"/>
      <c r="CZ39" s="681">
        <v>1.9</v>
      </c>
      <c r="DA39" s="699"/>
      <c r="DB39" s="699"/>
      <c r="DC39" s="700"/>
      <c r="DD39" s="684">
        <v>25149</v>
      </c>
      <c r="DE39" s="697"/>
      <c r="DF39" s="697"/>
      <c r="DG39" s="697"/>
      <c r="DH39" s="697"/>
      <c r="DI39" s="697"/>
      <c r="DJ39" s="697"/>
      <c r="DK39" s="698"/>
      <c r="DL39" s="684" t="s">
        <v>238</v>
      </c>
      <c r="DM39" s="697"/>
      <c r="DN39" s="697"/>
      <c r="DO39" s="697"/>
      <c r="DP39" s="697"/>
      <c r="DQ39" s="697"/>
      <c r="DR39" s="697"/>
      <c r="DS39" s="697"/>
      <c r="DT39" s="697"/>
      <c r="DU39" s="697"/>
      <c r="DV39" s="698"/>
      <c r="DW39" s="681" t="s">
        <v>238</v>
      </c>
      <c r="DX39" s="699"/>
      <c r="DY39" s="699"/>
      <c r="DZ39" s="699"/>
      <c r="EA39" s="699"/>
      <c r="EB39" s="699"/>
      <c r="EC39" s="720"/>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137</v>
      </c>
      <c r="S40" s="679"/>
      <c r="T40" s="679"/>
      <c r="U40" s="679"/>
      <c r="V40" s="679"/>
      <c r="W40" s="679"/>
      <c r="X40" s="679"/>
      <c r="Y40" s="680"/>
      <c r="Z40" s="711" t="s">
        <v>238</v>
      </c>
      <c r="AA40" s="711"/>
      <c r="AB40" s="711"/>
      <c r="AC40" s="711"/>
      <c r="AD40" s="712" t="s">
        <v>238</v>
      </c>
      <c r="AE40" s="712"/>
      <c r="AF40" s="712"/>
      <c r="AG40" s="712"/>
      <c r="AH40" s="712"/>
      <c r="AI40" s="712"/>
      <c r="AJ40" s="712"/>
      <c r="AK40" s="712"/>
      <c r="AL40" s="681" t="s">
        <v>245</v>
      </c>
      <c r="AM40" s="682"/>
      <c r="AN40" s="682"/>
      <c r="AO40" s="713"/>
      <c r="AQ40" s="721" t="s">
        <v>347</v>
      </c>
      <c r="AR40" s="722"/>
      <c r="AS40" s="722"/>
      <c r="AT40" s="722"/>
      <c r="AU40" s="722"/>
      <c r="AV40" s="722"/>
      <c r="AW40" s="722"/>
      <c r="AX40" s="722"/>
      <c r="AY40" s="723"/>
      <c r="AZ40" s="678" t="s">
        <v>235</v>
      </c>
      <c r="BA40" s="679"/>
      <c r="BB40" s="679"/>
      <c r="BC40" s="679"/>
      <c r="BD40" s="697"/>
      <c r="BE40" s="697"/>
      <c r="BF40" s="724"/>
      <c r="BG40" s="726" t="s">
        <v>348</v>
      </c>
      <c r="BH40" s="727"/>
      <c r="BI40" s="727"/>
      <c r="BJ40" s="727"/>
      <c r="BK40" s="727"/>
      <c r="BL40" s="234"/>
      <c r="BM40" s="718" t="s">
        <v>349</v>
      </c>
      <c r="BN40" s="718"/>
      <c r="BO40" s="718"/>
      <c r="BP40" s="718"/>
      <c r="BQ40" s="718"/>
      <c r="BR40" s="718"/>
      <c r="BS40" s="718"/>
      <c r="BT40" s="718"/>
      <c r="BU40" s="719"/>
      <c r="BV40" s="678">
        <v>99</v>
      </c>
      <c r="BW40" s="679"/>
      <c r="BX40" s="679"/>
      <c r="BY40" s="679"/>
      <c r="BZ40" s="679"/>
      <c r="CA40" s="679"/>
      <c r="CB40" s="725"/>
      <c r="CD40" s="717" t="s">
        <v>350</v>
      </c>
      <c r="CE40" s="718"/>
      <c r="CF40" s="718"/>
      <c r="CG40" s="718"/>
      <c r="CH40" s="718"/>
      <c r="CI40" s="718"/>
      <c r="CJ40" s="718"/>
      <c r="CK40" s="718"/>
      <c r="CL40" s="718"/>
      <c r="CM40" s="718"/>
      <c r="CN40" s="718"/>
      <c r="CO40" s="718"/>
      <c r="CP40" s="718"/>
      <c r="CQ40" s="719"/>
      <c r="CR40" s="678">
        <v>55700</v>
      </c>
      <c r="CS40" s="679"/>
      <c r="CT40" s="679"/>
      <c r="CU40" s="679"/>
      <c r="CV40" s="679"/>
      <c r="CW40" s="679"/>
      <c r="CX40" s="679"/>
      <c r="CY40" s="680"/>
      <c r="CZ40" s="681">
        <v>1.8</v>
      </c>
      <c r="DA40" s="699"/>
      <c r="DB40" s="699"/>
      <c r="DC40" s="700"/>
      <c r="DD40" s="684">
        <v>15700</v>
      </c>
      <c r="DE40" s="679"/>
      <c r="DF40" s="679"/>
      <c r="DG40" s="679"/>
      <c r="DH40" s="679"/>
      <c r="DI40" s="679"/>
      <c r="DJ40" s="679"/>
      <c r="DK40" s="680"/>
      <c r="DL40" s="684" t="s">
        <v>235</v>
      </c>
      <c r="DM40" s="679"/>
      <c r="DN40" s="679"/>
      <c r="DO40" s="679"/>
      <c r="DP40" s="679"/>
      <c r="DQ40" s="679"/>
      <c r="DR40" s="679"/>
      <c r="DS40" s="679"/>
      <c r="DT40" s="679"/>
      <c r="DU40" s="679"/>
      <c r="DV40" s="680"/>
      <c r="DW40" s="681" t="s">
        <v>238</v>
      </c>
      <c r="DX40" s="699"/>
      <c r="DY40" s="699"/>
      <c r="DZ40" s="699"/>
      <c r="EA40" s="699"/>
      <c r="EB40" s="699"/>
      <c r="EC40" s="720"/>
    </row>
    <row r="41" spans="2:133" ht="11.25" customHeight="1" x14ac:dyDescent="0.15">
      <c r="B41" s="675" t="s">
        <v>351</v>
      </c>
      <c r="C41" s="676"/>
      <c r="D41" s="676"/>
      <c r="E41" s="676"/>
      <c r="F41" s="676"/>
      <c r="G41" s="676"/>
      <c r="H41" s="676"/>
      <c r="I41" s="676"/>
      <c r="J41" s="676"/>
      <c r="K41" s="676"/>
      <c r="L41" s="676"/>
      <c r="M41" s="676"/>
      <c r="N41" s="676"/>
      <c r="O41" s="676"/>
      <c r="P41" s="676"/>
      <c r="Q41" s="677"/>
      <c r="R41" s="678" t="s">
        <v>238</v>
      </c>
      <c r="S41" s="679"/>
      <c r="T41" s="679"/>
      <c r="U41" s="679"/>
      <c r="V41" s="679"/>
      <c r="W41" s="679"/>
      <c r="X41" s="679"/>
      <c r="Y41" s="680"/>
      <c r="Z41" s="711" t="s">
        <v>235</v>
      </c>
      <c r="AA41" s="711"/>
      <c r="AB41" s="711"/>
      <c r="AC41" s="711"/>
      <c r="AD41" s="712" t="s">
        <v>235</v>
      </c>
      <c r="AE41" s="712"/>
      <c r="AF41" s="712"/>
      <c r="AG41" s="712"/>
      <c r="AH41" s="712"/>
      <c r="AI41" s="712"/>
      <c r="AJ41" s="712"/>
      <c r="AK41" s="712"/>
      <c r="AL41" s="681" t="s">
        <v>238</v>
      </c>
      <c r="AM41" s="682"/>
      <c r="AN41" s="682"/>
      <c r="AO41" s="713"/>
      <c r="AQ41" s="721" t="s">
        <v>352</v>
      </c>
      <c r="AR41" s="722"/>
      <c r="AS41" s="722"/>
      <c r="AT41" s="722"/>
      <c r="AU41" s="722"/>
      <c r="AV41" s="722"/>
      <c r="AW41" s="722"/>
      <c r="AX41" s="722"/>
      <c r="AY41" s="723"/>
      <c r="AZ41" s="678">
        <v>73135</v>
      </c>
      <c r="BA41" s="679"/>
      <c r="BB41" s="679"/>
      <c r="BC41" s="679"/>
      <c r="BD41" s="697"/>
      <c r="BE41" s="697"/>
      <c r="BF41" s="724"/>
      <c r="BG41" s="726"/>
      <c r="BH41" s="727"/>
      <c r="BI41" s="727"/>
      <c r="BJ41" s="727"/>
      <c r="BK41" s="727"/>
      <c r="BL41" s="234"/>
      <c r="BM41" s="718" t="s">
        <v>353</v>
      </c>
      <c r="BN41" s="718"/>
      <c r="BO41" s="718"/>
      <c r="BP41" s="718"/>
      <c r="BQ41" s="718"/>
      <c r="BR41" s="718"/>
      <c r="BS41" s="718"/>
      <c r="BT41" s="718"/>
      <c r="BU41" s="719"/>
      <c r="BV41" s="678">
        <v>2</v>
      </c>
      <c r="BW41" s="679"/>
      <c r="BX41" s="679"/>
      <c r="BY41" s="679"/>
      <c r="BZ41" s="679"/>
      <c r="CA41" s="679"/>
      <c r="CB41" s="725"/>
      <c r="CD41" s="717" t="s">
        <v>354</v>
      </c>
      <c r="CE41" s="718"/>
      <c r="CF41" s="718"/>
      <c r="CG41" s="718"/>
      <c r="CH41" s="718"/>
      <c r="CI41" s="718"/>
      <c r="CJ41" s="718"/>
      <c r="CK41" s="718"/>
      <c r="CL41" s="718"/>
      <c r="CM41" s="718"/>
      <c r="CN41" s="718"/>
      <c r="CO41" s="718"/>
      <c r="CP41" s="718"/>
      <c r="CQ41" s="719"/>
      <c r="CR41" s="678" t="s">
        <v>238</v>
      </c>
      <c r="CS41" s="697"/>
      <c r="CT41" s="697"/>
      <c r="CU41" s="697"/>
      <c r="CV41" s="697"/>
      <c r="CW41" s="697"/>
      <c r="CX41" s="697"/>
      <c r="CY41" s="698"/>
      <c r="CZ41" s="681" t="s">
        <v>235</v>
      </c>
      <c r="DA41" s="699"/>
      <c r="DB41" s="699"/>
      <c r="DC41" s="700"/>
      <c r="DD41" s="684" t="s">
        <v>235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75" t="s">
        <v>355</v>
      </c>
      <c r="C42" s="676"/>
      <c r="D42" s="676"/>
      <c r="E42" s="676"/>
      <c r="F42" s="676"/>
      <c r="G42" s="676"/>
      <c r="H42" s="676"/>
      <c r="I42" s="676"/>
      <c r="J42" s="676"/>
      <c r="K42" s="676"/>
      <c r="L42" s="676"/>
      <c r="M42" s="676"/>
      <c r="N42" s="676"/>
      <c r="O42" s="676"/>
      <c r="P42" s="676"/>
      <c r="Q42" s="677"/>
      <c r="R42" s="678">
        <v>41667</v>
      </c>
      <c r="S42" s="679"/>
      <c r="T42" s="679"/>
      <c r="U42" s="679"/>
      <c r="V42" s="679"/>
      <c r="W42" s="679"/>
      <c r="X42" s="679"/>
      <c r="Y42" s="680"/>
      <c r="Z42" s="711">
        <v>1.2</v>
      </c>
      <c r="AA42" s="711"/>
      <c r="AB42" s="711"/>
      <c r="AC42" s="711"/>
      <c r="AD42" s="712" t="s">
        <v>238</v>
      </c>
      <c r="AE42" s="712"/>
      <c r="AF42" s="712"/>
      <c r="AG42" s="712"/>
      <c r="AH42" s="712"/>
      <c r="AI42" s="712"/>
      <c r="AJ42" s="712"/>
      <c r="AK42" s="712"/>
      <c r="AL42" s="681" t="s">
        <v>235</v>
      </c>
      <c r="AM42" s="682"/>
      <c r="AN42" s="682"/>
      <c r="AO42" s="713"/>
      <c r="AQ42" s="714" t="s">
        <v>356</v>
      </c>
      <c r="AR42" s="715"/>
      <c r="AS42" s="715"/>
      <c r="AT42" s="715"/>
      <c r="AU42" s="715"/>
      <c r="AV42" s="715"/>
      <c r="AW42" s="715"/>
      <c r="AX42" s="715"/>
      <c r="AY42" s="716"/>
      <c r="AZ42" s="662">
        <v>114425</v>
      </c>
      <c r="BA42" s="701"/>
      <c r="BB42" s="701"/>
      <c r="BC42" s="701"/>
      <c r="BD42" s="663"/>
      <c r="BE42" s="663"/>
      <c r="BF42" s="707"/>
      <c r="BG42" s="728"/>
      <c r="BH42" s="729"/>
      <c r="BI42" s="729"/>
      <c r="BJ42" s="729"/>
      <c r="BK42" s="729"/>
      <c r="BL42" s="235"/>
      <c r="BM42" s="708" t="s">
        <v>357</v>
      </c>
      <c r="BN42" s="708"/>
      <c r="BO42" s="708"/>
      <c r="BP42" s="708"/>
      <c r="BQ42" s="708"/>
      <c r="BR42" s="708"/>
      <c r="BS42" s="708"/>
      <c r="BT42" s="708"/>
      <c r="BU42" s="709"/>
      <c r="BV42" s="662">
        <v>363</v>
      </c>
      <c r="BW42" s="701"/>
      <c r="BX42" s="701"/>
      <c r="BY42" s="701"/>
      <c r="BZ42" s="701"/>
      <c r="CA42" s="701"/>
      <c r="CB42" s="710"/>
      <c r="CD42" s="675" t="s">
        <v>358</v>
      </c>
      <c r="CE42" s="676"/>
      <c r="CF42" s="676"/>
      <c r="CG42" s="676"/>
      <c r="CH42" s="676"/>
      <c r="CI42" s="676"/>
      <c r="CJ42" s="676"/>
      <c r="CK42" s="676"/>
      <c r="CL42" s="676"/>
      <c r="CM42" s="676"/>
      <c r="CN42" s="676"/>
      <c r="CO42" s="676"/>
      <c r="CP42" s="676"/>
      <c r="CQ42" s="677"/>
      <c r="CR42" s="678">
        <v>361774</v>
      </c>
      <c r="CS42" s="679"/>
      <c r="CT42" s="679"/>
      <c r="CU42" s="679"/>
      <c r="CV42" s="679"/>
      <c r="CW42" s="679"/>
      <c r="CX42" s="679"/>
      <c r="CY42" s="680"/>
      <c r="CZ42" s="681">
        <v>12</v>
      </c>
      <c r="DA42" s="682"/>
      <c r="DB42" s="682"/>
      <c r="DC42" s="683"/>
      <c r="DD42" s="684">
        <v>101989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43" s="659" t="s">
        <v>359</v>
      </c>
      <c r="C43" s="660"/>
      <c r="D43" s="660"/>
      <c r="E43" s="660"/>
      <c r="F43" s="660"/>
      <c r="G43" s="660"/>
      <c r="H43" s="660"/>
      <c r="I43" s="660"/>
      <c r="J43" s="660"/>
      <c r="K43" s="660"/>
      <c r="L43" s="660"/>
      <c r="M43" s="660"/>
      <c r="N43" s="660"/>
      <c r="O43" s="660"/>
      <c r="P43" s="660"/>
      <c r="Q43" s="661"/>
      <c r="R43" s="662">
        <v>3373388</v>
      </c>
      <c r="S43" s="701"/>
      <c r="T43" s="701"/>
      <c r="U43" s="701"/>
      <c r="V43" s="701"/>
      <c r="W43" s="701"/>
      <c r="X43" s="701"/>
      <c r="Y43" s="702"/>
      <c r="Z43" s="703">
        <v>100</v>
      </c>
      <c r="AA43" s="703"/>
      <c r="AB43" s="703"/>
      <c r="AC43" s="703"/>
      <c r="AD43" s="704">
        <v>1582734</v>
      </c>
      <c r="AE43" s="704"/>
      <c r="AF43" s="704"/>
      <c r="AG43" s="704"/>
      <c r="AH43" s="704"/>
      <c r="AI43" s="704"/>
      <c r="AJ43" s="704"/>
      <c r="AK43" s="704"/>
      <c r="AL43" s="665">
        <v>100</v>
      </c>
      <c r="AM43" s="705"/>
      <c r="AN43" s="705"/>
      <c r="AO43" s="706"/>
      <c r="BV43" s="236"/>
      <c r="BW43" s="236"/>
      <c r="BX43" s="236"/>
      <c r="BY43" s="236"/>
      <c r="BZ43" s="236"/>
      <c r="CA43" s="236"/>
      <c r="CB43" s="236"/>
      <c r="CD43" s="675" t="s">
        <v>360</v>
      </c>
      <c r="CE43" s="676"/>
      <c r="CF43" s="676"/>
      <c r="CG43" s="676"/>
      <c r="CH43" s="676"/>
      <c r="CI43" s="676"/>
      <c r="CJ43" s="676"/>
      <c r="CK43" s="676"/>
      <c r="CL43" s="676"/>
      <c r="CM43" s="676"/>
      <c r="CN43" s="676"/>
      <c r="CO43" s="676"/>
      <c r="CP43" s="676"/>
      <c r="CQ43" s="677"/>
      <c r="CR43" s="678">
        <v>6228</v>
      </c>
      <c r="CS43" s="697"/>
      <c r="CT43" s="697"/>
      <c r="CU43" s="697"/>
      <c r="CV43" s="697"/>
      <c r="CW43" s="697"/>
      <c r="CX43" s="697"/>
      <c r="CY43" s="698"/>
      <c r="CZ43" s="681">
        <v>0.2</v>
      </c>
      <c r="DA43" s="699"/>
      <c r="DB43" s="699"/>
      <c r="DC43" s="700"/>
      <c r="DD43" s="684">
        <v>6024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91" t="s">
        <v>307</v>
      </c>
      <c r="CE44" s="692"/>
      <c r="CF44" s="675" t="s">
        <v>361</v>
      </c>
      <c r="CG44" s="676"/>
      <c r="CH44" s="676"/>
      <c r="CI44" s="676"/>
      <c r="CJ44" s="676"/>
      <c r="CK44" s="676"/>
      <c r="CL44" s="676"/>
      <c r="CM44" s="676"/>
      <c r="CN44" s="676"/>
      <c r="CO44" s="676"/>
      <c r="CP44" s="676"/>
      <c r="CQ44" s="677"/>
      <c r="CR44" s="678">
        <v>338704</v>
      </c>
      <c r="CS44" s="679"/>
      <c r="CT44" s="679"/>
      <c r="CU44" s="679"/>
      <c r="CV44" s="679"/>
      <c r="CW44" s="679"/>
      <c r="CX44" s="679"/>
      <c r="CY44" s="680"/>
      <c r="CZ44" s="681">
        <v>11.2</v>
      </c>
      <c r="DA44" s="682"/>
      <c r="DB44" s="682"/>
      <c r="DC44" s="683"/>
      <c r="DD44" s="684">
        <v>87571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B45" s="238" t="s">
        <v>362</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93"/>
      <c r="CE45" s="694"/>
      <c r="CF45" s="675" t="s">
        <v>363</v>
      </c>
      <c r="CG45" s="676"/>
      <c r="CH45" s="676"/>
      <c r="CI45" s="676"/>
      <c r="CJ45" s="676"/>
      <c r="CK45" s="676"/>
      <c r="CL45" s="676"/>
      <c r="CM45" s="676"/>
      <c r="CN45" s="676"/>
      <c r="CO45" s="676"/>
      <c r="CP45" s="676"/>
      <c r="CQ45" s="677"/>
      <c r="CR45" s="678">
        <v>140229</v>
      </c>
      <c r="CS45" s="697"/>
      <c r="CT45" s="697"/>
      <c r="CU45" s="697"/>
      <c r="CV45" s="697"/>
      <c r="CW45" s="697"/>
      <c r="CX45" s="697"/>
      <c r="CY45" s="698"/>
      <c r="CZ45" s="681">
        <v>4.5999999999999996</v>
      </c>
      <c r="DA45" s="699"/>
      <c r="DB45" s="699"/>
      <c r="DC45" s="700"/>
      <c r="DD45" s="684">
        <v>24555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9" t="s">
        <v>364</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3"/>
      <c r="CE46" s="694"/>
      <c r="CF46" s="675" t="s">
        <v>365</v>
      </c>
      <c r="CG46" s="676"/>
      <c r="CH46" s="676"/>
      <c r="CI46" s="676"/>
      <c r="CJ46" s="676"/>
      <c r="CK46" s="676"/>
      <c r="CL46" s="676"/>
      <c r="CM46" s="676"/>
      <c r="CN46" s="676"/>
      <c r="CO46" s="676"/>
      <c r="CP46" s="676"/>
      <c r="CQ46" s="677"/>
      <c r="CR46" s="678">
        <v>181910</v>
      </c>
      <c r="CS46" s="679"/>
      <c r="CT46" s="679"/>
      <c r="CU46" s="679"/>
      <c r="CV46" s="679"/>
      <c r="CW46" s="679"/>
      <c r="CX46" s="679"/>
      <c r="CY46" s="680"/>
      <c r="CZ46" s="681">
        <v>6</v>
      </c>
      <c r="DA46" s="682"/>
      <c r="DB46" s="682"/>
      <c r="DC46" s="683"/>
      <c r="DD46" s="684">
        <v>55451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366</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3"/>
      <c r="CE47" s="694"/>
      <c r="CF47" s="675" t="s">
        <v>367</v>
      </c>
      <c r="CG47" s="676"/>
      <c r="CH47" s="676"/>
      <c r="CI47" s="676"/>
      <c r="CJ47" s="676"/>
      <c r="CK47" s="676"/>
      <c r="CL47" s="676"/>
      <c r="CM47" s="676"/>
      <c r="CN47" s="676"/>
      <c r="CO47" s="676"/>
      <c r="CP47" s="676"/>
      <c r="CQ47" s="677"/>
      <c r="CR47" s="678">
        <v>23070</v>
      </c>
      <c r="CS47" s="697"/>
      <c r="CT47" s="697"/>
      <c r="CU47" s="697"/>
      <c r="CV47" s="697"/>
      <c r="CW47" s="697"/>
      <c r="CX47" s="697"/>
      <c r="CY47" s="698"/>
      <c r="CZ47" s="681">
        <v>0.8</v>
      </c>
      <c r="DA47" s="699"/>
      <c r="DB47" s="699"/>
      <c r="DC47" s="700"/>
      <c r="DD47" s="684">
        <v>14418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95"/>
      <c r="CE48" s="696"/>
      <c r="CF48" s="675" t="s">
        <v>368</v>
      </c>
      <c r="CG48" s="676"/>
      <c r="CH48" s="676"/>
      <c r="CI48" s="676"/>
      <c r="CJ48" s="676"/>
      <c r="CK48" s="676"/>
      <c r="CL48" s="676"/>
      <c r="CM48" s="676"/>
      <c r="CN48" s="676"/>
      <c r="CO48" s="676"/>
      <c r="CP48" s="676"/>
      <c r="CQ48" s="677"/>
      <c r="CR48" s="678" t="s">
        <v>238</v>
      </c>
      <c r="CS48" s="679"/>
      <c r="CT48" s="679"/>
      <c r="CU48" s="679"/>
      <c r="CV48" s="679"/>
      <c r="CW48" s="679"/>
      <c r="CX48" s="679"/>
      <c r="CY48" s="680"/>
      <c r="CZ48" s="681" t="s">
        <v>238</v>
      </c>
      <c r="DA48" s="682"/>
      <c r="DB48" s="682"/>
      <c r="DC48" s="683"/>
      <c r="DD48" s="684" t="s">
        <v>137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59" t="s">
        <v>369</v>
      </c>
      <c r="CE49" s="660"/>
      <c r="CF49" s="660"/>
      <c r="CG49" s="660"/>
      <c r="CH49" s="660"/>
      <c r="CI49" s="660"/>
      <c r="CJ49" s="660"/>
      <c r="CK49" s="660"/>
      <c r="CL49" s="660"/>
      <c r="CM49" s="660"/>
      <c r="CN49" s="660"/>
      <c r="CO49" s="660"/>
      <c r="CP49" s="660"/>
      <c r="CQ49" s="661"/>
      <c r="CR49" s="662">
        <v>3024915</v>
      </c>
      <c r="CS49" s="663"/>
      <c r="CT49" s="663"/>
      <c r="CU49" s="663"/>
      <c r="CV49" s="663"/>
      <c r="CW49" s="663"/>
      <c r="CX49" s="663"/>
      <c r="CY49" s="664"/>
      <c r="CZ49" s="665">
        <v>100</v>
      </c>
      <c r="DA49" s="666"/>
      <c r="DB49" s="666"/>
      <c r="DC49" s="667"/>
      <c r="DD49" s="668">
        <v>2078801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5LPoDTpHuTaSGIcgfD7V9dxVD5XvzICKfHa6zkG7aTbldtjL9ln6yp+a92IKsoxf9ok/sglkKW5boaUQruDibQ==" saltValue="Ls4kt6ZcXnuwIVfGZkrpX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80" zoomScaleNormal="8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371</v>
      </c>
      <c r="DK2" s="1204"/>
      <c r="DL2" s="1204"/>
      <c r="DM2" s="1204"/>
      <c r="DN2" s="1204"/>
      <c r="DO2" s="1205"/>
      <c r="DP2" s="249"/>
      <c r="DQ2" s="1203" t="s">
        <v>372</v>
      </c>
      <c r="DR2" s="1204"/>
      <c r="DS2" s="1204"/>
      <c r="DT2" s="1204"/>
      <c r="DU2" s="1204"/>
      <c r="DV2" s="1204"/>
      <c r="DW2" s="1204"/>
      <c r="DX2" s="1204"/>
      <c r="DY2" s="1204"/>
      <c r="DZ2" s="120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6"/>
      <c r="BA5" s="256"/>
      <c r="BB5" s="256"/>
      <c r="BC5" s="256"/>
      <c r="BD5" s="256"/>
      <c r="BE5" s="257"/>
      <c r="BF5" s="257"/>
      <c r="BG5" s="257"/>
      <c r="BH5" s="257"/>
      <c r="BI5" s="257"/>
      <c r="BJ5" s="257"/>
      <c r="BK5" s="257"/>
      <c r="BL5" s="257"/>
      <c r="BM5" s="257"/>
      <c r="BN5" s="257"/>
      <c r="BO5" s="257"/>
      <c r="BP5" s="257"/>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4"/>
    </row>
    <row r="6" spans="1:131" s="255"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2"/>
      <c r="BA6" s="252"/>
      <c r="BB6" s="252"/>
      <c r="BC6" s="252"/>
      <c r="BD6" s="252"/>
      <c r="BE6" s="253"/>
      <c r="BF6" s="253"/>
      <c r="BG6" s="253"/>
      <c r="BH6" s="253"/>
      <c r="BI6" s="253"/>
      <c r="BJ6" s="253"/>
      <c r="BK6" s="253"/>
      <c r="BL6" s="253"/>
      <c r="BM6" s="253"/>
      <c r="BN6" s="253"/>
      <c r="BO6" s="253"/>
      <c r="BP6" s="253"/>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4"/>
    </row>
    <row r="7" spans="1:131" s="255" customFormat="1" ht="26.25" customHeight="1" thickTop="1" x14ac:dyDescent="0.15">
      <c r="A7" s="258">
        <v>1</v>
      </c>
      <c r="B7" s="1143" t="s">
        <v>392</v>
      </c>
      <c r="C7" s="1144"/>
      <c r="D7" s="1144"/>
      <c r="E7" s="1144"/>
      <c r="F7" s="1144"/>
      <c r="G7" s="1144"/>
      <c r="H7" s="1144"/>
      <c r="I7" s="1144"/>
      <c r="J7" s="1144"/>
      <c r="K7" s="1144"/>
      <c r="L7" s="1144"/>
      <c r="M7" s="1144"/>
      <c r="N7" s="1144"/>
      <c r="O7" s="1144"/>
      <c r="P7" s="1145"/>
      <c r="Q7" s="1197">
        <v>3382</v>
      </c>
      <c r="R7" s="1198"/>
      <c r="S7" s="1198"/>
      <c r="T7" s="1198"/>
      <c r="U7" s="1198"/>
      <c r="V7" s="1198">
        <v>3034</v>
      </c>
      <c r="W7" s="1198"/>
      <c r="X7" s="1198"/>
      <c r="Y7" s="1198"/>
      <c r="Z7" s="1198"/>
      <c r="AA7" s="1198">
        <v>348</v>
      </c>
      <c r="AB7" s="1198"/>
      <c r="AC7" s="1198"/>
      <c r="AD7" s="1198"/>
      <c r="AE7" s="1199"/>
      <c r="AF7" s="1200">
        <v>340</v>
      </c>
      <c r="AG7" s="1201"/>
      <c r="AH7" s="1201"/>
      <c r="AI7" s="1201"/>
      <c r="AJ7" s="1202"/>
      <c r="AK7" s="1184">
        <v>100</v>
      </c>
      <c r="AL7" s="1185"/>
      <c r="AM7" s="1185"/>
      <c r="AN7" s="1185"/>
      <c r="AO7" s="1185"/>
      <c r="AP7" s="1185">
        <v>3398</v>
      </c>
      <c r="AQ7" s="1185"/>
      <c r="AR7" s="1185"/>
      <c r="AS7" s="1185"/>
      <c r="AT7" s="1185"/>
      <c r="AU7" s="1186" t="s">
        <v>578</v>
      </c>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c r="BS7" s="1188" t="s">
        <v>580</v>
      </c>
      <c r="BT7" s="1189"/>
      <c r="BU7" s="1189"/>
      <c r="BV7" s="1189"/>
      <c r="BW7" s="1189"/>
      <c r="BX7" s="1189"/>
      <c r="BY7" s="1189"/>
      <c r="BZ7" s="1189"/>
      <c r="CA7" s="1189"/>
      <c r="CB7" s="1189"/>
      <c r="CC7" s="1189"/>
      <c r="CD7" s="1189"/>
      <c r="CE7" s="1189"/>
      <c r="CF7" s="1189"/>
      <c r="CG7" s="1190"/>
      <c r="CH7" s="1181">
        <v>0</v>
      </c>
      <c r="CI7" s="1182"/>
      <c r="CJ7" s="1182"/>
      <c r="CK7" s="1182"/>
      <c r="CL7" s="1183"/>
      <c r="CM7" s="1181">
        <v>68</v>
      </c>
      <c r="CN7" s="1182"/>
      <c r="CO7" s="1182"/>
      <c r="CP7" s="1182"/>
      <c r="CQ7" s="1183"/>
      <c r="CR7" s="1181">
        <v>50</v>
      </c>
      <c r="CS7" s="1182"/>
      <c r="CT7" s="1182"/>
      <c r="CU7" s="1182"/>
      <c r="CV7" s="1183"/>
      <c r="CW7" s="1181" t="s">
        <v>599</v>
      </c>
      <c r="CX7" s="1182"/>
      <c r="CY7" s="1182"/>
      <c r="CZ7" s="1182"/>
      <c r="DA7" s="1183"/>
      <c r="DB7" s="1181" t="s">
        <v>599</v>
      </c>
      <c r="DC7" s="1182"/>
      <c r="DD7" s="1182"/>
      <c r="DE7" s="1182"/>
      <c r="DF7" s="1183"/>
      <c r="DG7" s="1181" t="s">
        <v>599</v>
      </c>
      <c r="DH7" s="1182"/>
      <c r="DI7" s="1182"/>
      <c r="DJ7" s="1182"/>
      <c r="DK7" s="1183"/>
      <c r="DL7" s="1181" t="s">
        <v>599</v>
      </c>
      <c r="DM7" s="1182"/>
      <c r="DN7" s="1182"/>
      <c r="DO7" s="1182"/>
      <c r="DP7" s="1183"/>
      <c r="DQ7" s="1181" t="s">
        <v>599</v>
      </c>
      <c r="DR7" s="1182"/>
      <c r="DS7" s="1182"/>
      <c r="DT7" s="1182"/>
      <c r="DU7" s="1183"/>
      <c r="DV7" s="1208"/>
      <c r="DW7" s="1209"/>
      <c r="DX7" s="1209"/>
      <c r="DY7" s="1209"/>
      <c r="DZ7" s="1210"/>
      <c r="EA7" s="254"/>
    </row>
    <row r="8" spans="1:131" s="255" customFormat="1" ht="26.25" customHeight="1" x14ac:dyDescent="0.15">
      <c r="A8" s="261">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2">
        <v>2</v>
      </c>
      <c r="BR8" s="263"/>
      <c r="BS8" s="1107" t="s">
        <v>581</v>
      </c>
      <c r="BT8" s="1108"/>
      <c r="BU8" s="1108"/>
      <c r="BV8" s="1108"/>
      <c r="BW8" s="1108"/>
      <c r="BX8" s="1108"/>
      <c r="BY8" s="1108"/>
      <c r="BZ8" s="1108"/>
      <c r="CA8" s="1108"/>
      <c r="CB8" s="1108"/>
      <c r="CC8" s="1108"/>
      <c r="CD8" s="1108"/>
      <c r="CE8" s="1108"/>
      <c r="CF8" s="1108"/>
      <c r="CG8" s="1109"/>
      <c r="CH8" s="1082">
        <v>-3</v>
      </c>
      <c r="CI8" s="1083"/>
      <c r="CJ8" s="1083"/>
      <c r="CK8" s="1083"/>
      <c r="CL8" s="1084"/>
      <c r="CM8" s="1082">
        <v>-2</v>
      </c>
      <c r="CN8" s="1083"/>
      <c r="CO8" s="1083"/>
      <c r="CP8" s="1083"/>
      <c r="CQ8" s="1084"/>
      <c r="CR8" s="1082">
        <v>50</v>
      </c>
      <c r="CS8" s="1083"/>
      <c r="CT8" s="1083"/>
      <c r="CU8" s="1083"/>
      <c r="CV8" s="1084"/>
      <c r="CW8" s="1082">
        <v>0</v>
      </c>
      <c r="CX8" s="1083"/>
      <c r="CY8" s="1083"/>
      <c r="CZ8" s="1083"/>
      <c r="DA8" s="1084"/>
      <c r="DB8" s="1082">
        <v>6</v>
      </c>
      <c r="DC8" s="1083"/>
      <c r="DD8" s="1083"/>
      <c r="DE8" s="1083"/>
      <c r="DF8" s="1084"/>
      <c r="DG8" s="1082" t="s">
        <v>599</v>
      </c>
      <c r="DH8" s="1083"/>
      <c r="DI8" s="1083"/>
      <c r="DJ8" s="1083"/>
      <c r="DK8" s="1084"/>
      <c r="DL8" s="1082" t="s">
        <v>599</v>
      </c>
      <c r="DM8" s="1083"/>
      <c r="DN8" s="1083"/>
      <c r="DO8" s="1083"/>
      <c r="DP8" s="1084"/>
      <c r="DQ8" s="1082" t="s">
        <v>599</v>
      </c>
      <c r="DR8" s="1083"/>
      <c r="DS8" s="1083"/>
      <c r="DT8" s="1083"/>
      <c r="DU8" s="1084"/>
      <c r="DV8" s="1085"/>
      <c r="DW8" s="1086"/>
      <c r="DX8" s="1086"/>
      <c r="DY8" s="1086"/>
      <c r="DZ8" s="1087"/>
      <c r="EA8" s="254"/>
    </row>
    <row r="9" spans="1:131" s="255" customFormat="1" ht="26.25" customHeight="1" x14ac:dyDescent="0.15">
      <c r="A9" s="261">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2">
        <v>3</v>
      </c>
      <c r="BR9" s="263"/>
      <c r="BS9" s="1107" t="s">
        <v>582</v>
      </c>
      <c r="BT9" s="1108"/>
      <c r="BU9" s="1108"/>
      <c r="BV9" s="1108"/>
      <c r="BW9" s="1108"/>
      <c r="BX9" s="1108"/>
      <c r="BY9" s="1108"/>
      <c r="BZ9" s="1108"/>
      <c r="CA9" s="1108"/>
      <c r="CB9" s="1108"/>
      <c r="CC9" s="1108"/>
      <c r="CD9" s="1108"/>
      <c r="CE9" s="1108"/>
      <c r="CF9" s="1108"/>
      <c r="CG9" s="1109"/>
      <c r="CH9" s="1082">
        <v>8</v>
      </c>
      <c r="CI9" s="1083"/>
      <c r="CJ9" s="1083"/>
      <c r="CK9" s="1083"/>
      <c r="CL9" s="1084"/>
      <c r="CM9" s="1082">
        <v>-57</v>
      </c>
      <c r="CN9" s="1083"/>
      <c r="CO9" s="1083"/>
      <c r="CP9" s="1083"/>
      <c r="CQ9" s="1084"/>
      <c r="CR9" s="1082">
        <v>2</v>
      </c>
      <c r="CS9" s="1083"/>
      <c r="CT9" s="1083"/>
      <c r="CU9" s="1083"/>
      <c r="CV9" s="1084"/>
      <c r="CW9" s="1082" t="s">
        <v>601</v>
      </c>
      <c r="CX9" s="1083"/>
      <c r="CY9" s="1083"/>
      <c r="CZ9" s="1083"/>
      <c r="DA9" s="1084"/>
      <c r="DB9" s="1082">
        <v>10</v>
      </c>
      <c r="DC9" s="1083"/>
      <c r="DD9" s="1083"/>
      <c r="DE9" s="1083"/>
      <c r="DF9" s="1084"/>
      <c r="DG9" s="1082" t="s">
        <v>599</v>
      </c>
      <c r="DH9" s="1083"/>
      <c r="DI9" s="1083"/>
      <c r="DJ9" s="1083"/>
      <c r="DK9" s="1084"/>
      <c r="DL9" s="1082" t="s">
        <v>599</v>
      </c>
      <c r="DM9" s="1083"/>
      <c r="DN9" s="1083"/>
      <c r="DO9" s="1083"/>
      <c r="DP9" s="1084"/>
      <c r="DQ9" s="1082" t="s">
        <v>599</v>
      </c>
      <c r="DR9" s="1083"/>
      <c r="DS9" s="1083"/>
      <c r="DT9" s="1083"/>
      <c r="DU9" s="1084"/>
      <c r="DV9" s="1085"/>
      <c r="DW9" s="1086"/>
      <c r="DX9" s="1086"/>
      <c r="DY9" s="1086"/>
      <c r="DZ9" s="1087"/>
      <c r="EA9" s="254"/>
    </row>
    <row r="10" spans="1:131" s="255" customFormat="1" ht="26.25" customHeight="1" x14ac:dyDescent="0.15">
      <c r="A10" s="261">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2">
        <v>4</v>
      </c>
      <c r="BR10" s="263"/>
      <c r="BS10" s="1107" t="s">
        <v>583</v>
      </c>
      <c r="BT10" s="1108"/>
      <c r="BU10" s="1108"/>
      <c r="BV10" s="1108"/>
      <c r="BW10" s="1108"/>
      <c r="BX10" s="1108"/>
      <c r="BY10" s="1108"/>
      <c r="BZ10" s="1108"/>
      <c r="CA10" s="1108"/>
      <c r="CB10" s="1108"/>
      <c r="CC10" s="1108"/>
      <c r="CD10" s="1108"/>
      <c r="CE10" s="1108"/>
      <c r="CF10" s="1108"/>
      <c r="CG10" s="1109"/>
      <c r="CH10" s="1082">
        <v>-7</v>
      </c>
      <c r="CI10" s="1083"/>
      <c r="CJ10" s="1083"/>
      <c r="CK10" s="1083"/>
      <c r="CL10" s="1084"/>
      <c r="CM10" s="1082">
        <v>59</v>
      </c>
      <c r="CN10" s="1083"/>
      <c r="CO10" s="1083"/>
      <c r="CP10" s="1083"/>
      <c r="CQ10" s="1084"/>
      <c r="CR10" s="1082">
        <v>48</v>
      </c>
      <c r="CS10" s="1083"/>
      <c r="CT10" s="1083"/>
      <c r="CU10" s="1083"/>
      <c r="CV10" s="1084"/>
      <c r="CW10" s="1082" t="s">
        <v>599</v>
      </c>
      <c r="CX10" s="1083"/>
      <c r="CY10" s="1083"/>
      <c r="CZ10" s="1083"/>
      <c r="DA10" s="1084"/>
      <c r="DB10" s="1082" t="s">
        <v>599</v>
      </c>
      <c r="DC10" s="1083"/>
      <c r="DD10" s="1083"/>
      <c r="DE10" s="1083"/>
      <c r="DF10" s="1084"/>
      <c r="DG10" s="1082" t="s">
        <v>599</v>
      </c>
      <c r="DH10" s="1083"/>
      <c r="DI10" s="1083"/>
      <c r="DJ10" s="1083"/>
      <c r="DK10" s="1084"/>
      <c r="DL10" s="1082" t="s">
        <v>599</v>
      </c>
      <c r="DM10" s="1083"/>
      <c r="DN10" s="1083"/>
      <c r="DO10" s="1083"/>
      <c r="DP10" s="1084"/>
      <c r="DQ10" s="1082" t="s">
        <v>599</v>
      </c>
      <c r="DR10" s="1083"/>
      <c r="DS10" s="1083"/>
      <c r="DT10" s="1083"/>
      <c r="DU10" s="1084"/>
      <c r="DV10" s="1085"/>
      <c r="DW10" s="1086"/>
      <c r="DX10" s="1086"/>
      <c r="DY10" s="1086"/>
      <c r="DZ10" s="1087"/>
      <c r="EA10" s="254"/>
    </row>
    <row r="11" spans="1:131" s="255" customFormat="1" ht="26.25" customHeight="1" x14ac:dyDescent="0.15">
      <c r="A11" s="261">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2">
        <v>5</v>
      </c>
      <c r="BR11" s="263"/>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4"/>
    </row>
    <row r="12" spans="1:131" s="255" customFormat="1" ht="26.25" customHeight="1" x14ac:dyDescent="0.15">
      <c r="A12" s="261">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2">
        <v>6</v>
      </c>
      <c r="BR12" s="263"/>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4"/>
    </row>
    <row r="13" spans="1:131" s="255" customFormat="1" ht="26.25" customHeight="1" x14ac:dyDescent="0.15">
      <c r="A13" s="261">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2">
        <v>7</v>
      </c>
      <c r="BR13" s="263"/>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4"/>
    </row>
    <row r="14" spans="1:131" s="255" customFormat="1" ht="26.25" customHeight="1" x14ac:dyDescent="0.15">
      <c r="A14" s="261">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2">
        <v>8</v>
      </c>
      <c r="BR14" s="263"/>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4"/>
    </row>
    <row r="15" spans="1:131" s="255" customFormat="1" ht="26.25" customHeight="1" x14ac:dyDescent="0.15">
      <c r="A15" s="261">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2">
        <v>9</v>
      </c>
      <c r="BR15" s="263"/>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4"/>
    </row>
    <row r="16" spans="1:131" s="255" customFormat="1" ht="26.25" customHeight="1" x14ac:dyDescent="0.15">
      <c r="A16" s="261">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2">
        <v>10</v>
      </c>
      <c r="BR16" s="263"/>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4"/>
    </row>
    <row r="17" spans="1:131" s="255" customFormat="1" ht="26.25" customHeight="1" x14ac:dyDescent="0.15">
      <c r="A17" s="261">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2">
        <v>11</v>
      </c>
      <c r="BR17" s="263"/>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4"/>
    </row>
    <row r="18" spans="1:131" s="255" customFormat="1" ht="26.25" customHeight="1" x14ac:dyDescent="0.15">
      <c r="A18" s="261">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2">
        <v>12</v>
      </c>
      <c r="BR18" s="263"/>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4"/>
    </row>
    <row r="19" spans="1:131" s="255" customFormat="1" ht="26.25" customHeight="1" x14ac:dyDescent="0.15">
      <c r="A19" s="261">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2">
        <v>13</v>
      </c>
      <c r="BR19" s="263"/>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4"/>
    </row>
    <row r="20" spans="1:131" s="255" customFormat="1" ht="26.25" customHeight="1" x14ac:dyDescent="0.15">
      <c r="A20" s="261">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2">
        <v>14</v>
      </c>
      <c r="BR20" s="263"/>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4"/>
    </row>
    <row r="21" spans="1:131" s="255" customFormat="1" ht="26.25" customHeight="1" thickBot="1" x14ac:dyDescent="0.2">
      <c r="A21" s="261">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2">
        <v>15</v>
      </c>
      <c r="BR21" s="263"/>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4"/>
    </row>
    <row r="22" spans="1:131" s="255" customFormat="1" ht="26.25" customHeight="1" x14ac:dyDescent="0.15">
      <c r="A22" s="261">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3"/>
      <c r="BF22" s="253"/>
      <c r="BG22" s="253"/>
      <c r="BH22" s="253"/>
      <c r="BI22" s="253"/>
      <c r="BJ22" s="253"/>
      <c r="BK22" s="253"/>
      <c r="BL22" s="253"/>
      <c r="BM22" s="253"/>
      <c r="BN22" s="253"/>
      <c r="BO22" s="253"/>
      <c r="BP22" s="253"/>
      <c r="BQ22" s="262">
        <v>16</v>
      </c>
      <c r="BR22" s="263"/>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4"/>
    </row>
    <row r="23" spans="1:131" s="255" customFormat="1" ht="26.25" customHeight="1" thickBot="1" x14ac:dyDescent="0.2">
      <c r="A23" s="264" t="s">
        <v>394</v>
      </c>
      <c r="B23" s="1037" t="s">
        <v>395</v>
      </c>
      <c r="C23" s="1038"/>
      <c r="D23" s="1038"/>
      <c r="E23" s="1038"/>
      <c r="F23" s="1038"/>
      <c r="G23" s="1038"/>
      <c r="H23" s="1038"/>
      <c r="I23" s="1038"/>
      <c r="J23" s="1038"/>
      <c r="K23" s="1038"/>
      <c r="L23" s="1038"/>
      <c r="M23" s="1038"/>
      <c r="N23" s="1038"/>
      <c r="O23" s="1038"/>
      <c r="P23" s="1039"/>
      <c r="Q23" s="1161">
        <v>3382</v>
      </c>
      <c r="R23" s="1162"/>
      <c r="S23" s="1162"/>
      <c r="T23" s="1162"/>
      <c r="U23" s="1162"/>
      <c r="V23" s="1162">
        <v>3034</v>
      </c>
      <c r="W23" s="1162"/>
      <c r="X23" s="1162"/>
      <c r="Y23" s="1162"/>
      <c r="Z23" s="1162"/>
      <c r="AA23" s="1162">
        <v>348</v>
      </c>
      <c r="AB23" s="1162"/>
      <c r="AC23" s="1162"/>
      <c r="AD23" s="1162"/>
      <c r="AE23" s="1163"/>
      <c r="AF23" s="1164">
        <v>340</v>
      </c>
      <c r="AG23" s="1162"/>
      <c r="AH23" s="1162"/>
      <c r="AI23" s="1162"/>
      <c r="AJ23" s="1165"/>
      <c r="AK23" s="1166"/>
      <c r="AL23" s="1167"/>
      <c r="AM23" s="1167"/>
      <c r="AN23" s="1167"/>
      <c r="AO23" s="1167"/>
      <c r="AP23" s="1162">
        <v>3398</v>
      </c>
      <c r="AQ23" s="1162"/>
      <c r="AR23" s="1162"/>
      <c r="AS23" s="1162"/>
      <c r="AT23" s="1162"/>
      <c r="AU23" s="1168"/>
      <c r="AV23" s="1168"/>
      <c r="AW23" s="1168"/>
      <c r="AX23" s="1168"/>
      <c r="AY23" s="1169"/>
      <c r="AZ23" s="1158" t="s">
        <v>396</v>
      </c>
      <c r="BA23" s="1159"/>
      <c r="BB23" s="1159"/>
      <c r="BC23" s="1159"/>
      <c r="BD23" s="1160"/>
      <c r="BE23" s="253"/>
      <c r="BF23" s="253"/>
      <c r="BG23" s="253"/>
      <c r="BH23" s="253"/>
      <c r="BI23" s="253"/>
      <c r="BJ23" s="253"/>
      <c r="BK23" s="253"/>
      <c r="BL23" s="253"/>
      <c r="BM23" s="253"/>
      <c r="BN23" s="253"/>
      <c r="BO23" s="253"/>
      <c r="BP23" s="253"/>
      <c r="BQ23" s="262">
        <v>17</v>
      </c>
      <c r="BR23" s="263"/>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4"/>
    </row>
    <row r="24" spans="1:131" s="255"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2">
        <v>18</v>
      </c>
      <c r="BR24" s="263"/>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4"/>
    </row>
    <row r="25" spans="1:131" s="247"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5"/>
      <c r="BP25" s="265"/>
      <c r="BQ25" s="262">
        <v>19</v>
      </c>
      <c r="BR25" s="263"/>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6"/>
    </row>
    <row r="26" spans="1:131" s="247" customFormat="1" ht="26.25" customHeight="1" x14ac:dyDescent="0.15">
      <c r="A26" s="1088" t="s">
        <v>375</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382</v>
      </c>
      <c r="BF26" s="1095"/>
      <c r="BG26" s="1095"/>
      <c r="BH26" s="1095"/>
      <c r="BI26" s="1110"/>
      <c r="BJ26" s="252"/>
      <c r="BK26" s="252"/>
      <c r="BL26" s="252"/>
      <c r="BM26" s="252"/>
      <c r="BN26" s="252"/>
      <c r="BO26" s="265"/>
      <c r="BP26" s="265"/>
      <c r="BQ26" s="262">
        <v>20</v>
      </c>
      <c r="BR26" s="263"/>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6"/>
    </row>
    <row r="27" spans="1:131" s="247"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2"/>
      <c r="BK27" s="252"/>
      <c r="BL27" s="252"/>
      <c r="BM27" s="252"/>
      <c r="BN27" s="252"/>
      <c r="BO27" s="265"/>
      <c r="BP27" s="265"/>
      <c r="BQ27" s="262">
        <v>21</v>
      </c>
      <c r="BR27" s="263"/>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6"/>
    </row>
    <row r="28" spans="1:131" s="247" customFormat="1" ht="26.25" customHeight="1" thickTop="1" x14ac:dyDescent="0.15">
      <c r="A28" s="266">
        <v>1</v>
      </c>
      <c r="B28" s="1143" t="s">
        <v>407</v>
      </c>
      <c r="C28" s="1144"/>
      <c r="D28" s="1144"/>
      <c r="E28" s="1144"/>
      <c r="F28" s="1144"/>
      <c r="G28" s="1144"/>
      <c r="H28" s="1144"/>
      <c r="I28" s="1144"/>
      <c r="J28" s="1144"/>
      <c r="K28" s="1144"/>
      <c r="L28" s="1144"/>
      <c r="M28" s="1144"/>
      <c r="N28" s="1144"/>
      <c r="O28" s="1144"/>
      <c r="P28" s="1145"/>
      <c r="Q28" s="1146">
        <v>304</v>
      </c>
      <c r="R28" s="1147"/>
      <c r="S28" s="1147"/>
      <c r="T28" s="1147"/>
      <c r="U28" s="1147"/>
      <c r="V28" s="1147">
        <v>298</v>
      </c>
      <c r="W28" s="1147"/>
      <c r="X28" s="1147"/>
      <c r="Y28" s="1147"/>
      <c r="Z28" s="1147"/>
      <c r="AA28" s="1147">
        <v>6</v>
      </c>
      <c r="AB28" s="1147"/>
      <c r="AC28" s="1147"/>
      <c r="AD28" s="1147"/>
      <c r="AE28" s="1148"/>
      <c r="AF28" s="1149">
        <v>6</v>
      </c>
      <c r="AG28" s="1147"/>
      <c r="AH28" s="1147"/>
      <c r="AI28" s="1147"/>
      <c r="AJ28" s="1150"/>
      <c r="AK28" s="1151">
        <v>33</v>
      </c>
      <c r="AL28" s="1139"/>
      <c r="AM28" s="1139"/>
      <c r="AN28" s="1139"/>
      <c r="AO28" s="1139"/>
      <c r="AP28" s="1139" t="s">
        <v>600</v>
      </c>
      <c r="AQ28" s="1139"/>
      <c r="AR28" s="1139"/>
      <c r="AS28" s="1139"/>
      <c r="AT28" s="1139"/>
      <c r="AU28" s="1139" t="s">
        <v>599</v>
      </c>
      <c r="AV28" s="1139"/>
      <c r="AW28" s="1139"/>
      <c r="AX28" s="1139"/>
      <c r="AY28" s="1139"/>
      <c r="AZ28" s="1140" t="s">
        <v>606</v>
      </c>
      <c r="BA28" s="1140"/>
      <c r="BB28" s="1140"/>
      <c r="BC28" s="1140"/>
      <c r="BD28" s="1140"/>
      <c r="BE28" s="1141"/>
      <c r="BF28" s="1141"/>
      <c r="BG28" s="1141"/>
      <c r="BH28" s="1141"/>
      <c r="BI28" s="1142"/>
      <c r="BJ28" s="252"/>
      <c r="BK28" s="252"/>
      <c r="BL28" s="252"/>
      <c r="BM28" s="252"/>
      <c r="BN28" s="252"/>
      <c r="BO28" s="265"/>
      <c r="BP28" s="265"/>
      <c r="BQ28" s="262">
        <v>22</v>
      </c>
      <c r="BR28" s="263"/>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6"/>
    </row>
    <row r="29" spans="1:131" s="247" customFormat="1" ht="26.25" customHeight="1" x14ac:dyDescent="0.15">
      <c r="A29" s="266">
        <v>2</v>
      </c>
      <c r="B29" s="1130" t="s">
        <v>408</v>
      </c>
      <c r="C29" s="1131"/>
      <c r="D29" s="1131"/>
      <c r="E29" s="1131"/>
      <c r="F29" s="1131"/>
      <c r="G29" s="1131"/>
      <c r="H29" s="1131"/>
      <c r="I29" s="1131"/>
      <c r="J29" s="1131"/>
      <c r="K29" s="1131"/>
      <c r="L29" s="1131"/>
      <c r="M29" s="1131"/>
      <c r="N29" s="1131"/>
      <c r="O29" s="1131"/>
      <c r="P29" s="1132"/>
      <c r="Q29" s="1136">
        <v>343</v>
      </c>
      <c r="R29" s="1137"/>
      <c r="S29" s="1137"/>
      <c r="T29" s="1137"/>
      <c r="U29" s="1137"/>
      <c r="V29" s="1137">
        <v>303</v>
      </c>
      <c r="W29" s="1137"/>
      <c r="X29" s="1137"/>
      <c r="Y29" s="1137"/>
      <c r="Z29" s="1137"/>
      <c r="AA29" s="1137">
        <v>40</v>
      </c>
      <c r="AB29" s="1137"/>
      <c r="AC29" s="1137"/>
      <c r="AD29" s="1137"/>
      <c r="AE29" s="1138"/>
      <c r="AF29" s="1112">
        <v>40</v>
      </c>
      <c r="AG29" s="1113"/>
      <c r="AH29" s="1113"/>
      <c r="AI29" s="1113"/>
      <c r="AJ29" s="1114"/>
      <c r="AK29" s="1073">
        <v>53</v>
      </c>
      <c r="AL29" s="1064"/>
      <c r="AM29" s="1064"/>
      <c r="AN29" s="1064"/>
      <c r="AO29" s="1064"/>
      <c r="AP29" s="1064" t="s">
        <v>599</v>
      </c>
      <c r="AQ29" s="1064"/>
      <c r="AR29" s="1064"/>
      <c r="AS29" s="1064"/>
      <c r="AT29" s="1064"/>
      <c r="AU29" s="1064" t="s">
        <v>599</v>
      </c>
      <c r="AV29" s="1064"/>
      <c r="AW29" s="1064"/>
      <c r="AX29" s="1064"/>
      <c r="AY29" s="1064"/>
      <c r="AZ29" s="1135" t="s">
        <v>606</v>
      </c>
      <c r="BA29" s="1135"/>
      <c r="BB29" s="1135"/>
      <c r="BC29" s="1135"/>
      <c r="BD29" s="1135"/>
      <c r="BE29" s="1125" t="s">
        <v>579</v>
      </c>
      <c r="BF29" s="1125"/>
      <c r="BG29" s="1125"/>
      <c r="BH29" s="1125"/>
      <c r="BI29" s="1126"/>
      <c r="BJ29" s="252"/>
      <c r="BK29" s="252"/>
      <c r="BL29" s="252"/>
      <c r="BM29" s="252"/>
      <c r="BN29" s="252"/>
      <c r="BO29" s="265"/>
      <c r="BP29" s="265"/>
      <c r="BQ29" s="262">
        <v>23</v>
      </c>
      <c r="BR29" s="263"/>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6"/>
    </row>
    <row r="30" spans="1:131" s="247" customFormat="1" ht="26.25" customHeight="1" x14ac:dyDescent="0.15">
      <c r="A30" s="266">
        <v>3</v>
      </c>
      <c r="B30" s="1130" t="s">
        <v>409</v>
      </c>
      <c r="C30" s="1131"/>
      <c r="D30" s="1131"/>
      <c r="E30" s="1131"/>
      <c r="F30" s="1131"/>
      <c r="G30" s="1131"/>
      <c r="H30" s="1131"/>
      <c r="I30" s="1131"/>
      <c r="J30" s="1131"/>
      <c r="K30" s="1131"/>
      <c r="L30" s="1131"/>
      <c r="M30" s="1131"/>
      <c r="N30" s="1131"/>
      <c r="O30" s="1131"/>
      <c r="P30" s="1132"/>
      <c r="Q30" s="1136">
        <v>281</v>
      </c>
      <c r="R30" s="1137"/>
      <c r="S30" s="1137"/>
      <c r="T30" s="1137"/>
      <c r="U30" s="1137"/>
      <c r="V30" s="1137">
        <v>265</v>
      </c>
      <c r="W30" s="1137"/>
      <c r="X30" s="1137"/>
      <c r="Y30" s="1137"/>
      <c r="Z30" s="1137"/>
      <c r="AA30" s="1137">
        <v>16</v>
      </c>
      <c r="AB30" s="1137"/>
      <c r="AC30" s="1137"/>
      <c r="AD30" s="1137"/>
      <c r="AE30" s="1138"/>
      <c r="AF30" s="1112">
        <v>16</v>
      </c>
      <c r="AG30" s="1113"/>
      <c r="AH30" s="1113"/>
      <c r="AI30" s="1113"/>
      <c r="AJ30" s="1114"/>
      <c r="AK30" s="1073">
        <v>40</v>
      </c>
      <c r="AL30" s="1064"/>
      <c r="AM30" s="1064"/>
      <c r="AN30" s="1064"/>
      <c r="AO30" s="1064"/>
      <c r="AP30" s="1064">
        <v>29</v>
      </c>
      <c r="AQ30" s="1064"/>
      <c r="AR30" s="1064"/>
      <c r="AS30" s="1064"/>
      <c r="AT30" s="1064"/>
      <c r="AU30" s="1064">
        <v>7</v>
      </c>
      <c r="AV30" s="1064"/>
      <c r="AW30" s="1064"/>
      <c r="AX30" s="1064"/>
      <c r="AY30" s="1064"/>
      <c r="AZ30" s="1135" t="s">
        <v>606</v>
      </c>
      <c r="BA30" s="1135"/>
      <c r="BB30" s="1135"/>
      <c r="BC30" s="1135"/>
      <c r="BD30" s="1135"/>
      <c r="BE30" s="1125"/>
      <c r="BF30" s="1125"/>
      <c r="BG30" s="1125"/>
      <c r="BH30" s="1125"/>
      <c r="BI30" s="1126"/>
      <c r="BJ30" s="252"/>
      <c r="BK30" s="252"/>
      <c r="BL30" s="252"/>
      <c r="BM30" s="252"/>
      <c r="BN30" s="252"/>
      <c r="BO30" s="265"/>
      <c r="BP30" s="265"/>
      <c r="BQ30" s="262">
        <v>24</v>
      </c>
      <c r="BR30" s="263"/>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6"/>
    </row>
    <row r="31" spans="1:131" s="247" customFormat="1" ht="26.25" customHeight="1" x14ac:dyDescent="0.15">
      <c r="A31" s="266">
        <v>4</v>
      </c>
      <c r="B31" s="1130" t="s">
        <v>410</v>
      </c>
      <c r="C31" s="1131"/>
      <c r="D31" s="1131"/>
      <c r="E31" s="1131"/>
      <c r="F31" s="1131"/>
      <c r="G31" s="1131"/>
      <c r="H31" s="1131"/>
      <c r="I31" s="1131"/>
      <c r="J31" s="1131"/>
      <c r="K31" s="1131"/>
      <c r="L31" s="1131"/>
      <c r="M31" s="1131"/>
      <c r="N31" s="1131"/>
      <c r="O31" s="1131"/>
      <c r="P31" s="1132"/>
      <c r="Q31" s="1136">
        <v>52</v>
      </c>
      <c r="R31" s="1137"/>
      <c r="S31" s="1137"/>
      <c r="T31" s="1137"/>
      <c r="U31" s="1137"/>
      <c r="V31" s="1137">
        <v>44</v>
      </c>
      <c r="W31" s="1137"/>
      <c r="X31" s="1137"/>
      <c r="Y31" s="1137"/>
      <c r="Z31" s="1137"/>
      <c r="AA31" s="1137">
        <v>8</v>
      </c>
      <c r="AB31" s="1137"/>
      <c r="AC31" s="1137"/>
      <c r="AD31" s="1137"/>
      <c r="AE31" s="1138"/>
      <c r="AF31" s="1112">
        <v>8</v>
      </c>
      <c r="AG31" s="1113"/>
      <c r="AH31" s="1113"/>
      <c r="AI31" s="1113"/>
      <c r="AJ31" s="1114"/>
      <c r="AK31" s="1073">
        <v>14</v>
      </c>
      <c r="AL31" s="1064"/>
      <c r="AM31" s="1064"/>
      <c r="AN31" s="1064"/>
      <c r="AO31" s="1064"/>
      <c r="AP31" s="1064" t="s">
        <v>599</v>
      </c>
      <c r="AQ31" s="1064"/>
      <c r="AR31" s="1064"/>
      <c r="AS31" s="1064"/>
      <c r="AT31" s="1064"/>
      <c r="AU31" s="1064" t="s">
        <v>599</v>
      </c>
      <c r="AV31" s="1064"/>
      <c r="AW31" s="1064"/>
      <c r="AX31" s="1064"/>
      <c r="AY31" s="1064"/>
      <c r="AZ31" s="1135" t="s">
        <v>606</v>
      </c>
      <c r="BA31" s="1135"/>
      <c r="BB31" s="1135"/>
      <c r="BC31" s="1135"/>
      <c r="BD31" s="1135"/>
      <c r="BE31" s="1125"/>
      <c r="BF31" s="1125"/>
      <c r="BG31" s="1125"/>
      <c r="BH31" s="1125"/>
      <c r="BI31" s="1126"/>
      <c r="BJ31" s="252"/>
      <c r="BK31" s="252"/>
      <c r="BL31" s="252"/>
      <c r="BM31" s="252"/>
      <c r="BN31" s="252"/>
      <c r="BO31" s="265"/>
      <c r="BP31" s="265"/>
      <c r="BQ31" s="262">
        <v>25</v>
      </c>
      <c r="BR31" s="263"/>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6"/>
    </row>
    <row r="32" spans="1:131" s="247" customFormat="1" ht="26.25" customHeight="1" x14ac:dyDescent="0.15">
      <c r="A32" s="266">
        <v>5</v>
      </c>
      <c r="B32" s="1130" t="s">
        <v>411</v>
      </c>
      <c r="C32" s="1131"/>
      <c r="D32" s="1131"/>
      <c r="E32" s="1131"/>
      <c r="F32" s="1131"/>
      <c r="G32" s="1131"/>
      <c r="H32" s="1131"/>
      <c r="I32" s="1131"/>
      <c r="J32" s="1131"/>
      <c r="K32" s="1131"/>
      <c r="L32" s="1131"/>
      <c r="M32" s="1131"/>
      <c r="N32" s="1131"/>
      <c r="O32" s="1131"/>
      <c r="P32" s="1132"/>
      <c r="Q32" s="1136">
        <v>302</v>
      </c>
      <c r="R32" s="1137"/>
      <c r="S32" s="1137"/>
      <c r="T32" s="1137"/>
      <c r="U32" s="1137"/>
      <c r="V32" s="1137">
        <v>296</v>
      </c>
      <c r="W32" s="1137"/>
      <c r="X32" s="1137"/>
      <c r="Y32" s="1137"/>
      <c r="Z32" s="1137"/>
      <c r="AA32" s="1137">
        <v>7</v>
      </c>
      <c r="AB32" s="1137"/>
      <c r="AC32" s="1137"/>
      <c r="AD32" s="1137"/>
      <c r="AE32" s="1138"/>
      <c r="AF32" s="1112">
        <v>7</v>
      </c>
      <c r="AG32" s="1113"/>
      <c r="AH32" s="1113"/>
      <c r="AI32" s="1113"/>
      <c r="AJ32" s="1114"/>
      <c r="AK32" s="1073">
        <v>65</v>
      </c>
      <c r="AL32" s="1064"/>
      <c r="AM32" s="1064"/>
      <c r="AN32" s="1064"/>
      <c r="AO32" s="1064"/>
      <c r="AP32" s="1064">
        <v>970</v>
      </c>
      <c r="AQ32" s="1064"/>
      <c r="AR32" s="1064"/>
      <c r="AS32" s="1064"/>
      <c r="AT32" s="1064"/>
      <c r="AU32" s="1064">
        <v>876</v>
      </c>
      <c r="AV32" s="1064"/>
      <c r="AW32" s="1064"/>
      <c r="AX32" s="1064"/>
      <c r="AY32" s="1064"/>
      <c r="AZ32" s="1135" t="s">
        <v>606</v>
      </c>
      <c r="BA32" s="1135"/>
      <c r="BB32" s="1135"/>
      <c r="BC32" s="1135"/>
      <c r="BD32" s="1135"/>
      <c r="BE32" s="1125" t="s">
        <v>412</v>
      </c>
      <c r="BF32" s="1125"/>
      <c r="BG32" s="1125"/>
      <c r="BH32" s="1125"/>
      <c r="BI32" s="1126"/>
      <c r="BJ32" s="252"/>
      <c r="BK32" s="252"/>
      <c r="BL32" s="252"/>
      <c r="BM32" s="252"/>
      <c r="BN32" s="252"/>
      <c r="BO32" s="265"/>
      <c r="BP32" s="265"/>
      <c r="BQ32" s="262">
        <v>26</v>
      </c>
      <c r="BR32" s="263"/>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6"/>
    </row>
    <row r="33" spans="1:131" s="247" customFormat="1" ht="26.25" customHeight="1" x14ac:dyDescent="0.15">
      <c r="A33" s="266">
        <v>6</v>
      </c>
      <c r="B33" s="1130" t="s">
        <v>413</v>
      </c>
      <c r="C33" s="1131"/>
      <c r="D33" s="1131"/>
      <c r="E33" s="1131"/>
      <c r="F33" s="1131"/>
      <c r="G33" s="1131"/>
      <c r="H33" s="1131"/>
      <c r="I33" s="1131"/>
      <c r="J33" s="1131"/>
      <c r="K33" s="1131"/>
      <c r="L33" s="1131"/>
      <c r="M33" s="1131"/>
      <c r="N33" s="1131"/>
      <c r="O33" s="1131"/>
      <c r="P33" s="1132"/>
      <c r="Q33" s="1136">
        <v>25</v>
      </c>
      <c r="R33" s="1137"/>
      <c r="S33" s="1137"/>
      <c r="T33" s="1137"/>
      <c r="U33" s="1137"/>
      <c r="V33" s="1137">
        <v>24</v>
      </c>
      <c r="W33" s="1137"/>
      <c r="X33" s="1137"/>
      <c r="Y33" s="1137"/>
      <c r="Z33" s="1137"/>
      <c r="AA33" s="1137">
        <v>1</v>
      </c>
      <c r="AB33" s="1137"/>
      <c r="AC33" s="1137"/>
      <c r="AD33" s="1137"/>
      <c r="AE33" s="1138"/>
      <c r="AF33" s="1112">
        <v>1</v>
      </c>
      <c r="AG33" s="1113"/>
      <c r="AH33" s="1113"/>
      <c r="AI33" s="1113"/>
      <c r="AJ33" s="1114"/>
      <c r="AK33" s="1073">
        <v>17</v>
      </c>
      <c r="AL33" s="1064"/>
      <c r="AM33" s="1064"/>
      <c r="AN33" s="1064"/>
      <c r="AO33" s="1064"/>
      <c r="AP33" s="1064">
        <v>81</v>
      </c>
      <c r="AQ33" s="1064"/>
      <c r="AR33" s="1064"/>
      <c r="AS33" s="1064"/>
      <c r="AT33" s="1064"/>
      <c r="AU33" s="1064">
        <v>81</v>
      </c>
      <c r="AV33" s="1064"/>
      <c r="AW33" s="1064"/>
      <c r="AX33" s="1064"/>
      <c r="AY33" s="1064"/>
      <c r="AZ33" s="1135" t="s">
        <v>606</v>
      </c>
      <c r="BA33" s="1135"/>
      <c r="BB33" s="1135"/>
      <c r="BC33" s="1135"/>
      <c r="BD33" s="1135"/>
      <c r="BE33" s="1125" t="s">
        <v>414</v>
      </c>
      <c r="BF33" s="1125"/>
      <c r="BG33" s="1125"/>
      <c r="BH33" s="1125"/>
      <c r="BI33" s="1126"/>
      <c r="BJ33" s="252"/>
      <c r="BK33" s="252"/>
      <c r="BL33" s="252"/>
      <c r="BM33" s="252"/>
      <c r="BN33" s="252"/>
      <c r="BO33" s="265"/>
      <c r="BP33" s="265"/>
      <c r="BQ33" s="262">
        <v>27</v>
      </c>
      <c r="BR33" s="263"/>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6"/>
    </row>
    <row r="34" spans="1:131" s="247" customFormat="1" ht="26.25" customHeight="1" x14ac:dyDescent="0.15">
      <c r="A34" s="266">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2"/>
      <c r="BK34" s="252"/>
      <c r="BL34" s="252"/>
      <c r="BM34" s="252"/>
      <c r="BN34" s="252"/>
      <c r="BO34" s="265"/>
      <c r="BP34" s="265"/>
      <c r="BQ34" s="262">
        <v>28</v>
      </c>
      <c r="BR34" s="263"/>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6"/>
    </row>
    <row r="35" spans="1:131" s="247" customFormat="1" ht="26.25" customHeight="1" x14ac:dyDescent="0.15">
      <c r="A35" s="266">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2"/>
      <c r="BK35" s="252"/>
      <c r="BL35" s="252"/>
      <c r="BM35" s="252"/>
      <c r="BN35" s="252"/>
      <c r="BO35" s="265"/>
      <c r="BP35" s="265"/>
      <c r="BQ35" s="262">
        <v>29</v>
      </c>
      <c r="BR35" s="263"/>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6"/>
    </row>
    <row r="36" spans="1:131" s="247" customFormat="1" ht="26.25" customHeight="1" x14ac:dyDescent="0.15">
      <c r="A36" s="266">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2"/>
      <c r="BK36" s="252"/>
      <c r="BL36" s="252"/>
      <c r="BM36" s="252"/>
      <c r="BN36" s="252"/>
      <c r="BO36" s="265"/>
      <c r="BP36" s="265"/>
      <c r="BQ36" s="262">
        <v>30</v>
      </c>
      <c r="BR36" s="263"/>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6"/>
    </row>
    <row r="37" spans="1:131" s="247" customFormat="1" ht="26.25" customHeight="1" x14ac:dyDescent="0.15">
      <c r="A37" s="266">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2"/>
      <c r="BK37" s="252"/>
      <c r="BL37" s="252"/>
      <c r="BM37" s="252"/>
      <c r="BN37" s="252"/>
      <c r="BO37" s="265"/>
      <c r="BP37" s="265"/>
      <c r="BQ37" s="262">
        <v>31</v>
      </c>
      <c r="BR37" s="263"/>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6"/>
    </row>
    <row r="38" spans="1:131" s="247" customFormat="1" ht="26.25" customHeight="1" x14ac:dyDescent="0.15">
      <c r="A38" s="266">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2"/>
      <c r="BK38" s="252"/>
      <c r="BL38" s="252"/>
      <c r="BM38" s="252"/>
      <c r="BN38" s="252"/>
      <c r="BO38" s="265"/>
      <c r="BP38" s="265"/>
      <c r="BQ38" s="262">
        <v>32</v>
      </c>
      <c r="BR38" s="263"/>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6"/>
    </row>
    <row r="39" spans="1:131" s="247" customFormat="1" ht="26.25" customHeight="1" x14ac:dyDescent="0.15">
      <c r="A39" s="266">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2"/>
      <c r="BK39" s="252"/>
      <c r="BL39" s="252"/>
      <c r="BM39" s="252"/>
      <c r="BN39" s="252"/>
      <c r="BO39" s="265"/>
      <c r="BP39" s="265"/>
      <c r="BQ39" s="262">
        <v>33</v>
      </c>
      <c r="BR39" s="263"/>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6"/>
    </row>
    <row r="40" spans="1:131" s="247" customFormat="1" ht="26.25" customHeight="1" x14ac:dyDescent="0.15">
      <c r="A40" s="261">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2"/>
      <c r="BK40" s="252"/>
      <c r="BL40" s="252"/>
      <c r="BM40" s="252"/>
      <c r="BN40" s="252"/>
      <c r="BO40" s="265"/>
      <c r="BP40" s="265"/>
      <c r="BQ40" s="262">
        <v>34</v>
      </c>
      <c r="BR40" s="263"/>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6"/>
    </row>
    <row r="41" spans="1:131" s="247" customFormat="1" ht="26.25" customHeight="1" x14ac:dyDescent="0.15">
      <c r="A41" s="261">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2"/>
      <c r="BK41" s="252"/>
      <c r="BL41" s="252"/>
      <c r="BM41" s="252"/>
      <c r="BN41" s="252"/>
      <c r="BO41" s="265"/>
      <c r="BP41" s="265"/>
      <c r="BQ41" s="262">
        <v>35</v>
      </c>
      <c r="BR41" s="263"/>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6"/>
    </row>
    <row r="42" spans="1:131" s="247" customFormat="1" ht="26.25" customHeight="1" x14ac:dyDescent="0.15">
      <c r="A42" s="261">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2"/>
      <c r="BK42" s="252"/>
      <c r="BL42" s="252"/>
      <c r="BM42" s="252"/>
      <c r="BN42" s="252"/>
      <c r="BO42" s="265"/>
      <c r="BP42" s="265"/>
      <c r="BQ42" s="262">
        <v>36</v>
      </c>
      <c r="BR42" s="263"/>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6"/>
    </row>
    <row r="43" spans="1:131" s="247" customFormat="1" ht="26.25" customHeight="1" x14ac:dyDescent="0.15">
      <c r="A43" s="261">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2"/>
      <c r="BK43" s="252"/>
      <c r="BL43" s="252"/>
      <c r="BM43" s="252"/>
      <c r="BN43" s="252"/>
      <c r="BO43" s="265"/>
      <c r="BP43" s="265"/>
      <c r="BQ43" s="262">
        <v>37</v>
      </c>
      <c r="BR43" s="263"/>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6"/>
    </row>
    <row r="44" spans="1:131" s="247" customFormat="1" ht="26.25" customHeight="1" x14ac:dyDescent="0.15">
      <c r="A44" s="261">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2"/>
      <c r="BK44" s="252"/>
      <c r="BL44" s="252"/>
      <c r="BM44" s="252"/>
      <c r="BN44" s="252"/>
      <c r="BO44" s="265"/>
      <c r="BP44" s="265"/>
      <c r="BQ44" s="262">
        <v>38</v>
      </c>
      <c r="BR44" s="263"/>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6"/>
    </row>
    <row r="45" spans="1:131" s="247" customFormat="1" ht="26.25" customHeight="1" x14ac:dyDescent="0.15">
      <c r="A45" s="261">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2"/>
      <c r="BK45" s="252"/>
      <c r="BL45" s="252"/>
      <c r="BM45" s="252"/>
      <c r="BN45" s="252"/>
      <c r="BO45" s="265"/>
      <c r="BP45" s="265"/>
      <c r="BQ45" s="262">
        <v>39</v>
      </c>
      <c r="BR45" s="263"/>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6"/>
    </row>
    <row r="46" spans="1:131" s="247" customFormat="1" ht="26.25" customHeight="1" x14ac:dyDescent="0.15">
      <c r="A46" s="261">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2"/>
      <c r="BK46" s="252"/>
      <c r="BL46" s="252"/>
      <c r="BM46" s="252"/>
      <c r="BN46" s="252"/>
      <c r="BO46" s="265"/>
      <c r="BP46" s="265"/>
      <c r="BQ46" s="262">
        <v>40</v>
      </c>
      <c r="BR46" s="263"/>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6"/>
    </row>
    <row r="47" spans="1:131" s="247" customFormat="1" ht="26.25" customHeight="1" x14ac:dyDescent="0.15">
      <c r="A47" s="261">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2"/>
      <c r="BK47" s="252"/>
      <c r="BL47" s="252"/>
      <c r="BM47" s="252"/>
      <c r="BN47" s="252"/>
      <c r="BO47" s="265"/>
      <c r="BP47" s="265"/>
      <c r="BQ47" s="262">
        <v>41</v>
      </c>
      <c r="BR47" s="263"/>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6"/>
    </row>
    <row r="48" spans="1:131" s="247" customFormat="1" ht="26.25" customHeight="1" x14ac:dyDescent="0.15">
      <c r="A48" s="261">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2"/>
      <c r="BK48" s="252"/>
      <c r="BL48" s="252"/>
      <c r="BM48" s="252"/>
      <c r="BN48" s="252"/>
      <c r="BO48" s="265"/>
      <c r="BP48" s="265"/>
      <c r="BQ48" s="262">
        <v>42</v>
      </c>
      <c r="BR48" s="263"/>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6"/>
    </row>
    <row r="49" spans="1:131" s="247" customFormat="1" ht="26.25" customHeight="1" x14ac:dyDescent="0.15">
      <c r="A49" s="261">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2"/>
      <c r="BK49" s="252"/>
      <c r="BL49" s="252"/>
      <c r="BM49" s="252"/>
      <c r="BN49" s="252"/>
      <c r="BO49" s="265"/>
      <c r="BP49" s="265"/>
      <c r="BQ49" s="262">
        <v>43</v>
      </c>
      <c r="BR49" s="263"/>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6"/>
    </row>
    <row r="50" spans="1:131" s="247" customFormat="1" ht="26.25" customHeight="1" x14ac:dyDescent="0.15">
      <c r="A50" s="261">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2"/>
      <c r="BK50" s="252"/>
      <c r="BL50" s="252"/>
      <c r="BM50" s="252"/>
      <c r="BN50" s="252"/>
      <c r="BO50" s="265"/>
      <c r="BP50" s="265"/>
      <c r="BQ50" s="262">
        <v>44</v>
      </c>
      <c r="BR50" s="263"/>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6"/>
    </row>
    <row r="51" spans="1:131" s="247" customFormat="1" ht="26.25" customHeight="1" x14ac:dyDescent="0.15">
      <c r="A51" s="261">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2"/>
      <c r="BK51" s="252"/>
      <c r="BL51" s="252"/>
      <c r="BM51" s="252"/>
      <c r="BN51" s="252"/>
      <c r="BO51" s="265"/>
      <c r="BP51" s="265"/>
      <c r="BQ51" s="262">
        <v>45</v>
      </c>
      <c r="BR51" s="263"/>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6"/>
    </row>
    <row r="52" spans="1:131" s="247" customFormat="1" ht="26.25" customHeight="1" x14ac:dyDescent="0.15">
      <c r="A52" s="261">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2"/>
      <c r="BK52" s="252"/>
      <c r="BL52" s="252"/>
      <c r="BM52" s="252"/>
      <c r="BN52" s="252"/>
      <c r="BO52" s="265"/>
      <c r="BP52" s="265"/>
      <c r="BQ52" s="262">
        <v>46</v>
      </c>
      <c r="BR52" s="263"/>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6"/>
    </row>
    <row r="53" spans="1:131" s="247" customFormat="1" ht="26.25" customHeight="1" x14ac:dyDescent="0.15">
      <c r="A53" s="261">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2"/>
      <c r="BK53" s="252"/>
      <c r="BL53" s="252"/>
      <c r="BM53" s="252"/>
      <c r="BN53" s="252"/>
      <c r="BO53" s="265"/>
      <c r="BP53" s="265"/>
      <c r="BQ53" s="262">
        <v>47</v>
      </c>
      <c r="BR53" s="263"/>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6"/>
    </row>
    <row r="54" spans="1:131" s="247" customFormat="1" ht="26.25" customHeight="1" x14ac:dyDescent="0.15">
      <c r="A54" s="261">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2"/>
      <c r="BK54" s="252"/>
      <c r="BL54" s="252"/>
      <c r="BM54" s="252"/>
      <c r="BN54" s="252"/>
      <c r="BO54" s="265"/>
      <c r="BP54" s="265"/>
      <c r="BQ54" s="262">
        <v>48</v>
      </c>
      <c r="BR54" s="263"/>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6"/>
    </row>
    <row r="55" spans="1:131" s="247" customFormat="1" ht="26.25" customHeight="1" x14ac:dyDescent="0.15">
      <c r="A55" s="261">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2"/>
      <c r="BK55" s="252"/>
      <c r="BL55" s="252"/>
      <c r="BM55" s="252"/>
      <c r="BN55" s="252"/>
      <c r="BO55" s="265"/>
      <c r="BP55" s="265"/>
      <c r="BQ55" s="262">
        <v>49</v>
      </c>
      <c r="BR55" s="263"/>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6"/>
    </row>
    <row r="56" spans="1:131" s="247" customFormat="1" ht="26.25" customHeight="1" x14ac:dyDescent="0.15">
      <c r="A56" s="261">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2"/>
      <c r="BK56" s="252"/>
      <c r="BL56" s="252"/>
      <c r="BM56" s="252"/>
      <c r="BN56" s="252"/>
      <c r="BO56" s="265"/>
      <c r="BP56" s="265"/>
      <c r="BQ56" s="262">
        <v>50</v>
      </c>
      <c r="BR56" s="263"/>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6"/>
    </row>
    <row r="57" spans="1:131" s="247" customFormat="1" ht="26.25" customHeight="1" x14ac:dyDescent="0.15">
      <c r="A57" s="261">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2"/>
      <c r="BK57" s="252"/>
      <c r="BL57" s="252"/>
      <c r="BM57" s="252"/>
      <c r="BN57" s="252"/>
      <c r="BO57" s="265"/>
      <c r="BP57" s="265"/>
      <c r="BQ57" s="262">
        <v>51</v>
      </c>
      <c r="BR57" s="263"/>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6"/>
    </row>
    <row r="58" spans="1:131" s="247" customFormat="1" ht="26.25" customHeight="1" x14ac:dyDescent="0.15">
      <c r="A58" s="261">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2"/>
      <c r="BK58" s="252"/>
      <c r="BL58" s="252"/>
      <c r="BM58" s="252"/>
      <c r="BN58" s="252"/>
      <c r="BO58" s="265"/>
      <c r="BP58" s="265"/>
      <c r="BQ58" s="262">
        <v>52</v>
      </c>
      <c r="BR58" s="263"/>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6"/>
    </row>
    <row r="59" spans="1:131" s="247" customFormat="1" ht="26.25" customHeight="1" x14ac:dyDescent="0.15">
      <c r="A59" s="261">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2"/>
      <c r="BK59" s="252"/>
      <c r="BL59" s="252"/>
      <c r="BM59" s="252"/>
      <c r="BN59" s="252"/>
      <c r="BO59" s="265"/>
      <c r="BP59" s="265"/>
      <c r="BQ59" s="262">
        <v>53</v>
      </c>
      <c r="BR59" s="263"/>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6"/>
    </row>
    <row r="60" spans="1:131" s="247" customFormat="1" ht="26.25" customHeight="1" x14ac:dyDescent="0.15">
      <c r="A60" s="261">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2"/>
      <c r="BK60" s="252"/>
      <c r="BL60" s="252"/>
      <c r="BM60" s="252"/>
      <c r="BN60" s="252"/>
      <c r="BO60" s="265"/>
      <c r="BP60" s="265"/>
      <c r="BQ60" s="262">
        <v>54</v>
      </c>
      <c r="BR60" s="263"/>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6"/>
    </row>
    <row r="61" spans="1:131" s="247" customFormat="1" ht="26.25" customHeight="1" thickBot="1" x14ac:dyDescent="0.2">
      <c r="A61" s="261">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2"/>
      <c r="BK61" s="252"/>
      <c r="BL61" s="252"/>
      <c r="BM61" s="252"/>
      <c r="BN61" s="252"/>
      <c r="BO61" s="265"/>
      <c r="BP61" s="265"/>
      <c r="BQ61" s="262">
        <v>55</v>
      </c>
      <c r="BR61" s="263"/>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6"/>
    </row>
    <row r="62" spans="1:131" s="247" customFormat="1" ht="26.25" customHeight="1" x14ac:dyDescent="0.15">
      <c r="A62" s="261">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5"/>
      <c r="BP62" s="265"/>
      <c r="BQ62" s="262">
        <v>56</v>
      </c>
      <c r="BR62" s="263"/>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6"/>
    </row>
    <row r="63" spans="1:131" s="247" customFormat="1" ht="26.25" customHeight="1" thickBot="1" x14ac:dyDescent="0.2">
      <c r="A63" s="264" t="s">
        <v>394</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77</v>
      </c>
      <c r="AG63" s="1052"/>
      <c r="AH63" s="1052"/>
      <c r="AI63" s="1052"/>
      <c r="AJ63" s="1123"/>
      <c r="AK63" s="1124"/>
      <c r="AL63" s="1056"/>
      <c r="AM63" s="1056"/>
      <c r="AN63" s="1056"/>
      <c r="AO63" s="1056"/>
      <c r="AP63" s="1052">
        <v>1080</v>
      </c>
      <c r="AQ63" s="1052"/>
      <c r="AR63" s="1052"/>
      <c r="AS63" s="1052"/>
      <c r="AT63" s="1052"/>
      <c r="AU63" s="1052">
        <v>964</v>
      </c>
      <c r="AV63" s="1052"/>
      <c r="AW63" s="1052"/>
      <c r="AX63" s="1052"/>
      <c r="AY63" s="1052"/>
      <c r="AZ63" s="1118"/>
      <c r="BA63" s="1118"/>
      <c r="BB63" s="1118"/>
      <c r="BC63" s="1118"/>
      <c r="BD63" s="1118"/>
      <c r="BE63" s="1053"/>
      <c r="BF63" s="1053"/>
      <c r="BG63" s="1053"/>
      <c r="BH63" s="1053"/>
      <c r="BI63" s="1054"/>
      <c r="BJ63" s="1119" t="s">
        <v>238</v>
      </c>
      <c r="BK63" s="1044"/>
      <c r="BL63" s="1044"/>
      <c r="BM63" s="1044"/>
      <c r="BN63" s="1120"/>
      <c r="BO63" s="265"/>
      <c r="BP63" s="265"/>
      <c r="BQ63" s="262">
        <v>57</v>
      </c>
      <c r="BR63" s="263"/>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6"/>
    </row>
    <row r="66" spans="1:131" s="247"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399</v>
      </c>
      <c r="R66" s="1095"/>
      <c r="S66" s="1095"/>
      <c r="T66" s="1095"/>
      <c r="U66" s="1096"/>
      <c r="V66" s="1094" t="s">
        <v>400</v>
      </c>
      <c r="W66" s="1095"/>
      <c r="X66" s="1095"/>
      <c r="Y66" s="1095"/>
      <c r="Z66" s="1096"/>
      <c r="AA66" s="1094" t="s">
        <v>401</v>
      </c>
      <c r="AB66" s="1095"/>
      <c r="AC66" s="1095"/>
      <c r="AD66" s="1095"/>
      <c r="AE66" s="1096"/>
      <c r="AF66" s="1100" t="s">
        <v>419</v>
      </c>
      <c r="AG66" s="1101"/>
      <c r="AH66" s="1101"/>
      <c r="AI66" s="1101"/>
      <c r="AJ66" s="1102"/>
      <c r="AK66" s="1094" t="s">
        <v>403</v>
      </c>
      <c r="AL66" s="1089"/>
      <c r="AM66" s="1089"/>
      <c r="AN66" s="1089"/>
      <c r="AO66" s="1090"/>
      <c r="AP66" s="1094" t="s">
        <v>404</v>
      </c>
      <c r="AQ66" s="1095"/>
      <c r="AR66" s="1095"/>
      <c r="AS66" s="1095"/>
      <c r="AT66" s="1096"/>
      <c r="AU66" s="1094" t="s">
        <v>420</v>
      </c>
      <c r="AV66" s="1095"/>
      <c r="AW66" s="1095"/>
      <c r="AX66" s="1095"/>
      <c r="AY66" s="1096"/>
      <c r="AZ66" s="1094" t="s">
        <v>382</v>
      </c>
      <c r="BA66" s="1095"/>
      <c r="BB66" s="1095"/>
      <c r="BC66" s="1095"/>
      <c r="BD66" s="1110"/>
      <c r="BE66" s="265"/>
      <c r="BF66" s="265"/>
      <c r="BG66" s="265"/>
      <c r="BH66" s="265"/>
      <c r="BI66" s="265"/>
      <c r="BJ66" s="265"/>
      <c r="BK66" s="265"/>
      <c r="BL66" s="265"/>
      <c r="BM66" s="265"/>
      <c r="BN66" s="265"/>
      <c r="BO66" s="265"/>
      <c r="BP66" s="265"/>
      <c r="BQ66" s="262">
        <v>60</v>
      </c>
      <c r="BR66" s="267"/>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6"/>
    </row>
    <row r="67" spans="1:131" s="247"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5"/>
      <c r="BF67" s="265"/>
      <c r="BG67" s="265"/>
      <c r="BH67" s="265"/>
      <c r="BI67" s="265"/>
      <c r="BJ67" s="265"/>
      <c r="BK67" s="265"/>
      <c r="BL67" s="265"/>
      <c r="BM67" s="265"/>
      <c r="BN67" s="265"/>
      <c r="BO67" s="265"/>
      <c r="BP67" s="265"/>
      <c r="BQ67" s="262">
        <v>61</v>
      </c>
      <c r="BR67" s="267"/>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6"/>
    </row>
    <row r="68" spans="1:131" s="247" customFormat="1" ht="26.25" customHeight="1" thickTop="1" x14ac:dyDescent="0.15">
      <c r="A68" s="258">
        <v>1</v>
      </c>
      <c r="B68" s="1078" t="s">
        <v>584</v>
      </c>
      <c r="C68" s="1079"/>
      <c r="D68" s="1079"/>
      <c r="E68" s="1079"/>
      <c r="F68" s="1079"/>
      <c r="G68" s="1079"/>
      <c r="H68" s="1079"/>
      <c r="I68" s="1079"/>
      <c r="J68" s="1079"/>
      <c r="K68" s="1079"/>
      <c r="L68" s="1079"/>
      <c r="M68" s="1079"/>
      <c r="N68" s="1079"/>
      <c r="O68" s="1079"/>
      <c r="P68" s="1080"/>
      <c r="Q68" s="1081">
        <v>3407</v>
      </c>
      <c r="R68" s="1075"/>
      <c r="S68" s="1075"/>
      <c r="T68" s="1075"/>
      <c r="U68" s="1075"/>
      <c r="V68" s="1075">
        <v>3247</v>
      </c>
      <c r="W68" s="1075"/>
      <c r="X68" s="1075"/>
      <c r="Y68" s="1075"/>
      <c r="Z68" s="1075"/>
      <c r="AA68" s="1075">
        <v>160</v>
      </c>
      <c r="AB68" s="1075"/>
      <c r="AC68" s="1075"/>
      <c r="AD68" s="1075"/>
      <c r="AE68" s="1075"/>
      <c r="AF68" s="1075">
        <v>160</v>
      </c>
      <c r="AG68" s="1075"/>
      <c r="AH68" s="1075"/>
      <c r="AI68" s="1075"/>
      <c r="AJ68" s="1075"/>
      <c r="AK68" s="1075">
        <v>94</v>
      </c>
      <c r="AL68" s="1075"/>
      <c r="AM68" s="1075"/>
      <c r="AN68" s="1075"/>
      <c r="AO68" s="1075"/>
      <c r="AP68" s="1075">
        <v>2841</v>
      </c>
      <c r="AQ68" s="1075"/>
      <c r="AR68" s="1075"/>
      <c r="AS68" s="1075"/>
      <c r="AT68" s="1075"/>
      <c r="AU68" s="1075">
        <v>12</v>
      </c>
      <c r="AV68" s="1075"/>
      <c r="AW68" s="1075"/>
      <c r="AX68" s="1075"/>
      <c r="AY68" s="1075"/>
      <c r="AZ68" s="1076" t="s">
        <v>591</v>
      </c>
      <c r="BA68" s="1076"/>
      <c r="BB68" s="1076"/>
      <c r="BC68" s="1076"/>
      <c r="BD68" s="1077"/>
      <c r="BE68" s="265"/>
      <c r="BF68" s="265"/>
      <c r="BG68" s="265"/>
      <c r="BH68" s="265"/>
      <c r="BI68" s="265"/>
      <c r="BJ68" s="265"/>
      <c r="BK68" s="265"/>
      <c r="BL68" s="265"/>
      <c r="BM68" s="265"/>
      <c r="BN68" s="265"/>
      <c r="BO68" s="265"/>
      <c r="BP68" s="265"/>
      <c r="BQ68" s="262">
        <v>62</v>
      </c>
      <c r="BR68" s="267"/>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6"/>
    </row>
    <row r="69" spans="1:131" s="247" customFormat="1" ht="26.25" customHeight="1" x14ac:dyDescent="0.15">
      <c r="A69" s="261">
        <v>2</v>
      </c>
      <c r="B69" s="1067" t="s">
        <v>585</v>
      </c>
      <c r="C69" s="1068"/>
      <c r="D69" s="1068"/>
      <c r="E69" s="1068"/>
      <c r="F69" s="1068"/>
      <c r="G69" s="1068"/>
      <c r="H69" s="1068"/>
      <c r="I69" s="1068"/>
      <c r="J69" s="1068"/>
      <c r="K69" s="1068"/>
      <c r="L69" s="1068"/>
      <c r="M69" s="1068"/>
      <c r="N69" s="1068"/>
      <c r="O69" s="1068"/>
      <c r="P69" s="1069"/>
      <c r="Q69" s="1070">
        <v>3015</v>
      </c>
      <c r="R69" s="1064"/>
      <c r="S69" s="1064"/>
      <c r="T69" s="1064"/>
      <c r="U69" s="1064"/>
      <c r="V69" s="1064">
        <v>2854</v>
      </c>
      <c r="W69" s="1064"/>
      <c r="X69" s="1064"/>
      <c r="Y69" s="1064"/>
      <c r="Z69" s="1064"/>
      <c r="AA69" s="1064">
        <v>161</v>
      </c>
      <c r="AB69" s="1064"/>
      <c r="AC69" s="1064"/>
      <c r="AD69" s="1064"/>
      <c r="AE69" s="1064"/>
      <c r="AF69" s="1064">
        <v>161</v>
      </c>
      <c r="AG69" s="1064"/>
      <c r="AH69" s="1064"/>
      <c r="AI69" s="1064"/>
      <c r="AJ69" s="1064"/>
      <c r="AK69" s="1064">
        <v>70</v>
      </c>
      <c r="AL69" s="1064"/>
      <c r="AM69" s="1064"/>
      <c r="AN69" s="1064"/>
      <c r="AO69" s="1064"/>
      <c r="AP69" s="1064">
        <v>764</v>
      </c>
      <c r="AQ69" s="1064"/>
      <c r="AR69" s="1064"/>
      <c r="AS69" s="1064"/>
      <c r="AT69" s="1064"/>
      <c r="AU69" s="1064">
        <v>16</v>
      </c>
      <c r="AV69" s="1064"/>
      <c r="AW69" s="1064"/>
      <c r="AX69" s="1064"/>
      <c r="AY69" s="1064"/>
      <c r="AZ69" s="1065" t="s">
        <v>604</v>
      </c>
      <c r="BA69" s="1065"/>
      <c r="BB69" s="1065"/>
      <c r="BC69" s="1065"/>
      <c r="BD69" s="1066"/>
      <c r="BE69" s="265"/>
      <c r="BF69" s="265"/>
      <c r="BG69" s="265"/>
      <c r="BH69" s="265"/>
      <c r="BI69" s="265"/>
      <c r="BJ69" s="265"/>
      <c r="BK69" s="265"/>
      <c r="BL69" s="265"/>
      <c r="BM69" s="265"/>
      <c r="BN69" s="265"/>
      <c r="BO69" s="265"/>
      <c r="BP69" s="265"/>
      <c r="BQ69" s="262">
        <v>63</v>
      </c>
      <c r="BR69" s="267"/>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6"/>
    </row>
    <row r="70" spans="1:131" s="247" customFormat="1" ht="26.25" customHeight="1" x14ac:dyDescent="0.15">
      <c r="A70" s="261">
        <v>3</v>
      </c>
      <c r="B70" s="1067" t="s">
        <v>586</v>
      </c>
      <c r="C70" s="1068"/>
      <c r="D70" s="1068"/>
      <c r="E70" s="1068"/>
      <c r="F70" s="1068"/>
      <c r="G70" s="1068"/>
      <c r="H70" s="1068"/>
      <c r="I70" s="1068"/>
      <c r="J70" s="1068"/>
      <c r="K70" s="1068"/>
      <c r="L70" s="1068"/>
      <c r="M70" s="1068"/>
      <c r="N70" s="1068"/>
      <c r="O70" s="1068"/>
      <c r="P70" s="1069"/>
      <c r="Q70" s="1070">
        <v>73</v>
      </c>
      <c r="R70" s="1064"/>
      <c r="S70" s="1064"/>
      <c r="T70" s="1064"/>
      <c r="U70" s="1064"/>
      <c r="V70" s="1064">
        <v>69</v>
      </c>
      <c r="W70" s="1064"/>
      <c r="X70" s="1064"/>
      <c r="Y70" s="1064"/>
      <c r="Z70" s="1064"/>
      <c r="AA70" s="1064">
        <v>4</v>
      </c>
      <c r="AB70" s="1064"/>
      <c r="AC70" s="1064"/>
      <c r="AD70" s="1064"/>
      <c r="AE70" s="1064"/>
      <c r="AF70" s="1064">
        <v>4</v>
      </c>
      <c r="AG70" s="1064"/>
      <c r="AH70" s="1064"/>
      <c r="AI70" s="1064"/>
      <c r="AJ70" s="1064"/>
      <c r="AK70" s="1064" t="s">
        <v>599</v>
      </c>
      <c r="AL70" s="1064"/>
      <c r="AM70" s="1064"/>
      <c r="AN70" s="1064"/>
      <c r="AO70" s="1064"/>
      <c r="AP70" s="1064" t="s">
        <v>599</v>
      </c>
      <c r="AQ70" s="1064"/>
      <c r="AR70" s="1064"/>
      <c r="AS70" s="1064"/>
      <c r="AT70" s="1064"/>
      <c r="AU70" s="1064" t="s">
        <v>599</v>
      </c>
      <c r="AV70" s="1064"/>
      <c r="AW70" s="1064"/>
      <c r="AX70" s="1064"/>
      <c r="AY70" s="1064"/>
      <c r="AZ70" s="1065"/>
      <c r="BA70" s="1065"/>
      <c r="BB70" s="1065"/>
      <c r="BC70" s="1065"/>
      <c r="BD70" s="1066"/>
      <c r="BE70" s="265"/>
      <c r="BF70" s="265"/>
      <c r="BG70" s="265"/>
      <c r="BH70" s="265"/>
      <c r="BI70" s="265"/>
      <c r="BJ70" s="265"/>
      <c r="BK70" s="265"/>
      <c r="BL70" s="265"/>
      <c r="BM70" s="265"/>
      <c r="BN70" s="265"/>
      <c r="BO70" s="265"/>
      <c r="BP70" s="265"/>
      <c r="BQ70" s="262">
        <v>64</v>
      </c>
      <c r="BR70" s="267"/>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6"/>
    </row>
    <row r="71" spans="1:131" s="247" customFormat="1" ht="26.25" customHeight="1" x14ac:dyDescent="0.15">
      <c r="A71" s="261">
        <v>4</v>
      </c>
      <c r="B71" s="1067" t="s">
        <v>587</v>
      </c>
      <c r="C71" s="1068"/>
      <c r="D71" s="1068"/>
      <c r="E71" s="1068"/>
      <c r="F71" s="1068"/>
      <c r="G71" s="1068"/>
      <c r="H71" s="1068"/>
      <c r="I71" s="1068"/>
      <c r="J71" s="1068"/>
      <c r="K71" s="1068"/>
      <c r="L71" s="1068"/>
      <c r="M71" s="1068"/>
      <c r="N71" s="1068"/>
      <c r="O71" s="1068"/>
      <c r="P71" s="1069"/>
      <c r="Q71" s="1070">
        <v>7622</v>
      </c>
      <c r="R71" s="1064"/>
      <c r="S71" s="1064"/>
      <c r="T71" s="1064"/>
      <c r="U71" s="1064"/>
      <c r="V71" s="1064">
        <v>7593</v>
      </c>
      <c r="W71" s="1064"/>
      <c r="X71" s="1064"/>
      <c r="Y71" s="1064"/>
      <c r="Z71" s="1064"/>
      <c r="AA71" s="1064">
        <v>29</v>
      </c>
      <c r="AB71" s="1064"/>
      <c r="AC71" s="1064"/>
      <c r="AD71" s="1064"/>
      <c r="AE71" s="1064"/>
      <c r="AF71" s="1064">
        <v>29</v>
      </c>
      <c r="AG71" s="1064"/>
      <c r="AH71" s="1064"/>
      <c r="AI71" s="1064"/>
      <c r="AJ71" s="1064"/>
      <c r="AK71" s="1064">
        <v>790</v>
      </c>
      <c r="AL71" s="1064"/>
      <c r="AM71" s="1064"/>
      <c r="AN71" s="1064"/>
      <c r="AO71" s="1064"/>
      <c r="AP71" s="1064" t="s">
        <v>599</v>
      </c>
      <c r="AQ71" s="1064"/>
      <c r="AR71" s="1064"/>
      <c r="AS71" s="1064"/>
      <c r="AT71" s="1064"/>
      <c r="AU71" s="1064" t="s">
        <v>599</v>
      </c>
      <c r="AV71" s="1064"/>
      <c r="AW71" s="1064"/>
      <c r="AX71" s="1064"/>
      <c r="AY71" s="1064"/>
      <c r="AZ71" s="1065" t="s">
        <v>605</v>
      </c>
      <c r="BA71" s="1065"/>
      <c r="BB71" s="1065"/>
      <c r="BC71" s="1065"/>
      <c r="BD71" s="1066"/>
      <c r="BE71" s="265"/>
      <c r="BF71" s="265"/>
      <c r="BG71" s="265"/>
      <c r="BH71" s="265"/>
      <c r="BI71" s="265"/>
      <c r="BJ71" s="265"/>
      <c r="BK71" s="265"/>
      <c r="BL71" s="265"/>
      <c r="BM71" s="265"/>
      <c r="BN71" s="265"/>
      <c r="BO71" s="265"/>
      <c r="BP71" s="265"/>
      <c r="BQ71" s="262">
        <v>65</v>
      </c>
      <c r="BR71" s="267"/>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6"/>
    </row>
    <row r="72" spans="1:131" s="247" customFormat="1" ht="26.25" customHeight="1" x14ac:dyDescent="0.15">
      <c r="A72" s="261">
        <v>5</v>
      </c>
      <c r="B72" s="1067" t="s">
        <v>588</v>
      </c>
      <c r="C72" s="1068"/>
      <c r="D72" s="1068"/>
      <c r="E72" s="1068"/>
      <c r="F72" s="1068"/>
      <c r="G72" s="1068"/>
      <c r="H72" s="1068"/>
      <c r="I72" s="1068"/>
      <c r="J72" s="1068"/>
      <c r="K72" s="1068"/>
      <c r="L72" s="1068"/>
      <c r="M72" s="1068"/>
      <c r="N72" s="1068"/>
      <c r="O72" s="1068"/>
      <c r="P72" s="1069"/>
      <c r="Q72" s="1070">
        <v>264</v>
      </c>
      <c r="R72" s="1064"/>
      <c r="S72" s="1064"/>
      <c r="T72" s="1064"/>
      <c r="U72" s="1064"/>
      <c r="V72" s="1064">
        <v>227</v>
      </c>
      <c r="W72" s="1064"/>
      <c r="X72" s="1064"/>
      <c r="Y72" s="1064"/>
      <c r="Z72" s="1064"/>
      <c r="AA72" s="1064">
        <v>36</v>
      </c>
      <c r="AB72" s="1064"/>
      <c r="AC72" s="1064"/>
      <c r="AD72" s="1064"/>
      <c r="AE72" s="1064"/>
      <c r="AF72" s="1064">
        <v>36</v>
      </c>
      <c r="AG72" s="1064"/>
      <c r="AH72" s="1064"/>
      <c r="AI72" s="1064"/>
      <c r="AJ72" s="1064"/>
      <c r="AK72" s="1064" t="s">
        <v>599</v>
      </c>
      <c r="AL72" s="1064"/>
      <c r="AM72" s="1064"/>
      <c r="AN72" s="1064"/>
      <c r="AO72" s="1064"/>
      <c r="AP72" s="1064" t="s">
        <v>599</v>
      </c>
      <c r="AQ72" s="1064"/>
      <c r="AR72" s="1064"/>
      <c r="AS72" s="1064"/>
      <c r="AT72" s="1064"/>
      <c r="AU72" s="1064" t="s">
        <v>599</v>
      </c>
      <c r="AV72" s="1064"/>
      <c r="AW72" s="1064"/>
      <c r="AX72" s="1064"/>
      <c r="AY72" s="1064"/>
      <c r="AZ72" s="1065"/>
      <c r="BA72" s="1065"/>
      <c r="BB72" s="1065"/>
      <c r="BC72" s="1065"/>
      <c r="BD72" s="1066"/>
      <c r="BE72" s="265"/>
      <c r="BF72" s="265"/>
      <c r="BG72" s="265"/>
      <c r="BH72" s="265"/>
      <c r="BI72" s="265"/>
      <c r="BJ72" s="265"/>
      <c r="BK72" s="265"/>
      <c r="BL72" s="265"/>
      <c r="BM72" s="265"/>
      <c r="BN72" s="265"/>
      <c r="BO72" s="265"/>
      <c r="BP72" s="265"/>
      <c r="BQ72" s="262">
        <v>66</v>
      </c>
      <c r="BR72" s="267"/>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6"/>
    </row>
    <row r="73" spans="1:131" s="247" customFormat="1" ht="26.25" customHeight="1" x14ac:dyDescent="0.15">
      <c r="A73" s="261">
        <v>6</v>
      </c>
      <c r="B73" s="1067" t="s">
        <v>589</v>
      </c>
      <c r="C73" s="1068"/>
      <c r="D73" s="1068"/>
      <c r="E73" s="1068"/>
      <c r="F73" s="1068"/>
      <c r="G73" s="1068"/>
      <c r="H73" s="1068"/>
      <c r="I73" s="1068"/>
      <c r="J73" s="1068"/>
      <c r="K73" s="1068"/>
      <c r="L73" s="1068"/>
      <c r="M73" s="1068"/>
      <c r="N73" s="1068"/>
      <c r="O73" s="1068"/>
      <c r="P73" s="1069"/>
      <c r="Q73" s="1070">
        <v>261826</v>
      </c>
      <c r="R73" s="1064"/>
      <c r="S73" s="1064"/>
      <c r="T73" s="1064"/>
      <c r="U73" s="1064"/>
      <c r="V73" s="1064">
        <v>245795</v>
      </c>
      <c r="W73" s="1064"/>
      <c r="X73" s="1064"/>
      <c r="Y73" s="1064"/>
      <c r="Z73" s="1064"/>
      <c r="AA73" s="1064">
        <v>16031</v>
      </c>
      <c r="AB73" s="1064"/>
      <c r="AC73" s="1064"/>
      <c r="AD73" s="1064"/>
      <c r="AE73" s="1064"/>
      <c r="AF73" s="1064">
        <v>16031</v>
      </c>
      <c r="AG73" s="1064"/>
      <c r="AH73" s="1064"/>
      <c r="AI73" s="1064"/>
      <c r="AJ73" s="1064"/>
      <c r="AK73" s="1064" t="s">
        <v>599</v>
      </c>
      <c r="AL73" s="1064"/>
      <c r="AM73" s="1064"/>
      <c r="AN73" s="1064"/>
      <c r="AO73" s="1064"/>
      <c r="AP73" s="1064" t="s">
        <v>599</v>
      </c>
      <c r="AQ73" s="1064"/>
      <c r="AR73" s="1064"/>
      <c r="AS73" s="1064"/>
      <c r="AT73" s="1064"/>
      <c r="AU73" s="1064" t="s">
        <v>599</v>
      </c>
      <c r="AV73" s="1064"/>
      <c r="AW73" s="1064"/>
      <c r="AX73" s="1064"/>
      <c r="AY73" s="1064"/>
      <c r="AZ73" s="1065"/>
      <c r="BA73" s="1065"/>
      <c r="BB73" s="1065"/>
      <c r="BC73" s="1065"/>
      <c r="BD73" s="1066"/>
      <c r="BE73" s="265"/>
      <c r="BF73" s="265"/>
      <c r="BG73" s="265"/>
      <c r="BH73" s="265"/>
      <c r="BI73" s="265"/>
      <c r="BJ73" s="265"/>
      <c r="BK73" s="265"/>
      <c r="BL73" s="265"/>
      <c r="BM73" s="265"/>
      <c r="BN73" s="265"/>
      <c r="BO73" s="265"/>
      <c r="BP73" s="265"/>
      <c r="BQ73" s="262">
        <v>67</v>
      </c>
      <c r="BR73" s="267"/>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6"/>
    </row>
    <row r="74" spans="1:131" s="247" customFormat="1" ht="26.25" customHeight="1" x14ac:dyDescent="0.15">
      <c r="A74" s="261">
        <v>7</v>
      </c>
      <c r="B74" s="1067" t="s">
        <v>590</v>
      </c>
      <c r="C74" s="1068"/>
      <c r="D74" s="1068"/>
      <c r="E74" s="1068"/>
      <c r="F74" s="1068"/>
      <c r="G74" s="1068"/>
      <c r="H74" s="1068"/>
      <c r="I74" s="1068"/>
      <c r="J74" s="1068"/>
      <c r="K74" s="1068"/>
      <c r="L74" s="1068"/>
      <c r="M74" s="1068"/>
      <c r="N74" s="1068"/>
      <c r="O74" s="1068"/>
      <c r="P74" s="1069"/>
      <c r="Q74" s="1070">
        <v>37</v>
      </c>
      <c r="R74" s="1064"/>
      <c r="S74" s="1064"/>
      <c r="T74" s="1064"/>
      <c r="U74" s="1064"/>
      <c r="V74" s="1064">
        <v>31</v>
      </c>
      <c r="W74" s="1064"/>
      <c r="X74" s="1064"/>
      <c r="Y74" s="1064"/>
      <c r="Z74" s="1064"/>
      <c r="AA74" s="1064">
        <v>6</v>
      </c>
      <c r="AB74" s="1064"/>
      <c r="AC74" s="1064"/>
      <c r="AD74" s="1064"/>
      <c r="AE74" s="1064"/>
      <c r="AF74" s="1064">
        <v>6</v>
      </c>
      <c r="AG74" s="1064"/>
      <c r="AH74" s="1064"/>
      <c r="AI74" s="1064"/>
      <c r="AJ74" s="1064"/>
      <c r="AK74" s="1064" t="s">
        <v>599</v>
      </c>
      <c r="AL74" s="1064"/>
      <c r="AM74" s="1064"/>
      <c r="AN74" s="1064"/>
      <c r="AO74" s="1064"/>
      <c r="AP74" s="1064" t="s">
        <v>599</v>
      </c>
      <c r="AQ74" s="1064"/>
      <c r="AR74" s="1064"/>
      <c r="AS74" s="1064"/>
      <c r="AT74" s="1064"/>
      <c r="AU74" s="1064" t="s">
        <v>599</v>
      </c>
      <c r="AV74" s="1064"/>
      <c r="AW74" s="1064"/>
      <c r="AX74" s="1064"/>
      <c r="AY74" s="1064"/>
      <c r="AZ74" s="1065" t="s">
        <v>598</v>
      </c>
      <c r="BA74" s="1065"/>
      <c r="BB74" s="1065"/>
      <c r="BC74" s="1065"/>
      <c r="BD74" s="1066"/>
      <c r="BE74" s="265"/>
      <c r="BF74" s="265"/>
      <c r="BG74" s="265"/>
      <c r="BH74" s="265"/>
      <c r="BI74" s="265"/>
      <c r="BJ74" s="265"/>
      <c r="BK74" s="265"/>
      <c r="BL74" s="265"/>
      <c r="BM74" s="265"/>
      <c r="BN74" s="265"/>
      <c r="BO74" s="265"/>
      <c r="BP74" s="265"/>
      <c r="BQ74" s="262">
        <v>68</v>
      </c>
      <c r="BR74" s="267"/>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6"/>
    </row>
    <row r="75" spans="1:131" s="247" customFormat="1" ht="26.25" customHeight="1" x14ac:dyDescent="0.15">
      <c r="A75" s="261">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5"/>
      <c r="BF75" s="265"/>
      <c r="BG75" s="265"/>
      <c r="BH75" s="265"/>
      <c r="BI75" s="265"/>
      <c r="BJ75" s="265"/>
      <c r="BK75" s="265"/>
      <c r="BL75" s="265"/>
      <c r="BM75" s="265"/>
      <c r="BN75" s="265"/>
      <c r="BO75" s="265"/>
      <c r="BP75" s="265"/>
      <c r="BQ75" s="262">
        <v>69</v>
      </c>
      <c r="BR75" s="267"/>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6"/>
    </row>
    <row r="76" spans="1:131" s="247" customFormat="1" ht="26.25" customHeight="1" x14ac:dyDescent="0.15">
      <c r="A76" s="261">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5"/>
      <c r="BF76" s="265"/>
      <c r="BG76" s="265"/>
      <c r="BH76" s="265"/>
      <c r="BI76" s="265"/>
      <c r="BJ76" s="265"/>
      <c r="BK76" s="265"/>
      <c r="BL76" s="265"/>
      <c r="BM76" s="265"/>
      <c r="BN76" s="265"/>
      <c r="BO76" s="265"/>
      <c r="BP76" s="265"/>
      <c r="BQ76" s="262">
        <v>70</v>
      </c>
      <c r="BR76" s="267"/>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6"/>
    </row>
    <row r="77" spans="1:131" s="247" customFormat="1" ht="26.25" customHeight="1" x14ac:dyDescent="0.15">
      <c r="A77" s="261">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5"/>
      <c r="BF77" s="265"/>
      <c r="BG77" s="265"/>
      <c r="BH77" s="265"/>
      <c r="BI77" s="265"/>
      <c r="BJ77" s="265"/>
      <c r="BK77" s="265"/>
      <c r="BL77" s="265"/>
      <c r="BM77" s="265"/>
      <c r="BN77" s="265"/>
      <c r="BO77" s="265"/>
      <c r="BP77" s="265"/>
      <c r="BQ77" s="262">
        <v>71</v>
      </c>
      <c r="BR77" s="267"/>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6"/>
    </row>
    <row r="78" spans="1:131" s="247" customFormat="1" ht="26.25" customHeight="1" x14ac:dyDescent="0.15">
      <c r="A78" s="261">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5"/>
      <c r="BF78" s="265"/>
      <c r="BG78" s="265"/>
      <c r="BH78" s="265"/>
      <c r="BI78" s="265"/>
      <c r="BJ78" s="268"/>
      <c r="BK78" s="268"/>
      <c r="BL78" s="268"/>
      <c r="BM78" s="268"/>
      <c r="BN78" s="268"/>
      <c r="BO78" s="265"/>
      <c r="BP78" s="265"/>
      <c r="BQ78" s="262">
        <v>72</v>
      </c>
      <c r="BR78" s="267"/>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6"/>
    </row>
    <row r="79" spans="1:131" s="247" customFormat="1" ht="26.25" customHeight="1" x14ac:dyDescent="0.15">
      <c r="A79" s="261">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5"/>
      <c r="BF79" s="265"/>
      <c r="BG79" s="265"/>
      <c r="BH79" s="265"/>
      <c r="BI79" s="265"/>
      <c r="BJ79" s="268"/>
      <c r="BK79" s="268"/>
      <c r="BL79" s="268"/>
      <c r="BM79" s="268"/>
      <c r="BN79" s="268"/>
      <c r="BO79" s="265"/>
      <c r="BP79" s="265"/>
      <c r="BQ79" s="262">
        <v>73</v>
      </c>
      <c r="BR79" s="267"/>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6"/>
    </row>
    <row r="80" spans="1:131" s="247" customFormat="1" ht="26.25" customHeight="1" x14ac:dyDescent="0.15">
      <c r="A80" s="261">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5"/>
      <c r="BF80" s="265"/>
      <c r="BG80" s="265"/>
      <c r="BH80" s="265"/>
      <c r="BI80" s="265"/>
      <c r="BJ80" s="265"/>
      <c r="BK80" s="265"/>
      <c r="BL80" s="265"/>
      <c r="BM80" s="265"/>
      <c r="BN80" s="265"/>
      <c r="BO80" s="265"/>
      <c r="BP80" s="265"/>
      <c r="BQ80" s="262">
        <v>74</v>
      </c>
      <c r="BR80" s="267"/>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6"/>
    </row>
    <row r="81" spans="1:131" s="247" customFormat="1" ht="26.25" customHeight="1" x14ac:dyDescent="0.15">
      <c r="A81" s="261">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5"/>
      <c r="BF81" s="265"/>
      <c r="BG81" s="265"/>
      <c r="BH81" s="265"/>
      <c r="BI81" s="265"/>
      <c r="BJ81" s="265"/>
      <c r="BK81" s="265"/>
      <c r="BL81" s="265"/>
      <c r="BM81" s="265"/>
      <c r="BN81" s="265"/>
      <c r="BO81" s="265"/>
      <c r="BP81" s="265"/>
      <c r="BQ81" s="262">
        <v>75</v>
      </c>
      <c r="BR81" s="267"/>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6"/>
    </row>
    <row r="82" spans="1:131" s="247" customFormat="1" ht="26.25" customHeight="1" x14ac:dyDescent="0.15">
      <c r="A82" s="261">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5"/>
      <c r="BF82" s="265"/>
      <c r="BG82" s="265"/>
      <c r="BH82" s="265"/>
      <c r="BI82" s="265"/>
      <c r="BJ82" s="265"/>
      <c r="BK82" s="265"/>
      <c r="BL82" s="265"/>
      <c r="BM82" s="265"/>
      <c r="BN82" s="265"/>
      <c r="BO82" s="265"/>
      <c r="BP82" s="265"/>
      <c r="BQ82" s="262">
        <v>76</v>
      </c>
      <c r="BR82" s="267"/>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6"/>
    </row>
    <row r="83" spans="1:131" s="247" customFormat="1" ht="26.25" customHeight="1" x14ac:dyDescent="0.15">
      <c r="A83" s="261">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5"/>
      <c r="BF83" s="265"/>
      <c r="BG83" s="265"/>
      <c r="BH83" s="265"/>
      <c r="BI83" s="265"/>
      <c r="BJ83" s="265"/>
      <c r="BK83" s="265"/>
      <c r="BL83" s="265"/>
      <c r="BM83" s="265"/>
      <c r="BN83" s="265"/>
      <c r="BO83" s="265"/>
      <c r="BP83" s="265"/>
      <c r="BQ83" s="262">
        <v>77</v>
      </c>
      <c r="BR83" s="267"/>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6"/>
    </row>
    <row r="84" spans="1:131" s="247" customFormat="1" ht="26.25" customHeight="1" x14ac:dyDescent="0.15">
      <c r="A84" s="261">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5"/>
      <c r="BF84" s="265"/>
      <c r="BG84" s="265"/>
      <c r="BH84" s="265"/>
      <c r="BI84" s="265"/>
      <c r="BJ84" s="265"/>
      <c r="BK84" s="265"/>
      <c r="BL84" s="265"/>
      <c r="BM84" s="265"/>
      <c r="BN84" s="265"/>
      <c r="BO84" s="265"/>
      <c r="BP84" s="265"/>
      <c r="BQ84" s="262">
        <v>78</v>
      </c>
      <c r="BR84" s="267"/>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6"/>
    </row>
    <row r="85" spans="1:131" s="247" customFormat="1" ht="26.25" customHeight="1" x14ac:dyDescent="0.15">
      <c r="A85" s="261">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5"/>
      <c r="BF85" s="265"/>
      <c r="BG85" s="265"/>
      <c r="BH85" s="265"/>
      <c r="BI85" s="265"/>
      <c r="BJ85" s="265"/>
      <c r="BK85" s="265"/>
      <c r="BL85" s="265"/>
      <c r="BM85" s="265"/>
      <c r="BN85" s="265"/>
      <c r="BO85" s="265"/>
      <c r="BP85" s="265"/>
      <c r="BQ85" s="262">
        <v>79</v>
      </c>
      <c r="BR85" s="267"/>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6"/>
    </row>
    <row r="86" spans="1:131" s="247" customFormat="1" ht="26.25" customHeight="1" x14ac:dyDescent="0.15">
      <c r="A86" s="261">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5"/>
      <c r="BF86" s="265"/>
      <c r="BG86" s="265"/>
      <c r="BH86" s="265"/>
      <c r="BI86" s="265"/>
      <c r="BJ86" s="265"/>
      <c r="BK86" s="265"/>
      <c r="BL86" s="265"/>
      <c r="BM86" s="265"/>
      <c r="BN86" s="265"/>
      <c r="BO86" s="265"/>
      <c r="BP86" s="265"/>
      <c r="BQ86" s="262">
        <v>80</v>
      </c>
      <c r="BR86" s="267"/>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6"/>
    </row>
    <row r="87" spans="1:131" s="247" customFormat="1" ht="26.25" customHeight="1" x14ac:dyDescent="0.15">
      <c r="A87" s="269">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5"/>
      <c r="BF87" s="265"/>
      <c r="BG87" s="265"/>
      <c r="BH87" s="265"/>
      <c r="BI87" s="265"/>
      <c r="BJ87" s="265"/>
      <c r="BK87" s="265"/>
      <c r="BL87" s="265"/>
      <c r="BM87" s="265"/>
      <c r="BN87" s="265"/>
      <c r="BO87" s="265"/>
      <c r="BP87" s="265"/>
      <c r="BQ87" s="262">
        <v>81</v>
      </c>
      <c r="BR87" s="267"/>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6"/>
    </row>
    <row r="88" spans="1:131" s="247" customFormat="1" ht="26.25" customHeight="1" thickBot="1" x14ac:dyDescent="0.2">
      <c r="A88" s="264" t="s">
        <v>394</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16427</v>
      </c>
      <c r="AG88" s="1052"/>
      <c r="AH88" s="1052"/>
      <c r="AI88" s="1052"/>
      <c r="AJ88" s="1052"/>
      <c r="AK88" s="1056"/>
      <c r="AL88" s="1056"/>
      <c r="AM88" s="1056"/>
      <c r="AN88" s="1056"/>
      <c r="AO88" s="1056"/>
      <c r="AP88" s="1052">
        <v>3605</v>
      </c>
      <c r="AQ88" s="1052"/>
      <c r="AR88" s="1052"/>
      <c r="AS88" s="1052"/>
      <c r="AT88" s="1052"/>
      <c r="AU88" s="1052">
        <v>28</v>
      </c>
      <c r="AV88" s="1052"/>
      <c r="AW88" s="1052"/>
      <c r="AX88" s="1052"/>
      <c r="AY88" s="1052"/>
      <c r="AZ88" s="1053"/>
      <c r="BA88" s="1053"/>
      <c r="BB88" s="1053"/>
      <c r="BC88" s="1053"/>
      <c r="BD88" s="1054"/>
      <c r="BE88" s="265"/>
      <c r="BF88" s="265"/>
      <c r="BG88" s="265"/>
      <c r="BH88" s="265"/>
      <c r="BI88" s="265"/>
      <c r="BJ88" s="265"/>
      <c r="BK88" s="265"/>
      <c r="BL88" s="265"/>
      <c r="BM88" s="265"/>
      <c r="BN88" s="265"/>
      <c r="BO88" s="265"/>
      <c r="BP88" s="265"/>
      <c r="BQ88" s="262">
        <v>82</v>
      </c>
      <c r="BR88" s="267"/>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150</v>
      </c>
      <c r="CS102" s="1044"/>
      <c r="CT102" s="1044"/>
      <c r="CU102" s="1044"/>
      <c r="CV102" s="1045"/>
      <c r="CW102" s="1043">
        <v>0</v>
      </c>
      <c r="CX102" s="1044"/>
      <c r="CY102" s="1044"/>
      <c r="CZ102" s="1044"/>
      <c r="DA102" s="1045"/>
      <c r="DB102" s="1043">
        <v>16</v>
      </c>
      <c r="DC102" s="1044"/>
      <c r="DD102" s="1044"/>
      <c r="DE102" s="1044"/>
      <c r="DF102" s="1045"/>
      <c r="DG102" s="1043" t="s">
        <v>606</v>
      </c>
      <c r="DH102" s="1044"/>
      <c r="DI102" s="1044"/>
      <c r="DJ102" s="1044"/>
      <c r="DK102" s="1045"/>
      <c r="DL102" s="1043" t="s">
        <v>606</v>
      </c>
      <c r="DM102" s="1044"/>
      <c r="DN102" s="1044"/>
      <c r="DO102" s="1044"/>
      <c r="DP102" s="1045"/>
      <c r="DQ102" s="1043" t="s">
        <v>606</v>
      </c>
      <c r="DR102" s="1044"/>
      <c r="DS102" s="1044"/>
      <c r="DT102" s="1044"/>
      <c r="DU102" s="1045"/>
      <c r="DV102" s="1026"/>
      <c r="DW102" s="1027"/>
      <c r="DX102" s="1027"/>
      <c r="DY102" s="1027"/>
      <c r="DZ102" s="102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6"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431</v>
      </c>
      <c r="AG109" s="987"/>
      <c r="AH109" s="987"/>
      <c r="AI109" s="987"/>
      <c r="AJ109" s="988"/>
      <c r="AK109" s="989" t="s">
        <v>310</v>
      </c>
      <c r="AL109" s="987"/>
      <c r="AM109" s="987"/>
      <c r="AN109" s="987"/>
      <c r="AO109" s="988"/>
      <c r="AP109" s="989" t="s">
        <v>432</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431</v>
      </c>
      <c r="BW109" s="987"/>
      <c r="BX109" s="987"/>
      <c r="BY109" s="987"/>
      <c r="BZ109" s="988"/>
      <c r="CA109" s="989" t="s">
        <v>310</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431</v>
      </c>
      <c r="DM109" s="987"/>
      <c r="DN109" s="987"/>
      <c r="DO109" s="987"/>
      <c r="DP109" s="988"/>
      <c r="DQ109" s="989" t="s">
        <v>310</v>
      </c>
      <c r="DR109" s="987"/>
      <c r="DS109" s="987"/>
      <c r="DT109" s="987"/>
      <c r="DU109" s="988"/>
      <c r="DV109" s="989" t="s">
        <v>432</v>
      </c>
      <c r="DW109" s="987"/>
      <c r="DX109" s="987"/>
      <c r="DY109" s="987"/>
      <c r="DZ109" s="1018"/>
    </row>
    <row r="110" spans="1:131" s="246"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246326</v>
      </c>
      <c r="AB110" s="980"/>
      <c r="AC110" s="980"/>
      <c r="AD110" s="980"/>
      <c r="AE110" s="981"/>
      <c r="AF110" s="982">
        <v>260012</v>
      </c>
      <c r="AG110" s="980"/>
      <c r="AH110" s="980"/>
      <c r="AI110" s="980"/>
      <c r="AJ110" s="981"/>
      <c r="AK110" s="982">
        <v>295511</v>
      </c>
      <c r="AL110" s="980"/>
      <c r="AM110" s="980"/>
      <c r="AN110" s="980"/>
      <c r="AO110" s="981"/>
      <c r="AP110" s="983">
        <v>21.9</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2775033</v>
      </c>
      <c r="BR110" s="927"/>
      <c r="BS110" s="927"/>
      <c r="BT110" s="927"/>
      <c r="BU110" s="927"/>
      <c r="BV110" s="927">
        <v>3377955</v>
      </c>
      <c r="BW110" s="927"/>
      <c r="BX110" s="927"/>
      <c r="BY110" s="927"/>
      <c r="BZ110" s="927"/>
      <c r="CA110" s="927">
        <v>3398176</v>
      </c>
      <c r="CB110" s="927"/>
      <c r="CC110" s="927"/>
      <c r="CD110" s="927"/>
      <c r="CE110" s="927"/>
      <c r="CF110" s="951">
        <v>251.4</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238</v>
      </c>
      <c r="DH110" s="927"/>
      <c r="DI110" s="927"/>
      <c r="DJ110" s="927"/>
      <c r="DK110" s="927"/>
      <c r="DL110" s="927" t="s">
        <v>238</v>
      </c>
      <c r="DM110" s="927"/>
      <c r="DN110" s="927"/>
      <c r="DO110" s="927"/>
      <c r="DP110" s="927"/>
      <c r="DQ110" s="927" t="s">
        <v>238</v>
      </c>
      <c r="DR110" s="927"/>
      <c r="DS110" s="927"/>
      <c r="DT110" s="927"/>
      <c r="DU110" s="927"/>
      <c r="DV110" s="928" t="s">
        <v>238</v>
      </c>
      <c r="DW110" s="928"/>
      <c r="DX110" s="928"/>
      <c r="DY110" s="928"/>
      <c r="DZ110" s="929"/>
    </row>
    <row r="111" spans="1:131" s="246"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238</v>
      </c>
      <c r="AG111" s="1008"/>
      <c r="AH111" s="1008"/>
      <c r="AI111" s="1008"/>
      <c r="AJ111" s="1009"/>
      <c r="AK111" s="1010" t="s">
        <v>238</v>
      </c>
      <c r="AL111" s="1008"/>
      <c r="AM111" s="1008"/>
      <c r="AN111" s="1008"/>
      <c r="AO111" s="1009"/>
      <c r="AP111" s="1011" t="s">
        <v>440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1093</v>
      </c>
      <c r="BR111" s="899"/>
      <c r="BS111" s="899"/>
      <c r="BT111" s="899"/>
      <c r="BU111" s="899"/>
      <c r="BV111" s="899">
        <v>976</v>
      </c>
      <c r="BW111" s="899"/>
      <c r="BX111" s="899"/>
      <c r="BY111" s="899"/>
      <c r="BZ111" s="899"/>
      <c r="CA111" s="899">
        <v>976</v>
      </c>
      <c r="CB111" s="899"/>
      <c r="CC111" s="899"/>
      <c r="CD111" s="899"/>
      <c r="CE111" s="899"/>
      <c r="CF111" s="960">
        <v>0.1</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396</v>
      </c>
      <c r="DH111" s="899"/>
      <c r="DI111" s="899"/>
      <c r="DJ111" s="899"/>
      <c r="DK111" s="899"/>
      <c r="DL111" s="899" t="s">
        <v>439</v>
      </c>
      <c r="DM111" s="899"/>
      <c r="DN111" s="899"/>
      <c r="DO111" s="899"/>
      <c r="DP111" s="899"/>
      <c r="DQ111" s="899" t="s">
        <v>238</v>
      </c>
      <c r="DR111" s="899"/>
      <c r="DS111" s="899"/>
      <c r="DT111" s="899"/>
      <c r="DU111" s="899"/>
      <c r="DV111" s="876" t="s">
        <v>238</v>
      </c>
      <c r="DW111" s="876"/>
      <c r="DX111" s="876"/>
      <c r="DY111" s="876"/>
      <c r="DZ111" s="877"/>
    </row>
    <row r="112" spans="1:131" s="246"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238</v>
      </c>
      <c r="AB112" s="862"/>
      <c r="AC112" s="862"/>
      <c r="AD112" s="862"/>
      <c r="AE112" s="863"/>
      <c r="AF112" s="864" t="s">
        <v>238</v>
      </c>
      <c r="AG112" s="862"/>
      <c r="AH112" s="862"/>
      <c r="AI112" s="862"/>
      <c r="AJ112" s="863"/>
      <c r="AK112" s="864" t="s">
        <v>238</v>
      </c>
      <c r="AL112" s="862"/>
      <c r="AM112" s="862"/>
      <c r="AN112" s="862"/>
      <c r="AO112" s="863"/>
      <c r="AP112" s="909" t="s">
        <v>396</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1102123</v>
      </c>
      <c r="BR112" s="899"/>
      <c r="BS112" s="899"/>
      <c r="BT112" s="899"/>
      <c r="BU112" s="899"/>
      <c r="BV112" s="899">
        <v>1046215</v>
      </c>
      <c r="BW112" s="899"/>
      <c r="BX112" s="899"/>
      <c r="BY112" s="899"/>
      <c r="BZ112" s="899"/>
      <c r="CA112" s="899">
        <v>964322</v>
      </c>
      <c r="CB112" s="899"/>
      <c r="CC112" s="899"/>
      <c r="CD112" s="899"/>
      <c r="CE112" s="899"/>
      <c r="CF112" s="960">
        <v>71.3</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238</v>
      </c>
      <c r="DH112" s="899"/>
      <c r="DI112" s="899"/>
      <c r="DJ112" s="899"/>
      <c r="DK112" s="899"/>
      <c r="DL112" s="899" t="s">
        <v>396</v>
      </c>
      <c r="DM112" s="899"/>
      <c r="DN112" s="899"/>
      <c r="DO112" s="899"/>
      <c r="DP112" s="899"/>
      <c r="DQ112" s="899" t="s">
        <v>439</v>
      </c>
      <c r="DR112" s="899"/>
      <c r="DS112" s="899"/>
      <c r="DT112" s="899"/>
      <c r="DU112" s="899"/>
      <c r="DV112" s="876" t="s">
        <v>238</v>
      </c>
      <c r="DW112" s="876"/>
      <c r="DX112" s="876"/>
      <c r="DY112" s="876"/>
      <c r="DZ112" s="877"/>
    </row>
    <row r="113" spans="1:130" s="246"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128025</v>
      </c>
      <c r="AB113" s="1008"/>
      <c r="AC113" s="1008"/>
      <c r="AD113" s="1008"/>
      <c r="AE113" s="1009"/>
      <c r="AF113" s="1010">
        <v>139791</v>
      </c>
      <c r="AG113" s="1008"/>
      <c r="AH113" s="1008"/>
      <c r="AI113" s="1008"/>
      <c r="AJ113" s="1009"/>
      <c r="AK113" s="1010">
        <v>149999</v>
      </c>
      <c r="AL113" s="1008"/>
      <c r="AM113" s="1008"/>
      <c r="AN113" s="1008"/>
      <c r="AO113" s="1009"/>
      <c r="AP113" s="1011">
        <v>11.1</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19428</v>
      </c>
      <c r="BR113" s="899"/>
      <c r="BS113" s="899"/>
      <c r="BT113" s="899"/>
      <c r="BU113" s="899"/>
      <c r="BV113" s="899">
        <v>25196</v>
      </c>
      <c r="BW113" s="899"/>
      <c r="BX113" s="899"/>
      <c r="BY113" s="899"/>
      <c r="BZ113" s="899"/>
      <c r="CA113" s="899">
        <v>27584</v>
      </c>
      <c r="CB113" s="899"/>
      <c r="CC113" s="899"/>
      <c r="CD113" s="899"/>
      <c r="CE113" s="899"/>
      <c r="CF113" s="960">
        <v>2</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396</v>
      </c>
      <c r="DM113" s="862"/>
      <c r="DN113" s="862"/>
      <c r="DO113" s="862"/>
      <c r="DP113" s="863"/>
      <c r="DQ113" s="864" t="s">
        <v>440</v>
      </c>
      <c r="DR113" s="862"/>
      <c r="DS113" s="862"/>
      <c r="DT113" s="862"/>
      <c r="DU113" s="863"/>
      <c r="DV113" s="909" t="s">
        <v>439</v>
      </c>
      <c r="DW113" s="910"/>
      <c r="DX113" s="910"/>
      <c r="DY113" s="910"/>
      <c r="DZ113" s="911"/>
    </row>
    <row r="114" spans="1:130" s="246"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5018</v>
      </c>
      <c r="AB114" s="862"/>
      <c r="AC114" s="862"/>
      <c r="AD114" s="862"/>
      <c r="AE114" s="863"/>
      <c r="AF114" s="864">
        <v>2740</v>
      </c>
      <c r="AG114" s="862"/>
      <c r="AH114" s="862"/>
      <c r="AI114" s="862"/>
      <c r="AJ114" s="863"/>
      <c r="AK114" s="864">
        <v>4470</v>
      </c>
      <c r="AL114" s="862"/>
      <c r="AM114" s="862"/>
      <c r="AN114" s="862"/>
      <c r="AO114" s="863"/>
      <c r="AP114" s="909">
        <v>0.3</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178729</v>
      </c>
      <c r="BR114" s="899"/>
      <c r="BS114" s="899"/>
      <c r="BT114" s="899"/>
      <c r="BU114" s="899"/>
      <c r="BV114" s="899">
        <v>271001</v>
      </c>
      <c r="BW114" s="899"/>
      <c r="BX114" s="899"/>
      <c r="BY114" s="899"/>
      <c r="BZ114" s="899"/>
      <c r="CA114" s="899">
        <v>202526</v>
      </c>
      <c r="CB114" s="899"/>
      <c r="CC114" s="899"/>
      <c r="CD114" s="899"/>
      <c r="CE114" s="899"/>
      <c r="CF114" s="960">
        <v>15</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238</v>
      </c>
      <c r="DH114" s="862"/>
      <c r="DI114" s="862"/>
      <c r="DJ114" s="862"/>
      <c r="DK114" s="863"/>
      <c r="DL114" s="864" t="s">
        <v>238</v>
      </c>
      <c r="DM114" s="862"/>
      <c r="DN114" s="862"/>
      <c r="DO114" s="862"/>
      <c r="DP114" s="863"/>
      <c r="DQ114" s="864" t="s">
        <v>238</v>
      </c>
      <c r="DR114" s="862"/>
      <c r="DS114" s="862"/>
      <c r="DT114" s="862"/>
      <c r="DU114" s="863"/>
      <c r="DV114" s="909" t="s">
        <v>238</v>
      </c>
      <c r="DW114" s="910"/>
      <c r="DX114" s="910"/>
      <c r="DY114" s="910"/>
      <c r="DZ114" s="911"/>
    </row>
    <row r="115" spans="1:130" s="246"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134</v>
      </c>
      <c r="AB115" s="1008"/>
      <c r="AC115" s="1008"/>
      <c r="AD115" s="1008"/>
      <c r="AE115" s="1009"/>
      <c r="AF115" s="1010">
        <v>134</v>
      </c>
      <c r="AG115" s="1008"/>
      <c r="AH115" s="1008"/>
      <c r="AI115" s="1008"/>
      <c r="AJ115" s="1009"/>
      <c r="AK115" s="1010">
        <v>134</v>
      </c>
      <c r="AL115" s="1008"/>
      <c r="AM115" s="1008"/>
      <c r="AN115" s="1008"/>
      <c r="AO115" s="1009"/>
      <c r="AP115" s="1011">
        <v>0</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238</v>
      </c>
      <c r="BR115" s="899"/>
      <c r="BS115" s="899"/>
      <c r="BT115" s="899"/>
      <c r="BU115" s="899"/>
      <c r="BV115" s="899" t="s">
        <v>238</v>
      </c>
      <c r="BW115" s="899"/>
      <c r="BX115" s="899"/>
      <c r="BY115" s="899"/>
      <c r="BZ115" s="899"/>
      <c r="CA115" s="899" t="s">
        <v>238</v>
      </c>
      <c r="CB115" s="899"/>
      <c r="CC115" s="899"/>
      <c r="CD115" s="899"/>
      <c r="CE115" s="899"/>
      <c r="CF115" s="960" t="s">
        <v>238</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238</v>
      </c>
      <c r="DH115" s="862"/>
      <c r="DI115" s="862"/>
      <c r="DJ115" s="862"/>
      <c r="DK115" s="863"/>
      <c r="DL115" s="864" t="s">
        <v>238</v>
      </c>
      <c r="DM115" s="862"/>
      <c r="DN115" s="862"/>
      <c r="DO115" s="862"/>
      <c r="DP115" s="863"/>
      <c r="DQ115" s="864" t="s">
        <v>396</v>
      </c>
      <c r="DR115" s="862"/>
      <c r="DS115" s="862"/>
      <c r="DT115" s="862"/>
      <c r="DU115" s="863"/>
      <c r="DV115" s="909" t="s">
        <v>238</v>
      </c>
      <c r="DW115" s="910"/>
      <c r="DX115" s="910"/>
      <c r="DY115" s="910"/>
      <c r="DZ115" s="911"/>
    </row>
    <row r="116" spans="1:130" s="246"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238</v>
      </c>
      <c r="AB116" s="862"/>
      <c r="AC116" s="862"/>
      <c r="AD116" s="862"/>
      <c r="AE116" s="863"/>
      <c r="AF116" s="864" t="s">
        <v>439</v>
      </c>
      <c r="AG116" s="862"/>
      <c r="AH116" s="862"/>
      <c r="AI116" s="862"/>
      <c r="AJ116" s="863"/>
      <c r="AK116" s="864" t="s">
        <v>440</v>
      </c>
      <c r="AL116" s="862"/>
      <c r="AM116" s="862"/>
      <c r="AN116" s="862"/>
      <c r="AO116" s="863"/>
      <c r="AP116" s="909" t="s">
        <v>238</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439</v>
      </c>
      <c r="BR116" s="899"/>
      <c r="BS116" s="899"/>
      <c r="BT116" s="899"/>
      <c r="BU116" s="899"/>
      <c r="BV116" s="899" t="s">
        <v>238</v>
      </c>
      <c r="BW116" s="899"/>
      <c r="BX116" s="899"/>
      <c r="BY116" s="899"/>
      <c r="BZ116" s="899"/>
      <c r="CA116" s="899" t="s">
        <v>439</v>
      </c>
      <c r="CB116" s="899"/>
      <c r="CC116" s="899"/>
      <c r="CD116" s="899"/>
      <c r="CE116" s="899"/>
      <c r="CF116" s="960" t="s">
        <v>439</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238</v>
      </c>
      <c r="DH116" s="862"/>
      <c r="DI116" s="862"/>
      <c r="DJ116" s="862"/>
      <c r="DK116" s="863"/>
      <c r="DL116" s="864" t="s">
        <v>238</v>
      </c>
      <c r="DM116" s="862"/>
      <c r="DN116" s="862"/>
      <c r="DO116" s="862"/>
      <c r="DP116" s="863"/>
      <c r="DQ116" s="864" t="s">
        <v>238</v>
      </c>
      <c r="DR116" s="862"/>
      <c r="DS116" s="862"/>
      <c r="DT116" s="862"/>
      <c r="DU116" s="863"/>
      <c r="DV116" s="909" t="s">
        <v>238</v>
      </c>
      <c r="DW116" s="910"/>
      <c r="DX116" s="910"/>
      <c r="DY116" s="910"/>
      <c r="DZ116" s="911"/>
    </row>
    <row r="117" spans="1:130" s="246"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379503</v>
      </c>
      <c r="AB117" s="994"/>
      <c r="AC117" s="994"/>
      <c r="AD117" s="994"/>
      <c r="AE117" s="995"/>
      <c r="AF117" s="996">
        <v>402677</v>
      </c>
      <c r="AG117" s="994"/>
      <c r="AH117" s="994"/>
      <c r="AI117" s="994"/>
      <c r="AJ117" s="995"/>
      <c r="AK117" s="996">
        <v>450114</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396</v>
      </c>
      <c r="BR117" s="899"/>
      <c r="BS117" s="899"/>
      <c r="BT117" s="899"/>
      <c r="BU117" s="899"/>
      <c r="BV117" s="899" t="s">
        <v>238</v>
      </c>
      <c r="BW117" s="899"/>
      <c r="BX117" s="899"/>
      <c r="BY117" s="899"/>
      <c r="BZ117" s="899"/>
      <c r="CA117" s="899" t="s">
        <v>396</v>
      </c>
      <c r="CB117" s="899"/>
      <c r="CC117" s="899"/>
      <c r="CD117" s="899"/>
      <c r="CE117" s="899"/>
      <c r="CF117" s="960" t="s">
        <v>396</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396</v>
      </c>
      <c r="DH117" s="862"/>
      <c r="DI117" s="862"/>
      <c r="DJ117" s="862"/>
      <c r="DK117" s="863"/>
      <c r="DL117" s="864" t="s">
        <v>396</v>
      </c>
      <c r="DM117" s="862"/>
      <c r="DN117" s="862"/>
      <c r="DO117" s="862"/>
      <c r="DP117" s="863"/>
      <c r="DQ117" s="864" t="s">
        <v>396</v>
      </c>
      <c r="DR117" s="862"/>
      <c r="DS117" s="862"/>
      <c r="DT117" s="862"/>
      <c r="DU117" s="863"/>
      <c r="DV117" s="909" t="s">
        <v>396</v>
      </c>
      <c r="DW117" s="910"/>
      <c r="DX117" s="910"/>
      <c r="DY117" s="910"/>
      <c r="DZ117" s="911"/>
    </row>
    <row r="118" spans="1:130" s="246"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431</v>
      </c>
      <c r="AG118" s="987"/>
      <c r="AH118" s="987"/>
      <c r="AI118" s="987"/>
      <c r="AJ118" s="988"/>
      <c r="AK118" s="989" t="s">
        <v>310</v>
      </c>
      <c r="AL118" s="987"/>
      <c r="AM118" s="987"/>
      <c r="AN118" s="987"/>
      <c r="AO118" s="988"/>
      <c r="AP118" s="990" t="s">
        <v>432</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396</v>
      </c>
      <c r="BR118" s="930"/>
      <c r="BS118" s="930"/>
      <c r="BT118" s="930"/>
      <c r="BU118" s="930"/>
      <c r="BV118" s="930" t="s">
        <v>238</v>
      </c>
      <c r="BW118" s="930"/>
      <c r="BX118" s="930"/>
      <c r="BY118" s="930"/>
      <c r="BZ118" s="930"/>
      <c r="CA118" s="930" t="s">
        <v>238</v>
      </c>
      <c r="CB118" s="930"/>
      <c r="CC118" s="930"/>
      <c r="CD118" s="930"/>
      <c r="CE118" s="930"/>
      <c r="CF118" s="960" t="s">
        <v>238</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396</v>
      </c>
      <c r="DH118" s="862"/>
      <c r="DI118" s="862"/>
      <c r="DJ118" s="862"/>
      <c r="DK118" s="863"/>
      <c r="DL118" s="864" t="s">
        <v>396</v>
      </c>
      <c r="DM118" s="862"/>
      <c r="DN118" s="862"/>
      <c r="DO118" s="862"/>
      <c r="DP118" s="863"/>
      <c r="DQ118" s="864" t="s">
        <v>396</v>
      </c>
      <c r="DR118" s="862"/>
      <c r="DS118" s="862"/>
      <c r="DT118" s="862"/>
      <c r="DU118" s="863"/>
      <c r="DV118" s="909" t="s">
        <v>238</v>
      </c>
      <c r="DW118" s="910"/>
      <c r="DX118" s="910"/>
      <c r="DY118" s="910"/>
      <c r="DZ118" s="911"/>
    </row>
    <row r="119" spans="1:130" s="246"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396</v>
      </c>
      <c r="AB119" s="980"/>
      <c r="AC119" s="980"/>
      <c r="AD119" s="980"/>
      <c r="AE119" s="981"/>
      <c r="AF119" s="982" t="s">
        <v>396</v>
      </c>
      <c r="AG119" s="980"/>
      <c r="AH119" s="980"/>
      <c r="AI119" s="980"/>
      <c r="AJ119" s="981"/>
      <c r="AK119" s="982" t="s">
        <v>238</v>
      </c>
      <c r="AL119" s="980"/>
      <c r="AM119" s="980"/>
      <c r="AN119" s="980"/>
      <c r="AO119" s="981"/>
      <c r="AP119" s="983" t="s">
        <v>238</v>
      </c>
      <c r="AQ119" s="984"/>
      <c r="AR119" s="984"/>
      <c r="AS119" s="984"/>
      <c r="AT119" s="985"/>
      <c r="AU119" s="1023"/>
      <c r="AV119" s="1024"/>
      <c r="AW119" s="1024"/>
      <c r="AX119" s="1024"/>
      <c r="AY119" s="1024"/>
      <c r="AZ119" s="277" t="s">
        <v>188</v>
      </c>
      <c r="BA119" s="277"/>
      <c r="BB119" s="277"/>
      <c r="BC119" s="277"/>
      <c r="BD119" s="277"/>
      <c r="BE119" s="277"/>
      <c r="BF119" s="277"/>
      <c r="BG119" s="277"/>
      <c r="BH119" s="277"/>
      <c r="BI119" s="277"/>
      <c r="BJ119" s="277"/>
      <c r="BK119" s="277"/>
      <c r="BL119" s="277"/>
      <c r="BM119" s="277"/>
      <c r="BN119" s="277"/>
      <c r="BO119" s="962" t="s">
        <v>464</v>
      </c>
      <c r="BP119" s="963"/>
      <c r="BQ119" s="967">
        <v>4076406</v>
      </c>
      <c r="BR119" s="930"/>
      <c r="BS119" s="930"/>
      <c r="BT119" s="930"/>
      <c r="BU119" s="930"/>
      <c r="BV119" s="930">
        <v>4721343</v>
      </c>
      <c r="BW119" s="930"/>
      <c r="BX119" s="930"/>
      <c r="BY119" s="930"/>
      <c r="BZ119" s="930"/>
      <c r="CA119" s="930">
        <v>4593584</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1093</v>
      </c>
      <c r="DH119" s="845"/>
      <c r="DI119" s="845"/>
      <c r="DJ119" s="845"/>
      <c r="DK119" s="846"/>
      <c r="DL119" s="847">
        <v>976</v>
      </c>
      <c r="DM119" s="845"/>
      <c r="DN119" s="845"/>
      <c r="DO119" s="845"/>
      <c r="DP119" s="846"/>
      <c r="DQ119" s="847">
        <v>976</v>
      </c>
      <c r="DR119" s="845"/>
      <c r="DS119" s="845"/>
      <c r="DT119" s="845"/>
      <c r="DU119" s="846"/>
      <c r="DV119" s="933">
        <v>0.1</v>
      </c>
      <c r="DW119" s="934"/>
      <c r="DX119" s="934"/>
      <c r="DY119" s="934"/>
      <c r="DZ119" s="935"/>
    </row>
    <row r="120" spans="1:130" s="246"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396</v>
      </c>
      <c r="AB120" s="862"/>
      <c r="AC120" s="862"/>
      <c r="AD120" s="862"/>
      <c r="AE120" s="863"/>
      <c r="AF120" s="864" t="s">
        <v>396</v>
      </c>
      <c r="AG120" s="862"/>
      <c r="AH120" s="862"/>
      <c r="AI120" s="862"/>
      <c r="AJ120" s="863"/>
      <c r="AK120" s="864" t="s">
        <v>396</v>
      </c>
      <c r="AL120" s="862"/>
      <c r="AM120" s="862"/>
      <c r="AN120" s="862"/>
      <c r="AO120" s="863"/>
      <c r="AP120" s="909" t="s">
        <v>396</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1228827</v>
      </c>
      <c r="BR120" s="927"/>
      <c r="BS120" s="927"/>
      <c r="BT120" s="927"/>
      <c r="BU120" s="927"/>
      <c r="BV120" s="927">
        <v>1161204</v>
      </c>
      <c r="BW120" s="927"/>
      <c r="BX120" s="927"/>
      <c r="BY120" s="927"/>
      <c r="BZ120" s="927"/>
      <c r="CA120" s="927">
        <v>1177694</v>
      </c>
      <c r="CB120" s="927"/>
      <c r="CC120" s="927"/>
      <c r="CD120" s="927"/>
      <c r="CE120" s="927"/>
      <c r="CF120" s="951">
        <v>87.1</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1023553</v>
      </c>
      <c r="DH120" s="927"/>
      <c r="DI120" s="927"/>
      <c r="DJ120" s="927"/>
      <c r="DK120" s="927"/>
      <c r="DL120" s="927">
        <v>949430</v>
      </c>
      <c r="DM120" s="927"/>
      <c r="DN120" s="927"/>
      <c r="DO120" s="927"/>
      <c r="DP120" s="927"/>
      <c r="DQ120" s="927">
        <v>875913</v>
      </c>
      <c r="DR120" s="927"/>
      <c r="DS120" s="927"/>
      <c r="DT120" s="927"/>
      <c r="DU120" s="927"/>
      <c r="DV120" s="928">
        <v>64.8</v>
      </c>
      <c r="DW120" s="928"/>
      <c r="DX120" s="928"/>
      <c r="DY120" s="928"/>
      <c r="DZ120" s="929"/>
    </row>
    <row r="121" spans="1:130" s="246" customFormat="1" ht="26.25" customHeight="1" x14ac:dyDescent="0.15">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396</v>
      </c>
      <c r="AB121" s="862"/>
      <c r="AC121" s="862"/>
      <c r="AD121" s="862"/>
      <c r="AE121" s="863"/>
      <c r="AF121" s="864" t="s">
        <v>238</v>
      </c>
      <c r="AG121" s="862"/>
      <c r="AH121" s="862"/>
      <c r="AI121" s="862"/>
      <c r="AJ121" s="863"/>
      <c r="AK121" s="864" t="s">
        <v>396</v>
      </c>
      <c r="AL121" s="862"/>
      <c r="AM121" s="862"/>
      <c r="AN121" s="862"/>
      <c r="AO121" s="863"/>
      <c r="AP121" s="909" t="s">
        <v>396</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7181</v>
      </c>
      <c r="BR121" s="899"/>
      <c r="BS121" s="899"/>
      <c r="BT121" s="899"/>
      <c r="BU121" s="899"/>
      <c r="BV121" s="899">
        <v>3972</v>
      </c>
      <c r="BW121" s="899"/>
      <c r="BX121" s="899"/>
      <c r="BY121" s="899"/>
      <c r="BZ121" s="899"/>
      <c r="CA121" s="899">
        <v>716</v>
      </c>
      <c r="CB121" s="899"/>
      <c r="CC121" s="899"/>
      <c r="CD121" s="899"/>
      <c r="CE121" s="899"/>
      <c r="CF121" s="960">
        <v>0.1</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v>96931</v>
      </c>
      <c r="DH121" s="899"/>
      <c r="DI121" s="899"/>
      <c r="DJ121" s="899"/>
      <c r="DK121" s="899"/>
      <c r="DL121" s="899">
        <v>89267</v>
      </c>
      <c r="DM121" s="899"/>
      <c r="DN121" s="899"/>
      <c r="DO121" s="899"/>
      <c r="DP121" s="899"/>
      <c r="DQ121" s="899">
        <v>81451</v>
      </c>
      <c r="DR121" s="899"/>
      <c r="DS121" s="899"/>
      <c r="DT121" s="899"/>
      <c r="DU121" s="899"/>
      <c r="DV121" s="876">
        <v>6</v>
      </c>
      <c r="DW121" s="876"/>
      <c r="DX121" s="876"/>
      <c r="DY121" s="876"/>
      <c r="DZ121" s="877"/>
    </row>
    <row r="122" spans="1:130" s="246"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396</v>
      </c>
      <c r="AB122" s="862"/>
      <c r="AC122" s="862"/>
      <c r="AD122" s="862"/>
      <c r="AE122" s="863"/>
      <c r="AF122" s="864" t="s">
        <v>238</v>
      </c>
      <c r="AG122" s="862"/>
      <c r="AH122" s="862"/>
      <c r="AI122" s="862"/>
      <c r="AJ122" s="863"/>
      <c r="AK122" s="864" t="s">
        <v>396</v>
      </c>
      <c r="AL122" s="862"/>
      <c r="AM122" s="862"/>
      <c r="AN122" s="862"/>
      <c r="AO122" s="863"/>
      <c r="AP122" s="909" t="s">
        <v>396</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2322763</v>
      </c>
      <c r="BR122" s="930"/>
      <c r="BS122" s="930"/>
      <c r="BT122" s="930"/>
      <c r="BU122" s="930"/>
      <c r="BV122" s="930">
        <v>2781978</v>
      </c>
      <c r="BW122" s="930"/>
      <c r="BX122" s="930"/>
      <c r="BY122" s="930"/>
      <c r="BZ122" s="930"/>
      <c r="CA122" s="930">
        <v>2763891</v>
      </c>
      <c r="CB122" s="930"/>
      <c r="CC122" s="930"/>
      <c r="CD122" s="930"/>
      <c r="CE122" s="930"/>
      <c r="CF122" s="931">
        <v>204.5</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v>8203</v>
      </c>
      <c r="DH122" s="899"/>
      <c r="DI122" s="899"/>
      <c r="DJ122" s="899"/>
      <c r="DK122" s="899"/>
      <c r="DL122" s="899">
        <v>7518</v>
      </c>
      <c r="DM122" s="899"/>
      <c r="DN122" s="899"/>
      <c r="DO122" s="899"/>
      <c r="DP122" s="899"/>
      <c r="DQ122" s="899">
        <v>6958</v>
      </c>
      <c r="DR122" s="899"/>
      <c r="DS122" s="899"/>
      <c r="DT122" s="899"/>
      <c r="DU122" s="899"/>
      <c r="DV122" s="876">
        <v>0.5</v>
      </c>
      <c r="DW122" s="876"/>
      <c r="DX122" s="876"/>
      <c r="DY122" s="876"/>
      <c r="DZ122" s="877"/>
    </row>
    <row r="123" spans="1:130" s="246"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396</v>
      </c>
      <c r="AB123" s="862"/>
      <c r="AC123" s="862"/>
      <c r="AD123" s="862"/>
      <c r="AE123" s="863"/>
      <c r="AF123" s="864" t="s">
        <v>396</v>
      </c>
      <c r="AG123" s="862"/>
      <c r="AH123" s="862"/>
      <c r="AI123" s="862"/>
      <c r="AJ123" s="863"/>
      <c r="AK123" s="864" t="s">
        <v>396</v>
      </c>
      <c r="AL123" s="862"/>
      <c r="AM123" s="862"/>
      <c r="AN123" s="862"/>
      <c r="AO123" s="863"/>
      <c r="AP123" s="909" t="s">
        <v>238</v>
      </c>
      <c r="AQ123" s="910"/>
      <c r="AR123" s="910"/>
      <c r="AS123" s="910"/>
      <c r="AT123" s="911"/>
      <c r="AU123" s="974"/>
      <c r="AV123" s="975"/>
      <c r="AW123" s="975"/>
      <c r="AX123" s="975"/>
      <c r="AY123" s="975"/>
      <c r="AZ123" s="277" t="s">
        <v>188</v>
      </c>
      <c r="BA123" s="277"/>
      <c r="BB123" s="277"/>
      <c r="BC123" s="277"/>
      <c r="BD123" s="277"/>
      <c r="BE123" s="277"/>
      <c r="BF123" s="277"/>
      <c r="BG123" s="277"/>
      <c r="BH123" s="277"/>
      <c r="BI123" s="277"/>
      <c r="BJ123" s="277"/>
      <c r="BK123" s="277"/>
      <c r="BL123" s="277"/>
      <c r="BM123" s="277"/>
      <c r="BN123" s="277"/>
      <c r="BO123" s="962" t="s">
        <v>475</v>
      </c>
      <c r="BP123" s="963"/>
      <c r="BQ123" s="917">
        <v>3558771</v>
      </c>
      <c r="BR123" s="918"/>
      <c r="BS123" s="918"/>
      <c r="BT123" s="918"/>
      <c r="BU123" s="918"/>
      <c r="BV123" s="918">
        <v>3947154</v>
      </c>
      <c r="BW123" s="918"/>
      <c r="BX123" s="918"/>
      <c r="BY123" s="918"/>
      <c r="BZ123" s="918"/>
      <c r="CA123" s="918">
        <v>3942301</v>
      </c>
      <c r="CB123" s="918"/>
      <c r="CC123" s="918"/>
      <c r="CD123" s="918"/>
      <c r="CE123" s="918"/>
      <c r="CF123" s="828"/>
      <c r="CG123" s="829"/>
      <c r="CH123" s="829"/>
      <c r="CI123" s="829"/>
      <c r="CJ123" s="919"/>
      <c r="CK123" s="954"/>
      <c r="CL123" s="940"/>
      <c r="CM123" s="940"/>
      <c r="CN123" s="940"/>
      <c r="CO123" s="941"/>
      <c r="CP123" s="920" t="s">
        <v>408</v>
      </c>
      <c r="CQ123" s="921"/>
      <c r="CR123" s="921"/>
      <c r="CS123" s="921"/>
      <c r="CT123" s="921"/>
      <c r="CU123" s="921"/>
      <c r="CV123" s="921"/>
      <c r="CW123" s="921"/>
      <c r="CX123" s="921"/>
      <c r="CY123" s="921"/>
      <c r="CZ123" s="921"/>
      <c r="DA123" s="921"/>
      <c r="DB123" s="921"/>
      <c r="DC123" s="921"/>
      <c r="DD123" s="921"/>
      <c r="DE123" s="921"/>
      <c r="DF123" s="922"/>
      <c r="DG123" s="861" t="s">
        <v>238</v>
      </c>
      <c r="DH123" s="862"/>
      <c r="DI123" s="862"/>
      <c r="DJ123" s="862"/>
      <c r="DK123" s="863"/>
      <c r="DL123" s="864" t="s">
        <v>396</v>
      </c>
      <c r="DM123" s="862"/>
      <c r="DN123" s="862"/>
      <c r="DO123" s="862"/>
      <c r="DP123" s="863"/>
      <c r="DQ123" s="864" t="s">
        <v>238</v>
      </c>
      <c r="DR123" s="862"/>
      <c r="DS123" s="862"/>
      <c r="DT123" s="862"/>
      <c r="DU123" s="863"/>
      <c r="DV123" s="909" t="s">
        <v>238</v>
      </c>
      <c r="DW123" s="910"/>
      <c r="DX123" s="910"/>
      <c r="DY123" s="910"/>
      <c r="DZ123" s="911"/>
    </row>
    <row r="124" spans="1:130" s="246"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440</v>
      </c>
      <c r="AB124" s="862"/>
      <c r="AC124" s="862"/>
      <c r="AD124" s="862"/>
      <c r="AE124" s="863"/>
      <c r="AF124" s="864" t="s">
        <v>238</v>
      </c>
      <c r="AG124" s="862"/>
      <c r="AH124" s="862"/>
      <c r="AI124" s="862"/>
      <c r="AJ124" s="863"/>
      <c r="AK124" s="864" t="s">
        <v>238</v>
      </c>
      <c r="AL124" s="862"/>
      <c r="AM124" s="862"/>
      <c r="AN124" s="862"/>
      <c r="AO124" s="863"/>
      <c r="AP124" s="909" t="s">
        <v>396</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41.2</v>
      </c>
      <c r="BR124" s="916"/>
      <c r="BS124" s="916"/>
      <c r="BT124" s="916"/>
      <c r="BU124" s="916"/>
      <c r="BV124" s="916">
        <v>61.3</v>
      </c>
      <c r="BW124" s="916"/>
      <c r="BX124" s="916"/>
      <c r="BY124" s="916"/>
      <c r="BZ124" s="916"/>
      <c r="CA124" s="916">
        <v>48.1</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478</v>
      </c>
      <c r="DH124" s="845"/>
      <c r="DI124" s="845"/>
      <c r="DJ124" s="845"/>
      <c r="DK124" s="846"/>
      <c r="DL124" s="847" t="s">
        <v>238</v>
      </c>
      <c r="DM124" s="845"/>
      <c r="DN124" s="845"/>
      <c r="DO124" s="845"/>
      <c r="DP124" s="846"/>
      <c r="DQ124" s="847" t="s">
        <v>238</v>
      </c>
      <c r="DR124" s="845"/>
      <c r="DS124" s="845"/>
      <c r="DT124" s="845"/>
      <c r="DU124" s="846"/>
      <c r="DV124" s="933" t="s">
        <v>238</v>
      </c>
      <c r="DW124" s="934"/>
      <c r="DX124" s="934"/>
      <c r="DY124" s="934"/>
      <c r="DZ124" s="935"/>
    </row>
    <row r="125" spans="1:130" s="246"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238</v>
      </c>
      <c r="AB125" s="862"/>
      <c r="AC125" s="862"/>
      <c r="AD125" s="862"/>
      <c r="AE125" s="863"/>
      <c r="AF125" s="864" t="s">
        <v>238</v>
      </c>
      <c r="AG125" s="862"/>
      <c r="AH125" s="862"/>
      <c r="AI125" s="862"/>
      <c r="AJ125" s="863"/>
      <c r="AK125" s="864" t="s">
        <v>440</v>
      </c>
      <c r="AL125" s="862"/>
      <c r="AM125" s="862"/>
      <c r="AN125" s="862"/>
      <c r="AO125" s="863"/>
      <c r="AP125" s="909" t="s">
        <v>238</v>
      </c>
      <c r="AQ125" s="910"/>
      <c r="AR125" s="910"/>
      <c r="AS125" s="910"/>
      <c r="AT125" s="91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478</v>
      </c>
      <c r="DH125" s="927"/>
      <c r="DI125" s="927"/>
      <c r="DJ125" s="927"/>
      <c r="DK125" s="927"/>
      <c r="DL125" s="927" t="s">
        <v>238</v>
      </c>
      <c r="DM125" s="927"/>
      <c r="DN125" s="927"/>
      <c r="DO125" s="927"/>
      <c r="DP125" s="927"/>
      <c r="DQ125" s="927" t="s">
        <v>238</v>
      </c>
      <c r="DR125" s="927"/>
      <c r="DS125" s="927"/>
      <c r="DT125" s="927"/>
      <c r="DU125" s="927"/>
      <c r="DV125" s="928" t="s">
        <v>238</v>
      </c>
      <c r="DW125" s="928"/>
      <c r="DX125" s="928"/>
      <c r="DY125" s="928"/>
      <c r="DZ125" s="929"/>
    </row>
    <row r="126" spans="1:130" s="246"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134</v>
      </c>
      <c r="AB126" s="862"/>
      <c r="AC126" s="862"/>
      <c r="AD126" s="862"/>
      <c r="AE126" s="863"/>
      <c r="AF126" s="864">
        <v>134</v>
      </c>
      <c r="AG126" s="862"/>
      <c r="AH126" s="862"/>
      <c r="AI126" s="862"/>
      <c r="AJ126" s="863"/>
      <c r="AK126" s="864">
        <v>134</v>
      </c>
      <c r="AL126" s="862"/>
      <c r="AM126" s="862"/>
      <c r="AN126" s="862"/>
      <c r="AO126" s="863"/>
      <c r="AP126" s="909">
        <v>0</v>
      </c>
      <c r="AQ126" s="910"/>
      <c r="AR126" s="910"/>
      <c r="AS126" s="910"/>
      <c r="AT126" s="91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238</v>
      </c>
      <c r="DH126" s="899"/>
      <c r="DI126" s="899"/>
      <c r="DJ126" s="899"/>
      <c r="DK126" s="899"/>
      <c r="DL126" s="899" t="s">
        <v>238</v>
      </c>
      <c r="DM126" s="899"/>
      <c r="DN126" s="899"/>
      <c r="DO126" s="899"/>
      <c r="DP126" s="899"/>
      <c r="DQ126" s="899" t="s">
        <v>238</v>
      </c>
      <c r="DR126" s="899"/>
      <c r="DS126" s="899"/>
      <c r="DT126" s="899"/>
      <c r="DU126" s="899"/>
      <c r="DV126" s="876" t="s">
        <v>238</v>
      </c>
      <c r="DW126" s="876"/>
      <c r="DX126" s="876"/>
      <c r="DY126" s="876"/>
      <c r="DZ126" s="877"/>
    </row>
    <row r="127" spans="1:130" s="246"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238</v>
      </c>
      <c r="AB127" s="862"/>
      <c r="AC127" s="862"/>
      <c r="AD127" s="862"/>
      <c r="AE127" s="863"/>
      <c r="AF127" s="864" t="s">
        <v>440</v>
      </c>
      <c r="AG127" s="862"/>
      <c r="AH127" s="862"/>
      <c r="AI127" s="862"/>
      <c r="AJ127" s="863"/>
      <c r="AK127" s="864" t="s">
        <v>238</v>
      </c>
      <c r="AL127" s="862"/>
      <c r="AM127" s="862"/>
      <c r="AN127" s="862"/>
      <c r="AO127" s="863"/>
      <c r="AP127" s="909" t="s">
        <v>238</v>
      </c>
      <c r="AQ127" s="910"/>
      <c r="AR127" s="910"/>
      <c r="AS127" s="910"/>
      <c r="AT127" s="911"/>
      <c r="AU127" s="282"/>
      <c r="AV127" s="282"/>
      <c r="AW127" s="282"/>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2"/>
      <c r="CB127" s="282"/>
      <c r="CC127" s="282"/>
      <c r="CD127" s="283"/>
      <c r="CE127" s="283"/>
      <c r="CF127" s="283"/>
      <c r="CG127" s="280"/>
      <c r="CH127" s="280"/>
      <c r="CI127" s="280"/>
      <c r="CJ127" s="281"/>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478</v>
      </c>
      <c r="DH127" s="899"/>
      <c r="DI127" s="899"/>
      <c r="DJ127" s="899"/>
      <c r="DK127" s="899"/>
      <c r="DL127" s="899" t="s">
        <v>238</v>
      </c>
      <c r="DM127" s="899"/>
      <c r="DN127" s="899"/>
      <c r="DO127" s="899"/>
      <c r="DP127" s="899"/>
      <c r="DQ127" s="899" t="s">
        <v>238</v>
      </c>
      <c r="DR127" s="899"/>
      <c r="DS127" s="899"/>
      <c r="DT127" s="899"/>
      <c r="DU127" s="899"/>
      <c r="DV127" s="876" t="s">
        <v>238</v>
      </c>
      <c r="DW127" s="876"/>
      <c r="DX127" s="876"/>
      <c r="DY127" s="876"/>
      <c r="DZ127" s="877"/>
    </row>
    <row r="128" spans="1:130" s="246"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3306</v>
      </c>
      <c r="AB128" s="883"/>
      <c r="AC128" s="883"/>
      <c r="AD128" s="883"/>
      <c r="AE128" s="884"/>
      <c r="AF128" s="885">
        <v>3305</v>
      </c>
      <c r="AG128" s="883"/>
      <c r="AH128" s="883"/>
      <c r="AI128" s="883"/>
      <c r="AJ128" s="884"/>
      <c r="AK128" s="885">
        <v>3306</v>
      </c>
      <c r="AL128" s="883"/>
      <c r="AM128" s="883"/>
      <c r="AN128" s="883"/>
      <c r="AO128" s="884"/>
      <c r="AP128" s="886"/>
      <c r="AQ128" s="887"/>
      <c r="AR128" s="887"/>
      <c r="AS128" s="887"/>
      <c r="AT128" s="888"/>
      <c r="AU128" s="282"/>
      <c r="AV128" s="282"/>
      <c r="AW128" s="282"/>
      <c r="AX128" s="889" t="s">
        <v>490</v>
      </c>
      <c r="AY128" s="890"/>
      <c r="AZ128" s="890"/>
      <c r="BA128" s="890"/>
      <c r="BB128" s="890"/>
      <c r="BC128" s="890"/>
      <c r="BD128" s="890"/>
      <c r="BE128" s="891"/>
      <c r="BF128" s="868" t="s">
        <v>238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3"/>
      <c r="CB128" s="283"/>
      <c r="CC128" s="283"/>
      <c r="CD128" s="283"/>
      <c r="CE128" s="283"/>
      <c r="CF128" s="283"/>
      <c r="CG128" s="280"/>
      <c r="CH128" s="280"/>
      <c r="CI128" s="280"/>
      <c r="CJ128" s="281"/>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238</v>
      </c>
      <c r="DH128" s="873"/>
      <c r="DI128" s="873"/>
      <c r="DJ128" s="873"/>
      <c r="DK128" s="873"/>
      <c r="DL128" s="873" t="s">
        <v>238</v>
      </c>
      <c r="DM128" s="873"/>
      <c r="DN128" s="873"/>
      <c r="DO128" s="873"/>
      <c r="DP128" s="873"/>
      <c r="DQ128" s="873" t="s">
        <v>238</v>
      </c>
      <c r="DR128" s="873"/>
      <c r="DS128" s="873"/>
      <c r="DT128" s="873"/>
      <c r="DU128" s="873"/>
      <c r="DV128" s="874" t="s">
        <v>238</v>
      </c>
      <c r="DW128" s="874"/>
      <c r="DX128" s="874"/>
      <c r="DY128" s="874"/>
      <c r="DZ128" s="875"/>
    </row>
    <row r="129" spans="1:131" s="246"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1482771</v>
      </c>
      <c r="AB129" s="862"/>
      <c r="AC129" s="862"/>
      <c r="AD129" s="862"/>
      <c r="AE129" s="863"/>
      <c r="AF129" s="864">
        <v>1489981</v>
      </c>
      <c r="AG129" s="862"/>
      <c r="AH129" s="862"/>
      <c r="AI129" s="862"/>
      <c r="AJ129" s="863"/>
      <c r="AK129" s="864">
        <v>1602810</v>
      </c>
      <c r="AL129" s="862"/>
      <c r="AM129" s="862"/>
      <c r="AN129" s="862"/>
      <c r="AO129" s="863"/>
      <c r="AP129" s="865"/>
      <c r="AQ129" s="866"/>
      <c r="AR129" s="866"/>
      <c r="AS129" s="866"/>
      <c r="AT129" s="867"/>
      <c r="AU129" s="284"/>
      <c r="AV129" s="284"/>
      <c r="AW129" s="284"/>
      <c r="AX129" s="831" t="s">
        <v>493</v>
      </c>
      <c r="AY129" s="832"/>
      <c r="AZ129" s="832"/>
      <c r="BA129" s="832"/>
      <c r="BB129" s="832"/>
      <c r="BC129" s="832"/>
      <c r="BD129" s="832"/>
      <c r="BE129" s="833"/>
      <c r="BF129" s="851" t="s">
        <v>238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227020</v>
      </c>
      <c r="AB130" s="862"/>
      <c r="AC130" s="862"/>
      <c r="AD130" s="862"/>
      <c r="AE130" s="863"/>
      <c r="AF130" s="864">
        <v>228757</v>
      </c>
      <c r="AG130" s="862"/>
      <c r="AH130" s="862"/>
      <c r="AI130" s="862"/>
      <c r="AJ130" s="863"/>
      <c r="AK130" s="864">
        <v>251033</v>
      </c>
      <c r="AL130" s="862"/>
      <c r="AM130" s="862"/>
      <c r="AN130" s="862"/>
      <c r="AO130" s="863"/>
      <c r="AP130" s="865"/>
      <c r="AQ130" s="866"/>
      <c r="AR130" s="866"/>
      <c r="AS130" s="866"/>
      <c r="AT130" s="867"/>
      <c r="AU130" s="284"/>
      <c r="AV130" s="284"/>
      <c r="AW130" s="284"/>
      <c r="AX130" s="831" t="s">
        <v>496</v>
      </c>
      <c r="AY130" s="832"/>
      <c r="AZ130" s="832"/>
      <c r="BA130" s="832"/>
      <c r="BB130" s="832"/>
      <c r="BC130" s="832"/>
      <c r="BD130" s="832"/>
      <c r="BE130" s="833"/>
      <c r="BF130" s="834">
        <v>13.2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1255751</v>
      </c>
      <c r="AB131" s="845"/>
      <c r="AC131" s="845"/>
      <c r="AD131" s="845"/>
      <c r="AE131" s="846"/>
      <c r="AF131" s="847">
        <v>1261224</v>
      </c>
      <c r="AG131" s="845"/>
      <c r="AH131" s="845"/>
      <c r="AI131" s="845"/>
      <c r="AJ131" s="846"/>
      <c r="AK131" s="847">
        <v>1351777</v>
      </c>
      <c r="AL131" s="845"/>
      <c r="AM131" s="845"/>
      <c r="AN131" s="845"/>
      <c r="AO131" s="846"/>
      <c r="AP131" s="848"/>
      <c r="AQ131" s="849"/>
      <c r="AR131" s="849"/>
      <c r="AS131" s="849"/>
      <c r="AT131" s="850"/>
      <c r="AU131" s="284"/>
      <c r="AV131" s="284"/>
      <c r="AW131" s="284"/>
      <c r="AX131" s="809" t="s">
        <v>498</v>
      </c>
      <c r="AY131" s="810"/>
      <c r="AZ131" s="810"/>
      <c r="BA131" s="810"/>
      <c r="BB131" s="810"/>
      <c r="BC131" s="810"/>
      <c r="BD131" s="810"/>
      <c r="BE131" s="811"/>
      <c r="BF131" s="812">
        <v>48.1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11.87950477</v>
      </c>
      <c r="AB132" s="825"/>
      <c r="AC132" s="825"/>
      <c r="AD132" s="825"/>
      <c r="AE132" s="826"/>
      <c r="AF132" s="827">
        <v>13.527731790000001</v>
      </c>
      <c r="AG132" s="825"/>
      <c r="AH132" s="825"/>
      <c r="AI132" s="825"/>
      <c r="AJ132" s="826"/>
      <c r="AK132" s="827">
        <v>14.482788210000001</v>
      </c>
      <c r="AL132" s="825"/>
      <c r="AM132" s="825"/>
      <c r="AN132" s="825"/>
      <c r="AO132" s="826"/>
      <c r="AP132" s="828"/>
      <c r="AQ132" s="829"/>
      <c r="AR132" s="829"/>
      <c r="AS132" s="829"/>
      <c r="AT132" s="83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11</v>
      </c>
      <c r="AB133" s="804"/>
      <c r="AC133" s="804"/>
      <c r="AD133" s="804"/>
      <c r="AE133" s="805"/>
      <c r="AF133" s="803">
        <v>12</v>
      </c>
      <c r="AG133" s="804"/>
      <c r="AH133" s="804"/>
      <c r="AI133" s="804"/>
      <c r="AJ133" s="805"/>
      <c r="AK133" s="803">
        <v>13.2</v>
      </c>
      <c r="AL133" s="804"/>
      <c r="AM133" s="804"/>
      <c r="AN133" s="804"/>
      <c r="AO133" s="805"/>
      <c r="AP133" s="806"/>
      <c r="AQ133" s="807"/>
      <c r="AR133" s="807"/>
      <c r="AS133" s="807"/>
      <c r="AT133" s="80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amtX8KAAZMDvPMxXmfTi4ffcuPGeeEwEEfbSwiv8XHOfz/4LPHIfR1THdAbxtPF0gSz5jFDnYfO78tcDrYqEug==" saltValue="lxjZmjMZdlKFjCsvCS1a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nGbF5YcGh+qR8+vtzMLGqb2Q0suxXdXzA40YkwZKIF1SKnJSQi5v0JhnoGwjPuGFXgmPvG+u40FGcDOBE0Ylxw==" saltValue="xZKe9sCvzGdU+QeiToep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9uEwivEMRUE9qYGSgzB8EW4mvgg4LHwlhgOIfBGVt0cYT2noBFp40L/bTJPjwTAr2bQqkEAs2YnXUlkcCu9bw==" saltValue="x5delhBjU49h/2jnkF9t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4"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5"/>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510</v>
      </c>
      <c r="AL9" s="1226"/>
      <c r="AM9" s="1226"/>
      <c r="AN9" s="1227"/>
      <c r="AO9" s="312">
        <v>557579</v>
      </c>
      <c r="AP9" s="312">
        <v>256005</v>
      </c>
      <c r="AQ9" s="313">
        <v>199723</v>
      </c>
      <c r="AR9" s="314">
        <v>28.2</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511</v>
      </c>
      <c r="AL10" s="1226"/>
      <c r="AM10" s="1226"/>
      <c r="AN10" s="1227"/>
      <c r="AO10" s="315">
        <v>45872</v>
      </c>
      <c r="AP10" s="315">
        <v>21062</v>
      </c>
      <c r="AQ10" s="316">
        <v>26472</v>
      </c>
      <c r="AR10" s="317">
        <v>-20.399999999999999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512</v>
      </c>
      <c r="AL11" s="1226"/>
      <c r="AM11" s="1226"/>
      <c r="AN11" s="1227"/>
      <c r="AO11" s="315" t="s">
        <v>513</v>
      </c>
      <c r="AP11" s="315" t="s">
        <v>513</v>
      </c>
      <c r="AQ11" s="316">
        <v>1310</v>
      </c>
      <c r="AR11" s="317" t="s">
        <v>513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514</v>
      </c>
      <c r="AL12" s="1226"/>
      <c r="AM12" s="1226"/>
      <c r="AN12" s="1227"/>
      <c r="AO12" s="315" t="s">
        <v>513</v>
      </c>
      <c r="AP12" s="315" t="s">
        <v>513</v>
      </c>
      <c r="AQ12" s="316" t="s">
        <v>513</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515</v>
      </c>
      <c r="AL13" s="1226"/>
      <c r="AM13" s="1226"/>
      <c r="AN13" s="1227"/>
      <c r="AO13" s="315" t="s">
        <v>513</v>
      </c>
      <c r="AP13" s="315" t="s">
        <v>513</v>
      </c>
      <c r="AQ13" s="316">
        <v>7770</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516</v>
      </c>
      <c r="AL14" s="1226"/>
      <c r="AM14" s="1226"/>
      <c r="AN14" s="1227"/>
      <c r="AO14" s="315">
        <v>6228</v>
      </c>
      <c r="AP14" s="315">
        <v>2860</v>
      </c>
      <c r="AQ14" s="316">
        <v>5092</v>
      </c>
      <c r="AR14" s="317">
        <v>-43.8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517</v>
      </c>
      <c r="AL15" s="1229"/>
      <c r="AM15" s="1229"/>
      <c r="AN15" s="1230"/>
      <c r="AO15" s="315">
        <v>-41057</v>
      </c>
      <c r="AP15" s="315">
        <v>-18851</v>
      </c>
      <c r="AQ15" s="316">
        <v>-15881</v>
      </c>
      <c r="AR15" s="317">
        <v>18.7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188</v>
      </c>
      <c r="AL16" s="1229"/>
      <c r="AM16" s="1229"/>
      <c r="AN16" s="1230"/>
      <c r="AO16" s="315">
        <v>568622</v>
      </c>
      <c r="AP16" s="315">
        <v>261075</v>
      </c>
      <c r="AQ16" s="316">
        <v>224486</v>
      </c>
      <c r="AR16" s="317">
        <v>16.3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519</v>
      </c>
      <c r="AP20" s="324" t="s">
        <v>520</v>
      </c>
      <c r="AQ20" s="325" t="s">
        <v>521</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1" t="s">
        <v>522</v>
      </c>
      <c r="AL21" s="1232"/>
      <c r="AM21" s="1232"/>
      <c r="AN21" s="1233"/>
      <c r="AO21" s="328">
        <v>25.25</v>
      </c>
      <c r="AP21" s="329">
        <v>20.23</v>
      </c>
      <c r="AQ21" s="330">
        <v>5.0199999999999996</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1" t="s">
        <v>523</v>
      </c>
      <c r="AL22" s="1232"/>
      <c r="AM22" s="1232"/>
      <c r="AN22" s="1233"/>
      <c r="AO22" s="333">
        <v>95.2</v>
      </c>
      <c r="AP22" s="334">
        <v>95.4</v>
      </c>
      <c r="AQ22" s="335">
        <v>-0.2</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4"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5"/>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3">
        <v>295511</v>
      </c>
      <c r="AP32" s="343">
        <v>135680</v>
      </c>
      <c r="AQ32" s="344">
        <v>117380</v>
      </c>
      <c r="AR32" s="345">
        <v>15.6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3" t="s">
        <v>513</v>
      </c>
      <c r="AP33" s="343" t="s">
        <v>513</v>
      </c>
      <c r="AQ33" s="344" t="s">
        <v>513</v>
      </c>
      <c r="AR33" s="345"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3" t="s">
        <v>513</v>
      </c>
      <c r="AP34" s="343" t="s">
        <v>513</v>
      </c>
      <c r="AQ34" s="344" t="s">
        <v>513</v>
      </c>
      <c r="AR34" s="345"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3">
        <v>149999</v>
      </c>
      <c r="AP35" s="343">
        <v>68870</v>
      </c>
      <c r="AQ35" s="344">
        <v>31875</v>
      </c>
      <c r="AR35" s="345">
        <v>116.1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3">
        <v>4470</v>
      </c>
      <c r="AP36" s="343">
        <v>2052</v>
      </c>
      <c r="AQ36" s="344">
        <v>2465</v>
      </c>
      <c r="AR36" s="345">
        <v>-16.8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3">
        <v>134</v>
      </c>
      <c r="AP37" s="343">
        <v>62</v>
      </c>
      <c r="AQ37" s="344">
        <v>285</v>
      </c>
      <c r="AR37" s="345">
        <v>-78.2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1" t="s">
        <v>533</v>
      </c>
      <c r="AL38" s="1212"/>
      <c r="AM38" s="1212"/>
      <c r="AN38" s="1213"/>
      <c r="AO38" s="346" t="s">
        <v>513</v>
      </c>
      <c r="AP38" s="346" t="s">
        <v>513</v>
      </c>
      <c r="AQ38" s="347">
        <v>17</v>
      </c>
      <c r="AR38" s="335" t="s">
        <v>513</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1" t="s">
        <v>534</v>
      </c>
      <c r="AL39" s="1212"/>
      <c r="AM39" s="1212"/>
      <c r="AN39" s="1213"/>
      <c r="AO39" s="343">
        <v>-3306</v>
      </c>
      <c r="AP39" s="343">
        <v>-1518</v>
      </c>
      <c r="AQ39" s="344">
        <v>-3552</v>
      </c>
      <c r="AR39" s="345">
        <v>-57.3</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3">
        <v>-251033</v>
      </c>
      <c r="AP40" s="343">
        <v>-115258</v>
      </c>
      <c r="AQ40" s="344">
        <v>-113436</v>
      </c>
      <c r="AR40" s="345">
        <v>1.6</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7" t="s">
        <v>302</v>
      </c>
      <c r="AL41" s="1218"/>
      <c r="AM41" s="1218"/>
      <c r="AN41" s="1219"/>
      <c r="AO41" s="343">
        <v>195775</v>
      </c>
      <c r="AP41" s="343">
        <v>89888</v>
      </c>
      <c r="AQ41" s="344">
        <v>35033</v>
      </c>
      <c r="AR41" s="345">
        <v>156.6</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536</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538</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20" t="s">
        <v>505</v>
      </c>
      <c r="AN49" s="1222" t="s">
        <v>539</v>
      </c>
      <c r="AO49" s="1223"/>
      <c r="AP49" s="1223"/>
      <c r="AQ49" s="1223"/>
      <c r="AR49" s="122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21"/>
      <c r="AN50" s="359" t="s">
        <v>540</v>
      </c>
      <c r="AO50" s="360" t="s">
        <v>541</v>
      </c>
      <c r="AP50" s="361" t="s">
        <v>542</v>
      </c>
      <c r="AQ50" s="362" t="s">
        <v>543</v>
      </c>
      <c r="AR50" s="363"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545</v>
      </c>
      <c r="AL51" s="356"/>
      <c r="AM51" s="364">
        <v>597885</v>
      </c>
      <c r="AN51" s="365">
        <v>251741</v>
      </c>
      <c r="AO51" s="366">
        <v>27.3</v>
      </c>
      <c r="AP51" s="367">
        <v>237994</v>
      </c>
      <c r="AQ51" s="368">
        <v>-2.9</v>
      </c>
      <c r="AR51" s="369">
        <v>30.2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546</v>
      </c>
      <c r="AM52" s="372">
        <v>485080</v>
      </c>
      <c r="AN52" s="373">
        <v>204244</v>
      </c>
      <c r="AO52" s="374">
        <v>23.4</v>
      </c>
      <c r="AP52" s="375">
        <v>110361</v>
      </c>
      <c r="AQ52" s="376">
        <v>1.3</v>
      </c>
      <c r="AR52" s="377">
        <v>22.1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547</v>
      </c>
      <c r="AL53" s="356"/>
      <c r="AM53" s="364">
        <v>500963</v>
      </c>
      <c r="AN53" s="365">
        <v>215006</v>
      </c>
      <c r="AO53" s="366">
        <v>-14.6</v>
      </c>
      <c r="AP53" s="367">
        <v>267911</v>
      </c>
      <c r="AQ53" s="368">
        <v>12.6</v>
      </c>
      <c r="AR53" s="369">
        <v>-27.2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546</v>
      </c>
      <c r="AM54" s="372">
        <v>369674</v>
      </c>
      <c r="AN54" s="373">
        <v>158658</v>
      </c>
      <c r="AO54" s="374">
        <v>-22.3</v>
      </c>
      <c r="AP54" s="375">
        <v>106425</v>
      </c>
      <c r="AQ54" s="376">
        <v>-3.6</v>
      </c>
      <c r="AR54" s="377">
        <v>-18.7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548</v>
      </c>
      <c r="AL55" s="356"/>
      <c r="AM55" s="364">
        <v>318592</v>
      </c>
      <c r="AN55" s="365">
        <v>139917</v>
      </c>
      <c r="AO55" s="366">
        <v>-34.9</v>
      </c>
      <c r="AP55" s="367">
        <v>228215</v>
      </c>
      <c r="AQ55" s="368">
        <v>-14.8</v>
      </c>
      <c r="AR55" s="369">
        <v>-20.100000000000001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546</v>
      </c>
      <c r="AM56" s="372">
        <v>199353</v>
      </c>
      <c r="AN56" s="373">
        <v>87551</v>
      </c>
      <c r="AO56" s="374">
        <v>-44.8</v>
      </c>
      <c r="AP56" s="375">
        <v>117571</v>
      </c>
      <c r="AQ56" s="376">
        <v>10.5</v>
      </c>
      <c r="AR56" s="377">
        <v>-55.3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549</v>
      </c>
      <c r="AL57" s="356"/>
      <c r="AM57" s="364">
        <v>664975</v>
      </c>
      <c r="AN57" s="365">
        <v>300350</v>
      </c>
      <c r="AO57" s="366">
        <v>114.7</v>
      </c>
      <c r="AP57" s="367">
        <v>264232</v>
      </c>
      <c r="AQ57" s="368">
        <v>15.8</v>
      </c>
      <c r="AR57" s="369">
        <v>98.9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546</v>
      </c>
      <c r="AM58" s="372">
        <v>233476</v>
      </c>
      <c r="AN58" s="373">
        <v>105454</v>
      </c>
      <c r="AO58" s="374">
        <v>20.399999999999999</v>
      </c>
      <c r="AP58" s="375">
        <v>133959</v>
      </c>
      <c r="AQ58" s="376">
        <v>13.9</v>
      </c>
      <c r="AR58" s="377">
        <v>6.5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550</v>
      </c>
      <c r="AL59" s="356"/>
      <c r="AM59" s="364">
        <v>338704</v>
      </c>
      <c r="AN59" s="365">
        <v>155511</v>
      </c>
      <c r="AO59" s="366">
        <v>-48.2</v>
      </c>
      <c r="AP59" s="367">
        <v>263613</v>
      </c>
      <c r="AQ59" s="368">
        <v>-0.2</v>
      </c>
      <c r="AR59" s="369">
        <v>-48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546</v>
      </c>
      <c r="AM60" s="372">
        <v>181910</v>
      </c>
      <c r="AN60" s="373">
        <v>83522</v>
      </c>
      <c r="AO60" s="374">
        <v>-20.8</v>
      </c>
      <c r="AP60" s="375">
        <v>128823</v>
      </c>
      <c r="AQ60" s="376">
        <v>-3.8</v>
      </c>
      <c r="AR60" s="377">
        <v>-17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551</v>
      </c>
      <c r="AL61" s="378"/>
      <c r="AM61" s="379">
        <v>484224</v>
      </c>
      <c r="AN61" s="380">
        <v>212505</v>
      </c>
      <c r="AO61" s="381">
        <v>8.9</v>
      </c>
      <c r="AP61" s="382">
        <v>252393</v>
      </c>
      <c r="AQ61" s="383">
        <v>2.1</v>
      </c>
      <c r="AR61" s="369">
        <v>6.8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546</v>
      </c>
      <c r="AM62" s="372">
        <v>293899</v>
      </c>
      <c r="AN62" s="373">
        <v>127886</v>
      </c>
      <c r="AO62" s="374">
        <v>-8.8000000000000007</v>
      </c>
      <c r="AP62" s="375">
        <v>119428</v>
      </c>
      <c r="AQ62" s="376">
        <v>3.7</v>
      </c>
      <c r="AR62" s="377">
        <v>-12.5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Je9x815zcpt3a3iib6BQiwUrn1oze/fLLgseCXg1mMZEzag65w7BWR11oRCjdNeH0MfwidvHfoA7PgO4AQeWGg==" saltValue="qKtL3cFe/ApiftQsah549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20" spans="125:125" ht="13.5" hidden="1" customHeight="1" x14ac:dyDescent="0.15"/>
    <row r="121" spans="125:125" ht="13.5" hidden="1" customHeight="1" x14ac:dyDescent="0.15">
      <c r="DU121" s="290"/>
    </row>
  </sheetData>
  <sheetProtection algorithmName="SHA-512" hashValue="V7HorhO049wHmt0te/Bb/IAiRj8DjBIzBHUOBUj2CkshveOQ1D8YZP228nk2twiPpeVWEIIQ2wBvGN6+x+2DSQ==" saltValue="vHn0DMfW9ORD/rIrLsFH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sheetData>
  <sheetProtection algorithmName="SHA-512" hashValue="66MbY89NJON2Uoy4qkCYkrXULfsb4LSGBRPjaZj7xynQbtHUQJPlaews3ZsWZ3kEVmZA4akHHtezXHJrMnc44Q==" saltValue="OChphJUIbwjDmlEnu8tB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60.35</v>
      </c>
      <c r="G47" s="12">
        <v>61.46</v>
      </c>
      <c r="H47" s="12">
        <v>62.83</v>
      </c>
      <c r="I47" s="12">
        <v>59.19</v>
      </c>
      <c r="J47" s="13">
        <v>55.04</v>
      </c>
    </row>
    <row r="48" spans="2:10" ht="57.75" customHeight="1" x14ac:dyDescent="0.15">
      <c r="B48" s="14"/>
      <c r="C48" s="1238" t="s">
        <v>4</v>
      </c>
      <c r="D48" s="1238"/>
      <c r="E48" s="1239"/>
      <c r="F48" s="15">
        <v>18.82</v>
      </c>
      <c r="G48" s="16">
        <v>22.21</v>
      </c>
      <c r="H48" s="16">
        <v>20.71</v>
      </c>
      <c r="I48" s="16">
        <v>21.59</v>
      </c>
      <c r="J48" s="17">
        <v>21.24</v>
      </c>
    </row>
    <row r="49" spans="2:10" ht="57.75" customHeight="1" thickBot="1" x14ac:dyDescent="0.2">
      <c r="B49" s="18"/>
      <c r="C49" s="1240" t="s">
        <v>5</v>
      </c>
      <c r="D49" s="1240"/>
      <c r="E49" s="1241"/>
      <c r="F49" s="19" t="s">
        <v>560</v>
      </c>
      <c r="G49" s="20">
        <v>0.91</v>
      </c>
      <c r="H49" s="20" t="s">
        <v>561</v>
      </c>
      <c r="I49" s="20" t="s">
        <v>562</v>
      </c>
      <c r="J49" s="21">
        <v>1.18</v>
      </c>
    </row>
    <row r="50" spans="2:10" ht="13.5" customHeight="1" x14ac:dyDescent="0.15"/>
  </sheetData>
  <sheetProtection algorithmName="SHA-512" hashValue="uypCxuc2mLN3SekjjnNEmZjh6r8XgsOfoTJ6eIr4Jw7nTJSTBK3bodmTh9iBGgxPCxA2c/QzmRQTmcxrtOumPg==" saltValue="c0GvunhCw75ljytuDS/k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2022-03-15T01:33:55Z</cp:lastPrinted>
  <dcterms:created xsi:type="dcterms:W3CDTF">2022-02-02T05:20:21Z</dcterms:created>
  <dcterms:modified xsi:type="dcterms:W3CDTF">2022-09-28T06:01:55Z</dcterms:modified>
  <cp:category/>
</cp:coreProperties>
</file>