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Hd201804208\G\財政係（H-市町村18）\06_財政係その他\08_財政状況資料集\R3\15_HP掲載用\"/>
    </mc:Choice>
  </mc:AlternateContent>
  <bookViews>
    <workbookView xWindow="0" yWindow="0" windowWidth="21570" windowHeight="796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88" i="12" l="1"/>
  <c r="AP23" i="12"/>
  <c r="AK29" i="12" l="1"/>
  <c r="AA34" i="12" l="1"/>
  <c r="AA33" i="12"/>
  <c r="AA32" i="12"/>
  <c r="AA31" i="12"/>
  <c r="AA30" i="12"/>
  <c r="AA29" i="12"/>
  <c r="AA28" i="12"/>
  <c r="AA23" i="12"/>
  <c r="AA9" i="12"/>
  <c r="AA8" i="12"/>
  <c r="AA7" i="12"/>
  <c r="AO36" i="10" l="1"/>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BW35" i="10"/>
  <c r="BE35" i="10"/>
  <c r="AM35" i="10"/>
  <c r="U35" i="10"/>
  <c r="C35" i="10"/>
  <c r="BW34" i="10"/>
  <c r="BE34" i="10"/>
  <c r="AM34" i="10"/>
  <c r="U34" i="10"/>
  <c r="C34" i="10"/>
  <c r="CO34" i="10" l="1"/>
  <c r="CO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<sst xmlns="http://schemas.openxmlformats.org/spreadsheetml/2006/main" count="1186" uniqueCount="618">
  <si>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</si>
  <si>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</si>
  <si>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</si>
  <si>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</si>
  <si>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</si>
  <si>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</si>
  <si>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</si>
  <si>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</si>
  <si>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</si>
  <si>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</si>
  <si>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</si>
  <si>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</si>
  <si>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</si>
  <si>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</si>
  <si>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</si>
  <si>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</si>
  <si>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</si>
  <si>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</si>
  <si>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</si>
  <si>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</si>
  <si>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</si>
  <si>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</si>
  <si>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</si>
  <si>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</si>
  <si>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</si>
  <si>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</si>
  <si>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</si>
  <si>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</si>
  <si>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</si>
  <si>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</si>
  <si>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</si>
  <si>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</si>
  <si>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</si>
  <si>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</si>
  <si>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</si>
  <si>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</si>
  <si>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</si>
  <si>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</si>
  <si>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</si>
  <si>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</si>
  <si>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</si>
  <si>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</si>
  <si>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</si>
  <si>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</si>
  <si>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</si>
  <si>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</si>
  <si>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</si>
  <si>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</si>
  <si>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</si>
  <si>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</si>
  <si>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</si>
  <si>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</si>
  <si>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</si>
  <si>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</si>
  <si>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</si>
  <si>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</si>
  <si>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</si>
  <si>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</si>
  <si>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</si>
  <si>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</si>
  <si>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</si>
  <si>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</si>
  <si>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</si>
  <si>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</si>
  <si>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</si>
  <si>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</si>
  <si>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</si>
  <si>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</si>
  <si>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</si>
  <si>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</si>
  <si>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</si>
  <si>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</si>
  <si>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</si>
  <si>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</si>
  <si>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</si>
  <si>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</si>
  <si>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</si>
  <si>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</si>
  <si>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</si>
  <si>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</si>
  <si>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</si>
  <si>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</si>
  <si>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</si>
  <si>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岐阜県</t>
    <phoneticPr fontId="5"/>
  </si>
  <si>
    <t>市町村類型</t>
    <phoneticPr fontId="5"/>
  </si>
  <si>
    <t>Ⅱ－２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</si>
  <si>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</si>
  <si>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</si>
  <si>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</si>
  <si>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</si>
  <si>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</si>
  <si>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</si>
  <si>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</si>
  <si>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</si>
  <si>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</si>
  <si>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</si>
  <si>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</si>
  <si>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</si>
  <si>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羽島市</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</si>
  <si>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</si>
  <si>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</si>
  <si>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</si>
  <si>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</si>
  <si>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</si>
  <si>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</si>
  <si>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</si>
  <si>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</si>
  <si>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</si>
  <si>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</si>
  <si>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</si>
  <si>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</si>
  <si>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</si>
  <si>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</si>
  <si>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</si>
  <si>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</si>
  <si>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</si>
  <si>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</si>
  <si>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</si>
  <si>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</si>
  <si>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</si>
  <si>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</si>
  <si>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</si>
  <si>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</si>
  <si>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-2.5</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</si>
  <si>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</si>
  <si>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</si>
  <si>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</si>
  <si>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</si>
  <si>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</si>
  <si>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</si>
  <si>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</si>
  <si>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</si>
  <si>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</si>
  <si>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</si>
  <si>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</si>
  <si>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</si>
  <si>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</si>
  <si>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</si>
  <si>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</si>
  <si>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</si>
  <si>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</si>
  <si>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</si>
  <si>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</si>
  <si>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</si>
  <si>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</si>
  <si>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</si>
  <si>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</si>
  <si>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</si>
  <si>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</si>
  <si>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5"/>
  </si>
  <si>
    <t>うち日本人(％)</t>
    <phoneticPr fontId="5"/>
  </si>
  <si>
    <t>-0.2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</si>
  <si>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</si>
  <si>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</si>
  <si>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</si>
  <si>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</si>
  <si>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</si>
  <si>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</si>
  <si>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</si>
  <si>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</si>
  <si>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</si>
  <si>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</si>
  <si>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</si>
  <si>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</si>
  <si>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</si>
  <si>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</si>
  <si>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</si>
  <si>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</si>
  <si>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</si>
  <si>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</si>
  <si>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</si>
  <si>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</si>
  <si>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</si>
  <si>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</si>
  <si>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</si>
  <si>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</si>
  <si>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</si>
  <si>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</si>
  <si>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</si>
  <si>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</si>
  <si>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</si>
  <si>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</si>
  <si>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</si>
  <si>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</si>
  <si>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</si>
  <si>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</si>
  <si>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</si>
  <si>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</si>
  <si>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</si>
  <si>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</si>
  <si>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</si>
  <si>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</si>
  <si>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</si>
  <si>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</si>
  <si>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</si>
  <si>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</si>
  <si>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</si>
  <si>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</si>
  <si>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</si>
  <si>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</si>
  <si>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</si>
  <si>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</si>
  <si>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</si>
  <si>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</si>
  <si>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</si>
  <si>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</si>
  <si>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</si>
  <si>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</si>
  <si>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</si>
  <si>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</si>
  <si>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岐阜県羽島市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</si>
  <si>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</si>
  <si>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</si>
  <si>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</si>
  <si>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</si>
  <si>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</si>
  <si>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</si>
  <si>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</si>
  <si>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</si>
  <si>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</si>
  <si>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</si>
  <si>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</si>
  <si>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</si>
  <si>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</si>
  <si>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</si>
  <si>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</si>
  <si>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</si>
  <si>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</si>
  <si>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</si>
  <si>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</si>
  <si>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</si>
  <si>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</si>
  <si>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</si>
  <si>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</si>
  <si>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</si>
  <si>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</si>
  <si>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</si>
  <si>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</si>
  <si>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</si>
  <si>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</si>
  <si>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</si>
  <si>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</si>
  <si>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</si>
  <si>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</si>
  <si>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</si>
  <si>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</si>
  <si>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</si>
  <si>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</si>
  <si>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</si>
  <si>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</si>
  <si>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</si>
  <si>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</si>
  <si>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</si>
  <si>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</si>
  <si>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</si>
  <si>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</si>
  <si>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</si>
  <si>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</si>
  <si>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</si>
  <si>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</si>
  <si>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</si>
  <si>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</si>
  <si>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</si>
  <si>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</si>
  <si>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</si>
  <si>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</si>
  <si>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</si>
  <si>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</si>
  <si>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</si>
  <si>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</si>
  <si>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</si>
  <si>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</si>
  <si>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</si>
  <si>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</si>
  <si>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</si>
  <si>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</si>
  <si>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</si>
  <si>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</si>
  <si>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</si>
  <si>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</si>
  <si>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</si>
  <si>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</si>
  <si>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</si>
  <si>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</si>
  <si>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</si>
  <si>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</si>
  <si>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</si>
  <si>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</si>
  <si>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</si>
  <si>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</si>
  <si>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</si>
  <si>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</si>
  <si>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</si>
  <si>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</si>
  <si>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</si>
  <si>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</si>
  <si>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</si>
  <si>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</si>
  <si>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</si>
  <si>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</si>
  <si>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</si>
  <si>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</si>
  <si>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</si>
  <si>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</si>
  <si>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</si>
  <si>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</si>
  <si>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</si>
  <si>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</si>
  <si>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</si>
  <si>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</si>
  <si>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</si>
  <si>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</si>
  <si>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</si>
  <si>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</si>
  <si>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</si>
  <si>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</si>
  <si>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</si>
  <si>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</si>
  <si>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</si>
  <si>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</si>
  <si>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</si>
  <si>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</si>
  <si>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</si>
  <si>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</si>
  <si>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</si>
  <si>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</si>
  <si>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</si>
  <si>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</si>
  <si>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</si>
  <si>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</si>
  <si>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</si>
  <si>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</si>
  <si>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</si>
  <si>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</si>
  <si>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</si>
  <si>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</si>
  <si>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</si>
  <si>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</si>
  <si>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</si>
  <si>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</si>
  <si>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</si>
  <si>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</si>
  <si>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</si>
  <si>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</si>
  <si>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</si>
  <si>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</si>
  <si>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</si>
  <si>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</si>
  <si>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</si>
  <si>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</si>
  <si>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</si>
  <si>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</si>
  <si>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</si>
  <si>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</si>
  <si>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</si>
  <si>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</si>
  <si>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</si>
  <si>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</si>
  <si>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</si>
  <si>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</si>
  <si>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</si>
  <si>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</si>
  <si>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</si>
  <si>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</si>
  <si>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岐阜県羽島市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</si>
  <si>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</si>
  <si>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</si>
  <si>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</si>
  <si>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</si>
  <si>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</si>
  <si>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</si>
  <si>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</si>
  <si>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</si>
  <si>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</si>
  <si>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</si>
  <si>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</si>
  <si>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</si>
  <si>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</si>
  <si>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</si>
  <si>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</si>
  <si>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</si>
  <si>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</si>
  <si>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</si>
  <si>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</si>
  <si>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</si>
  <si>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インター北土地区画整理事業特別会計</t>
    <phoneticPr fontId="5"/>
  </si>
  <si>
    <t>駅北本郷土地区画整理事業特別会計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</si>
  <si>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</si>
  <si>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</si>
  <si>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</si>
  <si>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</si>
  <si>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</si>
  <si>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</si>
  <si>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</si>
  <si>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</si>
  <si>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</si>
  <si>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</si>
  <si>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</si>
  <si>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</si>
  <si>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</si>
  <si>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</si>
  <si>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</si>
  <si>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</si>
  <si>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羽島市・羽島郡二町介護認定審査会事業特別会計</t>
    <phoneticPr fontId="5"/>
  </si>
  <si>
    <t>-</t>
    <phoneticPr fontId="5"/>
  </si>
  <si>
    <t>後期高齢者医療特別会計</t>
    <phoneticPr fontId="5"/>
  </si>
  <si>
    <t>水道事業会計</t>
    <phoneticPr fontId="5"/>
  </si>
  <si>
    <t>法適用企業</t>
    <phoneticPr fontId="5"/>
  </si>
  <si>
    <t>下水道事業会計</t>
    <phoneticPr fontId="5"/>
  </si>
  <si>
    <t>法適用企業</t>
    <phoneticPr fontId="5"/>
  </si>
  <si>
    <t>病院事業会計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</si>
  <si>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</si>
  <si>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</si>
  <si>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</si>
  <si>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</si>
  <si>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</si>
  <si>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</si>
  <si>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</si>
  <si>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</si>
  <si>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</si>
  <si>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</si>
  <si>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</si>
  <si>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</si>
  <si>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</si>
  <si>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</si>
  <si>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</si>
  <si>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</si>
  <si>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</si>
  <si>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</si>
  <si>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</si>
  <si>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</si>
  <si>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</si>
  <si>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</si>
  <si>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</si>
  <si>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</si>
  <si>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</si>
  <si>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</si>
  <si>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</si>
  <si>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</si>
  <si>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</si>
  <si>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</si>
  <si>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</si>
  <si>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</si>
  <si>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</si>
  <si>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</si>
  <si>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</si>
  <si>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</si>
  <si>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</si>
  <si>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</si>
  <si>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</si>
  <si>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</si>
  <si>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</si>
  <si>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</si>
  <si>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</si>
  <si>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</si>
  <si>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</si>
  <si>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</si>
  <si>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</si>
  <si>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</si>
  <si>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</si>
  <si>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</si>
  <si>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</si>
  <si>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t>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</si>
  <si>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</si>
  <si>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</si>
  <si>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</si>
  <si>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</si>
  <si>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</si>
  <si>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</si>
  <si>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</si>
  <si>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</si>
  <si>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</si>
  <si>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</si>
  <si>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</si>
  <si>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</si>
  <si>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</si>
  <si>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</si>
  <si>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</si>
  <si>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</si>
  <si>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</si>
  <si>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</si>
  <si>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</si>
  <si>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</si>
  <si>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</si>
  <si>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</si>
  <si>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</si>
  <si>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</si>
  <si>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</si>
  <si>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</si>
  <si>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</si>
  <si>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</si>
  <si>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</si>
  <si>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</si>
  <si>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</si>
  <si>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</si>
  <si>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</si>
  <si>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</si>
  <si>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</si>
  <si>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</si>
  <si>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</si>
  <si>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</si>
  <si>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</si>
  <si>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</si>
  <si>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</si>
  <si>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</si>
  <si>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</si>
  <si>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</si>
  <si>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</si>
  <si>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</si>
  <si>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</si>
  <si>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</si>
  <si>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</si>
  <si>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</si>
  <si>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</si>
  <si>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</si>
  <si>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</si>
  <si>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</si>
  <si>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</si>
  <si>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</si>
  <si>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</si>
  <si>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</si>
  <si>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</si>
  <si>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</si>
  <si>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</si>
  <si>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</si>
  <si>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</si>
  <si>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</si>
  <si>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</si>
  <si>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</si>
  <si>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</si>
  <si>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</si>
  <si>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</si>
  <si>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</si>
  <si>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</si>
  <si>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</si>
  <si>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</si>
  <si>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</si>
  <si>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</si>
  <si>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</si>
  <si>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</si>
  <si>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</si>
  <si>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</si>
  <si>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</si>
  <si>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</si>
  <si>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</si>
  <si>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</si>
  <si>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</si>
  <si>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</si>
  <si>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</si>
  <si>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</si>
  <si>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</si>
  <si>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</si>
  <si>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</si>
  <si>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</si>
  <si>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</si>
  <si>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</si>
  <si>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</si>
  <si>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</si>
  <si>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</si>
  <si>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</si>
  <si>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</si>
  <si>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</si>
  <si>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</si>
  <si>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</si>
  <si>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</si>
  <si>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</si>
  <si>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</si>
  <si>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2.63</t>
  </si>
  <si>
    <t>▲ 1.68</t>
  </si>
  <si>
    <t>▲ 6.92</t>
  </si>
  <si>
    <t>▲ 1.03</t>
  </si>
  <si>
    <t>▲ 0.88</t>
  </si>
  <si>
    <t>国民健康保険特別会計</t>
  </si>
  <si>
    <t>水道事業会計</t>
  </si>
  <si>
    <t>一般会計</t>
  </si>
  <si>
    <t>病院事業会計</t>
  </si>
  <si>
    <t>下水道事業会計</t>
  </si>
  <si>
    <t>介護保険特別会計</t>
  </si>
  <si>
    <t>インター北土地区画整理事業特別会計</t>
  </si>
  <si>
    <t>駅北本郷土地区画整理事業特別会計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</si>
  <si>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</si>
  <si>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</si>
  <si>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</si>
  <si>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</si>
  <si>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</si>
  <si>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</si>
  <si>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</si>
  <si>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</si>
  <si>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繰入金のうち943百万円は基金から</t>
    <phoneticPr fontId="2"/>
  </si>
  <si>
    <t>羽島市土地開発公社</t>
    <rPh sb="0" eb="9">
      <t>ハシマシトチカイハツコウシャ</t>
    </rPh>
    <phoneticPr fontId="2"/>
  </si>
  <si>
    <t>羽島市地域振興公社</t>
    <rPh sb="0" eb="3">
      <t>ハシマシ</t>
    </rPh>
    <rPh sb="3" eb="5">
      <t>チイキ</t>
    </rPh>
    <rPh sb="5" eb="9">
      <t>シンコウコウシャ</t>
    </rPh>
    <phoneticPr fontId="2"/>
  </si>
  <si>
    <t>岐阜羽島衛生施設組合</t>
    <rPh sb="0" eb="4">
      <t>ギフハシマ</t>
    </rPh>
    <rPh sb="4" eb="6">
      <t>エイセイ</t>
    </rPh>
    <rPh sb="6" eb="10">
      <t>シセツクミアイ</t>
    </rPh>
    <phoneticPr fontId="2"/>
  </si>
  <si>
    <t>岐阜県市町村会館組合</t>
    <rPh sb="0" eb="3">
      <t>ギフケン</t>
    </rPh>
    <rPh sb="3" eb="6">
      <t>シチョウソン</t>
    </rPh>
    <rPh sb="6" eb="8">
      <t>カイカン</t>
    </rPh>
    <rPh sb="8" eb="10">
      <t>クミアイ</t>
    </rPh>
    <phoneticPr fontId="2"/>
  </si>
  <si>
    <t>岐阜県市町村職員退職手当組合</t>
    <rPh sb="0" eb="3">
      <t>ギフケン</t>
    </rPh>
    <rPh sb="3" eb="6">
      <t>シチョウソン</t>
    </rPh>
    <rPh sb="6" eb="8">
      <t>ショクイン</t>
    </rPh>
    <rPh sb="8" eb="10">
      <t>タイショク</t>
    </rPh>
    <rPh sb="10" eb="12">
      <t>テアテ</t>
    </rPh>
    <rPh sb="12" eb="14">
      <t>クミアイ</t>
    </rPh>
    <phoneticPr fontId="2"/>
  </si>
  <si>
    <t>岐阜地域児童発達支援センター組合</t>
    <rPh sb="0" eb="4">
      <t>ギフチイキ</t>
    </rPh>
    <rPh sb="4" eb="6">
      <t>ジドウ</t>
    </rPh>
    <rPh sb="6" eb="8">
      <t>ハッタツ</t>
    </rPh>
    <rPh sb="8" eb="10">
      <t>シエン</t>
    </rPh>
    <rPh sb="14" eb="16">
      <t>クミアイ</t>
    </rPh>
    <phoneticPr fontId="2"/>
  </si>
  <si>
    <t>岐阜県後期高齢者医療広域連合（一般会計）</t>
    <rPh sb="0" eb="3">
      <t>ギフケン</t>
    </rPh>
    <rPh sb="3" eb="8">
      <t>コウキコウレイシャ</t>
    </rPh>
    <rPh sb="8" eb="10">
      <t>イリョウ</t>
    </rPh>
    <rPh sb="10" eb="14">
      <t>コウイキレンゴウ</t>
    </rPh>
    <rPh sb="15" eb="19">
      <t>イッパンカイケイ</t>
    </rPh>
    <phoneticPr fontId="2"/>
  </si>
  <si>
    <t>岐阜県後期高齢者医療広域連合（特別会計）</t>
    <rPh sb="0" eb="3">
      <t>ギフケン</t>
    </rPh>
    <rPh sb="3" eb="8">
      <t>コウキコウレイシャ</t>
    </rPh>
    <rPh sb="8" eb="10">
      <t>イリョウ</t>
    </rPh>
    <rPh sb="10" eb="14">
      <t>コウイキレンゴウ</t>
    </rPh>
    <rPh sb="15" eb="17">
      <t>トクベツ</t>
    </rPh>
    <rPh sb="17" eb="19">
      <t>カイケイ</t>
    </rPh>
    <phoneticPr fontId="2"/>
  </si>
  <si>
    <t>羽島市公共施設等整備基金</t>
    <rPh sb="0" eb="3">
      <t>ハシマシ</t>
    </rPh>
    <rPh sb="3" eb="5">
      <t>コウキョウ</t>
    </rPh>
    <rPh sb="5" eb="7">
      <t>シセツ</t>
    </rPh>
    <rPh sb="7" eb="8">
      <t>トウ</t>
    </rPh>
    <rPh sb="8" eb="12">
      <t>セイビキキン</t>
    </rPh>
    <phoneticPr fontId="5"/>
  </si>
  <si>
    <t>羽島市庁舎建設基金</t>
    <rPh sb="0" eb="3">
      <t>ハシマシ</t>
    </rPh>
    <rPh sb="3" eb="5">
      <t>チョウシャ</t>
    </rPh>
    <rPh sb="5" eb="7">
      <t>ケンセツ</t>
    </rPh>
    <rPh sb="7" eb="9">
      <t>キキン</t>
    </rPh>
    <phoneticPr fontId="5"/>
  </si>
  <si>
    <t>羽島市生涯学習振興基金</t>
    <rPh sb="0" eb="3">
      <t>ハシマシ</t>
    </rPh>
    <rPh sb="3" eb="5">
      <t>ショウガイ</t>
    </rPh>
    <rPh sb="5" eb="7">
      <t>ガクシュウ</t>
    </rPh>
    <rPh sb="7" eb="9">
      <t>シンコウ</t>
    </rPh>
    <rPh sb="9" eb="11">
      <t>キキン</t>
    </rPh>
    <phoneticPr fontId="5"/>
  </si>
  <si>
    <t>羽島市体育施設建設整備基金</t>
    <rPh sb="0" eb="3">
      <t>ハシマシ</t>
    </rPh>
    <rPh sb="3" eb="5">
      <t>タイイク</t>
    </rPh>
    <rPh sb="5" eb="7">
      <t>シセツ</t>
    </rPh>
    <rPh sb="7" eb="9">
      <t>ケンセツ</t>
    </rPh>
    <rPh sb="9" eb="11">
      <t>セイビ</t>
    </rPh>
    <rPh sb="11" eb="13">
      <t>キキン</t>
    </rPh>
    <phoneticPr fontId="5"/>
  </si>
  <si>
    <t>羽島市活性化推進事業基金</t>
    <rPh sb="0" eb="3">
      <t>ハシマシ</t>
    </rPh>
    <rPh sb="3" eb="6">
      <t>カッセイカ</t>
    </rPh>
    <rPh sb="6" eb="10">
      <t>スイシンジギョウ</t>
    </rPh>
    <rPh sb="10" eb="12">
      <t>キキン</t>
    </rPh>
    <phoneticPr fontId="5"/>
  </si>
  <si>
    <t>-</t>
    <phoneticPr fontId="2"/>
  </si>
  <si>
    <t>繰入金のうち32百万円は基金から</t>
    <phoneticPr fontId="2"/>
  </si>
  <si>
    <t>繰入金のうち790百万円は基金から</t>
    <phoneticPr fontId="2"/>
  </si>
  <si>
    <t>-</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</si>
  <si>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</si>
  <si>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</si>
  <si>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</si>
  <si>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</si>
  <si>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</si>
  <si>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・実質公債費比率は地方債の新規発行を抑制していたため類似団体内平均値を下回っている。
・新庁舎建設事業等により令和元年度から将来負担比率は増加し、それに伴い実質公債費比率の増加が今後見込まれる。
・また次期ごみ処理施設建設等、大規模な事業を控えているため計画的な基金の積み立てや財源の確保に取り組むことで、地方債に頼りすぎないように努める。</t>
    <rPh sb="1" eb="6">
      <t>ジッシツコウサイヒ</t>
    </rPh>
    <rPh sb="6" eb="8">
      <t>ヒリツ</t>
    </rPh>
    <rPh sb="26" eb="30">
      <t>ルイジダンタイ</t>
    </rPh>
    <rPh sb="30" eb="31">
      <t>ナイ</t>
    </rPh>
    <rPh sb="31" eb="34">
      <t>ヘイキンチ</t>
    </rPh>
    <rPh sb="35" eb="37">
      <t>シタマワ</t>
    </rPh>
    <rPh sb="76" eb="77">
      <t>トモナ</t>
    </rPh>
    <rPh sb="78" eb="80">
      <t>ジッシツ</t>
    </rPh>
    <rPh sb="80" eb="83">
      <t>コウサイヒ</t>
    </rPh>
    <rPh sb="83" eb="85">
      <t>ヒリツ</t>
    </rPh>
    <rPh sb="86" eb="88">
      <t>ゾウカ</t>
    </rPh>
    <rPh sb="89" eb="91">
      <t>コンゴ</t>
    </rPh>
    <rPh sb="91" eb="93">
      <t>ミコ</t>
    </rPh>
    <rPh sb="101" eb="103">
      <t>ジキ</t>
    </rPh>
    <rPh sb="105" eb="109">
      <t>ショリシセツ</t>
    </rPh>
    <rPh sb="109" eb="111">
      <t>ケンセツ</t>
    </rPh>
    <rPh sb="111" eb="112">
      <t>ナド</t>
    </rPh>
    <rPh sb="113" eb="116">
      <t>ダイキボ</t>
    </rPh>
    <rPh sb="117" eb="119">
      <t>ジギョウ</t>
    </rPh>
    <rPh sb="120" eb="121">
      <t>ヒカ</t>
    </rPh>
    <rPh sb="127" eb="130">
      <t>ケイカクテキ</t>
    </rPh>
    <rPh sb="139" eb="141">
      <t>ザイゲン</t>
    </rPh>
    <rPh sb="142" eb="144">
      <t>カクホ</t>
    </rPh>
    <rPh sb="145" eb="146">
      <t>ト</t>
    </rPh>
    <rPh sb="147" eb="148">
      <t>ク</t>
    </rPh>
    <rPh sb="153" eb="156">
      <t>チホウサイ</t>
    </rPh>
    <rPh sb="157" eb="158">
      <t>タヨ</t>
    </rPh>
    <rPh sb="166" eb="167">
      <t>ツト</t>
    </rPh>
    <phoneticPr fontId="2"/>
  </si>
  <si>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</si>
  <si>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</si>
  <si>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</si>
  <si>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・新庁舎建設事業等により令和元年度から将来負担比率は増加し、令和2年度は類似団体内平均値を上回る結果となった。
・将来負担比率が増加する中で、複数施設の老朽化対策に取り組まねばならないため、公共施設等総合管理計画に沿った施設の更新・集約化、計画的な地方債の発行により両比率の抑制に努める。</t>
    <rPh sb="1" eb="2">
      <t>シン</t>
    </rPh>
    <rPh sb="2" eb="4">
      <t>チョウシャ</t>
    </rPh>
    <rPh sb="4" eb="6">
      <t>ケンセツ</t>
    </rPh>
    <rPh sb="6" eb="8">
      <t>ジギョウ</t>
    </rPh>
    <rPh sb="8" eb="9">
      <t>ナド</t>
    </rPh>
    <rPh sb="12" eb="14">
      <t>レイワ</t>
    </rPh>
    <rPh sb="14" eb="17">
      <t>ガンネンド</t>
    </rPh>
    <rPh sb="19" eb="21">
      <t>ショウライ</t>
    </rPh>
    <rPh sb="21" eb="23">
      <t>フタン</t>
    </rPh>
    <rPh sb="23" eb="25">
      <t>ヒリツ</t>
    </rPh>
    <rPh sb="26" eb="28">
      <t>ゾウカ</t>
    </rPh>
    <rPh sb="30" eb="32">
      <t>レイワ</t>
    </rPh>
    <rPh sb="33" eb="35">
      <t>ネンド</t>
    </rPh>
    <rPh sb="36" eb="38">
      <t>ルイジ</t>
    </rPh>
    <rPh sb="38" eb="40">
      <t>ダンタイ</t>
    </rPh>
    <rPh sb="40" eb="41">
      <t>ナイ</t>
    </rPh>
    <rPh sb="41" eb="44">
      <t>ヘイキンチ</t>
    </rPh>
    <rPh sb="45" eb="47">
      <t>ウワマワ</t>
    </rPh>
    <rPh sb="48" eb="50">
      <t>ケッカ</t>
    </rPh>
    <rPh sb="71" eb="73">
      <t>フクスウ</t>
    </rPh>
    <rPh sb="95" eb="99">
      <t>コウキョウシセツ</t>
    </rPh>
    <rPh sb="99" eb="100">
      <t>ナド</t>
    </rPh>
    <rPh sb="100" eb="106">
      <t>ソウゴウカンリケイカク</t>
    </rPh>
    <rPh sb="107" eb="108">
      <t>ソ</t>
    </rPh>
    <rPh sb="110" eb="112">
      <t>シセツ</t>
    </rPh>
    <rPh sb="113" eb="115">
      <t>コウシン</t>
    </rPh>
    <rPh sb="116" eb="119">
      <t>シュウヤクカ</t>
    </rPh>
    <rPh sb="120" eb="123">
      <t>ケイカクテキ</t>
    </rPh>
    <rPh sb="124" eb="127">
      <t>チホウサイ</t>
    </rPh>
    <rPh sb="128" eb="130">
      <t>ハッコウ</t>
    </rPh>
    <rPh sb="140" eb="141">
      <t>ツト</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</si>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</sst>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6" borderId="0" xfId="17" applyNumberFormat="1" applyFont="1" applyFill="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57295</c:v>
                </c:pt>
                <c:pt idx="1">
                  <c:v>54110</c:v>
                </c:pt>
                <c:pt idx="2">
                  <c:v>54684</c:v>
                </c:pt>
                <c:pt idx="3">
                  <c:v>62383</c:v>
                </c:pt>
                <c:pt idx="4">
                  <c:v>63812</c:v>
                </c:pt>
              </c:numCache>
            </c:numRef>
          </c:val>
          <c:smooth val="0"/>
          <c:extLst>
            <c:ext xmlns:c16="http://schemas.microsoft.com/office/drawing/2014/chart" uri="{C3380CC4-5D6E-409C-BE32-E72D297353CC}">
              <c16:uniqueId val="{00000000-5BD1-4F18-A8E9-4D0641C3C96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42620</c:v>
                </c:pt>
                <c:pt idx="1">
                  <c:v>22177</c:v>
                </c:pt>
                <c:pt idx="2">
                  <c:v>27873</c:v>
                </c:pt>
                <c:pt idx="3">
                  <c:v>50947</c:v>
                </c:pt>
                <c:pt idx="4">
                  <c:v>42214</c:v>
                </c:pt>
              </c:numCache>
            </c:numRef>
          </c:val>
          <c:smooth val="0"/>
          <c:extLst>
            <c:ext xmlns:c16="http://schemas.microsoft.com/office/drawing/2014/chart" uri="{C3380CC4-5D6E-409C-BE32-E72D297353CC}">
              <c16:uniqueId val="{00000001-5BD1-4F18-A8E9-4D0641C3C96F}"/>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5.89</c:v>
                </c:pt>
                <c:pt idx="1">
                  <c:v>5.0599999999999996</c:v>
                </c:pt>
                <c:pt idx="2">
                  <c:v>4.6399999999999997</c:v>
                </c:pt>
                <c:pt idx="3">
                  <c:v>3.79</c:v>
                </c:pt>
                <c:pt idx="4">
                  <c:v>4.47</c:v>
                </c:pt>
              </c:numCache>
            </c:numRef>
          </c:val>
          <c:extLst>
            <c:ext xmlns:c16="http://schemas.microsoft.com/office/drawing/2014/chart" uri="{C3380CC4-5D6E-409C-BE32-E72D297353CC}">
              <c16:uniqueId val="{00000000-937D-45CB-931F-5AA32E2E6F3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30.49</c:v>
                </c:pt>
                <c:pt idx="1">
                  <c:v>29.48</c:v>
                </c:pt>
                <c:pt idx="2">
                  <c:v>22.65</c:v>
                </c:pt>
                <c:pt idx="3">
                  <c:v>22.31</c:v>
                </c:pt>
                <c:pt idx="4">
                  <c:v>20.02</c:v>
                </c:pt>
              </c:numCache>
            </c:numRef>
          </c:val>
          <c:extLst>
            <c:ext xmlns:c16="http://schemas.microsoft.com/office/drawing/2014/chart" uri="{C3380CC4-5D6E-409C-BE32-E72D297353CC}">
              <c16:uniqueId val="{00000001-937D-45CB-931F-5AA32E2E6F31}"/>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-2.63</c:v>
                </c:pt>
                <c:pt idx="1">
                  <c:v>-1.68</c:v>
                </c:pt>
                <c:pt idx="2">
                  <c:v>-6.92</c:v>
                </c:pt>
                <c:pt idx="3">
                  <c:v>-1.03</c:v>
                </c:pt>
                <c:pt idx="4">
                  <c:v>-0.88</c:v>
                </c:pt>
              </c:numCache>
            </c:numRef>
          </c:val>
          <c:smooth val="0"/>
          <c:extLst>
            <c:ext xmlns:c16="http://schemas.microsoft.com/office/drawing/2014/chart" uri="{C3380CC4-5D6E-409C-BE32-E72D297353CC}">
              <c16:uniqueId val="{00000002-937D-45CB-931F-5AA32E2E6F31}"/>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7.26</c:v>
                </c:pt>
                <c:pt idx="2">
                  <c:v>#N/A</c:v>
                </c:pt>
                <c:pt idx="3">
                  <c:v>5.19</c:v>
                </c:pt>
                <c:pt idx="4">
                  <c:v>#N/A</c:v>
                </c:pt>
                <c:pt idx="5">
                  <c:v>4.46</c:v>
                </c:pt>
                <c:pt idx="6">
                  <c:v>#N/A</c:v>
                </c:pt>
                <c:pt idx="7">
                  <c:v>6.1</c:v>
                </c:pt>
                <c:pt idx="8">
                  <c:v>#N/A</c:v>
                </c:pt>
                <c:pt idx="9">
                  <c:v>0.13</c:v>
                </c:pt>
              </c:numCache>
            </c:numRef>
          </c:val>
          <c:extLst>
            <c:ext xmlns:c16="http://schemas.microsoft.com/office/drawing/2014/chart" uri="{C3380CC4-5D6E-409C-BE32-E72D297353CC}">
              <c16:uniqueId val="{00000000-38B8-40D3-9F2F-CE87037EC7D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8B8-40D3-9F2F-CE87037EC7D4}"/>
            </c:ext>
          </c:extLst>
        </c:ser>
        <c:ser>
          <c:idx val="2"/>
          <c:order val="2"/>
          <c:tx>
            <c:strRef>
              <c:f>データシート!$A$29</c:f>
              <c:strCache>
                <c:ptCount val="1"/>
                <c:pt idx="0">
                  <c:v>駅北本郷土地区画整理事業特別会計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0.5</c:v>
                </c:pt>
                <c:pt idx="2">
                  <c:v>#N/A</c:v>
                </c:pt>
                <c:pt idx="3">
                  <c:v>0.71</c:v>
                </c:pt>
                <c:pt idx="4">
                  <c:v>#N/A</c:v>
                </c:pt>
                <c:pt idx="5">
                  <c:v>0.56000000000000005</c:v>
                </c:pt>
                <c:pt idx="6">
                  <c:v>#N/A</c:v>
                </c:pt>
                <c:pt idx="7">
                  <c:v>0.25</c:v>
                </c:pt>
                <c:pt idx="8">
                  <c:v>#N/A</c:v>
                </c:pt>
                <c:pt idx="9">
                  <c:v>0.21</c:v>
                </c:pt>
              </c:numCache>
            </c:numRef>
          </c:val>
          <c:extLst>
            <c:ext xmlns:c16="http://schemas.microsoft.com/office/drawing/2014/chart" uri="{C3380CC4-5D6E-409C-BE32-E72D297353CC}">
              <c16:uniqueId val="{00000002-38B8-40D3-9F2F-CE87037EC7D4}"/>
            </c:ext>
          </c:extLst>
        </c:ser>
        <c:ser>
          <c:idx val="3"/>
          <c:order val="3"/>
          <c:tx>
            <c:strRef>
              <c:f>データシート!$A$30</c:f>
              <c:strCache>
                <c:ptCount val="1"/>
                <c:pt idx="0">
                  <c:v>インター北土地区画整理事業特別会計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0.18</c:v>
                </c:pt>
                <c:pt idx="2">
                  <c:v>#N/A</c:v>
                </c:pt>
                <c:pt idx="3">
                  <c:v>0.3</c:v>
                </c:pt>
                <c:pt idx="4">
                  <c:v>#N/A</c:v>
                </c:pt>
                <c:pt idx="5">
                  <c:v>0.42</c:v>
                </c:pt>
                <c:pt idx="6">
                  <c:v>#N/A</c:v>
                </c:pt>
                <c:pt idx="7">
                  <c:v>0.42</c:v>
                </c:pt>
                <c:pt idx="8">
                  <c:v>#N/A</c:v>
                </c:pt>
                <c:pt idx="9">
                  <c:v>0.32</c:v>
                </c:pt>
              </c:numCache>
            </c:numRef>
          </c:val>
          <c:extLst>
            <c:ext xmlns:c16="http://schemas.microsoft.com/office/drawing/2014/chart" uri="{C3380CC4-5D6E-409C-BE32-E72D297353CC}">
              <c16:uniqueId val="{00000003-38B8-40D3-9F2F-CE87037EC7D4}"/>
            </c:ext>
          </c:extLst>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1.34</c:v>
                </c:pt>
                <c:pt idx="2">
                  <c:v>#N/A</c:v>
                </c:pt>
                <c:pt idx="3">
                  <c:v>2.44</c:v>
                </c:pt>
                <c:pt idx="4">
                  <c:v>#N/A</c:v>
                </c:pt>
                <c:pt idx="5">
                  <c:v>1.73</c:v>
                </c:pt>
                <c:pt idx="6">
                  <c:v>#N/A</c:v>
                </c:pt>
                <c:pt idx="7">
                  <c:v>1.48</c:v>
                </c:pt>
                <c:pt idx="8">
                  <c:v>#N/A</c:v>
                </c:pt>
                <c:pt idx="9">
                  <c:v>1.35</c:v>
                </c:pt>
              </c:numCache>
            </c:numRef>
          </c:val>
          <c:extLst>
            <c:ext xmlns:c16="http://schemas.microsoft.com/office/drawing/2014/chart" uri="{C3380CC4-5D6E-409C-BE32-E72D297353CC}">
              <c16:uniqueId val="{00000004-38B8-40D3-9F2F-CE87037EC7D4}"/>
            </c:ext>
          </c:extLst>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#N/A</c:v>
                </c:pt>
                <c:pt idx="9">
                  <c:v>1.53</c:v>
                </c:pt>
              </c:numCache>
            </c:numRef>
          </c:val>
          <c:extLst>
            <c:ext xmlns:c16="http://schemas.microsoft.com/office/drawing/2014/chart" uri="{C3380CC4-5D6E-409C-BE32-E72D297353CC}">
              <c16:uniqueId val="{00000005-38B8-40D3-9F2F-CE87037EC7D4}"/>
            </c:ext>
          </c:extLst>
        </c:ser>
        <c:ser>
          <c:idx val="6"/>
          <c:order val="6"/>
          <c:tx>
            <c:strRef>
              <c:f>データシート!$A$33</c:f>
              <c:strCache>
                <c:ptCount val="1"/>
                <c:pt idx="0">
                  <c:v>病院事業会計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6.41</c:v>
                </c:pt>
                <c:pt idx="2">
                  <c:v>#N/A</c:v>
                </c:pt>
                <c:pt idx="3">
                  <c:v>3.91</c:v>
                </c:pt>
                <c:pt idx="4">
                  <c:v>#N/A</c:v>
                </c:pt>
                <c:pt idx="5">
                  <c:v>4.63</c:v>
                </c:pt>
                <c:pt idx="6">
                  <c:v>#N/A</c:v>
                </c:pt>
                <c:pt idx="7">
                  <c:v>2.6</c:v>
                </c:pt>
                <c:pt idx="8">
                  <c:v>#N/A</c:v>
                </c:pt>
                <c:pt idx="9">
                  <c:v>3.61</c:v>
                </c:pt>
              </c:numCache>
            </c:numRef>
          </c:val>
          <c:extLst>
            <c:ext xmlns:c16="http://schemas.microsoft.com/office/drawing/2014/chart" uri="{C3380CC4-5D6E-409C-BE32-E72D297353CC}">
              <c16:uniqueId val="{00000006-38B8-40D3-9F2F-CE87037EC7D4}"/>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5.19</c:v>
                </c:pt>
                <c:pt idx="2">
                  <c:v>#N/A</c:v>
                </c:pt>
                <c:pt idx="3">
                  <c:v>4.04</c:v>
                </c:pt>
                <c:pt idx="4">
                  <c:v>#N/A</c:v>
                </c:pt>
                <c:pt idx="5">
                  <c:v>3.65</c:v>
                </c:pt>
                <c:pt idx="6">
                  <c:v>#N/A</c:v>
                </c:pt>
                <c:pt idx="7">
                  <c:v>3.11</c:v>
                </c:pt>
                <c:pt idx="8">
                  <c:v>#N/A</c:v>
                </c:pt>
                <c:pt idx="9">
                  <c:v>3.93</c:v>
                </c:pt>
              </c:numCache>
            </c:numRef>
          </c:val>
          <c:extLst>
            <c:ext xmlns:c16="http://schemas.microsoft.com/office/drawing/2014/chart" uri="{C3380CC4-5D6E-409C-BE32-E72D297353CC}">
              <c16:uniqueId val="{00000007-38B8-40D3-9F2F-CE87037EC7D4}"/>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0</c:v>
                </c:pt>
                <c:pt idx="1">
                  <c:v>0</c:v>
                </c:pt>
                <c:pt idx="2">
                  <c:v>0</c:v>
                </c:pt>
                <c:pt idx="3">
                  <c:v>0</c:v>
                </c:pt>
                <c:pt idx="4">
                  <c:v>0</c:v>
                </c:pt>
                <c:pt idx="5">
                  <c:v>0</c:v>
                </c:pt>
                <c:pt idx="6">
                  <c:v>0</c:v>
                </c:pt>
                <c:pt idx="7">
                  <c:v>0</c:v>
                </c:pt>
                <c:pt idx="8">
                  <c:v>#N/A</c:v>
                </c:pt>
                <c:pt idx="9">
                  <c:v>4.57</c:v>
                </c:pt>
              </c:numCache>
            </c:numRef>
          </c:val>
          <c:extLst>
            <c:ext xmlns:c16="http://schemas.microsoft.com/office/drawing/2014/chart" uri="{C3380CC4-5D6E-409C-BE32-E72D297353CC}">
              <c16:uniqueId val="{00000008-38B8-40D3-9F2F-CE87037EC7D4}"/>
            </c:ext>
          </c:extLst>
        </c:ser>
        <c:ser>
          <c:idx val="9"/>
          <c:order val="9"/>
          <c:tx>
            <c:strRef>
              <c:f>データシート!$A$36</c:f>
              <c:strCache>
                <c:ptCount val="1"/>
                <c:pt idx="0">
                  <c:v>国民健康保険特別会計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3.39</c:v>
                </c:pt>
                <c:pt idx="2">
                  <c:v>#N/A</c:v>
                </c:pt>
                <c:pt idx="3">
                  <c:v>4.9400000000000004</c:v>
                </c:pt>
                <c:pt idx="4">
                  <c:v>#N/A</c:v>
                </c:pt>
                <c:pt idx="5">
                  <c:v>3.83</c:v>
                </c:pt>
                <c:pt idx="6">
                  <c:v>#N/A</c:v>
                </c:pt>
                <c:pt idx="7">
                  <c:v>4.42</c:v>
                </c:pt>
                <c:pt idx="8">
                  <c:v>#N/A</c:v>
                </c:pt>
                <c:pt idx="9">
                  <c:v>5.41</c:v>
                </c:pt>
              </c:numCache>
            </c:numRef>
          </c:val>
          <c:extLst>
            <c:ext xmlns:c16="http://schemas.microsoft.com/office/drawing/2014/chart" uri="{C3380CC4-5D6E-409C-BE32-E72D297353CC}">
              <c16:uniqueId val="{00000009-38B8-40D3-9F2F-CE87037EC7D4}"/>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2315</c:v>
                </c:pt>
                <c:pt idx="5">
                  <c:v>2319</c:v>
                </c:pt>
                <c:pt idx="8">
                  <c:v>2306</c:v>
                </c:pt>
                <c:pt idx="11">
                  <c:v>2276</c:v>
                </c:pt>
                <c:pt idx="14">
                  <c:v>2273</c:v>
                </c:pt>
              </c:numCache>
            </c:numRef>
          </c:val>
          <c:extLst>
            <c:ext xmlns:c16="http://schemas.microsoft.com/office/drawing/2014/chart" uri="{C3380CC4-5D6E-409C-BE32-E72D297353CC}">
              <c16:uniqueId val="{00000000-AC82-4DFF-9EFC-301AD378884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C82-4DFF-9EFC-301AD378884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AC82-4DFF-9EFC-301AD378884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0</c:v>
                </c:pt>
                <c:pt idx="3">
                  <c:v>0</c:v>
                </c:pt>
                <c:pt idx="6">
                  <c:v>0</c:v>
                </c:pt>
                <c:pt idx="9">
                  <c:v>4</c:v>
                </c:pt>
                <c:pt idx="12">
                  <c:v>15</c:v>
                </c:pt>
              </c:numCache>
            </c:numRef>
          </c:val>
          <c:extLst>
            <c:ext xmlns:c16="http://schemas.microsoft.com/office/drawing/2014/chart" uri="{C3380CC4-5D6E-409C-BE32-E72D297353CC}">
              <c16:uniqueId val="{00000003-AC82-4DFF-9EFC-301AD378884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1194</c:v>
                </c:pt>
                <c:pt idx="3">
                  <c:v>1224</c:v>
                </c:pt>
                <c:pt idx="6">
                  <c:v>1226</c:v>
                </c:pt>
                <c:pt idx="9">
                  <c:v>1223</c:v>
                </c:pt>
                <c:pt idx="12">
                  <c:v>1104</c:v>
                </c:pt>
              </c:numCache>
            </c:numRef>
          </c:val>
          <c:extLst>
            <c:ext xmlns:c16="http://schemas.microsoft.com/office/drawing/2014/chart" uri="{C3380CC4-5D6E-409C-BE32-E72D297353CC}">
              <c16:uniqueId val="{00000004-AC82-4DFF-9EFC-301AD378884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C82-4DFF-9EFC-301AD378884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C82-4DFF-9EFC-301AD378884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1716</c:v>
                </c:pt>
                <c:pt idx="3">
                  <c:v>1545</c:v>
                </c:pt>
                <c:pt idx="6">
                  <c:v>1591</c:v>
                </c:pt>
                <c:pt idx="9">
                  <c:v>1571</c:v>
                </c:pt>
                <c:pt idx="12">
                  <c:v>1713</c:v>
                </c:pt>
              </c:numCache>
            </c:numRef>
          </c:val>
          <c:extLst>
            <c:ext xmlns:c16="http://schemas.microsoft.com/office/drawing/2014/chart" uri="{C3380CC4-5D6E-409C-BE32-E72D297353CC}">
              <c16:uniqueId val="{00000007-AC82-4DFF-9EFC-301AD3788848}"/>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595</c:v>
                </c:pt>
                <c:pt idx="2">
                  <c:v>#N/A</c:v>
                </c:pt>
                <c:pt idx="3">
                  <c:v>#N/A</c:v>
                </c:pt>
                <c:pt idx="4">
                  <c:v>450</c:v>
                </c:pt>
                <c:pt idx="5">
                  <c:v>#N/A</c:v>
                </c:pt>
                <c:pt idx="6">
                  <c:v>#N/A</c:v>
                </c:pt>
                <c:pt idx="7">
                  <c:v>511</c:v>
                </c:pt>
                <c:pt idx="8">
                  <c:v>#N/A</c:v>
                </c:pt>
                <c:pt idx="9">
                  <c:v>#N/A</c:v>
                </c:pt>
                <c:pt idx="10">
                  <c:v>522</c:v>
                </c:pt>
                <c:pt idx="11">
                  <c:v>#N/A</c:v>
                </c:pt>
                <c:pt idx="12">
                  <c:v>#N/A</c:v>
                </c:pt>
                <c:pt idx="13">
                  <c:v>559</c:v>
                </c:pt>
                <c:pt idx="14">
                  <c:v>#N/A</c:v>
                </c:pt>
              </c:numCache>
            </c:numRef>
          </c:val>
          <c:smooth val="0"/>
          <c:extLst>
            <c:ext xmlns:c16="http://schemas.microsoft.com/office/drawing/2014/chart" uri="{C3380CC4-5D6E-409C-BE32-E72D297353CC}">
              <c16:uniqueId val="{00000008-AC82-4DFF-9EFC-301AD3788848}"/>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20969</c:v>
                </c:pt>
                <c:pt idx="5">
                  <c:v>20333</c:v>
                </c:pt>
                <c:pt idx="8">
                  <c:v>19977</c:v>
                </c:pt>
                <c:pt idx="11">
                  <c:v>19968</c:v>
                </c:pt>
                <c:pt idx="14">
                  <c:v>19930</c:v>
                </c:pt>
              </c:numCache>
            </c:numRef>
          </c:val>
          <c:extLst>
            <c:ext xmlns:c16="http://schemas.microsoft.com/office/drawing/2014/chart" uri="{C3380CC4-5D6E-409C-BE32-E72D297353CC}">
              <c16:uniqueId val="{00000000-3FDA-4FD9-A2FC-AF5ABD0583A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4827</c:v>
                </c:pt>
                <c:pt idx="5">
                  <c:v>4809</c:v>
                </c:pt>
                <c:pt idx="8">
                  <c:v>4788</c:v>
                </c:pt>
                <c:pt idx="11">
                  <c:v>4697</c:v>
                </c:pt>
                <c:pt idx="14">
                  <c:v>4180</c:v>
                </c:pt>
              </c:numCache>
            </c:numRef>
          </c:val>
          <c:extLst>
            <c:ext xmlns:c16="http://schemas.microsoft.com/office/drawing/2014/chart" uri="{C3380CC4-5D6E-409C-BE32-E72D297353CC}">
              <c16:uniqueId val="{00000001-3FDA-4FD9-A2FC-AF5ABD0583A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6249</c:v>
                </c:pt>
                <c:pt idx="5">
                  <c:v>6174</c:v>
                </c:pt>
                <c:pt idx="8">
                  <c:v>6128</c:v>
                </c:pt>
                <c:pt idx="11">
                  <c:v>6052</c:v>
                </c:pt>
                <c:pt idx="14">
                  <c:v>5747</c:v>
                </c:pt>
              </c:numCache>
            </c:numRef>
          </c:val>
          <c:extLst>
            <c:ext xmlns:c16="http://schemas.microsoft.com/office/drawing/2014/chart" uri="{C3380CC4-5D6E-409C-BE32-E72D297353CC}">
              <c16:uniqueId val="{00000002-3FDA-4FD9-A2FC-AF5ABD0583A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FDA-4FD9-A2FC-AF5ABD0583A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FDA-4FD9-A2FC-AF5ABD0583A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175</c:v>
                </c:pt>
                <c:pt idx="3">
                  <c:v>105</c:v>
                </c:pt>
                <c:pt idx="6">
                  <c:v>35</c:v>
                </c:pt>
                <c:pt idx="9">
                  <c:v>0</c:v>
                </c:pt>
                <c:pt idx="12">
                  <c:v>0</c:v>
                </c:pt>
              </c:numCache>
            </c:numRef>
          </c:val>
          <c:extLst>
            <c:ext xmlns:c16="http://schemas.microsoft.com/office/drawing/2014/chart" uri="{C3380CC4-5D6E-409C-BE32-E72D297353CC}">
              <c16:uniqueId val="{00000005-3FDA-4FD9-A2FC-AF5ABD0583A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1675</c:v>
                </c:pt>
                <c:pt idx="3">
                  <c:v>1424</c:v>
                </c:pt>
                <c:pt idx="6">
                  <c:v>1189</c:v>
                </c:pt>
                <c:pt idx="9">
                  <c:v>1381</c:v>
                </c:pt>
                <c:pt idx="12">
                  <c:v>1279</c:v>
                </c:pt>
              </c:numCache>
            </c:numRef>
          </c:val>
          <c:extLst>
            <c:ext xmlns:c16="http://schemas.microsoft.com/office/drawing/2014/chart" uri="{C3380CC4-5D6E-409C-BE32-E72D297353CC}">
              <c16:uniqueId val="{00000006-3FDA-4FD9-A2FC-AF5ABD0583A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0</c:v>
                </c:pt>
                <c:pt idx="3">
                  <c:v>0</c:v>
                </c:pt>
                <c:pt idx="6">
                  <c:v>33</c:v>
                </c:pt>
                <c:pt idx="9">
                  <c:v>148</c:v>
                </c:pt>
                <c:pt idx="12">
                  <c:v>635</c:v>
                </c:pt>
              </c:numCache>
            </c:numRef>
          </c:val>
          <c:extLst>
            <c:ext xmlns:c16="http://schemas.microsoft.com/office/drawing/2014/chart" uri="{C3380CC4-5D6E-409C-BE32-E72D297353CC}">
              <c16:uniqueId val="{00000007-3FDA-4FD9-A2FC-AF5ABD0583A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15168</c:v>
                </c:pt>
                <c:pt idx="3">
                  <c:v>14036</c:v>
                </c:pt>
                <c:pt idx="6">
                  <c:v>13547</c:v>
                </c:pt>
                <c:pt idx="9">
                  <c:v>13113</c:v>
                </c:pt>
                <c:pt idx="12">
                  <c:v>12338</c:v>
                </c:pt>
              </c:numCache>
            </c:numRef>
          </c:val>
          <c:extLst>
            <c:ext xmlns:c16="http://schemas.microsoft.com/office/drawing/2014/chart" uri="{C3380CC4-5D6E-409C-BE32-E72D297353CC}">
              <c16:uniqueId val="{00000008-3FDA-4FD9-A2FC-AF5ABD0583A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3FDA-4FD9-A2FC-AF5ABD0583A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17829</c:v>
                </c:pt>
                <c:pt idx="3">
                  <c:v>17653</c:v>
                </c:pt>
                <c:pt idx="6">
                  <c:v>17470</c:v>
                </c:pt>
                <c:pt idx="9">
                  <c:v>18774</c:v>
                </c:pt>
                <c:pt idx="12">
                  <c:v>20045</c:v>
                </c:pt>
              </c:numCache>
            </c:numRef>
          </c:val>
          <c:extLst>
            <c:ext xmlns:c16="http://schemas.microsoft.com/office/drawing/2014/chart" uri="{C3380CC4-5D6E-409C-BE32-E72D297353CC}">
              <c16:uniqueId val="{0000000A-3FDA-4FD9-A2FC-AF5ABD0583A9}"/>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2802</c:v>
                </c:pt>
                <c:pt idx="2">
                  <c:v>#N/A</c:v>
                </c:pt>
                <c:pt idx="3">
                  <c:v>#N/A</c:v>
                </c:pt>
                <c:pt idx="4">
                  <c:v>1902</c:v>
                </c:pt>
                <c:pt idx="5">
                  <c:v>#N/A</c:v>
                </c:pt>
                <c:pt idx="6">
                  <c:v>#N/A</c:v>
                </c:pt>
                <c:pt idx="7">
                  <c:v>1381</c:v>
                </c:pt>
                <c:pt idx="8">
                  <c:v>#N/A</c:v>
                </c:pt>
                <c:pt idx="9">
                  <c:v>#N/A</c:v>
                </c:pt>
                <c:pt idx="10">
                  <c:v>2698</c:v>
                </c:pt>
                <c:pt idx="11">
                  <c:v>#N/A</c:v>
                </c:pt>
                <c:pt idx="12">
                  <c:v>#N/A</c:v>
                </c:pt>
                <c:pt idx="13">
                  <c:v>4440</c:v>
                </c:pt>
                <c:pt idx="14">
                  <c:v>#N/A</c:v>
                </c:pt>
              </c:numCache>
            </c:numRef>
          </c:val>
          <c:smooth val="0"/>
          <c:extLst>
            <c:ext xmlns:c16="http://schemas.microsoft.com/office/drawing/2014/chart" uri="{C3380CC4-5D6E-409C-BE32-E72D297353CC}">
              <c16:uniqueId val="{0000000B-3FDA-4FD9-A2FC-AF5ABD0583A9}"/>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3018</c:v>
                </c:pt>
                <c:pt idx="1">
                  <c:v>2989</c:v>
                </c:pt>
                <c:pt idx="2">
                  <c:v>2759</c:v>
                </c:pt>
              </c:numCache>
            </c:numRef>
          </c:val>
          <c:extLst>
            <c:ext xmlns:c16="http://schemas.microsoft.com/office/drawing/2014/chart" uri="{C3380CC4-5D6E-409C-BE32-E72D297353CC}">
              <c16:uniqueId val="{00000000-F8B7-4B92-9337-DB64EC0C5FD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467</c:v>
                </c:pt>
                <c:pt idx="1">
                  <c:v>541</c:v>
                </c:pt>
                <c:pt idx="2">
                  <c:v>625</c:v>
                </c:pt>
              </c:numCache>
            </c:numRef>
          </c:val>
          <c:extLst>
            <c:ext xmlns:c16="http://schemas.microsoft.com/office/drawing/2014/chart" uri="{C3380CC4-5D6E-409C-BE32-E72D297353CC}">
              <c16:uniqueId val="{00000001-F8B7-4B92-9337-DB64EC0C5FD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1367</c:v>
                </c:pt>
                <c:pt idx="1">
                  <c:v>1143</c:v>
                </c:pt>
                <c:pt idx="2">
                  <c:v>917</c:v>
                </c:pt>
              </c:numCache>
            </c:numRef>
          </c:val>
          <c:extLst>
            <c:ext xmlns:c16="http://schemas.microsoft.com/office/drawing/2014/chart" uri="{C3380CC4-5D6E-409C-BE32-E72D297353CC}">
              <c16:uniqueId val="{00000002-F8B7-4B92-9337-DB64EC0C5FD4}"/>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{50760E71-97EA-44A4-B0BF-D36BC2413737}</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64ED-4A09-B63F-23123C0F0D7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{9C89747E-2568-437C-AA96-6576C34B0CB5}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4ED-4A09-B63F-23123C0F0D7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{6949F94F-C65F-416D-8CAC-3BC3B256E44A}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4ED-4A09-B63F-23123C0F0D7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{769A784B-B7E5-49D7-9189-B6740DDDD10A}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4ED-4A09-B63F-23123C0F0D7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{C1926E2B-E0CB-488D-AE9A-7EF7458C41F9}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4ED-4A09-B63F-23123C0F0D71}"/>
                </c:ext>
              </c:extLst>
            </c:dLbl>
            <c:dLbl>
              <c:idx val="8"/>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{5074D701-5F7A-4AE0-8FD6-90E65577B744}</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64ED-4A09-B63F-23123C0F0D71}"/>
                </c:ext>
              </c:extLst>
            </c:dLbl>
            <c:dLbl>
              <c:idx val="16"/>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{56BA86CA-76DC-4519-89FD-5CA6238D7E0F}</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64ED-4A09-B63F-23123C0F0D71}"/>
                </c:ext>
              </c:extLst>
            </c:dLbl>
            <c:dLbl>
              <c:idx val="24"/>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{55D0B534-1872-420D-92DB-9ED34C3ECE57}</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64ED-4A09-B63F-23123C0F0D71}"/>
                </c:ext>
              </c:extLst>
            </c:dLbl>
            <c:dLbl>
              <c:idx val="32"/>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{187E16E7-9605-4122-B998-FA290BC121AC}</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64ED-4A09-B63F-23123C0F0D7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62</c:v>
                </c:pt>
                <c:pt idx="8">
                  <c:v>63.4</c:v>
                </c:pt>
                <c:pt idx="16">
                  <c:v>66.5</c:v>
                </c:pt>
                <c:pt idx="24">
                  <c:v>67.099999999999994</c:v>
                </c:pt>
                <c:pt idx="32">
                  <c:v>67.7</c:v>
                </c:pt>
              </c:numCache>
            </c:numRef>
          </c:xVal>
          <c:yVal>
            <c:numRef>
              <c:f>公会計指標分析・財政指標組合せ分析表!$BP$51:$DC$51</c:f>
              <c:numCache>
                <c:formatCode>#,##0.0;"▲ "#,##0.0</c:formatCode>
                <c:ptCount val="40"/>
                <c:pt idx="0">
                  <c:v>24.8</c:v>
                </c:pt>
                <c:pt idx="8">
                  <c:v>16.7</c:v>
                </c:pt>
                <c:pt idx="16">
                  <c:v>12</c:v>
                </c:pt>
                <c:pt idx="24">
                  <c:v>23.2</c:v>
                </c:pt>
                <c:pt idx="32">
                  <c:v>36.9</c:v>
                </c:pt>
              </c:numCache>
            </c:numRef>
          </c:yVal>
          <c:smooth val="0"/>
          <c:extLst>
            <c:ext xmlns:c16="http://schemas.microsoft.com/office/drawing/2014/chart" uri="{C3380CC4-5D6E-409C-BE32-E72D297353CC}">
              <c16:uniqueId val="{00000009-64ED-4A09-B63F-23123C0F0D71}"/>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{38A4E082-3AD4-419F-AE2D-EC1A731F4695}</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64ED-4A09-B63F-23123C0F0D71}"/>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{92920153-FB50-45B4-B656-16D03338B497}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4ED-4A09-B63F-23123C0F0D7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{6F5C747A-58C4-4957-8E8F-5728B3ABC8FF}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4ED-4A09-B63F-23123C0F0D7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{51408DDD-A56A-4EF0-947E-262332109710}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4ED-4A09-B63F-23123C0F0D7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{344121F1-9D14-45B7-82B8-5A61516C2B73}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4ED-4A09-B63F-23123C0F0D71}"/>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{980CDB72-17E3-4833-A735-651A6342D840}</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64ED-4A09-B63F-23123C0F0D71}"/>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{524F136D-D9BA-4A88-B819-6E67895ABB86}</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64ED-4A09-B63F-23123C0F0D71}"/>
                </c:ext>
              </c:extLst>
            </c:dLbl>
            <c:dLbl>
              <c:idx val="24"/>
              <c:layout>
                <c:manualLayout>
                  <c:x val="-4.3394229595927265E-2"/>
                  <c:y val="-6.4739042105865174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{48F981B9-EC84-4288-ABE0-242AFE57F5C6}</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64ED-4A09-B63F-23123C0F0D71}"/>
                </c:ext>
              </c:extLst>
            </c:dLbl>
            <c:dLbl>
              <c:idx val="32"/>
              <c:layout>
                <c:manualLayout>
                  <c:x val="-2.0637271704541053E-2"/>
                  <c:y val="-6.4739042105865174E-2"/>
                </c:manualLayout>
              </c:layout>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{6578F351-0B81-46FD-9F7A-87EEF7FBCEE4}</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64ED-4A09-B63F-23123C0F0D7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57.2</c:v>
                </c:pt>
                <c:pt idx="8">
                  <c:v>58.5</c:v>
                </c:pt>
                <c:pt idx="16">
                  <c:v>59.8</c:v>
                </c:pt>
                <c:pt idx="24">
                  <c:v>61.1</c:v>
                </c:pt>
                <c:pt idx="32">
                  <c:v>61</c:v>
                </c:pt>
              </c:numCache>
            </c:numRef>
          </c:xVal>
          <c:yVal>
            <c:numRef>
              <c:f>公会計指標分析・財政指標組合せ分析表!$BP$55:$DC$55</c:f>
              <c:numCache>
                <c:formatCode>#,##0.0;"▲ "#,##0.0</c:formatCode>
                <c:ptCount val="40"/>
                <c:pt idx="0">
                  <c:v>33.1</c:v>
                </c:pt>
                <c:pt idx="8">
                  <c:v>31.3</c:v>
                </c:pt>
                <c:pt idx="16">
                  <c:v>25.3</c:v>
                </c:pt>
                <c:pt idx="24">
                  <c:v>25.5</c:v>
                </c:pt>
                <c:pt idx="32">
                  <c:v>25.1</c:v>
                </c:pt>
              </c:numCache>
            </c:numRef>
          </c:yVal>
          <c:smooth val="0"/>
          <c:extLst>
            <c:ext xmlns:c16="http://schemas.microsoft.com/office/drawing/2014/chart" uri="{C3380CC4-5D6E-409C-BE32-E72D297353CC}">
              <c16:uniqueId val="{00000013-64ED-4A09-B63F-23123C0F0D71}"/>
            </c:ext>
          </c:extLst>
        </c:ser>
        <c:dLbls>
          <c:showLegendKey val="0"/>
          <c:showVal val="1"/>
          <c:showCatName val="0"/>
          <c:showSerName val="0"/>
          <c:showPercent val="0"/>
          <c:showBubbleSize val="0"/>
        </c:dLbls>
        <c:axId val="46179840"/>
        <c:axId val="46181760"/>
      </c:scatterChart>
      <c:valAx>
        <c:axId val="46179840"/>
        <c:scaling>
          <c:orientation val="maxMin"/>
          <c:max val="7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4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{2E9D8A37-DF05-45B9-A380-171DF312A8E7}</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267A-4A84-8DB5-B57D0A1FAC5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{4252887D-937E-46E5-B7A6-B551D87FCFB8}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67A-4A84-8DB5-B57D0A1FAC5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{BEA34D10-6285-4A5A-B208-B7D1E5EE27FE}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67A-4A84-8DB5-B57D0A1FAC5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{C10FCBA9-A766-4945-8F30-34CD74AF0DDC}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67A-4A84-8DB5-B57D0A1FAC5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{565DA39F-1F1C-475B-90D3-F162A30A56BD}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67A-4A84-8DB5-B57D0A1FAC58}"/>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{0FAF7B72-9596-4D1A-AAD3-AB1FB5A45BCE}</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267A-4A84-8DB5-B57D0A1FAC58}"/>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{CA4BD7E2-3552-4F67-A07D-B7EFB5622ED5}</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267A-4A84-8DB5-B57D0A1FAC58}"/>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{3BACBD93-A015-4637-AD96-1BD64393495D}</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267A-4A84-8DB5-B57D0A1FAC58}"/>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{ECE3990A-C680-443E-8600-A6E7E77BE40E}</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267A-4A84-8DB5-B57D0A1FAC5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5.8</c:v>
                </c:pt>
                <c:pt idx="8">
                  <c:v>5</c:v>
                </c:pt>
                <c:pt idx="16">
                  <c:v>4.5</c:v>
                </c:pt>
                <c:pt idx="24">
                  <c:v>4.2</c:v>
                </c:pt>
                <c:pt idx="32">
                  <c:v>4.5</c:v>
                </c:pt>
              </c:numCache>
            </c:numRef>
          </c:xVal>
          <c:yVal>
            <c:numRef>
              <c:f>公会計指標分析・財政指標組合せ分析表!$BP$73:$DC$73</c:f>
              <c:numCache>
                <c:formatCode>#,##0.0;"▲ "#,##0.0</c:formatCode>
                <c:ptCount val="40"/>
                <c:pt idx="0">
                  <c:v>24.8</c:v>
                </c:pt>
                <c:pt idx="8">
                  <c:v>16.7</c:v>
                </c:pt>
                <c:pt idx="16">
                  <c:v>12</c:v>
                </c:pt>
                <c:pt idx="24">
                  <c:v>23.2</c:v>
                </c:pt>
                <c:pt idx="32">
                  <c:v>36.9</c:v>
                </c:pt>
              </c:numCache>
            </c:numRef>
          </c:yVal>
          <c:smooth val="0"/>
          <c:extLst>
            <c:ext xmlns:c16="http://schemas.microsoft.com/office/drawing/2014/chart" uri="{C3380CC4-5D6E-409C-BE32-E72D297353CC}">
              <c16:uniqueId val="{00000009-267A-4A84-8DB5-B57D0A1FAC5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{FF4E4107-5C19-4D17-9275-B18848DD85D5}</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267A-4A84-8DB5-B57D0A1FAC58}"/>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{70697A17-108B-40C4-A896-4D044AFF1B64}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67A-4A84-8DB5-B57D0A1FAC5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{2E9DE21B-9480-4A65-9F54-DFDB00FCD5FA}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67A-4A84-8DB5-B57D0A1FAC5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{D4972BAB-C380-44E3-8942-752FAF193EFA}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67A-4A84-8DB5-B57D0A1FAC5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{FBE81518-9A4D-4518-977B-9665E51033DE}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67A-4A84-8DB5-B57D0A1FAC58}"/>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{66027B0F-19B0-493B-8EEB-617DCB396D88}</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267A-4A84-8DB5-B57D0A1FAC58}"/>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{5BDDA65F-A4E6-445F-8CEF-B8DECFCF52B7}</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267A-4A84-8DB5-B57D0A1FAC58}"/>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{E2972CA8-6AF2-4A93-A965-FCC4577E9D61}</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267A-4A84-8DB5-B57D0A1FAC58}"/>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{053D4EFE-313C-4AF8-BDC7-7C85DB3D96CB}</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267A-4A84-8DB5-B57D0A1FAC5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7.5</c:v>
                </c:pt>
                <c:pt idx="8">
                  <c:v>7.2</c:v>
                </c:pt>
                <c:pt idx="16">
                  <c:v>6.9</c:v>
                </c:pt>
                <c:pt idx="24">
                  <c:v>6.6</c:v>
                </c:pt>
                <c:pt idx="32">
                  <c:v>6.4</c:v>
                </c:pt>
              </c:numCache>
            </c:numRef>
          </c:xVal>
          <c:yVal>
            <c:numRef>
              <c:f>公会計指標分析・財政指標組合せ分析表!$BP$77:$DC$77</c:f>
              <c:numCache>
                <c:formatCode>#,##0.0;"▲ "#,##0.0</c:formatCode>
                <c:ptCount val="40"/>
                <c:pt idx="0">
                  <c:v>33.1</c:v>
                </c:pt>
                <c:pt idx="8">
                  <c:v>31.3</c:v>
                </c:pt>
                <c:pt idx="16">
                  <c:v>25.3</c:v>
                </c:pt>
                <c:pt idx="24">
                  <c:v>25.5</c:v>
                </c:pt>
                <c:pt idx="32">
                  <c:v>25.1</c:v>
                </c:pt>
              </c:numCache>
            </c:numRef>
          </c:yVal>
          <c:smooth val="0"/>
          <c:extLst>
            <c:ext xmlns:c16="http://schemas.microsoft.com/office/drawing/2014/chart" uri="{C3380CC4-5D6E-409C-BE32-E72D297353CC}">
              <c16:uniqueId val="{00000013-267A-4A84-8DB5-B57D0A1FAC58}"/>
            </c:ext>
          </c:extLst>
        </c:ser>
        <c:dLbls>
          <c:showLegendKey val="0"/>
          <c:showVal val="1"/>
          <c:showCatName val="0"/>
          <c:showSerName val="0"/>
          <c:showPercent val="0"/>
          <c:showBubbleSize val="0"/>
        </c:dLbls>
        <c:axId val="84219776"/>
        <c:axId val="84234240"/>
      </c:scatterChart>
      <c:valAx>
        <c:axId val="84219776"/>
        <c:scaling>
          <c:orientation val="maxMin"/>
          <c:max val="8"/>
          <c:min val="3"/>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4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岐阜県羽島市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mn-lt"/>
              <a:ea typeface="+mn-ea"/>
              <a:cs typeface="+mn-cs"/>
            </a:rPr>
            <a:t>　地方債発行を抑制してきた結果、</a:t>
          </a:r>
          <a:r>
            <a:rPr kumimoji="1" lang="en-US" altLang="ja-JP" sz="1200">
              <a:solidFill>
                <a:schemeClr val="dk1"/>
              </a:solidFill>
              <a:effectLst/>
              <a:latin typeface="+mn-lt"/>
              <a:ea typeface="+mn-ea"/>
              <a:cs typeface="+mn-cs"/>
            </a:rPr>
            <a:t>R1</a:t>
          </a:r>
          <a:r>
            <a:rPr kumimoji="1" lang="ja-JP" altLang="en-US" sz="1200">
              <a:solidFill>
                <a:schemeClr val="dk1"/>
              </a:solidFill>
              <a:effectLst/>
              <a:latin typeface="+mn-lt"/>
              <a:ea typeface="+mn-ea"/>
              <a:cs typeface="+mn-cs"/>
            </a:rPr>
            <a:t>までは</a:t>
          </a:r>
          <a:r>
            <a:rPr kumimoji="1" lang="ja-JP" altLang="ja-JP" sz="1200">
              <a:solidFill>
                <a:schemeClr val="dk1"/>
              </a:solidFill>
              <a:effectLst/>
              <a:latin typeface="+mn-lt"/>
              <a:ea typeface="+mn-ea"/>
              <a:cs typeface="+mn-cs"/>
            </a:rPr>
            <a:t>「元利償還金」は低い水準にあ</a:t>
          </a:r>
          <a:r>
            <a:rPr kumimoji="1" lang="ja-JP" altLang="en-US" sz="1200">
              <a:solidFill>
                <a:schemeClr val="dk1"/>
              </a:solidFill>
              <a:effectLst/>
              <a:latin typeface="+mn-lt"/>
              <a:ea typeface="+mn-ea"/>
              <a:cs typeface="+mn-cs"/>
            </a:rPr>
            <a:t>ったが、</a:t>
          </a:r>
          <a:r>
            <a:rPr kumimoji="1" lang="en-US" altLang="ja-JP" sz="1200">
              <a:solidFill>
                <a:schemeClr val="dk1"/>
              </a:solidFill>
              <a:effectLst/>
              <a:latin typeface="+mn-lt"/>
              <a:ea typeface="+mn-ea"/>
              <a:cs typeface="+mn-cs"/>
            </a:rPr>
            <a:t>R2</a:t>
          </a:r>
          <a:r>
            <a:rPr kumimoji="1" lang="ja-JP" altLang="en-US" sz="1200">
              <a:solidFill>
                <a:schemeClr val="dk1"/>
              </a:solidFill>
              <a:effectLst/>
              <a:latin typeface="+mn-lt"/>
              <a:ea typeface="+mn-ea"/>
              <a:cs typeface="+mn-cs"/>
            </a:rPr>
            <a:t>は北部学校給食センター建設事業にかかる元金償還が開始されたことから、増加に転じた</a:t>
          </a:r>
          <a:r>
            <a:rPr kumimoji="1" lang="ja-JP" altLang="ja-JP" sz="1200">
              <a:solidFill>
                <a:schemeClr val="dk1"/>
              </a:solidFill>
              <a:effectLst/>
              <a:latin typeface="+mn-lt"/>
              <a:ea typeface="+mn-ea"/>
              <a:cs typeface="+mn-cs"/>
            </a:rPr>
            <a:t>。</a:t>
          </a:r>
          <a:r>
            <a:rPr kumimoji="1" lang="en-US" altLang="ja-JP" sz="1200">
              <a:solidFill>
                <a:schemeClr val="dk1"/>
              </a:solidFill>
              <a:effectLst/>
              <a:latin typeface="+mn-lt"/>
              <a:ea typeface="+mn-ea"/>
              <a:cs typeface="+mn-cs"/>
            </a:rPr>
            <a:t/>
          </a:r>
          <a:br>
            <a:rPr kumimoji="1" lang="en-US" altLang="ja-JP" sz="1200">
              <a:solidFill>
                <a:schemeClr val="dk1"/>
              </a:solidFill>
              <a:effectLst/>
              <a:latin typeface="+mn-lt"/>
              <a:ea typeface="+mn-ea"/>
              <a:cs typeface="+mn-cs"/>
            </a:rPr>
          </a:br>
          <a:r>
            <a:rPr kumimoji="1" lang="ja-JP" altLang="ja-JP" sz="1200">
              <a:solidFill>
                <a:schemeClr val="dk1"/>
              </a:solidFill>
              <a:effectLst/>
              <a:latin typeface="+mn-lt"/>
              <a:ea typeface="+mn-ea"/>
              <a:cs typeface="+mn-cs"/>
            </a:rPr>
            <a:t>　「公営企業債の元利償還金に対する繰入金」は、下水道事業の</a:t>
          </a:r>
          <a:r>
            <a:rPr kumimoji="1" lang="ja-JP" altLang="en-US" sz="1200">
              <a:solidFill>
                <a:schemeClr val="dk1"/>
              </a:solidFill>
              <a:effectLst/>
              <a:latin typeface="+mn-lt"/>
              <a:ea typeface="+mn-ea"/>
              <a:cs typeface="+mn-cs"/>
            </a:rPr>
            <a:t>法適化により減少した</a:t>
          </a:r>
          <a:r>
            <a:rPr kumimoji="1" lang="ja-JP" altLang="ja-JP" sz="1200">
              <a:solidFill>
                <a:schemeClr val="dk1"/>
              </a:solidFill>
              <a:effectLst/>
              <a:latin typeface="+mn-lt"/>
              <a:ea typeface="+mn-ea"/>
              <a:cs typeface="+mn-cs"/>
            </a:rPr>
            <a:t>。</a:t>
          </a:r>
          <a:endParaRPr kumimoji="1" lang="en-US" altLang="ja-JP" sz="1200">
            <a:solidFill>
              <a:schemeClr val="dk1"/>
            </a:solidFill>
            <a:effectLst/>
            <a:latin typeface="+mn-lt"/>
            <a:ea typeface="+mn-ea"/>
            <a:cs typeface="+mn-cs"/>
          </a:endParaRPr>
        </a:p>
        <a:p>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「算入公債費等」については横ばいであるが、臨時財政対策債償還費の増等により増加が見込まれる。</a:t>
          </a:r>
          <a:endParaRPr lang="ja-JP" altLang="ja-JP" sz="16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岐阜県羽島市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mn-lt"/>
              <a:ea typeface="+mn-ea"/>
              <a:cs typeface="+mn-cs"/>
            </a:rPr>
            <a:t>　「一般会計等に係る地方債の現在高」は、新庁舎建設事業に係る地方債発行を主な要因として、対前年比で</a:t>
          </a:r>
          <a:r>
            <a:rPr kumimoji="1" lang="en-US" altLang="ja-JP" sz="1200">
              <a:solidFill>
                <a:schemeClr val="dk1"/>
              </a:solidFill>
              <a:effectLst/>
              <a:latin typeface="+mn-lt"/>
              <a:ea typeface="+mn-ea"/>
              <a:cs typeface="+mn-cs"/>
            </a:rPr>
            <a:t>12.7</a:t>
          </a:r>
          <a:r>
            <a:rPr kumimoji="1" lang="ja-JP" altLang="ja-JP" sz="1200">
              <a:solidFill>
                <a:schemeClr val="dk1"/>
              </a:solidFill>
              <a:effectLst/>
              <a:latin typeface="+mn-lt"/>
              <a:ea typeface="+mn-ea"/>
              <a:cs typeface="+mn-cs"/>
            </a:rPr>
            <a:t>億円の増となった。</a:t>
          </a:r>
          <a:r>
            <a:rPr kumimoji="1" lang="en-US" altLang="ja-JP" sz="1200">
              <a:solidFill>
                <a:schemeClr val="dk1"/>
              </a:solidFill>
              <a:effectLst/>
              <a:latin typeface="+mn-lt"/>
              <a:ea typeface="+mn-ea"/>
              <a:cs typeface="+mn-cs"/>
            </a:rPr>
            <a:t/>
          </a:r>
          <a:br>
            <a:rPr kumimoji="1" lang="en-US" altLang="ja-JP" sz="1200">
              <a:solidFill>
                <a:schemeClr val="dk1"/>
              </a:solidFill>
              <a:effectLst/>
              <a:latin typeface="+mn-lt"/>
              <a:ea typeface="+mn-ea"/>
              <a:cs typeface="+mn-cs"/>
            </a:rPr>
          </a:br>
          <a:r>
            <a:rPr kumimoji="1" lang="ja-JP" altLang="ja-JP" sz="1200">
              <a:solidFill>
                <a:schemeClr val="dk1"/>
              </a:solidFill>
              <a:effectLst/>
              <a:latin typeface="+mn-lt"/>
              <a:ea typeface="+mn-ea"/>
              <a:cs typeface="+mn-cs"/>
            </a:rPr>
            <a:t>　「公営企業債等繰入見込額」は、その大部分を占める下水道事業債の償還に充てるための繰入金が、下水道事業債の発行額を大きく上回っている状況が続いているため、減少傾向にある。</a:t>
          </a:r>
          <a:r>
            <a:rPr kumimoji="1" lang="en-US" altLang="ja-JP" sz="1200">
              <a:solidFill>
                <a:schemeClr val="dk1"/>
              </a:solidFill>
              <a:effectLst/>
              <a:latin typeface="+mn-lt"/>
              <a:ea typeface="+mn-ea"/>
              <a:cs typeface="+mn-cs"/>
            </a:rPr>
            <a:t/>
          </a:r>
          <a:br>
            <a:rPr kumimoji="1" lang="en-US" altLang="ja-JP" sz="1200">
              <a:solidFill>
                <a:schemeClr val="dk1"/>
              </a:solidFill>
              <a:effectLst/>
              <a:latin typeface="+mn-lt"/>
              <a:ea typeface="+mn-ea"/>
              <a:cs typeface="+mn-cs"/>
            </a:rPr>
          </a:br>
          <a:r>
            <a:rPr kumimoji="1" lang="ja-JP" altLang="ja-JP" sz="1200">
              <a:solidFill>
                <a:schemeClr val="dk1"/>
              </a:solidFill>
              <a:effectLst/>
              <a:latin typeface="+mn-lt"/>
              <a:ea typeface="+mn-ea"/>
              <a:cs typeface="+mn-cs"/>
            </a:rPr>
            <a:t>　「充当可能基金」については、財政調整基金等の減少により、平成</a:t>
          </a:r>
          <a:r>
            <a:rPr kumimoji="1" lang="en-US" altLang="ja-JP" sz="1200">
              <a:solidFill>
                <a:schemeClr val="dk1"/>
              </a:solidFill>
              <a:effectLst/>
              <a:latin typeface="+mn-lt"/>
              <a:ea typeface="+mn-ea"/>
              <a:cs typeface="+mn-cs"/>
            </a:rPr>
            <a:t>27</a:t>
          </a:r>
          <a:r>
            <a:rPr kumimoji="1" lang="ja-JP" altLang="ja-JP" sz="1200">
              <a:solidFill>
                <a:schemeClr val="dk1"/>
              </a:solidFill>
              <a:effectLst/>
              <a:latin typeface="+mn-lt"/>
              <a:ea typeface="+mn-ea"/>
              <a:cs typeface="+mn-cs"/>
            </a:rPr>
            <a:t>年度以降減少し続けている。</a:t>
          </a:r>
          <a:r>
            <a:rPr kumimoji="1" lang="en-US" altLang="ja-JP" sz="1200">
              <a:solidFill>
                <a:schemeClr val="dk1"/>
              </a:solidFill>
              <a:effectLst/>
              <a:latin typeface="+mn-lt"/>
              <a:ea typeface="+mn-ea"/>
              <a:cs typeface="+mn-cs"/>
            </a:rPr>
            <a:t/>
          </a:r>
          <a:br>
            <a:rPr kumimoji="1" lang="en-US" altLang="ja-JP" sz="1200">
              <a:solidFill>
                <a:schemeClr val="dk1"/>
              </a:solidFill>
              <a:effectLst/>
              <a:latin typeface="+mn-lt"/>
              <a:ea typeface="+mn-ea"/>
              <a:cs typeface="+mn-cs"/>
            </a:rPr>
          </a:br>
          <a:r>
            <a:rPr kumimoji="1" lang="ja-JP" altLang="ja-JP" sz="1200">
              <a:solidFill>
                <a:schemeClr val="dk1"/>
              </a:solidFill>
              <a:effectLst/>
              <a:latin typeface="+mn-lt"/>
              <a:ea typeface="+mn-ea"/>
              <a:cs typeface="+mn-cs"/>
            </a:rPr>
            <a:t>　将来負担比率は地方債残高の増を主な要因として増加した。今後は、令和</a:t>
          </a:r>
          <a:r>
            <a:rPr kumimoji="1" lang="en-US" altLang="ja-JP" sz="1200">
              <a:solidFill>
                <a:schemeClr val="dk1"/>
              </a:solidFill>
              <a:effectLst/>
              <a:latin typeface="+mn-lt"/>
              <a:ea typeface="+mn-ea"/>
              <a:cs typeface="+mn-cs"/>
            </a:rPr>
            <a:t>3</a:t>
          </a:r>
          <a:r>
            <a:rPr kumimoji="1" lang="ja-JP" altLang="ja-JP" sz="1200">
              <a:solidFill>
                <a:schemeClr val="dk1"/>
              </a:solidFill>
              <a:effectLst/>
              <a:latin typeface="+mn-lt"/>
              <a:ea typeface="+mn-ea"/>
              <a:cs typeface="+mn-cs"/>
            </a:rPr>
            <a:t>年度まで継続される新庁舎建設や、次期ごみ処理施設の建設等により増加することが見込まれる。</a:t>
          </a:r>
          <a:endParaRPr lang="ja-JP" altLang="ja-JP" sz="16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岐阜県羽島市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ysClr val="windowText" lastClr="000000"/>
              </a:solidFill>
              <a:effectLst/>
              <a:latin typeface="+mn-lt"/>
              <a:ea typeface="+mn-ea"/>
              <a:cs typeface="+mn-cs"/>
            </a:rPr>
            <a:t>（増減理由）</a:t>
          </a:r>
          <a:endParaRPr lang="ja-JP" altLang="ja-JP" sz="1300">
            <a:solidFill>
              <a:sysClr val="windowText" lastClr="000000"/>
            </a:solidFill>
            <a:effectLst/>
          </a:endParaRPr>
        </a:p>
        <a:p>
          <a:r>
            <a:rPr kumimoji="1" lang="ja-JP" altLang="ja-JP" sz="1300">
              <a:solidFill>
                <a:sysClr val="windowText" lastClr="000000"/>
              </a:solidFill>
              <a:effectLst/>
              <a:latin typeface="+mn-lt"/>
              <a:ea typeface="+mn-ea"/>
              <a:cs typeface="+mn-cs"/>
            </a:rPr>
            <a:t>・決算剰余金等により財政調整基金に</a:t>
          </a:r>
          <a:r>
            <a:rPr kumimoji="1" lang="en-US" altLang="ja-JP" sz="1300">
              <a:solidFill>
                <a:sysClr val="windowText" lastClr="000000"/>
              </a:solidFill>
              <a:effectLst/>
              <a:latin typeface="+mn-lt"/>
              <a:ea typeface="+mn-ea"/>
              <a:cs typeface="+mn-cs"/>
            </a:rPr>
            <a:t>430</a:t>
          </a:r>
          <a:r>
            <a:rPr kumimoji="1" lang="ja-JP" altLang="ja-JP" sz="1300">
              <a:solidFill>
                <a:sysClr val="windowText" lastClr="000000"/>
              </a:solidFill>
              <a:effectLst/>
              <a:latin typeface="+mn-lt"/>
              <a:ea typeface="+mn-ea"/>
              <a:cs typeface="+mn-cs"/>
            </a:rPr>
            <a:t>百万円、減債基金に</a:t>
          </a:r>
          <a:r>
            <a:rPr kumimoji="1" lang="en-US" altLang="ja-JP" sz="1300">
              <a:solidFill>
                <a:sysClr val="windowText" lastClr="000000"/>
              </a:solidFill>
              <a:effectLst/>
              <a:latin typeface="+mn-lt"/>
              <a:ea typeface="+mn-ea"/>
              <a:cs typeface="+mn-cs"/>
            </a:rPr>
            <a:t>84</a:t>
          </a:r>
          <a:r>
            <a:rPr kumimoji="1" lang="ja-JP" altLang="ja-JP" sz="1300">
              <a:solidFill>
                <a:sysClr val="windowText" lastClr="000000"/>
              </a:solidFill>
              <a:effectLst/>
              <a:latin typeface="+mn-lt"/>
              <a:ea typeface="+mn-ea"/>
              <a:cs typeface="+mn-cs"/>
            </a:rPr>
            <a:t>百万円を積み立てた一方、当初予算及び補正後歳入歳出予算の財政需要に対応するため、財政調整基金を</a:t>
          </a:r>
          <a:r>
            <a:rPr kumimoji="1" lang="en-US" altLang="ja-JP" sz="1300">
              <a:solidFill>
                <a:sysClr val="windowText" lastClr="000000"/>
              </a:solidFill>
              <a:effectLst/>
              <a:latin typeface="+mn-lt"/>
              <a:ea typeface="+mn-ea"/>
              <a:cs typeface="+mn-cs"/>
            </a:rPr>
            <a:t>660</a:t>
          </a:r>
          <a:r>
            <a:rPr kumimoji="1" lang="ja-JP" altLang="ja-JP" sz="1300">
              <a:solidFill>
                <a:sysClr val="windowText" lastClr="000000"/>
              </a:solidFill>
              <a:effectLst/>
              <a:latin typeface="+mn-lt"/>
              <a:ea typeface="+mn-ea"/>
              <a:cs typeface="+mn-cs"/>
            </a:rPr>
            <a:t>百万円、新庁舎建設のため、庁舎建設基金を</a:t>
          </a:r>
          <a:r>
            <a:rPr kumimoji="1" lang="en-US" altLang="ja-JP" sz="1300">
              <a:solidFill>
                <a:sysClr val="windowText" lastClr="000000"/>
              </a:solidFill>
              <a:effectLst/>
              <a:latin typeface="+mn-lt"/>
              <a:ea typeface="+mn-ea"/>
              <a:cs typeface="+mn-cs"/>
            </a:rPr>
            <a:t>132</a:t>
          </a:r>
          <a:r>
            <a:rPr kumimoji="1" lang="ja-JP" altLang="ja-JP" sz="1300">
              <a:solidFill>
                <a:sysClr val="windowText" lastClr="000000"/>
              </a:solidFill>
              <a:effectLst/>
              <a:latin typeface="+mn-lt"/>
              <a:ea typeface="+mn-ea"/>
              <a:cs typeface="+mn-cs"/>
            </a:rPr>
            <a:t>百万円取り崩したこと等により、基金全体としては</a:t>
          </a:r>
          <a:r>
            <a:rPr kumimoji="1" lang="en-US" altLang="ja-JP" sz="1300">
              <a:solidFill>
                <a:sysClr val="windowText" lastClr="000000"/>
              </a:solidFill>
              <a:effectLst/>
              <a:latin typeface="+mn-lt"/>
              <a:ea typeface="+mn-ea"/>
              <a:cs typeface="+mn-cs"/>
            </a:rPr>
            <a:t>372</a:t>
          </a:r>
          <a:r>
            <a:rPr kumimoji="1" lang="ja-JP" altLang="ja-JP" sz="1300">
              <a:solidFill>
                <a:sysClr val="windowText" lastClr="000000"/>
              </a:solidFill>
              <a:effectLst/>
              <a:latin typeface="+mn-lt"/>
              <a:ea typeface="+mn-ea"/>
              <a:cs typeface="+mn-cs"/>
            </a:rPr>
            <a:t>百万円の減となった。</a:t>
          </a:r>
          <a:endParaRPr lang="ja-JP" altLang="ja-JP" sz="1300">
            <a:solidFill>
              <a:sysClr val="windowText" lastClr="000000"/>
            </a:solidFill>
            <a:effectLst/>
          </a:endParaRPr>
        </a:p>
        <a:p>
          <a:endParaRPr kumimoji="1" lang="en-US" altLang="ja-JP" sz="1300">
            <a:solidFill>
              <a:sysClr val="windowText" lastClr="000000"/>
            </a:solidFill>
            <a:effectLst/>
            <a:latin typeface="+mn-lt"/>
            <a:ea typeface="+mn-ea"/>
            <a:cs typeface="+mn-cs"/>
          </a:endParaRPr>
        </a:p>
        <a:p>
          <a:r>
            <a:rPr kumimoji="1" lang="ja-JP" altLang="ja-JP" sz="1300">
              <a:solidFill>
                <a:sysClr val="windowText" lastClr="000000"/>
              </a:solidFill>
              <a:effectLst/>
              <a:latin typeface="+mn-lt"/>
              <a:ea typeface="+mn-ea"/>
              <a:cs typeface="+mn-cs"/>
            </a:rPr>
            <a:t>（今後の方針）</a:t>
          </a:r>
          <a:endParaRPr lang="ja-JP" altLang="ja-JP" sz="1300">
            <a:solidFill>
              <a:sysClr val="windowText" lastClr="000000"/>
            </a:solidFill>
            <a:effectLst/>
          </a:endParaRPr>
        </a:p>
        <a:p>
          <a:r>
            <a:rPr kumimoji="1" lang="ja-JP" altLang="ja-JP" sz="1300">
              <a:solidFill>
                <a:sysClr val="windowText" lastClr="000000"/>
              </a:solidFill>
              <a:effectLst/>
              <a:latin typeface="+mn-lt"/>
              <a:ea typeface="+mn-ea"/>
              <a:cs typeface="+mn-cs"/>
            </a:rPr>
            <a:t>・今後について</a:t>
          </a:r>
          <a:r>
            <a:rPr kumimoji="1" lang="ja-JP" altLang="en-US" sz="1300">
              <a:solidFill>
                <a:sysClr val="windowText" lastClr="000000"/>
              </a:solidFill>
              <a:effectLst/>
              <a:latin typeface="+mn-lt"/>
              <a:ea typeface="+mn-ea"/>
              <a:cs typeface="+mn-cs"/>
            </a:rPr>
            <a:t>は</a:t>
          </a:r>
          <a:r>
            <a:rPr kumimoji="1" lang="ja-JP" altLang="ja-JP" sz="1300">
              <a:solidFill>
                <a:sysClr val="windowText" lastClr="000000"/>
              </a:solidFill>
              <a:effectLst/>
              <a:latin typeface="+mn-lt"/>
              <a:ea typeface="+mn-ea"/>
              <a:cs typeface="+mn-cs"/>
            </a:rPr>
            <a:t>、</a:t>
          </a:r>
          <a:r>
            <a:rPr kumimoji="1" lang="ja-JP" altLang="en-US" sz="1300">
              <a:solidFill>
                <a:sysClr val="windowText" lastClr="000000"/>
              </a:solidFill>
              <a:effectLst/>
              <a:latin typeface="+mn-lt"/>
              <a:ea typeface="+mn-ea"/>
              <a:cs typeface="+mn-cs"/>
            </a:rPr>
            <a:t>ごみ処理建設費増大</a:t>
          </a:r>
          <a:r>
            <a:rPr kumimoji="1" lang="ja-JP" altLang="ja-JP" sz="1300">
              <a:solidFill>
                <a:schemeClr val="dk1"/>
              </a:solidFill>
              <a:effectLst/>
              <a:latin typeface="+mn-lt"/>
              <a:ea typeface="+mn-ea"/>
              <a:cs typeface="+mn-cs"/>
            </a:rPr>
            <a:t>をはじめとする</a:t>
          </a:r>
          <a:r>
            <a:rPr kumimoji="1" lang="ja-JP" altLang="en-US" sz="1300">
              <a:solidFill>
                <a:schemeClr val="dk1"/>
              </a:solidFill>
              <a:effectLst/>
              <a:latin typeface="+mn-lt"/>
              <a:ea typeface="+mn-ea"/>
              <a:cs typeface="+mn-cs"/>
            </a:rPr>
            <a:t>将来の</a:t>
          </a:r>
          <a:r>
            <a:rPr kumimoji="1" lang="ja-JP" altLang="ja-JP" sz="1300">
              <a:solidFill>
                <a:schemeClr val="dk1"/>
              </a:solidFill>
              <a:effectLst/>
              <a:latin typeface="+mn-lt"/>
              <a:ea typeface="+mn-ea"/>
              <a:cs typeface="+mn-cs"/>
            </a:rPr>
            <a:t>財政需要に対応するため、</a:t>
          </a:r>
          <a:r>
            <a:rPr kumimoji="1" lang="ja-JP" altLang="en-US" sz="1300">
              <a:solidFill>
                <a:sysClr val="windowText" lastClr="000000"/>
              </a:solidFill>
              <a:effectLst/>
              <a:latin typeface="+mn-lt"/>
              <a:ea typeface="+mn-ea"/>
              <a:cs typeface="+mn-cs"/>
            </a:rPr>
            <a:t>公共施設等整備基金を積み増すが、財政調整基金は</a:t>
          </a:r>
          <a:r>
            <a:rPr kumimoji="1" lang="ja-JP" altLang="ja-JP" sz="1300">
              <a:solidFill>
                <a:sysClr val="windowText" lastClr="000000"/>
              </a:solidFill>
              <a:effectLst/>
              <a:latin typeface="+mn-lt"/>
              <a:ea typeface="+mn-ea"/>
              <a:cs typeface="+mn-cs"/>
            </a:rPr>
            <a:t>減少傾向が続く見込み。</a:t>
          </a:r>
          <a:endParaRPr lang="ja-JP" altLang="ja-JP" sz="1300">
            <a:solidFill>
              <a:sysClr val="windowText" lastClr="000000"/>
            </a:solidFill>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（基金の使途）</a:t>
          </a:r>
          <a:endParaRPr lang="ja-JP" altLang="ja-JP" sz="1300">
            <a:effectLst/>
          </a:endParaRPr>
        </a:p>
        <a:p>
          <a:r>
            <a:rPr kumimoji="1" lang="ja-JP" altLang="ja-JP" sz="1300">
              <a:solidFill>
                <a:schemeClr val="dk1"/>
              </a:solidFill>
              <a:effectLst/>
              <a:latin typeface="+mn-lt"/>
              <a:ea typeface="+mn-ea"/>
              <a:cs typeface="+mn-cs"/>
            </a:rPr>
            <a:t>・羽島市公共施設等整備基金：市の公共施設等の整備事業</a:t>
          </a:r>
          <a:r>
            <a:rPr kumimoji="1" lang="en-US" altLang="ja-JP" sz="1300">
              <a:solidFill>
                <a:schemeClr val="dk1"/>
              </a:solidFill>
              <a:effectLst/>
              <a:latin typeface="+mn-lt"/>
              <a:ea typeface="+mn-ea"/>
              <a:cs typeface="+mn-cs"/>
            </a:rPr>
            <a:t/>
          </a:r>
          <a:br>
            <a:rPr kumimoji="1" lang="en-US" altLang="ja-JP" sz="1300">
              <a:solidFill>
                <a:schemeClr val="dk1"/>
              </a:solidFill>
              <a:effectLst/>
              <a:latin typeface="+mn-lt"/>
              <a:ea typeface="+mn-ea"/>
              <a:cs typeface="+mn-cs"/>
            </a:rPr>
          </a:br>
          <a:r>
            <a:rPr kumimoji="1" lang="ja-JP" altLang="ja-JP" sz="1300">
              <a:solidFill>
                <a:schemeClr val="dk1"/>
              </a:solidFill>
              <a:effectLst/>
              <a:latin typeface="+mn-lt"/>
              <a:ea typeface="+mn-ea"/>
              <a:cs typeface="+mn-cs"/>
            </a:rPr>
            <a:t>・羽島市庁舎建設基金：庁舎の建設事業</a:t>
          </a:r>
          <a:r>
            <a:rPr kumimoji="1" lang="en-US" altLang="ja-JP" sz="1300">
              <a:solidFill>
                <a:schemeClr val="dk1"/>
              </a:solidFill>
              <a:effectLst/>
              <a:latin typeface="+mn-lt"/>
              <a:ea typeface="+mn-ea"/>
              <a:cs typeface="+mn-cs"/>
            </a:rPr>
            <a:t/>
          </a:r>
          <a:br>
            <a:rPr kumimoji="1" lang="en-US" altLang="ja-JP" sz="1300">
              <a:solidFill>
                <a:schemeClr val="dk1"/>
              </a:solidFill>
              <a:effectLst/>
              <a:latin typeface="+mn-lt"/>
              <a:ea typeface="+mn-ea"/>
              <a:cs typeface="+mn-cs"/>
            </a:rPr>
          </a:br>
          <a:r>
            <a:rPr kumimoji="1" lang="ja-JP" altLang="ja-JP" sz="1300">
              <a:solidFill>
                <a:schemeClr val="dk1"/>
              </a:solidFill>
              <a:effectLst/>
              <a:latin typeface="+mn-lt"/>
              <a:ea typeface="+mn-ea"/>
              <a:cs typeface="+mn-cs"/>
            </a:rPr>
            <a:t>・羽島市生涯学習振興基金：生涯学習事業</a:t>
          </a:r>
          <a:endParaRPr lang="ja-JP" altLang="ja-JP" sz="1300">
            <a:effectLst/>
          </a:endParaRPr>
        </a:p>
        <a:p>
          <a:r>
            <a:rPr kumimoji="1" lang="ja-JP" altLang="ja-JP" sz="1300">
              <a:solidFill>
                <a:schemeClr val="dk1"/>
              </a:solidFill>
              <a:effectLst/>
              <a:latin typeface="+mn-lt"/>
              <a:ea typeface="+mn-ea"/>
              <a:cs typeface="+mn-cs"/>
            </a:rPr>
            <a:t>・羽島市体育施設建設整備基金：体育施設建設事業</a:t>
          </a:r>
          <a:endParaRPr kumimoji="1" lang="en-US" altLang="ja-JP" sz="1300">
            <a:solidFill>
              <a:schemeClr val="dk1"/>
            </a:solidFill>
            <a:effectLst/>
            <a:latin typeface="+mn-lt"/>
            <a:ea typeface="+mn-ea"/>
            <a:cs typeface="+mn-cs"/>
          </a:endParaRPr>
        </a:p>
        <a:p>
          <a:r>
            <a:rPr kumimoji="1" lang="ja-JP" altLang="ja-JP" sz="1300">
              <a:solidFill>
                <a:schemeClr val="dk1"/>
              </a:solidFill>
              <a:effectLst/>
              <a:latin typeface="+mn-lt"/>
              <a:ea typeface="+mn-ea"/>
              <a:cs typeface="+mn-cs"/>
            </a:rPr>
            <a:t>・羽島市</a:t>
          </a:r>
          <a:r>
            <a:rPr kumimoji="1" lang="ja-JP" altLang="en-US" sz="1300">
              <a:solidFill>
                <a:schemeClr val="dk1"/>
              </a:solidFill>
              <a:effectLst/>
              <a:latin typeface="+mn-lt"/>
              <a:ea typeface="+mn-ea"/>
              <a:cs typeface="+mn-cs"/>
            </a:rPr>
            <a:t>活性化推進事業</a:t>
          </a:r>
          <a:r>
            <a:rPr kumimoji="1" lang="ja-JP" altLang="ja-JP" sz="1300">
              <a:solidFill>
                <a:schemeClr val="dk1"/>
              </a:solidFill>
              <a:effectLst/>
              <a:latin typeface="+mn-lt"/>
              <a:ea typeface="+mn-ea"/>
              <a:cs typeface="+mn-cs"/>
            </a:rPr>
            <a:t>基金：</a:t>
          </a:r>
          <a:r>
            <a:rPr kumimoji="1" lang="ja-JP" altLang="en-US" sz="1300">
              <a:solidFill>
                <a:schemeClr val="dk1"/>
              </a:solidFill>
              <a:effectLst/>
              <a:latin typeface="+mn-lt"/>
              <a:ea typeface="+mn-ea"/>
              <a:cs typeface="+mn-cs"/>
            </a:rPr>
            <a:t>市の活性化推進のための事業</a:t>
          </a:r>
          <a:r>
            <a:rPr kumimoji="1" lang="en-US" altLang="ja-JP" sz="1100">
              <a:solidFill>
                <a:schemeClr val="dk1"/>
              </a:solidFill>
              <a:effectLst/>
              <a:latin typeface="+mn-lt"/>
              <a:ea typeface="+mn-ea"/>
              <a:cs typeface="+mn-cs"/>
            </a:rPr>
            <a:t/>
          </a:r>
          <a:br>
            <a:rPr kumimoji="1" lang="en-US" altLang="ja-JP" sz="1100">
              <a:solidFill>
                <a:schemeClr val="dk1"/>
              </a:solidFill>
              <a:effectLst/>
              <a:latin typeface="+mn-lt"/>
              <a:ea typeface="+mn-ea"/>
              <a:cs typeface="+mn-cs"/>
            </a:rPr>
          </a:br>
          <a:endParaRPr kumimoji="1" lang="en-US" altLang="ja-JP" sz="1300">
            <a:solidFill>
              <a:schemeClr val="dk1"/>
            </a:solidFill>
            <a:effectLst/>
            <a:latin typeface="+mn-lt"/>
            <a:ea typeface="+mn-ea"/>
            <a:cs typeface="+mn-cs"/>
          </a:endParaRPr>
        </a:p>
        <a:p>
          <a:r>
            <a:rPr kumimoji="1" lang="ja-JP" altLang="ja-JP" sz="1300">
              <a:solidFill>
                <a:schemeClr val="dk1"/>
              </a:solidFill>
              <a:effectLst/>
              <a:latin typeface="+mn-lt"/>
              <a:ea typeface="+mn-ea"/>
              <a:cs typeface="+mn-cs"/>
            </a:rPr>
            <a:t>（増減理由）</a:t>
          </a:r>
          <a:endParaRPr lang="ja-JP" altLang="ja-JP" sz="13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・羽島市公共施設等整備基金：ごみ処理建設費増大をはじめとする将来の財政需要に対応するため、</a:t>
          </a:r>
          <a:r>
            <a:rPr kumimoji="1" lang="en-US" altLang="ja-JP" sz="1300">
              <a:solidFill>
                <a:schemeClr val="dk1"/>
              </a:solidFill>
              <a:effectLst/>
              <a:latin typeface="+mn-lt"/>
              <a:ea typeface="+mn-ea"/>
              <a:cs typeface="+mn-cs"/>
            </a:rPr>
            <a:t>50</a:t>
          </a:r>
          <a:r>
            <a:rPr kumimoji="1" lang="ja-JP" altLang="en-US" sz="1300">
              <a:solidFill>
                <a:schemeClr val="dk1"/>
              </a:solidFill>
              <a:effectLst/>
              <a:latin typeface="+mn-lt"/>
              <a:ea typeface="+mn-ea"/>
              <a:cs typeface="+mn-cs"/>
            </a:rPr>
            <a:t>百万</a:t>
          </a:r>
          <a:r>
            <a:rPr kumimoji="1" lang="ja-JP" altLang="ja-JP" sz="1300">
              <a:solidFill>
                <a:schemeClr val="dk1"/>
              </a:solidFill>
              <a:effectLst/>
              <a:latin typeface="+mn-lt"/>
              <a:ea typeface="+mn-ea"/>
              <a:cs typeface="+mn-cs"/>
            </a:rPr>
            <a:t>円増加。</a:t>
          </a:r>
          <a:endParaRPr kumimoji="1" lang="en-US" altLang="ja-JP" sz="1300">
            <a:solidFill>
              <a:schemeClr val="dk1"/>
            </a:solidFill>
            <a:effectLst/>
            <a:latin typeface="+mn-lt"/>
            <a:ea typeface="+mn-ea"/>
            <a:cs typeface="+mn-cs"/>
          </a:endParaRPr>
        </a:p>
        <a:p>
          <a:r>
            <a:rPr kumimoji="1" lang="ja-JP" altLang="ja-JP" sz="1300">
              <a:solidFill>
                <a:schemeClr val="dk1"/>
              </a:solidFill>
              <a:effectLst/>
              <a:latin typeface="+mn-lt"/>
              <a:ea typeface="+mn-ea"/>
              <a:cs typeface="+mn-cs"/>
            </a:rPr>
            <a:t>・羽島市庁舎建設基金：新庁舎建設のため、</a:t>
          </a:r>
          <a:r>
            <a:rPr kumimoji="1" lang="en-US" altLang="ja-JP" sz="1300">
              <a:solidFill>
                <a:schemeClr val="dk1"/>
              </a:solidFill>
              <a:effectLst/>
              <a:latin typeface="+mn-lt"/>
              <a:ea typeface="+mn-ea"/>
              <a:cs typeface="+mn-cs"/>
            </a:rPr>
            <a:t>132</a:t>
          </a:r>
          <a:r>
            <a:rPr kumimoji="1" lang="ja-JP" altLang="ja-JP" sz="1300">
              <a:solidFill>
                <a:schemeClr val="dk1"/>
              </a:solidFill>
              <a:effectLst/>
              <a:latin typeface="+mn-lt"/>
              <a:ea typeface="+mn-ea"/>
              <a:cs typeface="+mn-cs"/>
            </a:rPr>
            <a:t>百万円取り崩したことによる減少。</a:t>
          </a:r>
          <a:r>
            <a:rPr kumimoji="1" lang="en-US" altLang="ja-JP" sz="1300">
              <a:solidFill>
                <a:schemeClr val="dk1"/>
              </a:solidFill>
              <a:effectLst/>
              <a:latin typeface="+mn-lt"/>
              <a:ea typeface="+mn-ea"/>
              <a:cs typeface="+mn-cs"/>
            </a:rPr>
            <a:t/>
          </a:r>
          <a:br>
            <a:rPr kumimoji="1" lang="en-US" altLang="ja-JP" sz="1300">
              <a:solidFill>
                <a:schemeClr val="dk1"/>
              </a:solidFill>
              <a:effectLst/>
              <a:latin typeface="+mn-lt"/>
              <a:ea typeface="+mn-ea"/>
              <a:cs typeface="+mn-cs"/>
            </a:rPr>
          </a:br>
          <a:endParaRPr kumimoji="1" lang="en-US" altLang="ja-JP" sz="1300">
            <a:solidFill>
              <a:schemeClr val="dk1"/>
            </a:solidFill>
            <a:effectLst/>
            <a:latin typeface="+mn-lt"/>
            <a:ea typeface="+mn-ea"/>
            <a:cs typeface="+mn-cs"/>
          </a:endParaRPr>
        </a:p>
        <a:p>
          <a:r>
            <a:rPr kumimoji="1" lang="ja-JP" altLang="ja-JP" sz="1300">
              <a:solidFill>
                <a:schemeClr val="dk1"/>
              </a:solidFill>
              <a:effectLst/>
              <a:latin typeface="+mn-lt"/>
              <a:ea typeface="+mn-ea"/>
              <a:cs typeface="+mn-cs"/>
            </a:rPr>
            <a:t>（今後の方針）</a:t>
          </a:r>
          <a:endParaRPr lang="ja-JP" altLang="ja-JP" sz="1300">
            <a:effectLst/>
          </a:endParaRPr>
        </a:p>
        <a:p>
          <a:pPr eaLnBrk="1" fontAlgn="auto" latinLnBrk="0" hangingPunct="1"/>
          <a:r>
            <a:rPr kumimoji="1" lang="ja-JP" altLang="ja-JP" sz="1300">
              <a:solidFill>
                <a:schemeClr val="dk1"/>
              </a:solidFill>
              <a:effectLst/>
              <a:latin typeface="+mn-lt"/>
              <a:ea typeface="+mn-ea"/>
              <a:cs typeface="+mn-cs"/>
            </a:rPr>
            <a:t>・羽島市公共施設等整備基金：公共施設等の整備等に充当するため、</a:t>
          </a:r>
          <a:r>
            <a:rPr kumimoji="1" lang="en-US" altLang="ja-JP" sz="1300">
              <a:solidFill>
                <a:schemeClr val="dk1"/>
              </a:solidFill>
              <a:effectLst/>
              <a:latin typeface="+mn-lt"/>
              <a:ea typeface="+mn-ea"/>
              <a:cs typeface="+mn-cs"/>
            </a:rPr>
            <a:t>R4</a:t>
          </a:r>
          <a:r>
            <a:rPr kumimoji="1" lang="ja-JP" altLang="en-US" sz="1300">
              <a:solidFill>
                <a:schemeClr val="dk1"/>
              </a:solidFill>
              <a:effectLst/>
              <a:latin typeface="+mn-lt"/>
              <a:ea typeface="+mn-ea"/>
              <a:cs typeface="+mn-cs"/>
            </a:rPr>
            <a:t>年度から</a:t>
          </a:r>
          <a:r>
            <a:rPr kumimoji="1" lang="en-US" altLang="ja-JP" sz="1300">
              <a:solidFill>
                <a:schemeClr val="dk1"/>
              </a:solidFill>
              <a:effectLst/>
              <a:latin typeface="+mn-lt"/>
              <a:ea typeface="+mn-ea"/>
              <a:cs typeface="+mn-cs"/>
            </a:rPr>
            <a:t>R6</a:t>
          </a:r>
          <a:r>
            <a:rPr kumimoji="1" lang="ja-JP" altLang="en-US" sz="1300">
              <a:solidFill>
                <a:schemeClr val="dk1"/>
              </a:solidFill>
              <a:effectLst/>
              <a:latin typeface="+mn-lt"/>
              <a:ea typeface="+mn-ea"/>
              <a:cs typeface="+mn-cs"/>
            </a:rPr>
            <a:t>年度まで毎年度</a:t>
          </a:r>
          <a:r>
            <a:rPr kumimoji="1" lang="en-US" altLang="ja-JP" sz="1300">
              <a:solidFill>
                <a:schemeClr val="dk1"/>
              </a:solidFill>
              <a:effectLst/>
              <a:latin typeface="+mn-lt"/>
              <a:ea typeface="+mn-ea"/>
              <a:cs typeface="+mn-cs"/>
            </a:rPr>
            <a:t>300</a:t>
          </a:r>
          <a:r>
            <a:rPr kumimoji="1" lang="ja-JP" altLang="ja-JP" sz="1300">
              <a:solidFill>
                <a:schemeClr val="dk1"/>
              </a:solidFill>
              <a:effectLst/>
              <a:latin typeface="+mn-lt"/>
              <a:ea typeface="+mn-ea"/>
              <a:cs typeface="+mn-cs"/>
            </a:rPr>
            <a:t>百万円を積み立てていく予定。</a:t>
          </a:r>
          <a:endParaRPr lang="ja-JP" altLang="ja-JP" sz="1300">
            <a:effectLst/>
          </a:endParaRPr>
        </a:p>
        <a:p>
          <a:r>
            <a:rPr kumimoji="1" lang="ja-JP" altLang="ja-JP" sz="1300">
              <a:solidFill>
                <a:schemeClr val="dk1"/>
              </a:solidFill>
              <a:effectLst/>
              <a:latin typeface="+mn-lt"/>
              <a:ea typeface="+mn-ea"/>
              <a:cs typeface="+mn-cs"/>
            </a:rPr>
            <a:t>・羽島市庁舎建設基金：</a:t>
          </a:r>
          <a:r>
            <a:rPr kumimoji="1" lang="ja-JP" altLang="en-US" sz="1300">
              <a:solidFill>
                <a:schemeClr val="dk1"/>
              </a:solidFill>
              <a:effectLst/>
              <a:latin typeface="+mn-lt"/>
              <a:ea typeface="+mn-ea"/>
              <a:cs typeface="+mn-cs"/>
            </a:rPr>
            <a:t>令和３年度に新庁舎の竣工のため、</a:t>
          </a:r>
          <a:r>
            <a:rPr kumimoji="1" lang="ja-JP" altLang="ja-JP" sz="1300">
              <a:solidFill>
                <a:schemeClr val="dk1"/>
              </a:solidFill>
              <a:effectLst/>
              <a:latin typeface="+mn-lt"/>
              <a:ea typeface="+mn-ea"/>
              <a:cs typeface="+mn-cs"/>
            </a:rPr>
            <a:t>本基金を廃止</a:t>
          </a:r>
          <a:r>
            <a:rPr kumimoji="1" lang="ja-JP" altLang="en-US" sz="1300">
              <a:solidFill>
                <a:schemeClr val="dk1"/>
              </a:solidFill>
              <a:effectLst/>
              <a:latin typeface="+mn-lt"/>
              <a:ea typeface="+mn-ea"/>
              <a:cs typeface="+mn-cs"/>
            </a:rPr>
            <a:t>予定</a:t>
          </a:r>
          <a:r>
            <a:rPr kumimoji="1" lang="ja-JP" altLang="ja-JP" sz="1300">
              <a:solidFill>
                <a:schemeClr val="dk1"/>
              </a:solidFill>
              <a:effectLst/>
              <a:latin typeface="+mn-lt"/>
              <a:ea typeface="+mn-ea"/>
              <a:cs typeface="+mn-cs"/>
            </a:rPr>
            <a:t>。</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（増減理由）</a:t>
          </a:r>
          <a:endParaRPr lang="ja-JP" altLang="ja-JP" sz="1300">
            <a:effectLst/>
          </a:endParaRPr>
        </a:p>
        <a:p>
          <a:r>
            <a:rPr kumimoji="1" lang="ja-JP" altLang="ja-JP" sz="1300">
              <a:solidFill>
                <a:schemeClr val="dk1"/>
              </a:solidFill>
              <a:effectLst/>
              <a:latin typeface="+mn-lt"/>
              <a:ea typeface="+mn-ea"/>
              <a:cs typeface="+mn-cs"/>
            </a:rPr>
            <a:t>・決算剰余金等を</a:t>
          </a:r>
          <a:r>
            <a:rPr kumimoji="1" lang="en-US" altLang="ja-JP" sz="1300">
              <a:solidFill>
                <a:schemeClr val="dk1"/>
              </a:solidFill>
              <a:effectLst/>
              <a:latin typeface="+mn-lt"/>
              <a:ea typeface="+mn-ea"/>
              <a:cs typeface="+mn-cs"/>
            </a:rPr>
            <a:t>430</a:t>
          </a:r>
          <a:r>
            <a:rPr kumimoji="1" lang="ja-JP" altLang="ja-JP" sz="1300">
              <a:solidFill>
                <a:schemeClr val="dk1"/>
              </a:solidFill>
              <a:effectLst/>
              <a:latin typeface="+mn-lt"/>
              <a:ea typeface="+mn-ea"/>
              <a:cs typeface="+mn-cs"/>
            </a:rPr>
            <a:t>百万円積み立てた一方、当初予算及び補正後歳入歳出予算の財政需要に対応するため、財政調整基金を</a:t>
          </a:r>
          <a:r>
            <a:rPr kumimoji="1" lang="en-US" altLang="ja-JP" sz="1300">
              <a:solidFill>
                <a:schemeClr val="dk1"/>
              </a:solidFill>
              <a:effectLst/>
              <a:latin typeface="+mn-lt"/>
              <a:ea typeface="+mn-ea"/>
              <a:cs typeface="+mn-cs"/>
            </a:rPr>
            <a:t>660</a:t>
          </a:r>
          <a:r>
            <a:rPr kumimoji="1" lang="ja-JP" altLang="ja-JP" sz="1300">
              <a:solidFill>
                <a:schemeClr val="dk1"/>
              </a:solidFill>
              <a:effectLst/>
              <a:latin typeface="+mn-lt"/>
              <a:ea typeface="+mn-ea"/>
              <a:cs typeface="+mn-cs"/>
            </a:rPr>
            <a:t>百万円取り崩したため、</a:t>
          </a:r>
          <a:r>
            <a:rPr kumimoji="1" lang="en-US" altLang="ja-JP" sz="1300">
              <a:solidFill>
                <a:schemeClr val="dk1"/>
              </a:solidFill>
              <a:effectLst/>
              <a:latin typeface="+mn-lt"/>
              <a:ea typeface="+mn-ea"/>
              <a:cs typeface="+mn-cs"/>
            </a:rPr>
            <a:t>230</a:t>
          </a:r>
          <a:r>
            <a:rPr kumimoji="1" lang="ja-JP" altLang="ja-JP" sz="1300">
              <a:solidFill>
                <a:schemeClr val="dk1"/>
              </a:solidFill>
              <a:effectLst/>
              <a:latin typeface="+mn-lt"/>
              <a:ea typeface="+mn-ea"/>
              <a:cs typeface="+mn-cs"/>
            </a:rPr>
            <a:t>百万円減少。</a:t>
          </a:r>
          <a:endParaRPr lang="ja-JP" altLang="ja-JP" sz="1300">
            <a:effectLst/>
          </a:endParaRPr>
        </a:p>
        <a:p>
          <a:endParaRPr kumimoji="1" lang="en-US" altLang="ja-JP" sz="1300">
            <a:solidFill>
              <a:schemeClr val="dk1"/>
            </a:solidFill>
            <a:effectLst/>
            <a:latin typeface="+mn-lt"/>
            <a:ea typeface="+mn-ea"/>
            <a:cs typeface="+mn-cs"/>
          </a:endParaRPr>
        </a:p>
        <a:p>
          <a:r>
            <a:rPr kumimoji="1" lang="ja-JP" altLang="ja-JP" sz="1300">
              <a:solidFill>
                <a:schemeClr val="dk1"/>
              </a:solidFill>
              <a:effectLst/>
              <a:latin typeface="+mn-lt"/>
              <a:ea typeface="+mn-ea"/>
              <a:cs typeface="+mn-cs"/>
            </a:rPr>
            <a:t>（今後の方針）</a:t>
          </a:r>
          <a:endParaRPr lang="ja-JP" altLang="ja-JP" sz="1300">
            <a:effectLst/>
          </a:endParaRPr>
        </a:p>
        <a:p>
          <a:r>
            <a:rPr kumimoji="1" lang="ja-JP" altLang="ja-JP" sz="1300">
              <a:solidFill>
                <a:schemeClr val="dk1"/>
              </a:solidFill>
              <a:effectLst/>
              <a:latin typeface="+mn-lt"/>
              <a:ea typeface="+mn-ea"/>
              <a:cs typeface="+mn-cs"/>
            </a:rPr>
            <a:t>・財政調整基金の残高は、標準財政規模の</a:t>
          </a:r>
          <a:r>
            <a:rPr kumimoji="1" lang="en-US" altLang="ja-JP" sz="1300">
              <a:solidFill>
                <a:schemeClr val="dk1"/>
              </a:solidFill>
              <a:effectLst/>
              <a:latin typeface="+mn-lt"/>
              <a:ea typeface="+mn-ea"/>
              <a:cs typeface="+mn-cs"/>
            </a:rPr>
            <a:t>10%</a:t>
          </a:r>
          <a:r>
            <a:rPr kumimoji="1" lang="ja-JP" altLang="ja-JP" sz="1300">
              <a:solidFill>
                <a:schemeClr val="dk1"/>
              </a:solidFill>
              <a:effectLst/>
              <a:latin typeface="+mn-lt"/>
              <a:ea typeface="+mn-ea"/>
              <a:cs typeface="+mn-cs"/>
            </a:rPr>
            <a:t>以上の維持に努めることとしている。</a:t>
          </a:r>
          <a:r>
            <a:rPr kumimoji="1" lang="en-US" altLang="ja-JP" sz="1300">
              <a:solidFill>
                <a:schemeClr val="dk1"/>
              </a:solidFill>
              <a:effectLst/>
              <a:latin typeface="+mn-lt"/>
              <a:ea typeface="+mn-ea"/>
              <a:cs typeface="+mn-cs"/>
            </a:rPr>
            <a:t/>
          </a:r>
          <a:br>
            <a:rPr kumimoji="1" lang="en-US" altLang="ja-JP" sz="1300">
              <a:solidFill>
                <a:schemeClr val="dk1"/>
              </a:solidFill>
              <a:effectLst/>
              <a:latin typeface="+mn-lt"/>
              <a:ea typeface="+mn-ea"/>
              <a:cs typeface="+mn-cs"/>
            </a:rPr>
          </a:br>
          <a:r>
            <a:rPr kumimoji="1" lang="ja-JP" altLang="ja-JP" sz="1300">
              <a:solidFill>
                <a:schemeClr val="dk1"/>
              </a:solidFill>
              <a:effectLst/>
              <a:latin typeface="+mn-lt"/>
              <a:ea typeface="+mn-ea"/>
              <a:cs typeface="+mn-cs"/>
            </a:rPr>
            <a:t>・今後</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ごみ処理建設費増大をはじめとする将来の財政需要に対応するため、過去の実績からしても</a:t>
          </a:r>
          <a:r>
            <a:rPr kumimoji="1" lang="en-US" altLang="ja-JP" sz="1300">
              <a:solidFill>
                <a:schemeClr val="dk1"/>
              </a:solidFill>
              <a:effectLst/>
              <a:latin typeface="+mn-lt"/>
              <a:ea typeface="+mn-ea"/>
              <a:cs typeface="+mn-cs"/>
            </a:rPr>
            <a:t>400</a:t>
          </a:r>
          <a:r>
            <a:rPr kumimoji="1" lang="ja-JP" altLang="ja-JP" sz="1300">
              <a:solidFill>
                <a:schemeClr val="dk1"/>
              </a:solidFill>
              <a:effectLst/>
              <a:latin typeface="+mn-lt"/>
              <a:ea typeface="+mn-ea"/>
              <a:cs typeface="+mn-cs"/>
            </a:rPr>
            <a:t>百万円は積み立てていきたいが、すでに減少傾向であり、今後も減少傾向は続く見込み。</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（増減理由）</a:t>
          </a:r>
          <a:endParaRPr lang="ja-JP" altLang="ja-JP" sz="1300">
            <a:effectLst/>
          </a:endParaRPr>
        </a:p>
        <a:p>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将来の公債費増を見据えた</a:t>
          </a:r>
          <a:r>
            <a:rPr kumimoji="1" lang="ja-JP" altLang="ja-JP" sz="1300">
              <a:solidFill>
                <a:schemeClr val="dk1"/>
              </a:solidFill>
              <a:effectLst/>
              <a:latin typeface="+mn-lt"/>
              <a:ea typeface="+mn-ea"/>
              <a:cs typeface="+mn-cs"/>
            </a:rPr>
            <a:t>積み立てにより</a:t>
          </a:r>
          <a:r>
            <a:rPr kumimoji="1" lang="en-US" altLang="ja-JP" sz="1300">
              <a:solidFill>
                <a:schemeClr val="dk1"/>
              </a:solidFill>
              <a:effectLst/>
              <a:latin typeface="+mn-lt"/>
              <a:ea typeface="+mn-ea"/>
              <a:cs typeface="+mn-cs"/>
            </a:rPr>
            <a:t>84</a:t>
          </a:r>
          <a:r>
            <a:rPr kumimoji="1" lang="ja-JP" altLang="ja-JP" sz="1300">
              <a:solidFill>
                <a:schemeClr val="dk1"/>
              </a:solidFill>
              <a:effectLst/>
              <a:latin typeface="+mn-lt"/>
              <a:ea typeface="+mn-ea"/>
              <a:cs typeface="+mn-cs"/>
            </a:rPr>
            <a:t>百万円増加。</a:t>
          </a:r>
          <a:endParaRPr lang="ja-JP" altLang="ja-JP" sz="1300">
            <a:effectLst/>
          </a:endParaRPr>
        </a:p>
        <a:p>
          <a:endParaRPr kumimoji="1" lang="en-US" altLang="ja-JP" sz="1300">
            <a:solidFill>
              <a:schemeClr val="dk1"/>
            </a:solidFill>
            <a:effectLst/>
            <a:latin typeface="+mn-lt"/>
            <a:ea typeface="+mn-ea"/>
            <a:cs typeface="+mn-cs"/>
          </a:endParaRPr>
        </a:p>
        <a:p>
          <a:r>
            <a:rPr kumimoji="1" lang="ja-JP" altLang="ja-JP" sz="1300">
              <a:solidFill>
                <a:schemeClr val="dk1"/>
              </a:solidFill>
              <a:effectLst/>
              <a:latin typeface="+mn-lt"/>
              <a:ea typeface="+mn-ea"/>
              <a:cs typeface="+mn-cs"/>
            </a:rPr>
            <a:t>（今後の方針）</a:t>
          </a:r>
          <a:endParaRPr lang="ja-JP" altLang="ja-JP" sz="13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a:t>
          </a:r>
          <a:r>
            <a:rPr kumimoji="0" lang="ja-JP" altLang="en-US" sz="1300">
              <a:solidFill>
                <a:schemeClr val="dk1"/>
              </a:solidFill>
              <a:effectLst/>
              <a:latin typeface="+mn-lt"/>
              <a:ea typeface="+mn-ea"/>
              <a:cs typeface="+mn-cs"/>
            </a:rPr>
            <a:t>中期的な</a:t>
          </a:r>
          <a:r>
            <a:rPr kumimoji="1" lang="ja-JP" altLang="en-US" sz="1300">
              <a:solidFill>
                <a:schemeClr val="dk1"/>
              </a:solidFill>
              <a:effectLst/>
              <a:latin typeface="+mn-lt"/>
              <a:ea typeface="+mn-ea"/>
              <a:cs typeface="+mn-cs"/>
            </a:rPr>
            <a:t>公債費のピークは</a:t>
          </a:r>
          <a:r>
            <a:rPr lang="ja-JP" altLang="ja-JP" sz="1300">
              <a:solidFill>
                <a:schemeClr val="dk1"/>
              </a:solidFill>
              <a:effectLst/>
              <a:latin typeface="+mn-lt"/>
              <a:ea typeface="+mn-ea"/>
              <a:cs typeface="+mn-cs"/>
            </a:rPr>
            <a:t>、令和</a:t>
          </a:r>
          <a:r>
            <a:rPr lang="en-US" altLang="ja-JP" sz="1300">
              <a:solidFill>
                <a:schemeClr val="dk1"/>
              </a:solidFill>
              <a:effectLst/>
              <a:latin typeface="+mn-lt"/>
              <a:ea typeface="+mn-ea"/>
              <a:cs typeface="+mn-cs"/>
            </a:rPr>
            <a:t>4</a:t>
          </a:r>
          <a:r>
            <a:rPr lang="ja-JP" altLang="ja-JP" sz="1300">
              <a:solidFill>
                <a:schemeClr val="dk1"/>
              </a:solidFill>
              <a:effectLst/>
              <a:latin typeface="+mn-lt"/>
              <a:ea typeface="+mn-ea"/>
              <a:cs typeface="+mn-cs"/>
            </a:rPr>
            <a:t>年度となる予定</a:t>
          </a:r>
          <a:r>
            <a:rPr lang="ja-JP" altLang="en-US" sz="1300">
              <a:solidFill>
                <a:schemeClr val="dk1"/>
              </a:solidFill>
              <a:effectLst/>
              <a:latin typeface="+mn-lt"/>
              <a:ea typeface="+mn-ea"/>
              <a:cs typeface="+mn-cs"/>
            </a:rPr>
            <a:t>で</a:t>
          </a:r>
          <a:r>
            <a:rPr lang="ja-JP" altLang="ja-JP" sz="1300">
              <a:solidFill>
                <a:schemeClr val="dk1"/>
              </a:solidFill>
              <a:effectLst/>
              <a:latin typeface="+mn-lt"/>
              <a:ea typeface="+mn-ea"/>
              <a:cs typeface="+mn-cs"/>
            </a:rPr>
            <a:t>あるが、</a:t>
          </a:r>
          <a:r>
            <a:rPr kumimoji="1" lang="ja-JP" altLang="ja-JP" sz="1300">
              <a:solidFill>
                <a:schemeClr val="dk1"/>
              </a:solidFill>
              <a:effectLst/>
              <a:latin typeface="+mn-lt"/>
              <a:ea typeface="+mn-ea"/>
              <a:cs typeface="+mn-cs"/>
            </a:rPr>
            <a:t>長期的には</a:t>
          </a:r>
          <a:r>
            <a:rPr lang="ja-JP" altLang="en-US" sz="1300">
              <a:solidFill>
                <a:schemeClr val="dk1"/>
              </a:solidFill>
              <a:effectLst/>
              <a:latin typeface="+mn-lt"/>
              <a:ea typeface="+mn-ea"/>
              <a:cs typeface="+mn-cs"/>
            </a:rPr>
            <a:t>公共施設</a:t>
          </a:r>
          <a:r>
            <a:rPr kumimoji="1" lang="ja-JP" altLang="en-US" sz="1300">
              <a:solidFill>
                <a:schemeClr val="dk1"/>
              </a:solidFill>
              <a:effectLst/>
              <a:latin typeface="+mn-lt"/>
              <a:ea typeface="+mn-ea"/>
              <a:cs typeface="+mn-cs"/>
            </a:rPr>
            <a:t>の老朽化対応等</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公債費が増加する可能性が高いことから、</a:t>
          </a:r>
          <a:r>
            <a:rPr kumimoji="1" lang="ja-JP" altLang="ja-JP" sz="1300">
              <a:solidFill>
                <a:schemeClr val="dk1"/>
              </a:solidFill>
              <a:effectLst/>
              <a:latin typeface="+mn-lt"/>
              <a:ea typeface="+mn-ea"/>
              <a:cs typeface="+mn-cs"/>
            </a:rPr>
            <a:t>継続して積み立てていく予定。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岐阜県羽島市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67,595
66,178
53.66
31,519,074
30,781,507
616,300
13,784,755
20,045,019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36.9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[ 67.7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・有形固定資産減価償却率は前年度に比べて</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0.6</a:t>
          </a:r>
          <a:r>
            <a:rPr kumimoji="1" lang="ja-JP" altLang="en-US" sz="1100">
              <a:latin typeface="ＭＳ Ｐゴシック" panose="020B0600070205080204" pitchFamily="50" charset="-128"/>
              <a:ea typeface="ＭＳ Ｐゴシック" panose="020B0600070205080204" pitchFamily="50" charset="-128"/>
            </a:rPr>
            <a:t>ポイント上昇し、類似団体と比較して高い水準にある。主な要因は、学校施設をはじめとして、築後</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年以上経過している施設が全体の</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60</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％以上</a:t>
          </a:r>
          <a:r>
            <a:rPr kumimoji="1" lang="ja-JP" altLang="en-US" sz="1100">
              <a:latin typeface="ＭＳ Ｐゴシック" panose="020B0600070205080204" pitchFamily="50" charset="-128"/>
              <a:ea typeface="ＭＳ Ｐゴシック" panose="020B0600070205080204" pitchFamily="50" charset="-128"/>
            </a:rPr>
            <a:t>を占めていることにより、減価償却率が高いことが挙げられる。</a:t>
          </a: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xdr:cNvCxnSpPr/>
      </xdr:nvCxnSpPr>
      <xdr:spPr>
        <a:xfrm>
          <a:off x="1270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xdr:cNvSpPr txBox="1"/>
      </xdr:nvSpPr>
      <xdr:spPr>
        <a:xfrm>
          <a:off x="847106" y="58868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xdr:cNvCxnSpPr/>
      </xdr:nvCxnSpPr>
      <xdr:spPr>
        <a:xfrm>
          <a:off x="1270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xdr:cNvSpPr txBox="1"/>
      </xdr:nvSpPr>
      <xdr:spPr>
        <a:xfrm>
          <a:off x="847106" y="55270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270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xdr:cNvSpPr txBox="1"/>
      </xdr:nvSpPr>
      <xdr:spPr>
        <a:xfrm>
          <a:off x="847106"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xdr:cNvCxnSpPr/>
      </xdr:nvCxnSpPr>
      <xdr:spPr>
        <a:xfrm>
          <a:off x="1270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xdr:cNvSpPr txBox="1"/>
      </xdr:nvSpPr>
      <xdr:spPr>
        <a:xfrm>
          <a:off x="847106" y="48073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xdr:cNvCxnSpPr/>
      </xdr:nvCxnSpPr>
      <xdr:spPr>
        <a:xfrm>
          <a:off x="1270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xdr:cNvSpPr txBox="1"/>
      </xdr:nvSpPr>
      <xdr:spPr>
        <a:xfrm>
          <a:off x="847106" y="4447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165100</xdr:rowOff>
    </xdr:from>
    <xdr:to>
      <xdr:col>23</xdr:col>
      <xdr:colOff>85090</xdr:colOff>
      <xdr:row>33</xdr:row>
      <xdr:rowOff>153670</xdr:rowOff>
    </xdr:to>
    <xdr:cxnSp macro="">
      <xdr:nvCxnSpPr>
        <xdr:cNvPr id="65" name="直線コネクタ 64"/>
        <xdr:cNvCxnSpPr/>
      </xdr:nvCxnSpPr>
      <xdr:spPr>
        <a:xfrm flipV="1">
          <a:off x="4760595" y="4451350"/>
          <a:ext cx="1270" cy="136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157497</xdr:rowOff>
    </xdr:from>
    <xdr:ext cx="405111" cy="259045"/>
    <xdr:sp macro="" textlink="">
      <xdr:nvSpPr>
        <xdr:cNvPr id="66" name="有形固定資産減価償却率最小値テキスト"/>
        <xdr:cNvSpPr txBox="1"/>
      </xdr:nvSpPr>
      <xdr:spPr>
        <a:xfrm>
          <a:off x="4813300" y="5815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153670</xdr:rowOff>
    </xdr:from>
    <xdr:to>
      <xdr:col>23</xdr:col>
      <xdr:colOff>174625</xdr:colOff>
      <xdr:row>33</xdr:row>
      <xdr:rowOff>153670</xdr:rowOff>
    </xdr:to>
    <xdr:cxnSp macro="">
      <xdr:nvCxnSpPr>
        <xdr:cNvPr id="67" name="直線コネクタ 66"/>
        <xdr:cNvCxnSpPr/>
      </xdr:nvCxnSpPr>
      <xdr:spPr>
        <a:xfrm>
          <a:off x="4673600" y="5811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111777</xdr:rowOff>
    </xdr:from>
    <xdr:ext cx="405111" cy="259045"/>
    <xdr:sp macro="" textlink="">
      <xdr:nvSpPr>
        <xdr:cNvPr id="68" name="有形固定資産減価償却率最大値テキスト"/>
        <xdr:cNvSpPr txBox="1"/>
      </xdr:nvSpPr>
      <xdr:spPr>
        <a:xfrm>
          <a:off x="4813300" y="4226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165100</xdr:rowOff>
    </xdr:from>
    <xdr:to>
      <xdr:col>23</xdr:col>
      <xdr:colOff>174625</xdr:colOff>
      <xdr:row>25</xdr:row>
      <xdr:rowOff>165100</xdr:rowOff>
    </xdr:to>
    <xdr:cxnSp macro="">
      <xdr:nvCxnSpPr>
        <xdr:cNvPr id="69" name="直線コネクタ 68"/>
        <xdr:cNvCxnSpPr/>
      </xdr:nvCxnSpPr>
      <xdr:spPr>
        <a:xfrm>
          <a:off x="4673600" y="445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125535</xdr:rowOff>
    </xdr:from>
    <xdr:ext cx="405111" cy="259045"/>
    <xdr:sp macro="" textlink="">
      <xdr:nvSpPr>
        <xdr:cNvPr id="70" name="有形固定資産減価償却率平均値テキスト"/>
        <xdr:cNvSpPr txBox="1"/>
      </xdr:nvSpPr>
      <xdr:spPr>
        <a:xfrm>
          <a:off x="4813300" y="50975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102658</xdr:rowOff>
    </xdr:from>
    <xdr:to>
      <xdr:col>23</xdr:col>
      <xdr:colOff>136525</xdr:colOff>
      <xdr:row>31</xdr:row>
      <xdr:rowOff>32808</xdr:rowOff>
    </xdr:to>
    <xdr:sp macro="" textlink="">
      <xdr:nvSpPr>
        <xdr:cNvPr id="71" name="フローチャート: 判断 70"/>
        <xdr:cNvSpPr/>
      </xdr:nvSpPr>
      <xdr:spPr>
        <a:xfrm>
          <a:off x="4711700" y="5246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106257</xdr:rowOff>
    </xdr:from>
    <xdr:to>
      <xdr:col>19</xdr:col>
      <xdr:colOff>187325</xdr:colOff>
      <xdr:row>31</xdr:row>
      <xdr:rowOff>36407</xdr:rowOff>
    </xdr:to>
    <xdr:sp macro="" textlink="">
      <xdr:nvSpPr>
        <xdr:cNvPr id="72" name="フローチャート: 判断 71"/>
        <xdr:cNvSpPr/>
      </xdr:nvSpPr>
      <xdr:spPr>
        <a:xfrm>
          <a:off x="4000500" y="5249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59478</xdr:rowOff>
    </xdr:from>
    <xdr:to>
      <xdr:col>15</xdr:col>
      <xdr:colOff>187325</xdr:colOff>
      <xdr:row>30</xdr:row>
      <xdr:rowOff>161078</xdr:rowOff>
    </xdr:to>
    <xdr:sp macro="" textlink="">
      <xdr:nvSpPr>
        <xdr:cNvPr id="73" name="フローチャート: 判断 72"/>
        <xdr:cNvSpPr/>
      </xdr:nvSpPr>
      <xdr:spPr>
        <a:xfrm>
          <a:off x="3238500" y="52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12700</xdr:rowOff>
    </xdr:from>
    <xdr:to>
      <xdr:col>11</xdr:col>
      <xdr:colOff>187325</xdr:colOff>
      <xdr:row>30</xdr:row>
      <xdr:rowOff>114300</xdr:rowOff>
    </xdr:to>
    <xdr:sp macro="" textlink="">
      <xdr:nvSpPr>
        <xdr:cNvPr id="74" name="フローチャート: 判断 73"/>
        <xdr:cNvSpPr/>
      </xdr:nvSpPr>
      <xdr:spPr>
        <a:xfrm>
          <a:off x="2476500" y="51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137372</xdr:rowOff>
    </xdr:from>
    <xdr:to>
      <xdr:col>7</xdr:col>
      <xdr:colOff>187325</xdr:colOff>
      <xdr:row>30</xdr:row>
      <xdr:rowOff>67522</xdr:rowOff>
    </xdr:to>
    <xdr:sp macro="" textlink="">
      <xdr:nvSpPr>
        <xdr:cNvPr id="75" name="フローチャート: 判断 74"/>
        <xdr:cNvSpPr/>
      </xdr:nvSpPr>
      <xdr:spPr>
        <a:xfrm>
          <a:off x="1714500" y="5109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847</xdr:rowOff>
    </xdr:from>
    <xdr:to>
      <xdr:col>23</xdr:col>
      <xdr:colOff>136525</xdr:colOff>
      <xdr:row>32</xdr:row>
      <xdr:rowOff>102447</xdr:rowOff>
    </xdr:to>
    <xdr:sp macro="" textlink="">
      <xdr:nvSpPr>
        <xdr:cNvPr id="81" name="楕円 80"/>
        <xdr:cNvSpPr/>
      </xdr:nvSpPr>
      <xdr:spPr>
        <a:xfrm>
          <a:off x="4711700" y="5487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150724</xdr:rowOff>
    </xdr:from>
    <xdr:ext cx="405111" cy="259045"/>
    <xdr:sp macro="" textlink="">
      <xdr:nvSpPr>
        <xdr:cNvPr id="82" name="有形固定資産減価償却率該当値テキスト"/>
        <xdr:cNvSpPr txBox="1"/>
      </xdr:nvSpPr>
      <xdr:spPr>
        <a:xfrm>
          <a:off x="4813300" y="54656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150707</xdr:rowOff>
    </xdr:from>
    <xdr:to>
      <xdr:col>19</xdr:col>
      <xdr:colOff>187325</xdr:colOff>
      <xdr:row>32</xdr:row>
      <xdr:rowOff>80857</xdr:rowOff>
    </xdr:to>
    <xdr:sp macro="" textlink="">
      <xdr:nvSpPr>
        <xdr:cNvPr id="83" name="楕円 82"/>
        <xdr:cNvSpPr/>
      </xdr:nvSpPr>
      <xdr:spPr>
        <a:xfrm>
          <a:off x="4000500" y="5465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30057</xdr:rowOff>
    </xdr:from>
    <xdr:to>
      <xdr:col>23</xdr:col>
      <xdr:colOff>85725</xdr:colOff>
      <xdr:row>32</xdr:row>
      <xdr:rowOff>51647</xdr:rowOff>
    </xdr:to>
    <xdr:cxnSp macro="">
      <xdr:nvCxnSpPr>
        <xdr:cNvPr id="84" name="直線コネクタ 83"/>
        <xdr:cNvCxnSpPr/>
      </xdr:nvCxnSpPr>
      <xdr:spPr>
        <a:xfrm>
          <a:off x="4051300" y="5516457"/>
          <a:ext cx="7112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129117</xdr:rowOff>
    </xdr:from>
    <xdr:to>
      <xdr:col>15</xdr:col>
      <xdr:colOff>187325</xdr:colOff>
      <xdr:row>32</xdr:row>
      <xdr:rowOff>59267</xdr:rowOff>
    </xdr:to>
    <xdr:sp macro="" textlink="">
      <xdr:nvSpPr>
        <xdr:cNvPr id="85" name="楕円 84"/>
        <xdr:cNvSpPr/>
      </xdr:nvSpPr>
      <xdr:spPr>
        <a:xfrm>
          <a:off x="3238500" y="5444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8467</xdr:rowOff>
    </xdr:from>
    <xdr:to>
      <xdr:col>19</xdr:col>
      <xdr:colOff>136525</xdr:colOff>
      <xdr:row>32</xdr:row>
      <xdr:rowOff>30057</xdr:rowOff>
    </xdr:to>
    <xdr:cxnSp macro="">
      <xdr:nvCxnSpPr>
        <xdr:cNvPr id="86" name="直線コネクタ 85"/>
        <xdr:cNvCxnSpPr/>
      </xdr:nvCxnSpPr>
      <xdr:spPr>
        <a:xfrm>
          <a:off x="3289300" y="5494867"/>
          <a:ext cx="762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17568</xdr:rowOff>
    </xdr:from>
    <xdr:to>
      <xdr:col>11</xdr:col>
      <xdr:colOff>187325</xdr:colOff>
      <xdr:row>31</xdr:row>
      <xdr:rowOff>119168</xdr:rowOff>
    </xdr:to>
    <xdr:sp macro="" textlink="">
      <xdr:nvSpPr>
        <xdr:cNvPr id="87" name="楕円 86"/>
        <xdr:cNvSpPr/>
      </xdr:nvSpPr>
      <xdr:spPr>
        <a:xfrm>
          <a:off x="2476500" y="5332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68368</xdr:rowOff>
    </xdr:from>
    <xdr:to>
      <xdr:col>15</xdr:col>
      <xdr:colOff>136525</xdr:colOff>
      <xdr:row>32</xdr:row>
      <xdr:rowOff>8467</xdr:rowOff>
    </xdr:to>
    <xdr:cxnSp macro="">
      <xdr:nvCxnSpPr>
        <xdr:cNvPr id="88" name="直線コネクタ 87"/>
        <xdr:cNvCxnSpPr/>
      </xdr:nvCxnSpPr>
      <xdr:spPr>
        <a:xfrm>
          <a:off x="2527300" y="5383318"/>
          <a:ext cx="762000" cy="111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138642</xdr:rowOff>
    </xdr:from>
    <xdr:to>
      <xdr:col>7</xdr:col>
      <xdr:colOff>187325</xdr:colOff>
      <xdr:row>31</xdr:row>
      <xdr:rowOff>68792</xdr:rowOff>
    </xdr:to>
    <xdr:sp macro="" textlink="">
      <xdr:nvSpPr>
        <xdr:cNvPr id="89" name="楕円 88"/>
        <xdr:cNvSpPr/>
      </xdr:nvSpPr>
      <xdr:spPr>
        <a:xfrm>
          <a:off x="1714500" y="528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17992</xdr:rowOff>
    </xdr:from>
    <xdr:to>
      <xdr:col>11</xdr:col>
      <xdr:colOff>136525</xdr:colOff>
      <xdr:row>31</xdr:row>
      <xdr:rowOff>68368</xdr:rowOff>
    </xdr:to>
    <xdr:cxnSp macro="">
      <xdr:nvCxnSpPr>
        <xdr:cNvPr id="90" name="直線コネクタ 89"/>
        <xdr:cNvCxnSpPr/>
      </xdr:nvCxnSpPr>
      <xdr:spPr>
        <a:xfrm>
          <a:off x="1765300" y="5332942"/>
          <a:ext cx="762000" cy="50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52934</xdr:rowOff>
    </xdr:from>
    <xdr:ext cx="405111" cy="259045"/>
    <xdr:sp macro="" textlink="">
      <xdr:nvSpPr>
        <xdr:cNvPr id="91" name="n_1aveValue有形固定資産減価償却率"/>
        <xdr:cNvSpPr txBox="1"/>
      </xdr:nvSpPr>
      <xdr:spPr>
        <a:xfrm>
          <a:off x="3836044" y="5024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6155</xdr:rowOff>
    </xdr:from>
    <xdr:ext cx="405111" cy="259045"/>
    <xdr:sp macro="" textlink="">
      <xdr:nvSpPr>
        <xdr:cNvPr id="92" name="n_2aveValue有形固定資産減価償却率"/>
        <xdr:cNvSpPr txBox="1"/>
      </xdr:nvSpPr>
      <xdr:spPr>
        <a:xfrm>
          <a:off x="3086744" y="4978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130827</xdr:rowOff>
    </xdr:from>
    <xdr:ext cx="405111" cy="259045"/>
    <xdr:sp macro="" textlink="">
      <xdr:nvSpPr>
        <xdr:cNvPr id="93" name="n_3aveValue有形固定資産減価償却率"/>
        <xdr:cNvSpPr txBox="1"/>
      </xdr:nvSpPr>
      <xdr:spPr>
        <a:xfrm>
          <a:off x="2324744" y="493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84049</xdr:rowOff>
    </xdr:from>
    <xdr:ext cx="405111" cy="259045"/>
    <xdr:sp macro="" textlink="">
      <xdr:nvSpPr>
        <xdr:cNvPr id="94" name="n_4aveValue有形固定資産減価償却率"/>
        <xdr:cNvSpPr txBox="1"/>
      </xdr:nvSpPr>
      <xdr:spPr>
        <a:xfrm>
          <a:off x="1562744" y="4884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71984</xdr:rowOff>
    </xdr:from>
    <xdr:ext cx="405111" cy="259045"/>
    <xdr:sp macro="" textlink="">
      <xdr:nvSpPr>
        <xdr:cNvPr id="95" name="n_1mainValue有形固定資産減価償却率"/>
        <xdr:cNvSpPr txBox="1"/>
      </xdr:nvSpPr>
      <xdr:spPr>
        <a:xfrm>
          <a:off x="3836044" y="5558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50394</xdr:rowOff>
    </xdr:from>
    <xdr:ext cx="405111" cy="259045"/>
    <xdr:sp macro="" textlink="">
      <xdr:nvSpPr>
        <xdr:cNvPr id="96" name="n_2mainValue有形固定資産減価償却率"/>
        <xdr:cNvSpPr txBox="1"/>
      </xdr:nvSpPr>
      <xdr:spPr>
        <a:xfrm>
          <a:off x="3086744" y="55367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110295</xdr:rowOff>
    </xdr:from>
    <xdr:ext cx="405111" cy="259045"/>
    <xdr:sp macro="" textlink="">
      <xdr:nvSpPr>
        <xdr:cNvPr id="97" name="n_3mainValue有形固定資産減価償却率"/>
        <xdr:cNvSpPr txBox="1"/>
      </xdr:nvSpPr>
      <xdr:spPr>
        <a:xfrm>
          <a:off x="2324744" y="54252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59919</xdr:rowOff>
    </xdr:from>
    <xdr:ext cx="405111" cy="259045"/>
    <xdr:sp macro="" textlink="">
      <xdr:nvSpPr>
        <xdr:cNvPr id="98" name="n_4mainValue有形固定資産減価償却率"/>
        <xdr:cNvSpPr txBox="1"/>
      </xdr:nvSpPr>
      <xdr:spPr>
        <a:xfrm>
          <a:off x="1562744" y="5374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[ 732.0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・債務償還比率は、前年度と比較</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して</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38.7</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ポイント増加</a:t>
          </a:r>
          <a:r>
            <a:rPr kumimoji="1" lang="ja-JP" altLang="en-US" sz="1100">
              <a:latin typeface="ＭＳ Ｐゴシック" panose="020B0600070205080204" pitchFamily="50" charset="-128"/>
              <a:ea typeface="ＭＳ Ｐゴシック" panose="020B0600070205080204" pitchFamily="50" charset="-128"/>
            </a:rPr>
            <a:t>し、前年度同様に類似団体内平均値を上回っている。主な要因は、新庁舎建設事業にかかる地方債の現在高の増加による将来負担額の増加が挙げられる。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5" name="直線コネクタ 114"/>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6" name="テキスト ボックス 115"/>
        <xdr:cNvSpPr txBox="1"/>
      </xdr:nvSpPr>
      <xdr:spPr>
        <a:xfrm>
          <a:off x="10756676" y="588684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7" name="直線コネクタ 116"/>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8" name="テキスト ボックス 117"/>
        <xdr:cNvSpPr txBox="1"/>
      </xdr:nvSpPr>
      <xdr:spPr>
        <a:xfrm>
          <a:off x="10828811" y="55270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0" name="テキスト ボックス 119"/>
        <xdr:cNvSpPr txBox="1"/>
      </xdr:nvSpPr>
      <xdr:spPr>
        <a:xfrm>
          <a:off x="10828811" y="51671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1" name="直線コネクタ 120"/>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2" name="テキスト ボックス 121"/>
        <xdr:cNvSpPr txBox="1"/>
      </xdr:nvSpPr>
      <xdr:spPr>
        <a:xfrm>
          <a:off x="10828811" y="48073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3" name="直線コネクタ 122"/>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4" name="テキスト ボックス 123"/>
        <xdr:cNvSpPr txBox="1"/>
      </xdr:nvSpPr>
      <xdr:spPr>
        <a:xfrm>
          <a:off x="10931403" y="444750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11317</xdr:rowOff>
    </xdr:to>
    <xdr:cxnSp macro="">
      <xdr:nvCxnSpPr>
        <xdr:cNvPr id="127" name="直線コネクタ 126"/>
        <xdr:cNvCxnSpPr/>
      </xdr:nvCxnSpPr>
      <xdr:spPr>
        <a:xfrm flipV="1">
          <a:off x="14793595" y="4541308"/>
          <a:ext cx="1269" cy="1470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15144</xdr:rowOff>
    </xdr:from>
    <xdr:ext cx="560923" cy="259045"/>
    <xdr:sp macro="" textlink="">
      <xdr:nvSpPr>
        <xdr:cNvPr id="128" name="債務償還比率最小値テキスト"/>
        <xdr:cNvSpPr txBox="1"/>
      </xdr:nvSpPr>
      <xdr:spPr>
        <a:xfrm>
          <a:off x="14846300" y="601589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11317</xdr:rowOff>
    </xdr:from>
    <xdr:to>
      <xdr:col>76</xdr:col>
      <xdr:colOff>111125</xdr:colOff>
      <xdr:row>35</xdr:row>
      <xdr:rowOff>11317</xdr:rowOff>
    </xdr:to>
    <xdr:cxnSp macro="">
      <xdr:nvCxnSpPr>
        <xdr:cNvPr id="129" name="直線コネクタ 128"/>
        <xdr:cNvCxnSpPr/>
      </xdr:nvCxnSpPr>
      <xdr:spPr>
        <a:xfrm>
          <a:off x="14706600" y="6012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0" name="債務償還比率最大値テキスト"/>
        <xdr:cNvSpPr txBox="1"/>
      </xdr:nvSpPr>
      <xdr:spPr>
        <a:xfrm>
          <a:off x="14846300" y="43165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1" name="直線コネクタ 130"/>
        <xdr:cNvCxnSpPr/>
      </xdr:nvCxnSpPr>
      <xdr:spPr>
        <a:xfrm>
          <a:off x="14706600" y="454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131532</xdr:rowOff>
    </xdr:from>
    <xdr:ext cx="469744" cy="259045"/>
    <xdr:sp macro="" textlink="">
      <xdr:nvSpPr>
        <xdr:cNvPr id="132" name="債務償還比率平均値テキスト"/>
        <xdr:cNvSpPr txBox="1"/>
      </xdr:nvSpPr>
      <xdr:spPr>
        <a:xfrm>
          <a:off x="14846300" y="51035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108655</xdr:rowOff>
    </xdr:from>
    <xdr:to>
      <xdr:col>76</xdr:col>
      <xdr:colOff>73025</xdr:colOff>
      <xdr:row>31</xdr:row>
      <xdr:rowOff>38805</xdr:rowOff>
    </xdr:to>
    <xdr:sp macro="" textlink="">
      <xdr:nvSpPr>
        <xdr:cNvPr id="133" name="フローチャート: 判断 132"/>
        <xdr:cNvSpPr/>
      </xdr:nvSpPr>
      <xdr:spPr>
        <a:xfrm>
          <a:off x="14744700" y="525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110695</xdr:rowOff>
    </xdr:from>
    <xdr:to>
      <xdr:col>72</xdr:col>
      <xdr:colOff>123825</xdr:colOff>
      <xdr:row>31</xdr:row>
      <xdr:rowOff>40845</xdr:rowOff>
    </xdr:to>
    <xdr:sp macro="" textlink="">
      <xdr:nvSpPr>
        <xdr:cNvPr id="134" name="フローチャート: 判断 133"/>
        <xdr:cNvSpPr/>
      </xdr:nvSpPr>
      <xdr:spPr>
        <a:xfrm>
          <a:off x="14033500" y="5254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91743</xdr:rowOff>
    </xdr:from>
    <xdr:to>
      <xdr:col>68</xdr:col>
      <xdr:colOff>123825</xdr:colOff>
      <xdr:row>31</xdr:row>
      <xdr:rowOff>21893</xdr:rowOff>
    </xdr:to>
    <xdr:sp macro="" textlink="">
      <xdr:nvSpPr>
        <xdr:cNvPr id="135" name="フローチャート: 判断 134"/>
        <xdr:cNvSpPr/>
      </xdr:nvSpPr>
      <xdr:spPr>
        <a:xfrm>
          <a:off x="13271500" y="52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115852</xdr:rowOff>
    </xdr:from>
    <xdr:to>
      <xdr:col>64</xdr:col>
      <xdr:colOff>123825</xdr:colOff>
      <xdr:row>31</xdr:row>
      <xdr:rowOff>46002</xdr:rowOff>
    </xdr:to>
    <xdr:sp macro="" textlink="">
      <xdr:nvSpPr>
        <xdr:cNvPr id="136" name="フローチャート: 判断 135"/>
        <xdr:cNvSpPr/>
      </xdr:nvSpPr>
      <xdr:spPr>
        <a:xfrm>
          <a:off x="12509500" y="525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123409</xdr:rowOff>
    </xdr:from>
    <xdr:to>
      <xdr:col>60</xdr:col>
      <xdr:colOff>123825</xdr:colOff>
      <xdr:row>31</xdr:row>
      <xdr:rowOff>53559</xdr:rowOff>
    </xdr:to>
    <xdr:sp macro="" textlink="">
      <xdr:nvSpPr>
        <xdr:cNvPr id="137" name="フローチャート: 判断 136"/>
        <xdr:cNvSpPr/>
      </xdr:nvSpPr>
      <xdr:spPr>
        <a:xfrm>
          <a:off x="11747500" y="5266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53552</xdr:rowOff>
    </xdr:from>
    <xdr:to>
      <xdr:col>76</xdr:col>
      <xdr:colOff>73025</xdr:colOff>
      <xdr:row>31</xdr:row>
      <xdr:rowOff>155152</xdr:rowOff>
    </xdr:to>
    <xdr:sp macro="" textlink="">
      <xdr:nvSpPr>
        <xdr:cNvPr id="143" name="楕円 142"/>
        <xdr:cNvSpPr/>
      </xdr:nvSpPr>
      <xdr:spPr>
        <a:xfrm>
          <a:off x="14744700" y="5368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31979</xdr:rowOff>
    </xdr:from>
    <xdr:ext cx="469744" cy="259045"/>
    <xdr:sp macro="" textlink="">
      <xdr:nvSpPr>
        <xdr:cNvPr id="144" name="債務償還比率該当値テキスト"/>
        <xdr:cNvSpPr txBox="1"/>
      </xdr:nvSpPr>
      <xdr:spPr>
        <a:xfrm>
          <a:off x="14846300" y="5346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7133</xdr:rowOff>
    </xdr:from>
    <xdr:to>
      <xdr:col>72</xdr:col>
      <xdr:colOff>123825</xdr:colOff>
      <xdr:row>31</xdr:row>
      <xdr:rowOff>108733</xdr:rowOff>
    </xdr:to>
    <xdr:sp macro="" textlink="">
      <xdr:nvSpPr>
        <xdr:cNvPr id="145" name="楕円 144"/>
        <xdr:cNvSpPr/>
      </xdr:nvSpPr>
      <xdr:spPr>
        <a:xfrm>
          <a:off x="14033500" y="5322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57933</xdr:rowOff>
    </xdr:from>
    <xdr:to>
      <xdr:col>76</xdr:col>
      <xdr:colOff>22225</xdr:colOff>
      <xdr:row>31</xdr:row>
      <xdr:rowOff>104352</xdr:rowOff>
    </xdr:to>
    <xdr:cxnSp macro="">
      <xdr:nvCxnSpPr>
        <xdr:cNvPr id="146" name="直線コネクタ 145"/>
        <xdr:cNvCxnSpPr/>
      </xdr:nvCxnSpPr>
      <xdr:spPr>
        <a:xfrm>
          <a:off x="14084300" y="5372883"/>
          <a:ext cx="711200" cy="46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5814</xdr:rowOff>
    </xdr:from>
    <xdr:to>
      <xdr:col>68</xdr:col>
      <xdr:colOff>123825</xdr:colOff>
      <xdr:row>31</xdr:row>
      <xdr:rowOff>107414</xdr:rowOff>
    </xdr:to>
    <xdr:sp macro="" textlink="">
      <xdr:nvSpPr>
        <xdr:cNvPr id="147" name="楕円 146"/>
        <xdr:cNvSpPr/>
      </xdr:nvSpPr>
      <xdr:spPr>
        <a:xfrm>
          <a:off x="13271500" y="5320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56614</xdr:rowOff>
    </xdr:from>
    <xdr:to>
      <xdr:col>72</xdr:col>
      <xdr:colOff>73025</xdr:colOff>
      <xdr:row>31</xdr:row>
      <xdr:rowOff>57933</xdr:rowOff>
    </xdr:to>
    <xdr:cxnSp macro="">
      <xdr:nvCxnSpPr>
        <xdr:cNvPr id="148" name="直線コネクタ 147"/>
        <xdr:cNvCxnSpPr/>
      </xdr:nvCxnSpPr>
      <xdr:spPr>
        <a:xfrm>
          <a:off x="13322300" y="5371564"/>
          <a:ext cx="762000" cy="1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22486</xdr:rowOff>
    </xdr:from>
    <xdr:to>
      <xdr:col>64</xdr:col>
      <xdr:colOff>123825</xdr:colOff>
      <xdr:row>31</xdr:row>
      <xdr:rowOff>124086</xdr:rowOff>
    </xdr:to>
    <xdr:sp macro="" textlink="">
      <xdr:nvSpPr>
        <xdr:cNvPr id="149" name="楕円 148"/>
        <xdr:cNvSpPr/>
      </xdr:nvSpPr>
      <xdr:spPr>
        <a:xfrm>
          <a:off x="12509500" y="5337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56614</xdr:rowOff>
    </xdr:from>
    <xdr:to>
      <xdr:col>68</xdr:col>
      <xdr:colOff>73025</xdr:colOff>
      <xdr:row>31</xdr:row>
      <xdr:rowOff>73286</xdr:rowOff>
    </xdr:to>
    <xdr:cxnSp macro="">
      <xdr:nvCxnSpPr>
        <xdr:cNvPr id="150" name="直線コネクタ 149"/>
        <xdr:cNvCxnSpPr/>
      </xdr:nvCxnSpPr>
      <xdr:spPr>
        <a:xfrm flipV="1">
          <a:off x="12560300" y="5371564"/>
          <a:ext cx="762000" cy="1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26204</xdr:rowOff>
    </xdr:from>
    <xdr:to>
      <xdr:col>60</xdr:col>
      <xdr:colOff>123825</xdr:colOff>
      <xdr:row>31</xdr:row>
      <xdr:rowOff>127804</xdr:rowOff>
    </xdr:to>
    <xdr:sp macro="" textlink="">
      <xdr:nvSpPr>
        <xdr:cNvPr id="151" name="楕円 150"/>
        <xdr:cNvSpPr/>
      </xdr:nvSpPr>
      <xdr:spPr>
        <a:xfrm>
          <a:off x="11747500" y="534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73286</xdr:rowOff>
    </xdr:from>
    <xdr:to>
      <xdr:col>64</xdr:col>
      <xdr:colOff>73025</xdr:colOff>
      <xdr:row>31</xdr:row>
      <xdr:rowOff>77004</xdr:rowOff>
    </xdr:to>
    <xdr:cxnSp macro="">
      <xdr:nvCxnSpPr>
        <xdr:cNvPr id="152" name="直線コネクタ 151"/>
        <xdr:cNvCxnSpPr/>
      </xdr:nvCxnSpPr>
      <xdr:spPr>
        <a:xfrm flipV="1">
          <a:off x="11798300" y="5388236"/>
          <a:ext cx="762000" cy="3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57372</xdr:rowOff>
    </xdr:from>
    <xdr:ext cx="469744" cy="259045"/>
    <xdr:sp macro="" textlink="">
      <xdr:nvSpPr>
        <xdr:cNvPr id="153" name="n_1aveValue債務償還比率"/>
        <xdr:cNvSpPr txBox="1"/>
      </xdr:nvSpPr>
      <xdr:spPr>
        <a:xfrm>
          <a:off x="13836727" y="5029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38420</xdr:rowOff>
    </xdr:from>
    <xdr:ext cx="469744" cy="259045"/>
    <xdr:sp macro="" textlink="">
      <xdr:nvSpPr>
        <xdr:cNvPr id="154" name="n_2aveValue債務償還比率"/>
        <xdr:cNvSpPr txBox="1"/>
      </xdr:nvSpPr>
      <xdr:spPr>
        <a:xfrm>
          <a:off x="13087427" y="5010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62529</xdr:rowOff>
    </xdr:from>
    <xdr:ext cx="469744" cy="259045"/>
    <xdr:sp macro="" textlink="">
      <xdr:nvSpPr>
        <xdr:cNvPr id="155" name="n_3aveValue債務償還比率"/>
        <xdr:cNvSpPr txBox="1"/>
      </xdr:nvSpPr>
      <xdr:spPr>
        <a:xfrm>
          <a:off x="12325427" y="5034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70086</xdr:rowOff>
    </xdr:from>
    <xdr:ext cx="469744" cy="259045"/>
    <xdr:sp macro="" textlink="">
      <xdr:nvSpPr>
        <xdr:cNvPr id="156" name="n_4aveValue債務償還比率"/>
        <xdr:cNvSpPr txBox="1"/>
      </xdr:nvSpPr>
      <xdr:spPr>
        <a:xfrm>
          <a:off x="11563427" y="5042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99860</xdr:rowOff>
    </xdr:from>
    <xdr:ext cx="469744" cy="259045"/>
    <xdr:sp macro="" textlink="">
      <xdr:nvSpPr>
        <xdr:cNvPr id="157" name="n_1mainValue債務償還比率"/>
        <xdr:cNvSpPr txBox="1"/>
      </xdr:nvSpPr>
      <xdr:spPr>
        <a:xfrm>
          <a:off x="13836727" y="5414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98541</xdr:rowOff>
    </xdr:from>
    <xdr:ext cx="469744" cy="259045"/>
    <xdr:sp macro="" textlink="">
      <xdr:nvSpPr>
        <xdr:cNvPr id="158" name="n_2mainValue債務償還比率"/>
        <xdr:cNvSpPr txBox="1"/>
      </xdr:nvSpPr>
      <xdr:spPr>
        <a:xfrm>
          <a:off x="13087427" y="5413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115213</xdr:rowOff>
    </xdr:from>
    <xdr:ext cx="469744" cy="259045"/>
    <xdr:sp macro="" textlink="">
      <xdr:nvSpPr>
        <xdr:cNvPr id="159" name="n_3mainValue債務償還比率"/>
        <xdr:cNvSpPr txBox="1"/>
      </xdr:nvSpPr>
      <xdr:spPr>
        <a:xfrm>
          <a:off x="12325427" y="5430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118931</xdr:rowOff>
    </xdr:from>
    <xdr:ext cx="469744" cy="259045"/>
    <xdr:sp macro="" textlink="">
      <xdr:nvSpPr>
        <xdr:cNvPr id="160" name="n_4mainValue債務償還比率"/>
        <xdr:cNvSpPr txBox="1"/>
      </xdr:nvSpPr>
      <xdr:spPr>
        <a:xfrm>
          <a:off x="11563427" y="5433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岐阜県羽島市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67,595
66,178
53.66
31,519,074
30,781,507
616,300
13,784,755
20,045,019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36.9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114300</xdr:rowOff>
    </xdr:from>
    <xdr:to>
      <xdr:col>24</xdr:col>
      <xdr:colOff>62865</xdr:colOff>
      <xdr:row>41</xdr:row>
      <xdr:rowOff>1905</xdr:rowOff>
    </xdr:to>
    <xdr:cxnSp macro="">
      <xdr:nvCxnSpPr>
        <xdr:cNvPr id="57" name="直線コネクタ 56"/>
        <xdr:cNvCxnSpPr/>
      </xdr:nvCxnSpPr>
      <xdr:spPr>
        <a:xfrm flipV="1">
          <a:off x="4634865" y="5943600"/>
          <a:ext cx="0" cy="1087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5732</xdr:rowOff>
    </xdr:from>
    <xdr:ext cx="405111" cy="259045"/>
    <xdr:sp macro="" textlink="">
      <xdr:nvSpPr>
        <xdr:cNvPr id="58" name="【道路】&#10;有形固定資産減価償却率最小値テキスト"/>
        <xdr:cNvSpPr txBox="1"/>
      </xdr:nvSpPr>
      <xdr:spPr>
        <a:xfrm>
          <a:off x="4673600" y="703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1905</xdr:rowOff>
    </xdr:from>
    <xdr:to>
      <xdr:col>24</xdr:col>
      <xdr:colOff>152400</xdr:colOff>
      <xdr:row>41</xdr:row>
      <xdr:rowOff>1905</xdr:rowOff>
    </xdr:to>
    <xdr:cxnSp macro="">
      <xdr:nvCxnSpPr>
        <xdr:cNvPr id="59" name="直線コネクタ 58"/>
        <xdr:cNvCxnSpPr/>
      </xdr:nvCxnSpPr>
      <xdr:spPr>
        <a:xfrm>
          <a:off x="4546600" y="703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60977</xdr:rowOff>
    </xdr:from>
    <xdr:ext cx="405111" cy="259045"/>
    <xdr:sp macro="" textlink="">
      <xdr:nvSpPr>
        <xdr:cNvPr id="60" name="【道路】&#10;有形固定資産減価償却率最大値テキスト"/>
        <xdr:cNvSpPr txBox="1"/>
      </xdr:nvSpPr>
      <xdr:spPr>
        <a:xfrm>
          <a:off x="4673600" y="5718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114300</xdr:rowOff>
    </xdr:from>
    <xdr:to>
      <xdr:col>24</xdr:col>
      <xdr:colOff>152400</xdr:colOff>
      <xdr:row>34</xdr:row>
      <xdr:rowOff>114300</xdr:rowOff>
    </xdr:to>
    <xdr:cxnSp macro="">
      <xdr:nvCxnSpPr>
        <xdr:cNvPr id="61" name="直線コネクタ 60"/>
        <xdr:cNvCxnSpPr/>
      </xdr:nvCxnSpPr>
      <xdr:spPr>
        <a:xfrm>
          <a:off x="4546600" y="594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124477</xdr:rowOff>
    </xdr:from>
    <xdr:ext cx="405111" cy="259045"/>
    <xdr:sp macro="" textlink="">
      <xdr:nvSpPr>
        <xdr:cNvPr id="62" name="【道路】&#10;有形固定資産減価償却率平均値テキスト"/>
        <xdr:cNvSpPr txBox="1"/>
      </xdr:nvSpPr>
      <xdr:spPr>
        <a:xfrm>
          <a:off x="4673600" y="6296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101600</xdr:rowOff>
    </xdr:from>
    <xdr:to>
      <xdr:col>24</xdr:col>
      <xdr:colOff>114300</xdr:colOff>
      <xdr:row>38</xdr:row>
      <xdr:rowOff>31750</xdr:rowOff>
    </xdr:to>
    <xdr:sp macro="" textlink="">
      <xdr:nvSpPr>
        <xdr:cNvPr id="63" name="フローチャート: 判断 62"/>
        <xdr:cNvSpPr/>
      </xdr:nvSpPr>
      <xdr:spPr>
        <a:xfrm>
          <a:off x="45847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88265</xdr:rowOff>
    </xdr:from>
    <xdr:to>
      <xdr:col>20</xdr:col>
      <xdr:colOff>38100</xdr:colOff>
      <xdr:row>38</xdr:row>
      <xdr:rowOff>18415</xdr:rowOff>
    </xdr:to>
    <xdr:sp macro="" textlink="">
      <xdr:nvSpPr>
        <xdr:cNvPr id="64" name="フローチャート: 判断 63"/>
        <xdr:cNvSpPr/>
      </xdr:nvSpPr>
      <xdr:spPr>
        <a:xfrm>
          <a:off x="3746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44450</xdr:rowOff>
    </xdr:from>
    <xdr:to>
      <xdr:col>15</xdr:col>
      <xdr:colOff>101600</xdr:colOff>
      <xdr:row>37</xdr:row>
      <xdr:rowOff>146050</xdr:rowOff>
    </xdr:to>
    <xdr:sp macro="" textlink="">
      <xdr:nvSpPr>
        <xdr:cNvPr id="65" name="フローチャート: 判断 64"/>
        <xdr:cNvSpPr/>
      </xdr:nvSpPr>
      <xdr:spPr>
        <a:xfrm>
          <a:off x="28575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158750</xdr:rowOff>
    </xdr:from>
    <xdr:to>
      <xdr:col>10</xdr:col>
      <xdr:colOff>165100</xdr:colOff>
      <xdr:row>37</xdr:row>
      <xdr:rowOff>88900</xdr:rowOff>
    </xdr:to>
    <xdr:sp macro="" textlink="">
      <xdr:nvSpPr>
        <xdr:cNvPr id="66" name="フローチャート: 判断 65"/>
        <xdr:cNvSpPr/>
      </xdr:nvSpPr>
      <xdr:spPr>
        <a:xfrm>
          <a:off x="19685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2540</xdr:rowOff>
    </xdr:from>
    <xdr:to>
      <xdr:col>6</xdr:col>
      <xdr:colOff>38100</xdr:colOff>
      <xdr:row>37</xdr:row>
      <xdr:rowOff>104140</xdr:rowOff>
    </xdr:to>
    <xdr:sp macro="" textlink="">
      <xdr:nvSpPr>
        <xdr:cNvPr id="67" name="フローチャート: 判断 66"/>
        <xdr:cNvSpPr/>
      </xdr:nvSpPr>
      <xdr:spPr>
        <a:xfrm>
          <a:off x="1079500" y="63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73025</xdr:rowOff>
    </xdr:from>
    <xdr:to>
      <xdr:col>24</xdr:col>
      <xdr:colOff>114300</xdr:colOff>
      <xdr:row>39</xdr:row>
      <xdr:rowOff>3175</xdr:rowOff>
    </xdr:to>
    <xdr:sp macro="" textlink="">
      <xdr:nvSpPr>
        <xdr:cNvPr id="73" name="楕円 72"/>
        <xdr:cNvSpPr/>
      </xdr:nvSpPr>
      <xdr:spPr>
        <a:xfrm>
          <a:off x="4584700" y="658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51452</xdr:rowOff>
    </xdr:from>
    <xdr:ext cx="405111" cy="259045"/>
    <xdr:sp macro="" textlink="">
      <xdr:nvSpPr>
        <xdr:cNvPr id="74" name="【道路】&#10;有形固定資産減価償却率該当値テキスト"/>
        <xdr:cNvSpPr txBox="1"/>
      </xdr:nvSpPr>
      <xdr:spPr>
        <a:xfrm>
          <a:off x="4673600" y="656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61595</xdr:rowOff>
    </xdr:from>
    <xdr:to>
      <xdr:col>20</xdr:col>
      <xdr:colOff>38100</xdr:colOff>
      <xdr:row>38</xdr:row>
      <xdr:rowOff>163195</xdr:rowOff>
    </xdr:to>
    <xdr:sp macro="" textlink="">
      <xdr:nvSpPr>
        <xdr:cNvPr id="75" name="楕円 74"/>
        <xdr:cNvSpPr/>
      </xdr:nvSpPr>
      <xdr:spPr>
        <a:xfrm>
          <a:off x="3746500" y="657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112395</xdr:rowOff>
    </xdr:from>
    <xdr:to>
      <xdr:col>24</xdr:col>
      <xdr:colOff>63500</xdr:colOff>
      <xdr:row>38</xdr:row>
      <xdr:rowOff>123825</xdr:rowOff>
    </xdr:to>
    <xdr:cxnSp macro="">
      <xdr:nvCxnSpPr>
        <xdr:cNvPr id="76" name="直線コネクタ 75"/>
        <xdr:cNvCxnSpPr/>
      </xdr:nvCxnSpPr>
      <xdr:spPr>
        <a:xfrm>
          <a:off x="3797300" y="6627495"/>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25400</xdr:rowOff>
    </xdr:from>
    <xdr:to>
      <xdr:col>15</xdr:col>
      <xdr:colOff>101600</xdr:colOff>
      <xdr:row>38</xdr:row>
      <xdr:rowOff>127000</xdr:rowOff>
    </xdr:to>
    <xdr:sp macro="" textlink="">
      <xdr:nvSpPr>
        <xdr:cNvPr id="77" name="楕円 76"/>
        <xdr:cNvSpPr/>
      </xdr:nvSpPr>
      <xdr:spPr>
        <a:xfrm>
          <a:off x="28575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76200</xdr:rowOff>
    </xdr:from>
    <xdr:to>
      <xdr:col>19</xdr:col>
      <xdr:colOff>177800</xdr:colOff>
      <xdr:row>38</xdr:row>
      <xdr:rowOff>112395</xdr:rowOff>
    </xdr:to>
    <xdr:cxnSp macro="">
      <xdr:nvCxnSpPr>
        <xdr:cNvPr id="78" name="直線コネクタ 77"/>
        <xdr:cNvCxnSpPr/>
      </xdr:nvCxnSpPr>
      <xdr:spPr>
        <a:xfrm>
          <a:off x="2908300" y="659130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158750</xdr:rowOff>
    </xdr:from>
    <xdr:to>
      <xdr:col>10</xdr:col>
      <xdr:colOff>165100</xdr:colOff>
      <xdr:row>38</xdr:row>
      <xdr:rowOff>88900</xdr:rowOff>
    </xdr:to>
    <xdr:sp macro="" textlink="">
      <xdr:nvSpPr>
        <xdr:cNvPr id="79" name="楕円 78"/>
        <xdr:cNvSpPr/>
      </xdr:nvSpPr>
      <xdr:spPr>
        <a:xfrm>
          <a:off x="1968500" y="650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38100</xdr:rowOff>
    </xdr:from>
    <xdr:to>
      <xdr:col>15</xdr:col>
      <xdr:colOff>50800</xdr:colOff>
      <xdr:row>38</xdr:row>
      <xdr:rowOff>76200</xdr:rowOff>
    </xdr:to>
    <xdr:cxnSp macro="">
      <xdr:nvCxnSpPr>
        <xdr:cNvPr id="80" name="直線コネクタ 79"/>
        <xdr:cNvCxnSpPr/>
      </xdr:nvCxnSpPr>
      <xdr:spPr>
        <a:xfrm>
          <a:off x="2019300" y="6553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122555</xdr:rowOff>
    </xdr:from>
    <xdr:to>
      <xdr:col>6</xdr:col>
      <xdr:colOff>38100</xdr:colOff>
      <xdr:row>38</xdr:row>
      <xdr:rowOff>52705</xdr:rowOff>
    </xdr:to>
    <xdr:sp macro="" textlink="">
      <xdr:nvSpPr>
        <xdr:cNvPr id="81" name="楕円 80"/>
        <xdr:cNvSpPr/>
      </xdr:nvSpPr>
      <xdr:spPr>
        <a:xfrm>
          <a:off x="1079500" y="646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1905</xdr:rowOff>
    </xdr:from>
    <xdr:to>
      <xdr:col>10</xdr:col>
      <xdr:colOff>114300</xdr:colOff>
      <xdr:row>38</xdr:row>
      <xdr:rowOff>38100</xdr:rowOff>
    </xdr:to>
    <xdr:cxnSp macro="">
      <xdr:nvCxnSpPr>
        <xdr:cNvPr id="82" name="直線コネクタ 81"/>
        <xdr:cNvCxnSpPr/>
      </xdr:nvCxnSpPr>
      <xdr:spPr>
        <a:xfrm>
          <a:off x="1130300" y="651700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34942</xdr:rowOff>
    </xdr:from>
    <xdr:ext cx="405111" cy="259045"/>
    <xdr:sp macro="" textlink="">
      <xdr:nvSpPr>
        <xdr:cNvPr id="83" name="n_1aveValue【道路】&#10;有形固定資産減価償却率"/>
        <xdr:cNvSpPr txBox="1"/>
      </xdr:nvSpPr>
      <xdr:spPr>
        <a:xfrm>
          <a:off x="35820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162577</xdr:rowOff>
    </xdr:from>
    <xdr:ext cx="405111" cy="259045"/>
    <xdr:sp macro="" textlink="">
      <xdr:nvSpPr>
        <xdr:cNvPr id="84" name="n_2aveValue【道路】&#10;有形固定資産減価償却率"/>
        <xdr:cNvSpPr txBox="1"/>
      </xdr:nvSpPr>
      <xdr:spPr>
        <a:xfrm>
          <a:off x="2705744" y="616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105427</xdr:rowOff>
    </xdr:from>
    <xdr:ext cx="405111" cy="259045"/>
    <xdr:sp macro="" textlink="">
      <xdr:nvSpPr>
        <xdr:cNvPr id="85" name="n_3aveValue【道路】&#10;有形固定資産減価償却率"/>
        <xdr:cNvSpPr txBox="1"/>
      </xdr:nvSpPr>
      <xdr:spPr>
        <a:xfrm>
          <a:off x="1816744" y="610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120667</xdr:rowOff>
    </xdr:from>
    <xdr:ext cx="405111" cy="259045"/>
    <xdr:sp macro="" textlink="">
      <xdr:nvSpPr>
        <xdr:cNvPr id="86" name="n_4aveValue【道路】&#10;有形固定資産減価償却率"/>
        <xdr:cNvSpPr txBox="1"/>
      </xdr:nvSpPr>
      <xdr:spPr>
        <a:xfrm>
          <a:off x="927744" y="612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154322</xdr:rowOff>
    </xdr:from>
    <xdr:ext cx="405111" cy="259045"/>
    <xdr:sp macro="" textlink="">
      <xdr:nvSpPr>
        <xdr:cNvPr id="87" name="n_1mainValue【道路】&#10;有形固定資産減価償却率"/>
        <xdr:cNvSpPr txBox="1"/>
      </xdr:nvSpPr>
      <xdr:spPr>
        <a:xfrm>
          <a:off x="3582044" y="666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118127</xdr:rowOff>
    </xdr:from>
    <xdr:ext cx="405111" cy="259045"/>
    <xdr:sp macro="" textlink="">
      <xdr:nvSpPr>
        <xdr:cNvPr id="88" name="n_2mainValue【道路】&#10;有形固定資産減価償却率"/>
        <xdr:cNvSpPr txBox="1"/>
      </xdr:nvSpPr>
      <xdr:spPr>
        <a:xfrm>
          <a:off x="2705744" y="663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80027</xdr:rowOff>
    </xdr:from>
    <xdr:ext cx="405111" cy="259045"/>
    <xdr:sp macro="" textlink="">
      <xdr:nvSpPr>
        <xdr:cNvPr id="89" name="n_3mainValue【道路】&#10;有形固定資産減価償却率"/>
        <xdr:cNvSpPr txBox="1"/>
      </xdr:nvSpPr>
      <xdr:spPr>
        <a:xfrm>
          <a:off x="1816744" y="659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43832</xdr:rowOff>
    </xdr:from>
    <xdr:ext cx="405111" cy="259045"/>
    <xdr:sp macro="" textlink="">
      <xdr:nvSpPr>
        <xdr:cNvPr id="90" name="n_4mainValue【道路】&#10;有形固定資産減価償却率"/>
        <xdr:cNvSpPr txBox="1"/>
      </xdr:nvSpPr>
      <xdr:spPr>
        <a:xfrm>
          <a:off x="927744" y="655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120815</xdr:rowOff>
    </xdr:from>
    <xdr:to>
      <xdr:col>54</xdr:col>
      <xdr:colOff>189865</xdr:colOff>
      <xdr:row>41</xdr:row>
      <xdr:rowOff>158191</xdr:rowOff>
    </xdr:to>
    <xdr:cxnSp macro="">
      <xdr:nvCxnSpPr>
        <xdr:cNvPr id="114" name="直線コネクタ 113"/>
        <xdr:cNvCxnSpPr/>
      </xdr:nvCxnSpPr>
      <xdr:spPr>
        <a:xfrm flipV="1">
          <a:off x="10476865" y="5607215"/>
          <a:ext cx="0" cy="1580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162018</xdr:rowOff>
    </xdr:from>
    <xdr:ext cx="469744" cy="259045"/>
    <xdr:sp macro="" textlink="">
      <xdr:nvSpPr>
        <xdr:cNvPr id="115" name="【道路】&#10;一人当たり延長最小値テキスト"/>
        <xdr:cNvSpPr txBox="1"/>
      </xdr:nvSpPr>
      <xdr:spPr>
        <a:xfrm>
          <a:off x="10515600" y="7191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158191</xdr:rowOff>
    </xdr:from>
    <xdr:to>
      <xdr:col>55</xdr:col>
      <xdr:colOff>88900</xdr:colOff>
      <xdr:row>41</xdr:row>
      <xdr:rowOff>158191</xdr:rowOff>
    </xdr:to>
    <xdr:cxnSp macro="">
      <xdr:nvCxnSpPr>
        <xdr:cNvPr id="116" name="直線コネクタ 115"/>
        <xdr:cNvCxnSpPr/>
      </xdr:nvCxnSpPr>
      <xdr:spPr>
        <a:xfrm>
          <a:off x="10388600" y="7187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67492</xdr:rowOff>
    </xdr:from>
    <xdr:ext cx="534377" cy="259045"/>
    <xdr:sp macro="" textlink="">
      <xdr:nvSpPr>
        <xdr:cNvPr id="117" name="【道路】&#10;一人当たり延長最大値テキスト"/>
        <xdr:cNvSpPr txBox="1"/>
      </xdr:nvSpPr>
      <xdr:spPr>
        <a:xfrm>
          <a:off x="10515600" y="5382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120815</xdr:rowOff>
    </xdr:from>
    <xdr:to>
      <xdr:col>55</xdr:col>
      <xdr:colOff>88900</xdr:colOff>
      <xdr:row>32</xdr:row>
      <xdr:rowOff>120815</xdr:rowOff>
    </xdr:to>
    <xdr:cxnSp macro="">
      <xdr:nvCxnSpPr>
        <xdr:cNvPr id="118" name="直線コネクタ 117"/>
        <xdr:cNvCxnSpPr/>
      </xdr:nvCxnSpPr>
      <xdr:spPr>
        <a:xfrm>
          <a:off x="10388600" y="5607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102493</xdr:rowOff>
    </xdr:from>
    <xdr:ext cx="534377" cy="259045"/>
    <xdr:sp macro="" textlink="">
      <xdr:nvSpPr>
        <xdr:cNvPr id="119" name="【道路】&#10;一人当たり延長平均値テキスト"/>
        <xdr:cNvSpPr txBox="1"/>
      </xdr:nvSpPr>
      <xdr:spPr>
        <a:xfrm>
          <a:off x="10515600" y="67890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79616</xdr:rowOff>
    </xdr:from>
    <xdr:to>
      <xdr:col>55</xdr:col>
      <xdr:colOff>50800</xdr:colOff>
      <xdr:row>41</xdr:row>
      <xdr:rowOff>9766</xdr:rowOff>
    </xdr:to>
    <xdr:sp macro="" textlink="">
      <xdr:nvSpPr>
        <xdr:cNvPr id="120" name="フローチャート: 判断 119"/>
        <xdr:cNvSpPr/>
      </xdr:nvSpPr>
      <xdr:spPr>
        <a:xfrm>
          <a:off x="10426700" y="6937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71158</xdr:rowOff>
    </xdr:from>
    <xdr:to>
      <xdr:col>50</xdr:col>
      <xdr:colOff>165100</xdr:colOff>
      <xdr:row>41</xdr:row>
      <xdr:rowOff>1308</xdr:rowOff>
    </xdr:to>
    <xdr:sp macro="" textlink="">
      <xdr:nvSpPr>
        <xdr:cNvPr id="121" name="フローチャート: 判断 120"/>
        <xdr:cNvSpPr/>
      </xdr:nvSpPr>
      <xdr:spPr>
        <a:xfrm>
          <a:off x="9588500" y="6929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71348</xdr:rowOff>
    </xdr:from>
    <xdr:to>
      <xdr:col>46</xdr:col>
      <xdr:colOff>38100</xdr:colOff>
      <xdr:row>41</xdr:row>
      <xdr:rowOff>1498</xdr:rowOff>
    </xdr:to>
    <xdr:sp macro="" textlink="">
      <xdr:nvSpPr>
        <xdr:cNvPr id="122" name="フローチャート: 判断 121"/>
        <xdr:cNvSpPr/>
      </xdr:nvSpPr>
      <xdr:spPr>
        <a:xfrm>
          <a:off x="8699500" y="692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31400</xdr:rowOff>
    </xdr:from>
    <xdr:to>
      <xdr:col>41</xdr:col>
      <xdr:colOff>101600</xdr:colOff>
      <xdr:row>40</xdr:row>
      <xdr:rowOff>133000</xdr:rowOff>
    </xdr:to>
    <xdr:sp macro="" textlink="">
      <xdr:nvSpPr>
        <xdr:cNvPr id="123" name="フローチャート: 判断 122"/>
        <xdr:cNvSpPr/>
      </xdr:nvSpPr>
      <xdr:spPr>
        <a:xfrm>
          <a:off x="7810500" y="688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64700</xdr:rowOff>
    </xdr:from>
    <xdr:to>
      <xdr:col>36</xdr:col>
      <xdr:colOff>165100</xdr:colOff>
      <xdr:row>40</xdr:row>
      <xdr:rowOff>166300</xdr:rowOff>
    </xdr:to>
    <xdr:sp macro="" textlink="">
      <xdr:nvSpPr>
        <xdr:cNvPr id="124" name="フローチャート: 判断 123"/>
        <xdr:cNvSpPr/>
      </xdr:nvSpPr>
      <xdr:spPr>
        <a:xfrm>
          <a:off x="6921500" y="692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83541</xdr:rowOff>
    </xdr:from>
    <xdr:to>
      <xdr:col>55</xdr:col>
      <xdr:colOff>50800</xdr:colOff>
      <xdr:row>41</xdr:row>
      <xdr:rowOff>13691</xdr:rowOff>
    </xdr:to>
    <xdr:sp macro="" textlink="">
      <xdr:nvSpPr>
        <xdr:cNvPr id="130" name="楕円 129"/>
        <xdr:cNvSpPr/>
      </xdr:nvSpPr>
      <xdr:spPr>
        <a:xfrm>
          <a:off x="10426700" y="6941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61968</xdr:rowOff>
    </xdr:from>
    <xdr:ext cx="534377" cy="259045"/>
    <xdr:sp macro="" textlink="">
      <xdr:nvSpPr>
        <xdr:cNvPr id="131" name="【道路】&#10;一人当たり延長該当値テキスト"/>
        <xdr:cNvSpPr txBox="1"/>
      </xdr:nvSpPr>
      <xdr:spPr>
        <a:xfrm>
          <a:off x="10515600" y="6919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84322</xdr:rowOff>
    </xdr:from>
    <xdr:to>
      <xdr:col>50</xdr:col>
      <xdr:colOff>165100</xdr:colOff>
      <xdr:row>41</xdr:row>
      <xdr:rowOff>14472</xdr:rowOff>
    </xdr:to>
    <xdr:sp macro="" textlink="">
      <xdr:nvSpPr>
        <xdr:cNvPr id="132" name="楕円 131"/>
        <xdr:cNvSpPr/>
      </xdr:nvSpPr>
      <xdr:spPr>
        <a:xfrm>
          <a:off x="9588500" y="6942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134341</xdr:rowOff>
    </xdr:from>
    <xdr:to>
      <xdr:col>55</xdr:col>
      <xdr:colOff>0</xdr:colOff>
      <xdr:row>40</xdr:row>
      <xdr:rowOff>135122</xdr:rowOff>
    </xdr:to>
    <xdr:cxnSp macro="">
      <xdr:nvCxnSpPr>
        <xdr:cNvPr id="133" name="直線コネクタ 132"/>
        <xdr:cNvCxnSpPr/>
      </xdr:nvCxnSpPr>
      <xdr:spPr>
        <a:xfrm flipV="1">
          <a:off x="9639300" y="6992341"/>
          <a:ext cx="838200" cy="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84989</xdr:rowOff>
    </xdr:from>
    <xdr:to>
      <xdr:col>46</xdr:col>
      <xdr:colOff>38100</xdr:colOff>
      <xdr:row>41</xdr:row>
      <xdr:rowOff>15139</xdr:rowOff>
    </xdr:to>
    <xdr:sp macro="" textlink="">
      <xdr:nvSpPr>
        <xdr:cNvPr id="134" name="楕円 133"/>
        <xdr:cNvSpPr/>
      </xdr:nvSpPr>
      <xdr:spPr>
        <a:xfrm>
          <a:off x="8699500" y="6942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135122</xdr:rowOff>
    </xdr:from>
    <xdr:to>
      <xdr:col>50</xdr:col>
      <xdr:colOff>114300</xdr:colOff>
      <xdr:row>40</xdr:row>
      <xdr:rowOff>135789</xdr:rowOff>
    </xdr:to>
    <xdr:cxnSp macro="">
      <xdr:nvCxnSpPr>
        <xdr:cNvPr id="135" name="直線コネクタ 134"/>
        <xdr:cNvCxnSpPr/>
      </xdr:nvCxnSpPr>
      <xdr:spPr>
        <a:xfrm flipV="1">
          <a:off x="8750300" y="6993122"/>
          <a:ext cx="889000" cy="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85922</xdr:rowOff>
    </xdr:from>
    <xdr:to>
      <xdr:col>41</xdr:col>
      <xdr:colOff>101600</xdr:colOff>
      <xdr:row>41</xdr:row>
      <xdr:rowOff>16072</xdr:rowOff>
    </xdr:to>
    <xdr:sp macro="" textlink="">
      <xdr:nvSpPr>
        <xdr:cNvPr id="136" name="楕円 135"/>
        <xdr:cNvSpPr/>
      </xdr:nvSpPr>
      <xdr:spPr>
        <a:xfrm>
          <a:off x="7810500" y="6943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135789</xdr:rowOff>
    </xdr:from>
    <xdr:to>
      <xdr:col>45</xdr:col>
      <xdr:colOff>177800</xdr:colOff>
      <xdr:row>40</xdr:row>
      <xdr:rowOff>136722</xdr:rowOff>
    </xdr:to>
    <xdr:cxnSp macro="">
      <xdr:nvCxnSpPr>
        <xdr:cNvPr id="137" name="直線コネクタ 136"/>
        <xdr:cNvCxnSpPr/>
      </xdr:nvCxnSpPr>
      <xdr:spPr>
        <a:xfrm flipV="1">
          <a:off x="7861300" y="6993789"/>
          <a:ext cx="889000" cy="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86589</xdr:rowOff>
    </xdr:from>
    <xdr:to>
      <xdr:col>36</xdr:col>
      <xdr:colOff>165100</xdr:colOff>
      <xdr:row>41</xdr:row>
      <xdr:rowOff>16739</xdr:rowOff>
    </xdr:to>
    <xdr:sp macro="" textlink="">
      <xdr:nvSpPr>
        <xdr:cNvPr id="138" name="楕円 137"/>
        <xdr:cNvSpPr/>
      </xdr:nvSpPr>
      <xdr:spPr>
        <a:xfrm>
          <a:off x="6921500" y="6944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136722</xdr:rowOff>
    </xdr:from>
    <xdr:to>
      <xdr:col>41</xdr:col>
      <xdr:colOff>50800</xdr:colOff>
      <xdr:row>40</xdr:row>
      <xdr:rowOff>137389</xdr:rowOff>
    </xdr:to>
    <xdr:cxnSp macro="">
      <xdr:nvCxnSpPr>
        <xdr:cNvPr id="139" name="直線コネクタ 138"/>
        <xdr:cNvCxnSpPr/>
      </xdr:nvCxnSpPr>
      <xdr:spPr>
        <a:xfrm flipV="1">
          <a:off x="6972300" y="6994722"/>
          <a:ext cx="889000" cy="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17835</xdr:rowOff>
    </xdr:from>
    <xdr:ext cx="534377" cy="259045"/>
    <xdr:sp macro="" textlink="">
      <xdr:nvSpPr>
        <xdr:cNvPr id="140" name="n_1aveValue【道路】&#10;一人当たり延長"/>
        <xdr:cNvSpPr txBox="1"/>
      </xdr:nvSpPr>
      <xdr:spPr>
        <a:xfrm>
          <a:off x="9359411" y="6704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18025</xdr:rowOff>
    </xdr:from>
    <xdr:ext cx="534377" cy="259045"/>
    <xdr:sp macro="" textlink="">
      <xdr:nvSpPr>
        <xdr:cNvPr id="141" name="n_2aveValue【道路】&#10;一人当たり延長"/>
        <xdr:cNvSpPr txBox="1"/>
      </xdr:nvSpPr>
      <xdr:spPr>
        <a:xfrm>
          <a:off x="8483111" y="6704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149527</xdr:rowOff>
    </xdr:from>
    <xdr:ext cx="534377" cy="259045"/>
    <xdr:sp macro="" textlink="">
      <xdr:nvSpPr>
        <xdr:cNvPr id="142" name="n_3aveValue【道路】&#10;一人当たり延長"/>
        <xdr:cNvSpPr txBox="1"/>
      </xdr:nvSpPr>
      <xdr:spPr>
        <a:xfrm>
          <a:off x="7594111" y="6664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11377</xdr:rowOff>
    </xdr:from>
    <xdr:ext cx="534377" cy="259045"/>
    <xdr:sp macro="" textlink="">
      <xdr:nvSpPr>
        <xdr:cNvPr id="143" name="n_4aveValue【道路】&#10;一人当たり延長"/>
        <xdr:cNvSpPr txBox="1"/>
      </xdr:nvSpPr>
      <xdr:spPr>
        <a:xfrm>
          <a:off x="6705111" y="669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5599</xdr:rowOff>
    </xdr:from>
    <xdr:ext cx="534377" cy="259045"/>
    <xdr:sp macro="" textlink="">
      <xdr:nvSpPr>
        <xdr:cNvPr id="144" name="n_1mainValue【道路】&#10;一人当たり延長"/>
        <xdr:cNvSpPr txBox="1"/>
      </xdr:nvSpPr>
      <xdr:spPr>
        <a:xfrm>
          <a:off x="9359411" y="7035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6266</xdr:rowOff>
    </xdr:from>
    <xdr:ext cx="534377" cy="259045"/>
    <xdr:sp macro="" textlink="">
      <xdr:nvSpPr>
        <xdr:cNvPr id="145" name="n_2mainValue【道路】&#10;一人当たり延長"/>
        <xdr:cNvSpPr txBox="1"/>
      </xdr:nvSpPr>
      <xdr:spPr>
        <a:xfrm>
          <a:off x="8483111" y="7035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7199</xdr:rowOff>
    </xdr:from>
    <xdr:ext cx="534377" cy="259045"/>
    <xdr:sp macro="" textlink="">
      <xdr:nvSpPr>
        <xdr:cNvPr id="146" name="n_3mainValue【道路】&#10;一人当たり延長"/>
        <xdr:cNvSpPr txBox="1"/>
      </xdr:nvSpPr>
      <xdr:spPr>
        <a:xfrm>
          <a:off x="7594111" y="7036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7866</xdr:rowOff>
    </xdr:from>
    <xdr:ext cx="534377" cy="259045"/>
    <xdr:sp macro="" textlink="">
      <xdr:nvSpPr>
        <xdr:cNvPr id="147" name="n_4mainValue【道路】&#10;一人当たり延長"/>
        <xdr:cNvSpPr txBox="1"/>
      </xdr:nvSpPr>
      <xdr:spPr>
        <a:xfrm>
          <a:off x="6705111" y="7037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9" name="直線コネクタ 1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0" name="テキスト ボックス 159"/>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1" name="直線コネクタ 1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2" name="テキスト ボックス 1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4" name="テキスト ボックス 1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5" name="直線コネクタ 1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6" name="テキスト ボックス 1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7" name="直線コネクタ 1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8" name="テキスト ボックス 167"/>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0" name="テキスト ボックス 169"/>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99060</xdr:rowOff>
    </xdr:from>
    <xdr:to>
      <xdr:col>24</xdr:col>
      <xdr:colOff>62865</xdr:colOff>
      <xdr:row>63</xdr:row>
      <xdr:rowOff>9525</xdr:rowOff>
    </xdr:to>
    <xdr:cxnSp macro="">
      <xdr:nvCxnSpPr>
        <xdr:cNvPr id="172" name="直線コネクタ 171"/>
        <xdr:cNvCxnSpPr/>
      </xdr:nvCxnSpPr>
      <xdr:spPr>
        <a:xfrm flipV="1">
          <a:off x="4634865" y="9700260"/>
          <a:ext cx="0" cy="1110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13352</xdr:rowOff>
    </xdr:from>
    <xdr:ext cx="405111" cy="259045"/>
    <xdr:sp macro="" textlink="">
      <xdr:nvSpPr>
        <xdr:cNvPr id="173" name="【橋りょう・トンネル】&#10;有形固定資産減価償却率最小値テキスト"/>
        <xdr:cNvSpPr txBox="1"/>
      </xdr:nvSpPr>
      <xdr:spPr>
        <a:xfrm>
          <a:off x="4673600" y="10814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9525</xdr:rowOff>
    </xdr:from>
    <xdr:to>
      <xdr:col>24</xdr:col>
      <xdr:colOff>152400</xdr:colOff>
      <xdr:row>63</xdr:row>
      <xdr:rowOff>9525</xdr:rowOff>
    </xdr:to>
    <xdr:cxnSp macro="">
      <xdr:nvCxnSpPr>
        <xdr:cNvPr id="174" name="直線コネクタ 173"/>
        <xdr:cNvCxnSpPr/>
      </xdr:nvCxnSpPr>
      <xdr:spPr>
        <a:xfrm>
          <a:off x="4546600" y="10810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45737</xdr:rowOff>
    </xdr:from>
    <xdr:ext cx="405111" cy="259045"/>
    <xdr:sp macro="" textlink="">
      <xdr:nvSpPr>
        <xdr:cNvPr id="175" name="【橋りょう・トンネル】&#10;有形固定資産減価償却率最大値テキスト"/>
        <xdr:cNvSpPr txBox="1"/>
      </xdr:nvSpPr>
      <xdr:spPr>
        <a:xfrm>
          <a:off x="4673600" y="9475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99060</xdr:rowOff>
    </xdr:from>
    <xdr:to>
      <xdr:col>24</xdr:col>
      <xdr:colOff>152400</xdr:colOff>
      <xdr:row>56</xdr:row>
      <xdr:rowOff>99060</xdr:rowOff>
    </xdr:to>
    <xdr:cxnSp macro="">
      <xdr:nvCxnSpPr>
        <xdr:cNvPr id="176" name="直線コネクタ 175"/>
        <xdr:cNvCxnSpPr/>
      </xdr:nvCxnSpPr>
      <xdr:spPr>
        <a:xfrm>
          <a:off x="4546600" y="970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139717</xdr:rowOff>
    </xdr:from>
    <xdr:ext cx="405111" cy="259045"/>
    <xdr:sp macro="" textlink="">
      <xdr:nvSpPr>
        <xdr:cNvPr id="177" name="【橋りょう・トンネル】&#10;有形固定資産減価償却率平均値テキスト"/>
        <xdr:cNvSpPr txBox="1"/>
      </xdr:nvSpPr>
      <xdr:spPr>
        <a:xfrm>
          <a:off x="4673600" y="100838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116840</xdr:rowOff>
    </xdr:from>
    <xdr:to>
      <xdr:col>24</xdr:col>
      <xdr:colOff>114300</xdr:colOff>
      <xdr:row>60</xdr:row>
      <xdr:rowOff>46990</xdr:rowOff>
    </xdr:to>
    <xdr:sp macro="" textlink="">
      <xdr:nvSpPr>
        <xdr:cNvPr id="178" name="フローチャート: 判断 177"/>
        <xdr:cNvSpPr/>
      </xdr:nvSpPr>
      <xdr:spPr>
        <a:xfrm>
          <a:off x="4584700" y="1023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130175</xdr:rowOff>
    </xdr:from>
    <xdr:to>
      <xdr:col>20</xdr:col>
      <xdr:colOff>38100</xdr:colOff>
      <xdr:row>60</xdr:row>
      <xdr:rowOff>60325</xdr:rowOff>
    </xdr:to>
    <xdr:sp macro="" textlink="">
      <xdr:nvSpPr>
        <xdr:cNvPr id="179" name="フローチャート: 判断 178"/>
        <xdr:cNvSpPr/>
      </xdr:nvSpPr>
      <xdr:spPr>
        <a:xfrm>
          <a:off x="3746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103505</xdr:rowOff>
    </xdr:from>
    <xdr:to>
      <xdr:col>15</xdr:col>
      <xdr:colOff>101600</xdr:colOff>
      <xdr:row>60</xdr:row>
      <xdr:rowOff>33655</xdr:rowOff>
    </xdr:to>
    <xdr:sp macro="" textlink="">
      <xdr:nvSpPr>
        <xdr:cNvPr id="180" name="フローチャート: 判断 179"/>
        <xdr:cNvSpPr/>
      </xdr:nvSpPr>
      <xdr:spPr>
        <a:xfrm>
          <a:off x="28575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65405</xdr:rowOff>
    </xdr:from>
    <xdr:to>
      <xdr:col>10</xdr:col>
      <xdr:colOff>165100</xdr:colOff>
      <xdr:row>59</xdr:row>
      <xdr:rowOff>167005</xdr:rowOff>
    </xdr:to>
    <xdr:sp macro="" textlink="">
      <xdr:nvSpPr>
        <xdr:cNvPr id="181" name="フローチャート: 判断 180"/>
        <xdr:cNvSpPr/>
      </xdr:nvSpPr>
      <xdr:spPr>
        <a:xfrm>
          <a:off x="1968500" y="1018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38735</xdr:rowOff>
    </xdr:from>
    <xdr:to>
      <xdr:col>6</xdr:col>
      <xdr:colOff>38100</xdr:colOff>
      <xdr:row>59</xdr:row>
      <xdr:rowOff>140335</xdr:rowOff>
    </xdr:to>
    <xdr:sp macro="" textlink="">
      <xdr:nvSpPr>
        <xdr:cNvPr id="182" name="フローチャート: 判断 181"/>
        <xdr:cNvSpPr/>
      </xdr:nvSpPr>
      <xdr:spPr>
        <a:xfrm>
          <a:off x="1079500" y="1015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143510</xdr:rowOff>
    </xdr:from>
    <xdr:to>
      <xdr:col>24</xdr:col>
      <xdr:colOff>114300</xdr:colOff>
      <xdr:row>60</xdr:row>
      <xdr:rowOff>73660</xdr:rowOff>
    </xdr:to>
    <xdr:sp macro="" textlink="">
      <xdr:nvSpPr>
        <xdr:cNvPr id="188" name="楕円 187"/>
        <xdr:cNvSpPr/>
      </xdr:nvSpPr>
      <xdr:spPr>
        <a:xfrm>
          <a:off x="4584700" y="1025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121937</xdr:rowOff>
    </xdr:from>
    <xdr:ext cx="405111" cy="259045"/>
    <xdr:sp macro="" textlink="">
      <xdr:nvSpPr>
        <xdr:cNvPr id="189" name="【橋りょう・トンネル】&#10;有形固定資産減価償却率該当値テキスト"/>
        <xdr:cNvSpPr txBox="1"/>
      </xdr:nvSpPr>
      <xdr:spPr>
        <a:xfrm>
          <a:off x="4673600" y="1023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113030</xdr:rowOff>
    </xdr:from>
    <xdr:to>
      <xdr:col>20</xdr:col>
      <xdr:colOff>38100</xdr:colOff>
      <xdr:row>60</xdr:row>
      <xdr:rowOff>43180</xdr:rowOff>
    </xdr:to>
    <xdr:sp macro="" textlink="">
      <xdr:nvSpPr>
        <xdr:cNvPr id="190" name="楕円 189"/>
        <xdr:cNvSpPr/>
      </xdr:nvSpPr>
      <xdr:spPr>
        <a:xfrm>
          <a:off x="3746500" y="1022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163830</xdr:rowOff>
    </xdr:from>
    <xdr:to>
      <xdr:col>24</xdr:col>
      <xdr:colOff>63500</xdr:colOff>
      <xdr:row>60</xdr:row>
      <xdr:rowOff>22860</xdr:rowOff>
    </xdr:to>
    <xdr:cxnSp macro="">
      <xdr:nvCxnSpPr>
        <xdr:cNvPr id="191" name="直線コネクタ 190"/>
        <xdr:cNvCxnSpPr/>
      </xdr:nvCxnSpPr>
      <xdr:spPr>
        <a:xfrm>
          <a:off x="3797300" y="1027938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86360</xdr:rowOff>
    </xdr:from>
    <xdr:to>
      <xdr:col>15</xdr:col>
      <xdr:colOff>101600</xdr:colOff>
      <xdr:row>60</xdr:row>
      <xdr:rowOff>16510</xdr:rowOff>
    </xdr:to>
    <xdr:sp macro="" textlink="">
      <xdr:nvSpPr>
        <xdr:cNvPr id="192" name="楕円 191"/>
        <xdr:cNvSpPr/>
      </xdr:nvSpPr>
      <xdr:spPr>
        <a:xfrm>
          <a:off x="2857500" y="1020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137160</xdr:rowOff>
    </xdr:from>
    <xdr:to>
      <xdr:col>19</xdr:col>
      <xdr:colOff>177800</xdr:colOff>
      <xdr:row>59</xdr:row>
      <xdr:rowOff>163830</xdr:rowOff>
    </xdr:to>
    <xdr:cxnSp macro="">
      <xdr:nvCxnSpPr>
        <xdr:cNvPr id="193" name="直線コネクタ 192"/>
        <xdr:cNvCxnSpPr/>
      </xdr:nvCxnSpPr>
      <xdr:spPr>
        <a:xfrm>
          <a:off x="2908300" y="1025271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53975</xdr:rowOff>
    </xdr:from>
    <xdr:to>
      <xdr:col>10</xdr:col>
      <xdr:colOff>165100</xdr:colOff>
      <xdr:row>59</xdr:row>
      <xdr:rowOff>155575</xdr:rowOff>
    </xdr:to>
    <xdr:sp macro="" textlink="">
      <xdr:nvSpPr>
        <xdr:cNvPr id="194" name="楕円 193"/>
        <xdr:cNvSpPr/>
      </xdr:nvSpPr>
      <xdr:spPr>
        <a:xfrm>
          <a:off x="1968500" y="1016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104775</xdr:rowOff>
    </xdr:from>
    <xdr:to>
      <xdr:col>15</xdr:col>
      <xdr:colOff>50800</xdr:colOff>
      <xdr:row>59</xdr:row>
      <xdr:rowOff>137160</xdr:rowOff>
    </xdr:to>
    <xdr:cxnSp macro="">
      <xdr:nvCxnSpPr>
        <xdr:cNvPr id="195" name="直線コネクタ 194"/>
        <xdr:cNvCxnSpPr/>
      </xdr:nvCxnSpPr>
      <xdr:spPr>
        <a:xfrm>
          <a:off x="2019300" y="1022032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21590</xdr:rowOff>
    </xdr:from>
    <xdr:to>
      <xdr:col>6</xdr:col>
      <xdr:colOff>38100</xdr:colOff>
      <xdr:row>59</xdr:row>
      <xdr:rowOff>123190</xdr:rowOff>
    </xdr:to>
    <xdr:sp macro="" textlink="">
      <xdr:nvSpPr>
        <xdr:cNvPr id="196" name="楕円 195"/>
        <xdr:cNvSpPr/>
      </xdr:nvSpPr>
      <xdr:spPr>
        <a:xfrm>
          <a:off x="1079500" y="1013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72390</xdr:rowOff>
    </xdr:from>
    <xdr:to>
      <xdr:col>10</xdr:col>
      <xdr:colOff>114300</xdr:colOff>
      <xdr:row>59</xdr:row>
      <xdr:rowOff>104775</xdr:rowOff>
    </xdr:to>
    <xdr:cxnSp macro="">
      <xdr:nvCxnSpPr>
        <xdr:cNvPr id="197" name="直線コネクタ 196"/>
        <xdr:cNvCxnSpPr/>
      </xdr:nvCxnSpPr>
      <xdr:spPr>
        <a:xfrm>
          <a:off x="1130300" y="1018794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51452</xdr:rowOff>
    </xdr:from>
    <xdr:ext cx="405111" cy="259045"/>
    <xdr:sp macro="" textlink="">
      <xdr:nvSpPr>
        <xdr:cNvPr id="198" name="n_1aveValue【橋りょう・トンネル】&#10;有形固定資産減価償却率"/>
        <xdr:cNvSpPr txBox="1"/>
      </xdr:nvSpPr>
      <xdr:spPr>
        <a:xfrm>
          <a:off x="3582044" y="1033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24782</xdr:rowOff>
    </xdr:from>
    <xdr:ext cx="405111" cy="259045"/>
    <xdr:sp macro="" textlink="">
      <xdr:nvSpPr>
        <xdr:cNvPr id="199" name="n_2aveValue【橋りょう・トンネル】&#10;有形固定資産減価償却率"/>
        <xdr:cNvSpPr txBox="1"/>
      </xdr:nvSpPr>
      <xdr:spPr>
        <a:xfrm>
          <a:off x="2705744" y="1031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158132</xdr:rowOff>
    </xdr:from>
    <xdr:ext cx="405111" cy="259045"/>
    <xdr:sp macro="" textlink="">
      <xdr:nvSpPr>
        <xdr:cNvPr id="200" name="n_3aveValue【橋りょう・トンネル】&#10;有形固定資産減価償却率"/>
        <xdr:cNvSpPr txBox="1"/>
      </xdr:nvSpPr>
      <xdr:spPr>
        <a:xfrm>
          <a:off x="1816744" y="10273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131462</xdr:rowOff>
    </xdr:from>
    <xdr:ext cx="405111" cy="259045"/>
    <xdr:sp macro="" textlink="">
      <xdr:nvSpPr>
        <xdr:cNvPr id="201" name="n_4aveValue【橋りょう・トンネル】&#10;有形固定資産減価償却率"/>
        <xdr:cNvSpPr txBox="1"/>
      </xdr:nvSpPr>
      <xdr:spPr>
        <a:xfrm>
          <a:off x="927744" y="10247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59707</xdr:rowOff>
    </xdr:from>
    <xdr:ext cx="405111" cy="259045"/>
    <xdr:sp macro="" textlink="">
      <xdr:nvSpPr>
        <xdr:cNvPr id="202" name="n_1mainValue【橋りょう・トンネル】&#10;有形固定資産減価償却率"/>
        <xdr:cNvSpPr txBox="1"/>
      </xdr:nvSpPr>
      <xdr:spPr>
        <a:xfrm>
          <a:off x="3582044" y="1000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33037</xdr:rowOff>
    </xdr:from>
    <xdr:ext cx="405111" cy="259045"/>
    <xdr:sp macro="" textlink="">
      <xdr:nvSpPr>
        <xdr:cNvPr id="203" name="n_2mainValue【橋りょう・トンネル】&#10;有形固定資産減価償却率"/>
        <xdr:cNvSpPr txBox="1"/>
      </xdr:nvSpPr>
      <xdr:spPr>
        <a:xfrm>
          <a:off x="2705744"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652</xdr:rowOff>
    </xdr:from>
    <xdr:ext cx="405111" cy="259045"/>
    <xdr:sp macro="" textlink="">
      <xdr:nvSpPr>
        <xdr:cNvPr id="204" name="n_3mainValue【橋りょう・トンネル】&#10;有形固定資産減価償却率"/>
        <xdr:cNvSpPr txBox="1"/>
      </xdr:nvSpPr>
      <xdr:spPr>
        <a:xfrm>
          <a:off x="1816744" y="994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139717</xdr:rowOff>
    </xdr:from>
    <xdr:ext cx="405111" cy="259045"/>
    <xdr:sp macro="" textlink="">
      <xdr:nvSpPr>
        <xdr:cNvPr id="205" name="n_4mainValue【橋りょう・トンネル】&#10;有形固定資産減価償却率"/>
        <xdr:cNvSpPr txBox="1"/>
      </xdr:nvSpPr>
      <xdr:spPr>
        <a:xfrm>
          <a:off x="927744" y="9912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6" name="直線コネクタ 215"/>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7" name="テキスト ボックス 216"/>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8" name="直線コネクタ 217"/>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19" name="テキスト ボックス 218"/>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0" name="直線コネクタ 219"/>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21" name="テキスト ボックス 220"/>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2" name="直線コネクタ 221"/>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23" name="テキスト ボックス 222"/>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4" name="直線コネクタ 22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5" name="テキスト ボックス 224"/>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6"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59850</xdr:rowOff>
    </xdr:from>
    <xdr:to>
      <xdr:col>54</xdr:col>
      <xdr:colOff>189865</xdr:colOff>
      <xdr:row>63</xdr:row>
      <xdr:rowOff>154954</xdr:rowOff>
    </xdr:to>
    <xdr:cxnSp macro="">
      <xdr:nvCxnSpPr>
        <xdr:cNvPr id="227" name="直線コネクタ 226"/>
        <xdr:cNvCxnSpPr/>
      </xdr:nvCxnSpPr>
      <xdr:spPr>
        <a:xfrm flipV="1">
          <a:off x="10476865" y="9661050"/>
          <a:ext cx="0" cy="1295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158781</xdr:rowOff>
    </xdr:from>
    <xdr:ext cx="469744" cy="259045"/>
    <xdr:sp macro="" textlink="">
      <xdr:nvSpPr>
        <xdr:cNvPr id="228" name="【橋りょう・トンネル】&#10;一人当たり有形固定資産（償却資産）額最小値テキスト"/>
        <xdr:cNvSpPr txBox="1"/>
      </xdr:nvSpPr>
      <xdr:spPr>
        <a:xfrm>
          <a:off x="10515600" y="10960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154954</xdr:rowOff>
    </xdr:from>
    <xdr:to>
      <xdr:col>55</xdr:col>
      <xdr:colOff>88900</xdr:colOff>
      <xdr:row>63</xdr:row>
      <xdr:rowOff>154954</xdr:rowOff>
    </xdr:to>
    <xdr:cxnSp macro="">
      <xdr:nvCxnSpPr>
        <xdr:cNvPr id="229" name="直線コネクタ 228"/>
        <xdr:cNvCxnSpPr/>
      </xdr:nvCxnSpPr>
      <xdr:spPr>
        <a:xfrm>
          <a:off x="10388600" y="10956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6527</xdr:rowOff>
    </xdr:from>
    <xdr:ext cx="599010" cy="259045"/>
    <xdr:sp macro="" textlink="">
      <xdr:nvSpPr>
        <xdr:cNvPr id="230" name="【橋りょう・トンネル】&#10;一人当たり有形固定資産（償却資産）額最大値テキスト"/>
        <xdr:cNvSpPr txBox="1"/>
      </xdr:nvSpPr>
      <xdr:spPr>
        <a:xfrm>
          <a:off x="10515600" y="9436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59850</xdr:rowOff>
    </xdr:from>
    <xdr:to>
      <xdr:col>55</xdr:col>
      <xdr:colOff>88900</xdr:colOff>
      <xdr:row>56</xdr:row>
      <xdr:rowOff>59850</xdr:rowOff>
    </xdr:to>
    <xdr:cxnSp macro="">
      <xdr:nvCxnSpPr>
        <xdr:cNvPr id="231" name="直線コネクタ 230"/>
        <xdr:cNvCxnSpPr/>
      </xdr:nvCxnSpPr>
      <xdr:spPr>
        <a:xfrm>
          <a:off x="10388600" y="9661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151769</xdr:rowOff>
    </xdr:from>
    <xdr:ext cx="599010" cy="259045"/>
    <xdr:sp macro="" textlink="">
      <xdr:nvSpPr>
        <xdr:cNvPr id="232" name="【橋りょう・トンネル】&#10;一人当たり有形固定資産（償却資産）額平均値テキスト"/>
        <xdr:cNvSpPr txBox="1"/>
      </xdr:nvSpPr>
      <xdr:spPr>
        <a:xfrm>
          <a:off x="10515600" y="104387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1892</xdr:rowOff>
    </xdr:from>
    <xdr:to>
      <xdr:col>55</xdr:col>
      <xdr:colOff>50800</xdr:colOff>
      <xdr:row>61</xdr:row>
      <xdr:rowOff>103492</xdr:rowOff>
    </xdr:to>
    <xdr:sp macro="" textlink="">
      <xdr:nvSpPr>
        <xdr:cNvPr id="233" name="フローチャート: 判断 232"/>
        <xdr:cNvSpPr/>
      </xdr:nvSpPr>
      <xdr:spPr>
        <a:xfrm>
          <a:off x="10426700" y="1046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4032</xdr:rowOff>
    </xdr:from>
    <xdr:to>
      <xdr:col>50</xdr:col>
      <xdr:colOff>165100</xdr:colOff>
      <xdr:row>61</xdr:row>
      <xdr:rowOff>105632</xdr:rowOff>
    </xdr:to>
    <xdr:sp macro="" textlink="">
      <xdr:nvSpPr>
        <xdr:cNvPr id="234" name="フローチャート: 判断 233"/>
        <xdr:cNvSpPr/>
      </xdr:nvSpPr>
      <xdr:spPr>
        <a:xfrm>
          <a:off x="9588500" y="1046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1574</xdr:rowOff>
    </xdr:from>
    <xdr:to>
      <xdr:col>46</xdr:col>
      <xdr:colOff>38100</xdr:colOff>
      <xdr:row>61</xdr:row>
      <xdr:rowOff>103174</xdr:rowOff>
    </xdr:to>
    <xdr:sp macro="" textlink="">
      <xdr:nvSpPr>
        <xdr:cNvPr id="235" name="フローチャート: 判断 234"/>
        <xdr:cNvSpPr/>
      </xdr:nvSpPr>
      <xdr:spPr>
        <a:xfrm>
          <a:off x="8699500" y="1046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17206</xdr:rowOff>
    </xdr:from>
    <xdr:to>
      <xdr:col>41</xdr:col>
      <xdr:colOff>101600</xdr:colOff>
      <xdr:row>61</xdr:row>
      <xdr:rowOff>118806</xdr:rowOff>
    </xdr:to>
    <xdr:sp macro="" textlink="">
      <xdr:nvSpPr>
        <xdr:cNvPr id="236" name="フローチャート: 判断 235"/>
        <xdr:cNvSpPr/>
      </xdr:nvSpPr>
      <xdr:spPr>
        <a:xfrm>
          <a:off x="7810500" y="1047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36333</xdr:rowOff>
    </xdr:from>
    <xdr:to>
      <xdr:col>36</xdr:col>
      <xdr:colOff>165100</xdr:colOff>
      <xdr:row>61</xdr:row>
      <xdr:rowOff>137933</xdr:rowOff>
    </xdr:to>
    <xdr:sp macro="" textlink="">
      <xdr:nvSpPr>
        <xdr:cNvPr id="237" name="フローチャート: 判断 236"/>
        <xdr:cNvSpPr/>
      </xdr:nvSpPr>
      <xdr:spPr>
        <a:xfrm>
          <a:off x="6921500" y="10494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8" name="テキスト ボックス 23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9" name="テキスト ボックス 23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0" name="テキスト ボックス 23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1" name="テキスト ボックス 24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2" name="テキスト ボックス 24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136927</xdr:rowOff>
    </xdr:from>
    <xdr:to>
      <xdr:col>55</xdr:col>
      <xdr:colOff>50800</xdr:colOff>
      <xdr:row>61</xdr:row>
      <xdr:rowOff>67077</xdr:rowOff>
    </xdr:to>
    <xdr:sp macro="" textlink="">
      <xdr:nvSpPr>
        <xdr:cNvPr id="243" name="楕円 242"/>
        <xdr:cNvSpPr/>
      </xdr:nvSpPr>
      <xdr:spPr>
        <a:xfrm>
          <a:off x="10426700" y="10423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159804</xdr:rowOff>
    </xdr:from>
    <xdr:ext cx="599010" cy="259045"/>
    <xdr:sp macro="" textlink="">
      <xdr:nvSpPr>
        <xdr:cNvPr id="244" name="【橋りょう・トンネル】&#10;一人当たり有形固定資産（償却資産）額該当値テキスト"/>
        <xdr:cNvSpPr txBox="1"/>
      </xdr:nvSpPr>
      <xdr:spPr>
        <a:xfrm>
          <a:off x="10515600" y="10275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139372</xdr:rowOff>
    </xdr:from>
    <xdr:to>
      <xdr:col>50</xdr:col>
      <xdr:colOff>165100</xdr:colOff>
      <xdr:row>61</xdr:row>
      <xdr:rowOff>69522</xdr:rowOff>
    </xdr:to>
    <xdr:sp macro="" textlink="">
      <xdr:nvSpPr>
        <xdr:cNvPr id="245" name="楕円 244"/>
        <xdr:cNvSpPr/>
      </xdr:nvSpPr>
      <xdr:spPr>
        <a:xfrm>
          <a:off x="9588500" y="10426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16277</xdr:rowOff>
    </xdr:from>
    <xdr:to>
      <xdr:col>55</xdr:col>
      <xdr:colOff>0</xdr:colOff>
      <xdr:row>61</xdr:row>
      <xdr:rowOff>18722</xdr:rowOff>
    </xdr:to>
    <xdr:cxnSp macro="">
      <xdr:nvCxnSpPr>
        <xdr:cNvPr id="246" name="直線コネクタ 245"/>
        <xdr:cNvCxnSpPr/>
      </xdr:nvCxnSpPr>
      <xdr:spPr>
        <a:xfrm flipV="1">
          <a:off x="9639300" y="10474727"/>
          <a:ext cx="838200" cy="2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142054</xdr:rowOff>
    </xdr:from>
    <xdr:to>
      <xdr:col>46</xdr:col>
      <xdr:colOff>38100</xdr:colOff>
      <xdr:row>61</xdr:row>
      <xdr:rowOff>72204</xdr:rowOff>
    </xdr:to>
    <xdr:sp macro="" textlink="">
      <xdr:nvSpPr>
        <xdr:cNvPr id="247" name="楕円 246"/>
        <xdr:cNvSpPr/>
      </xdr:nvSpPr>
      <xdr:spPr>
        <a:xfrm>
          <a:off x="8699500" y="10429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18722</xdr:rowOff>
    </xdr:from>
    <xdr:to>
      <xdr:col>50</xdr:col>
      <xdr:colOff>114300</xdr:colOff>
      <xdr:row>61</xdr:row>
      <xdr:rowOff>21404</xdr:rowOff>
    </xdr:to>
    <xdr:cxnSp macro="">
      <xdr:nvCxnSpPr>
        <xdr:cNvPr id="248" name="直線コネクタ 247"/>
        <xdr:cNvCxnSpPr/>
      </xdr:nvCxnSpPr>
      <xdr:spPr>
        <a:xfrm flipV="1">
          <a:off x="8750300" y="10477172"/>
          <a:ext cx="889000" cy="2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143946</xdr:rowOff>
    </xdr:from>
    <xdr:to>
      <xdr:col>41</xdr:col>
      <xdr:colOff>101600</xdr:colOff>
      <xdr:row>61</xdr:row>
      <xdr:rowOff>74096</xdr:rowOff>
    </xdr:to>
    <xdr:sp macro="" textlink="">
      <xdr:nvSpPr>
        <xdr:cNvPr id="249" name="楕円 248"/>
        <xdr:cNvSpPr/>
      </xdr:nvSpPr>
      <xdr:spPr>
        <a:xfrm>
          <a:off x="7810500" y="10430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21404</xdr:rowOff>
    </xdr:from>
    <xdr:to>
      <xdr:col>45</xdr:col>
      <xdr:colOff>177800</xdr:colOff>
      <xdr:row>61</xdr:row>
      <xdr:rowOff>23296</xdr:rowOff>
    </xdr:to>
    <xdr:cxnSp macro="">
      <xdr:nvCxnSpPr>
        <xdr:cNvPr id="250" name="直線コネクタ 249"/>
        <xdr:cNvCxnSpPr/>
      </xdr:nvCxnSpPr>
      <xdr:spPr>
        <a:xfrm flipV="1">
          <a:off x="7861300" y="10479854"/>
          <a:ext cx="889000" cy="1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119909</xdr:rowOff>
    </xdr:from>
    <xdr:to>
      <xdr:col>36</xdr:col>
      <xdr:colOff>165100</xdr:colOff>
      <xdr:row>64</xdr:row>
      <xdr:rowOff>50059</xdr:rowOff>
    </xdr:to>
    <xdr:sp macro="" textlink="">
      <xdr:nvSpPr>
        <xdr:cNvPr id="251" name="楕円 250"/>
        <xdr:cNvSpPr/>
      </xdr:nvSpPr>
      <xdr:spPr>
        <a:xfrm>
          <a:off x="6921500" y="10921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23296</xdr:rowOff>
    </xdr:from>
    <xdr:to>
      <xdr:col>41</xdr:col>
      <xdr:colOff>50800</xdr:colOff>
      <xdr:row>63</xdr:row>
      <xdr:rowOff>170709</xdr:rowOff>
    </xdr:to>
    <xdr:cxnSp macro="">
      <xdr:nvCxnSpPr>
        <xdr:cNvPr id="252" name="直線コネクタ 251"/>
        <xdr:cNvCxnSpPr/>
      </xdr:nvCxnSpPr>
      <xdr:spPr>
        <a:xfrm flipV="1">
          <a:off x="6972300" y="10481746"/>
          <a:ext cx="889000" cy="490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96759</xdr:rowOff>
    </xdr:from>
    <xdr:ext cx="599010" cy="259045"/>
    <xdr:sp macro="" textlink="">
      <xdr:nvSpPr>
        <xdr:cNvPr id="253" name="n_1aveValue【橋りょう・トンネル】&#10;一人当たり有形固定資産（償却資産）額"/>
        <xdr:cNvSpPr txBox="1"/>
      </xdr:nvSpPr>
      <xdr:spPr>
        <a:xfrm>
          <a:off x="9327095" y="10555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94301</xdr:rowOff>
    </xdr:from>
    <xdr:ext cx="599010" cy="259045"/>
    <xdr:sp macro="" textlink="">
      <xdr:nvSpPr>
        <xdr:cNvPr id="254" name="n_2aveValue【橋りょう・トンネル】&#10;一人当たり有形固定資産（償却資産）額"/>
        <xdr:cNvSpPr txBox="1"/>
      </xdr:nvSpPr>
      <xdr:spPr>
        <a:xfrm>
          <a:off x="8450795" y="10552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109933</xdr:rowOff>
    </xdr:from>
    <xdr:ext cx="599010" cy="259045"/>
    <xdr:sp macro="" textlink="">
      <xdr:nvSpPr>
        <xdr:cNvPr id="255" name="n_3aveValue【橋りょう・トンネル】&#10;一人当たり有形固定資産（償却資産）額"/>
        <xdr:cNvSpPr txBox="1"/>
      </xdr:nvSpPr>
      <xdr:spPr>
        <a:xfrm>
          <a:off x="7561795" y="10568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59</xdr:row>
      <xdr:rowOff>154460</xdr:rowOff>
    </xdr:from>
    <xdr:ext cx="599010" cy="259045"/>
    <xdr:sp macro="" textlink="">
      <xdr:nvSpPr>
        <xdr:cNvPr id="256" name="n_4aveValue【橋りょう・トンネル】&#10;一人当たり有形固定資産（償却資産）額"/>
        <xdr:cNvSpPr txBox="1"/>
      </xdr:nvSpPr>
      <xdr:spPr>
        <a:xfrm>
          <a:off x="6672795" y="10270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86049</xdr:rowOff>
    </xdr:from>
    <xdr:ext cx="599010" cy="259045"/>
    <xdr:sp macro="" textlink="">
      <xdr:nvSpPr>
        <xdr:cNvPr id="257" name="n_1mainValue【橋りょう・トンネル】&#10;一人当たり有形固定資産（償却資産）額"/>
        <xdr:cNvSpPr txBox="1"/>
      </xdr:nvSpPr>
      <xdr:spPr>
        <a:xfrm>
          <a:off x="9327095" y="10201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88731</xdr:rowOff>
    </xdr:from>
    <xdr:ext cx="599010" cy="259045"/>
    <xdr:sp macro="" textlink="">
      <xdr:nvSpPr>
        <xdr:cNvPr id="258" name="n_2mainValue【橋りょう・トンネル】&#10;一人当たり有形固定資産（償却資産）額"/>
        <xdr:cNvSpPr txBox="1"/>
      </xdr:nvSpPr>
      <xdr:spPr>
        <a:xfrm>
          <a:off x="8450795" y="10204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90623</xdr:rowOff>
    </xdr:from>
    <xdr:ext cx="599010" cy="259045"/>
    <xdr:sp macro="" textlink="">
      <xdr:nvSpPr>
        <xdr:cNvPr id="259" name="n_3mainValue【橋りょう・トンネル】&#10;一人当たり有形固定資産（償却資産）額"/>
        <xdr:cNvSpPr txBox="1"/>
      </xdr:nvSpPr>
      <xdr:spPr>
        <a:xfrm>
          <a:off x="7561795" y="10206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115517</xdr:colOff>
      <xdr:row>64</xdr:row>
      <xdr:rowOff>41186</xdr:rowOff>
    </xdr:from>
    <xdr:ext cx="378565" cy="259045"/>
    <xdr:sp macro="" textlink="">
      <xdr:nvSpPr>
        <xdr:cNvPr id="260" name="n_4mainValue【橋りょう・トンネル】&#10;一人当たり有形固定資産（償却資産）額"/>
        <xdr:cNvSpPr txBox="1"/>
      </xdr:nvSpPr>
      <xdr:spPr>
        <a:xfrm>
          <a:off x="6783017" y="110139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1" name="正方形/長方形 26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2" name="正方形/長方形 26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3" name="正方形/長方形 26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4" name="正方形/長方形 26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5" name="正方形/長方形 26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6" name="正方形/長方形 26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7" name="正方形/長方形 26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8" name="正方形/長方形 26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9" name="テキスト ボックス 26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0" name="直線コネクタ 26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1" name="テキスト ボックス 270"/>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2" name="直線コネクタ 271"/>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3" name="テキスト ボックス 272"/>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4" name="直線コネクタ 273"/>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5" name="テキスト ボックス 274"/>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6" name="直線コネクタ 275"/>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7" name="テキスト ボックス 276"/>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8" name="直線コネクタ 277"/>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79" name="テキスト ボックス 278"/>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0" name="直線コネクタ 279"/>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1" name="テキスト ボックス 280"/>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2" name="直線コネクタ 281"/>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3" name="テキスト ボックス 282"/>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4" name="直線コネクタ 28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109945</xdr:rowOff>
    </xdr:from>
    <xdr:to>
      <xdr:col>24</xdr:col>
      <xdr:colOff>62865</xdr:colOff>
      <xdr:row>86</xdr:row>
      <xdr:rowOff>168729</xdr:rowOff>
    </xdr:to>
    <xdr:cxnSp macro="">
      <xdr:nvCxnSpPr>
        <xdr:cNvPr id="286" name="直線コネクタ 285"/>
        <xdr:cNvCxnSpPr/>
      </xdr:nvCxnSpPr>
      <xdr:spPr>
        <a:xfrm flipV="1">
          <a:off x="4634865" y="13311595"/>
          <a:ext cx="0" cy="1601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7" name="【公営住宅】&#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88" name="直線コネクタ 287"/>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56622</xdr:rowOff>
    </xdr:from>
    <xdr:ext cx="340478" cy="259045"/>
    <xdr:sp macro="" textlink="">
      <xdr:nvSpPr>
        <xdr:cNvPr id="289" name="【公営住宅】&#10;有形固定資産減価償却率最大値テキスト"/>
        <xdr:cNvSpPr txBox="1"/>
      </xdr:nvSpPr>
      <xdr:spPr>
        <a:xfrm>
          <a:off x="4673600" y="130868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109945</xdr:rowOff>
    </xdr:from>
    <xdr:to>
      <xdr:col>24</xdr:col>
      <xdr:colOff>152400</xdr:colOff>
      <xdr:row>77</xdr:row>
      <xdr:rowOff>109945</xdr:rowOff>
    </xdr:to>
    <xdr:cxnSp macro="">
      <xdr:nvCxnSpPr>
        <xdr:cNvPr id="290" name="直線コネクタ 289"/>
        <xdr:cNvCxnSpPr/>
      </xdr:nvCxnSpPr>
      <xdr:spPr>
        <a:xfrm>
          <a:off x="4546600" y="13311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162033</xdr:rowOff>
    </xdr:from>
    <xdr:ext cx="405111" cy="259045"/>
    <xdr:sp macro="" textlink="">
      <xdr:nvSpPr>
        <xdr:cNvPr id="291" name="【公営住宅】&#10;有形固定資産減価償却率平均値テキスト"/>
        <xdr:cNvSpPr txBox="1"/>
      </xdr:nvSpPr>
      <xdr:spPr>
        <a:xfrm>
          <a:off x="4673600" y="142209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139156</xdr:rowOff>
    </xdr:from>
    <xdr:to>
      <xdr:col>24</xdr:col>
      <xdr:colOff>114300</xdr:colOff>
      <xdr:row>84</xdr:row>
      <xdr:rowOff>69306</xdr:rowOff>
    </xdr:to>
    <xdr:sp macro="" textlink="">
      <xdr:nvSpPr>
        <xdr:cNvPr id="292" name="フローチャート: 判断 291"/>
        <xdr:cNvSpPr/>
      </xdr:nvSpPr>
      <xdr:spPr>
        <a:xfrm>
          <a:off x="4584700" y="14369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121194</xdr:rowOff>
    </xdr:from>
    <xdr:to>
      <xdr:col>20</xdr:col>
      <xdr:colOff>38100</xdr:colOff>
      <xdr:row>84</xdr:row>
      <xdr:rowOff>51344</xdr:rowOff>
    </xdr:to>
    <xdr:sp macro="" textlink="">
      <xdr:nvSpPr>
        <xdr:cNvPr id="293" name="フローチャート: 判断 292"/>
        <xdr:cNvSpPr/>
      </xdr:nvSpPr>
      <xdr:spPr>
        <a:xfrm>
          <a:off x="3746500" y="14351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82006</xdr:rowOff>
    </xdr:from>
    <xdr:to>
      <xdr:col>15</xdr:col>
      <xdr:colOff>101600</xdr:colOff>
      <xdr:row>84</xdr:row>
      <xdr:rowOff>12156</xdr:rowOff>
    </xdr:to>
    <xdr:sp macro="" textlink="">
      <xdr:nvSpPr>
        <xdr:cNvPr id="294" name="フローチャート: 判断 293"/>
        <xdr:cNvSpPr/>
      </xdr:nvSpPr>
      <xdr:spPr>
        <a:xfrm>
          <a:off x="2857500" y="1431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49349</xdr:rowOff>
    </xdr:from>
    <xdr:to>
      <xdr:col>10</xdr:col>
      <xdr:colOff>165100</xdr:colOff>
      <xdr:row>83</xdr:row>
      <xdr:rowOff>150949</xdr:rowOff>
    </xdr:to>
    <xdr:sp macro="" textlink="">
      <xdr:nvSpPr>
        <xdr:cNvPr id="295" name="フローチャート: 判断 294"/>
        <xdr:cNvSpPr/>
      </xdr:nvSpPr>
      <xdr:spPr>
        <a:xfrm>
          <a:off x="1968500" y="1427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42818</xdr:rowOff>
    </xdr:from>
    <xdr:to>
      <xdr:col>6</xdr:col>
      <xdr:colOff>38100</xdr:colOff>
      <xdr:row>83</xdr:row>
      <xdr:rowOff>144418</xdr:rowOff>
    </xdr:to>
    <xdr:sp macro="" textlink="">
      <xdr:nvSpPr>
        <xdr:cNvPr id="296" name="フローチャート: 判断 295"/>
        <xdr:cNvSpPr/>
      </xdr:nvSpPr>
      <xdr:spPr>
        <a:xfrm>
          <a:off x="1079500" y="1427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163649</xdr:rowOff>
    </xdr:from>
    <xdr:to>
      <xdr:col>24</xdr:col>
      <xdr:colOff>114300</xdr:colOff>
      <xdr:row>86</xdr:row>
      <xdr:rowOff>93799</xdr:rowOff>
    </xdr:to>
    <xdr:sp macro="" textlink="">
      <xdr:nvSpPr>
        <xdr:cNvPr id="302" name="楕円 301"/>
        <xdr:cNvSpPr/>
      </xdr:nvSpPr>
      <xdr:spPr>
        <a:xfrm>
          <a:off x="4584700" y="14736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78576</xdr:rowOff>
    </xdr:from>
    <xdr:ext cx="405111" cy="259045"/>
    <xdr:sp macro="" textlink="">
      <xdr:nvSpPr>
        <xdr:cNvPr id="303" name="【公営住宅】&#10;有形固定資産減価償却率該当値テキスト"/>
        <xdr:cNvSpPr txBox="1"/>
      </xdr:nvSpPr>
      <xdr:spPr>
        <a:xfrm>
          <a:off x="4673600" y="14651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116295</xdr:rowOff>
    </xdr:from>
    <xdr:to>
      <xdr:col>20</xdr:col>
      <xdr:colOff>38100</xdr:colOff>
      <xdr:row>86</xdr:row>
      <xdr:rowOff>46445</xdr:rowOff>
    </xdr:to>
    <xdr:sp macro="" textlink="">
      <xdr:nvSpPr>
        <xdr:cNvPr id="304" name="楕円 303"/>
        <xdr:cNvSpPr/>
      </xdr:nvSpPr>
      <xdr:spPr>
        <a:xfrm>
          <a:off x="3746500" y="1468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167095</xdr:rowOff>
    </xdr:from>
    <xdr:to>
      <xdr:col>24</xdr:col>
      <xdr:colOff>63500</xdr:colOff>
      <xdr:row>86</xdr:row>
      <xdr:rowOff>42999</xdr:rowOff>
    </xdr:to>
    <xdr:cxnSp macro="">
      <xdr:nvCxnSpPr>
        <xdr:cNvPr id="305" name="直線コネクタ 304"/>
        <xdr:cNvCxnSpPr/>
      </xdr:nvCxnSpPr>
      <xdr:spPr>
        <a:xfrm>
          <a:off x="3797300" y="14740345"/>
          <a:ext cx="838200" cy="47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65677</xdr:rowOff>
    </xdr:from>
    <xdr:to>
      <xdr:col>15</xdr:col>
      <xdr:colOff>101600</xdr:colOff>
      <xdr:row>85</xdr:row>
      <xdr:rowOff>167277</xdr:rowOff>
    </xdr:to>
    <xdr:sp macro="" textlink="">
      <xdr:nvSpPr>
        <xdr:cNvPr id="306" name="楕円 305"/>
        <xdr:cNvSpPr/>
      </xdr:nvSpPr>
      <xdr:spPr>
        <a:xfrm>
          <a:off x="2857500" y="14638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116477</xdr:rowOff>
    </xdr:from>
    <xdr:to>
      <xdr:col>19</xdr:col>
      <xdr:colOff>177800</xdr:colOff>
      <xdr:row>85</xdr:row>
      <xdr:rowOff>167095</xdr:rowOff>
    </xdr:to>
    <xdr:cxnSp macro="">
      <xdr:nvCxnSpPr>
        <xdr:cNvPr id="307" name="直線コネクタ 306"/>
        <xdr:cNvCxnSpPr/>
      </xdr:nvCxnSpPr>
      <xdr:spPr>
        <a:xfrm>
          <a:off x="2908300" y="14689727"/>
          <a:ext cx="8890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165281</xdr:rowOff>
    </xdr:from>
    <xdr:to>
      <xdr:col>10</xdr:col>
      <xdr:colOff>165100</xdr:colOff>
      <xdr:row>86</xdr:row>
      <xdr:rowOff>95431</xdr:rowOff>
    </xdr:to>
    <xdr:sp macro="" textlink="">
      <xdr:nvSpPr>
        <xdr:cNvPr id="308" name="楕円 307"/>
        <xdr:cNvSpPr/>
      </xdr:nvSpPr>
      <xdr:spPr>
        <a:xfrm>
          <a:off x="1968500" y="1473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116477</xdr:rowOff>
    </xdr:from>
    <xdr:to>
      <xdr:col>15</xdr:col>
      <xdr:colOff>50800</xdr:colOff>
      <xdr:row>86</xdr:row>
      <xdr:rowOff>44631</xdr:rowOff>
    </xdr:to>
    <xdr:cxnSp macro="">
      <xdr:nvCxnSpPr>
        <xdr:cNvPr id="309" name="直線コネクタ 308"/>
        <xdr:cNvCxnSpPr/>
      </xdr:nvCxnSpPr>
      <xdr:spPr>
        <a:xfrm flipV="1">
          <a:off x="2019300" y="14689727"/>
          <a:ext cx="889000" cy="99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85</xdr:row>
      <xdr:rowOff>129358</xdr:rowOff>
    </xdr:from>
    <xdr:to>
      <xdr:col>6</xdr:col>
      <xdr:colOff>38100</xdr:colOff>
      <xdr:row>86</xdr:row>
      <xdr:rowOff>59508</xdr:rowOff>
    </xdr:to>
    <xdr:sp macro="" textlink="">
      <xdr:nvSpPr>
        <xdr:cNvPr id="310" name="楕円 309"/>
        <xdr:cNvSpPr/>
      </xdr:nvSpPr>
      <xdr:spPr>
        <a:xfrm>
          <a:off x="1079500" y="14702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86</xdr:row>
      <xdr:rowOff>8708</xdr:rowOff>
    </xdr:from>
    <xdr:to>
      <xdr:col>10</xdr:col>
      <xdr:colOff>114300</xdr:colOff>
      <xdr:row>86</xdr:row>
      <xdr:rowOff>44631</xdr:rowOff>
    </xdr:to>
    <xdr:cxnSp macro="">
      <xdr:nvCxnSpPr>
        <xdr:cNvPr id="311" name="直線コネクタ 310"/>
        <xdr:cNvCxnSpPr/>
      </xdr:nvCxnSpPr>
      <xdr:spPr>
        <a:xfrm>
          <a:off x="1130300" y="14753408"/>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67871</xdr:rowOff>
    </xdr:from>
    <xdr:ext cx="405111" cy="259045"/>
    <xdr:sp macro="" textlink="">
      <xdr:nvSpPr>
        <xdr:cNvPr id="312" name="n_1aveValue【公営住宅】&#10;有形固定資産減価償却率"/>
        <xdr:cNvSpPr txBox="1"/>
      </xdr:nvSpPr>
      <xdr:spPr>
        <a:xfrm>
          <a:off x="3582044" y="14126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28683</xdr:rowOff>
    </xdr:from>
    <xdr:ext cx="405111" cy="259045"/>
    <xdr:sp macro="" textlink="">
      <xdr:nvSpPr>
        <xdr:cNvPr id="313" name="n_2aveValue【公営住宅】&#10;有形固定資産減価償却率"/>
        <xdr:cNvSpPr txBox="1"/>
      </xdr:nvSpPr>
      <xdr:spPr>
        <a:xfrm>
          <a:off x="2705744" y="14087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167476</xdr:rowOff>
    </xdr:from>
    <xdr:ext cx="405111" cy="259045"/>
    <xdr:sp macro="" textlink="">
      <xdr:nvSpPr>
        <xdr:cNvPr id="314" name="n_3aveValue【公営住宅】&#10;有形固定資産減価償却率"/>
        <xdr:cNvSpPr txBox="1"/>
      </xdr:nvSpPr>
      <xdr:spPr>
        <a:xfrm>
          <a:off x="1816744" y="140549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160945</xdr:rowOff>
    </xdr:from>
    <xdr:ext cx="405111" cy="259045"/>
    <xdr:sp macro="" textlink="">
      <xdr:nvSpPr>
        <xdr:cNvPr id="315" name="n_4aveValue【公営住宅】&#10;有形固定資産減価償却率"/>
        <xdr:cNvSpPr txBox="1"/>
      </xdr:nvSpPr>
      <xdr:spPr>
        <a:xfrm>
          <a:off x="927744" y="14048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37572</xdr:rowOff>
    </xdr:from>
    <xdr:ext cx="405111" cy="259045"/>
    <xdr:sp macro="" textlink="">
      <xdr:nvSpPr>
        <xdr:cNvPr id="316" name="n_1mainValue【公営住宅】&#10;有形固定資産減価償却率"/>
        <xdr:cNvSpPr txBox="1"/>
      </xdr:nvSpPr>
      <xdr:spPr>
        <a:xfrm>
          <a:off x="3582044" y="1478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158404</xdr:rowOff>
    </xdr:from>
    <xdr:ext cx="405111" cy="259045"/>
    <xdr:sp macro="" textlink="">
      <xdr:nvSpPr>
        <xdr:cNvPr id="317" name="n_2mainValue【公営住宅】&#10;有形固定資産減価償却率"/>
        <xdr:cNvSpPr txBox="1"/>
      </xdr:nvSpPr>
      <xdr:spPr>
        <a:xfrm>
          <a:off x="2705744" y="14731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86</xdr:row>
      <xdr:rowOff>86558</xdr:rowOff>
    </xdr:from>
    <xdr:ext cx="405111" cy="259045"/>
    <xdr:sp macro="" textlink="">
      <xdr:nvSpPr>
        <xdr:cNvPr id="318" name="n_3mainValue【公営住宅】&#10;有形固定資産減価償却率"/>
        <xdr:cNvSpPr txBox="1"/>
      </xdr:nvSpPr>
      <xdr:spPr>
        <a:xfrm>
          <a:off x="1816744" y="14831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86</xdr:row>
      <xdr:rowOff>50635</xdr:rowOff>
    </xdr:from>
    <xdr:ext cx="405111" cy="259045"/>
    <xdr:sp macro="" textlink="">
      <xdr:nvSpPr>
        <xdr:cNvPr id="319" name="n_4mainValue【公営住宅】&#10;有形固定資産減価償却率"/>
        <xdr:cNvSpPr txBox="1"/>
      </xdr:nvSpPr>
      <xdr:spPr>
        <a:xfrm>
          <a:off x="927744" y="14795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0" name="直線コネクタ 329"/>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1" name="テキスト ボックス 330"/>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2" name="直線コネクタ 331"/>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3" name="テキスト ボックス 332"/>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4" name="直線コネクタ 333"/>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5" name="テキスト ボックス 334"/>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6" name="直線コネクタ 335"/>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7" name="テキスト ボックス 336"/>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9" name="テキスト ボックス 33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39015</xdr:rowOff>
    </xdr:from>
    <xdr:to>
      <xdr:col>54</xdr:col>
      <xdr:colOff>189865</xdr:colOff>
      <xdr:row>86</xdr:row>
      <xdr:rowOff>34900</xdr:rowOff>
    </xdr:to>
    <xdr:cxnSp macro="">
      <xdr:nvCxnSpPr>
        <xdr:cNvPr id="341" name="直線コネクタ 340"/>
        <xdr:cNvCxnSpPr/>
      </xdr:nvCxnSpPr>
      <xdr:spPr>
        <a:xfrm flipV="1">
          <a:off x="10476865" y="13412115"/>
          <a:ext cx="0" cy="1367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38727</xdr:rowOff>
    </xdr:from>
    <xdr:ext cx="469744" cy="259045"/>
    <xdr:sp macro="" textlink="">
      <xdr:nvSpPr>
        <xdr:cNvPr id="342" name="【公営住宅】&#10;一人当たり面積最小値テキスト"/>
        <xdr:cNvSpPr txBox="1"/>
      </xdr:nvSpPr>
      <xdr:spPr>
        <a:xfrm>
          <a:off x="10515600" y="1478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34900</xdr:rowOff>
    </xdr:from>
    <xdr:to>
      <xdr:col>55</xdr:col>
      <xdr:colOff>88900</xdr:colOff>
      <xdr:row>86</xdr:row>
      <xdr:rowOff>34900</xdr:rowOff>
    </xdr:to>
    <xdr:cxnSp macro="">
      <xdr:nvCxnSpPr>
        <xdr:cNvPr id="343" name="直線コネクタ 342"/>
        <xdr:cNvCxnSpPr/>
      </xdr:nvCxnSpPr>
      <xdr:spPr>
        <a:xfrm>
          <a:off x="10388600" y="1477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157142</xdr:rowOff>
    </xdr:from>
    <xdr:ext cx="469744" cy="259045"/>
    <xdr:sp macro="" textlink="">
      <xdr:nvSpPr>
        <xdr:cNvPr id="344" name="【公営住宅】&#10;一人当たり面積最大値テキスト"/>
        <xdr:cNvSpPr txBox="1"/>
      </xdr:nvSpPr>
      <xdr:spPr>
        <a:xfrm>
          <a:off x="10515600" y="13187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39015</xdr:rowOff>
    </xdr:from>
    <xdr:to>
      <xdr:col>55</xdr:col>
      <xdr:colOff>88900</xdr:colOff>
      <xdr:row>78</xdr:row>
      <xdr:rowOff>39015</xdr:rowOff>
    </xdr:to>
    <xdr:cxnSp macro="">
      <xdr:nvCxnSpPr>
        <xdr:cNvPr id="345" name="直線コネクタ 344"/>
        <xdr:cNvCxnSpPr/>
      </xdr:nvCxnSpPr>
      <xdr:spPr>
        <a:xfrm>
          <a:off x="10388600" y="13412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117161</xdr:rowOff>
    </xdr:from>
    <xdr:ext cx="469744" cy="259045"/>
    <xdr:sp macro="" textlink="">
      <xdr:nvSpPr>
        <xdr:cNvPr id="346" name="【公営住宅】&#10;一人当たり面積平均値テキスト"/>
        <xdr:cNvSpPr txBox="1"/>
      </xdr:nvSpPr>
      <xdr:spPr>
        <a:xfrm>
          <a:off x="10515600" y="143475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94284</xdr:rowOff>
    </xdr:from>
    <xdr:to>
      <xdr:col>55</xdr:col>
      <xdr:colOff>50800</xdr:colOff>
      <xdr:row>85</xdr:row>
      <xdr:rowOff>24434</xdr:rowOff>
    </xdr:to>
    <xdr:sp macro="" textlink="">
      <xdr:nvSpPr>
        <xdr:cNvPr id="347" name="フローチャート: 判断 346"/>
        <xdr:cNvSpPr/>
      </xdr:nvSpPr>
      <xdr:spPr>
        <a:xfrm>
          <a:off x="10426700" y="14496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86970</xdr:rowOff>
    </xdr:from>
    <xdr:to>
      <xdr:col>50</xdr:col>
      <xdr:colOff>165100</xdr:colOff>
      <xdr:row>85</xdr:row>
      <xdr:rowOff>17120</xdr:rowOff>
    </xdr:to>
    <xdr:sp macro="" textlink="">
      <xdr:nvSpPr>
        <xdr:cNvPr id="348" name="フローチャート: 判断 347"/>
        <xdr:cNvSpPr/>
      </xdr:nvSpPr>
      <xdr:spPr>
        <a:xfrm>
          <a:off x="9588500" y="1448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86513</xdr:rowOff>
    </xdr:from>
    <xdr:to>
      <xdr:col>46</xdr:col>
      <xdr:colOff>38100</xdr:colOff>
      <xdr:row>85</xdr:row>
      <xdr:rowOff>16663</xdr:rowOff>
    </xdr:to>
    <xdr:sp macro="" textlink="">
      <xdr:nvSpPr>
        <xdr:cNvPr id="349" name="フローチャート: 判断 348"/>
        <xdr:cNvSpPr/>
      </xdr:nvSpPr>
      <xdr:spPr>
        <a:xfrm>
          <a:off x="8699500" y="1448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86055</xdr:rowOff>
    </xdr:from>
    <xdr:to>
      <xdr:col>41</xdr:col>
      <xdr:colOff>101600</xdr:colOff>
      <xdr:row>85</xdr:row>
      <xdr:rowOff>16205</xdr:rowOff>
    </xdr:to>
    <xdr:sp macro="" textlink="">
      <xdr:nvSpPr>
        <xdr:cNvPr id="350" name="フローチャート: 判断 349"/>
        <xdr:cNvSpPr/>
      </xdr:nvSpPr>
      <xdr:spPr>
        <a:xfrm>
          <a:off x="7810500" y="14487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92914</xdr:rowOff>
    </xdr:from>
    <xdr:to>
      <xdr:col>36</xdr:col>
      <xdr:colOff>165100</xdr:colOff>
      <xdr:row>85</xdr:row>
      <xdr:rowOff>23064</xdr:rowOff>
    </xdr:to>
    <xdr:sp macro="" textlink="">
      <xdr:nvSpPr>
        <xdr:cNvPr id="351" name="フローチャート: 判断 350"/>
        <xdr:cNvSpPr/>
      </xdr:nvSpPr>
      <xdr:spPr>
        <a:xfrm>
          <a:off x="6921500" y="1449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155550</xdr:rowOff>
    </xdr:from>
    <xdr:to>
      <xdr:col>55</xdr:col>
      <xdr:colOff>50800</xdr:colOff>
      <xdr:row>86</xdr:row>
      <xdr:rowOff>85700</xdr:rowOff>
    </xdr:to>
    <xdr:sp macro="" textlink="">
      <xdr:nvSpPr>
        <xdr:cNvPr id="357" name="楕円 356"/>
        <xdr:cNvSpPr/>
      </xdr:nvSpPr>
      <xdr:spPr>
        <a:xfrm>
          <a:off x="10426700" y="1472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70477</xdr:rowOff>
    </xdr:from>
    <xdr:ext cx="469744" cy="259045"/>
    <xdr:sp macro="" textlink="">
      <xdr:nvSpPr>
        <xdr:cNvPr id="358" name="【公営住宅】&#10;一人当たり面積該当値テキスト"/>
        <xdr:cNvSpPr txBox="1"/>
      </xdr:nvSpPr>
      <xdr:spPr>
        <a:xfrm>
          <a:off x="10515600" y="146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155550</xdr:rowOff>
    </xdr:from>
    <xdr:to>
      <xdr:col>50</xdr:col>
      <xdr:colOff>165100</xdr:colOff>
      <xdr:row>86</xdr:row>
      <xdr:rowOff>85700</xdr:rowOff>
    </xdr:to>
    <xdr:sp macro="" textlink="">
      <xdr:nvSpPr>
        <xdr:cNvPr id="359" name="楕円 358"/>
        <xdr:cNvSpPr/>
      </xdr:nvSpPr>
      <xdr:spPr>
        <a:xfrm>
          <a:off x="9588500" y="1472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34900</xdr:rowOff>
    </xdr:from>
    <xdr:to>
      <xdr:col>55</xdr:col>
      <xdr:colOff>0</xdr:colOff>
      <xdr:row>86</xdr:row>
      <xdr:rowOff>34900</xdr:rowOff>
    </xdr:to>
    <xdr:cxnSp macro="">
      <xdr:nvCxnSpPr>
        <xdr:cNvPr id="360" name="直線コネクタ 359"/>
        <xdr:cNvCxnSpPr/>
      </xdr:nvCxnSpPr>
      <xdr:spPr>
        <a:xfrm>
          <a:off x="9639300" y="14779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155550</xdr:rowOff>
    </xdr:from>
    <xdr:to>
      <xdr:col>46</xdr:col>
      <xdr:colOff>38100</xdr:colOff>
      <xdr:row>86</xdr:row>
      <xdr:rowOff>85700</xdr:rowOff>
    </xdr:to>
    <xdr:sp macro="" textlink="">
      <xdr:nvSpPr>
        <xdr:cNvPr id="361" name="楕円 360"/>
        <xdr:cNvSpPr/>
      </xdr:nvSpPr>
      <xdr:spPr>
        <a:xfrm>
          <a:off x="8699500" y="1472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34900</xdr:rowOff>
    </xdr:from>
    <xdr:to>
      <xdr:col>50</xdr:col>
      <xdr:colOff>114300</xdr:colOff>
      <xdr:row>86</xdr:row>
      <xdr:rowOff>34900</xdr:rowOff>
    </xdr:to>
    <xdr:cxnSp macro="">
      <xdr:nvCxnSpPr>
        <xdr:cNvPr id="362" name="直線コネクタ 361"/>
        <xdr:cNvCxnSpPr/>
      </xdr:nvCxnSpPr>
      <xdr:spPr>
        <a:xfrm>
          <a:off x="8750300" y="14779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155550</xdr:rowOff>
    </xdr:from>
    <xdr:to>
      <xdr:col>41</xdr:col>
      <xdr:colOff>101600</xdr:colOff>
      <xdr:row>86</xdr:row>
      <xdr:rowOff>85700</xdr:rowOff>
    </xdr:to>
    <xdr:sp macro="" textlink="">
      <xdr:nvSpPr>
        <xdr:cNvPr id="363" name="楕円 362"/>
        <xdr:cNvSpPr/>
      </xdr:nvSpPr>
      <xdr:spPr>
        <a:xfrm>
          <a:off x="7810500" y="1472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34900</xdr:rowOff>
    </xdr:from>
    <xdr:to>
      <xdr:col>45</xdr:col>
      <xdr:colOff>177800</xdr:colOff>
      <xdr:row>86</xdr:row>
      <xdr:rowOff>34900</xdr:rowOff>
    </xdr:to>
    <xdr:cxnSp macro="">
      <xdr:nvCxnSpPr>
        <xdr:cNvPr id="364" name="直線コネクタ 363"/>
        <xdr:cNvCxnSpPr/>
      </xdr:nvCxnSpPr>
      <xdr:spPr>
        <a:xfrm>
          <a:off x="7861300" y="14779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155550</xdr:rowOff>
    </xdr:from>
    <xdr:to>
      <xdr:col>36</xdr:col>
      <xdr:colOff>165100</xdr:colOff>
      <xdr:row>86</xdr:row>
      <xdr:rowOff>85700</xdr:rowOff>
    </xdr:to>
    <xdr:sp macro="" textlink="">
      <xdr:nvSpPr>
        <xdr:cNvPr id="365" name="楕円 364"/>
        <xdr:cNvSpPr/>
      </xdr:nvSpPr>
      <xdr:spPr>
        <a:xfrm>
          <a:off x="6921500" y="1472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34900</xdr:rowOff>
    </xdr:from>
    <xdr:to>
      <xdr:col>41</xdr:col>
      <xdr:colOff>50800</xdr:colOff>
      <xdr:row>86</xdr:row>
      <xdr:rowOff>34900</xdr:rowOff>
    </xdr:to>
    <xdr:cxnSp macro="">
      <xdr:nvCxnSpPr>
        <xdr:cNvPr id="366" name="直線コネクタ 365"/>
        <xdr:cNvCxnSpPr/>
      </xdr:nvCxnSpPr>
      <xdr:spPr>
        <a:xfrm>
          <a:off x="6972300" y="14779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33647</xdr:rowOff>
    </xdr:from>
    <xdr:ext cx="469744" cy="259045"/>
    <xdr:sp macro="" textlink="">
      <xdr:nvSpPr>
        <xdr:cNvPr id="367" name="n_1aveValue【公営住宅】&#10;一人当たり面積"/>
        <xdr:cNvSpPr txBox="1"/>
      </xdr:nvSpPr>
      <xdr:spPr>
        <a:xfrm>
          <a:off x="9391727" y="14263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33190</xdr:rowOff>
    </xdr:from>
    <xdr:ext cx="469744" cy="259045"/>
    <xdr:sp macro="" textlink="">
      <xdr:nvSpPr>
        <xdr:cNvPr id="368" name="n_2aveValue【公営住宅】&#10;一人当たり面積"/>
        <xdr:cNvSpPr txBox="1"/>
      </xdr:nvSpPr>
      <xdr:spPr>
        <a:xfrm>
          <a:off x="8515427" y="14263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32732</xdr:rowOff>
    </xdr:from>
    <xdr:ext cx="469744" cy="259045"/>
    <xdr:sp macro="" textlink="">
      <xdr:nvSpPr>
        <xdr:cNvPr id="369" name="n_3aveValue【公営住宅】&#10;一人当たり面積"/>
        <xdr:cNvSpPr txBox="1"/>
      </xdr:nvSpPr>
      <xdr:spPr>
        <a:xfrm>
          <a:off x="7626427" y="14263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39591</xdr:rowOff>
    </xdr:from>
    <xdr:ext cx="469744" cy="259045"/>
    <xdr:sp macro="" textlink="">
      <xdr:nvSpPr>
        <xdr:cNvPr id="370" name="n_4aveValue【公営住宅】&#10;一人当たり面積"/>
        <xdr:cNvSpPr txBox="1"/>
      </xdr:nvSpPr>
      <xdr:spPr>
        <a:xfrm>
          <a:off x="6737427" y="14269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76827</xdr:rowOff>
    </xdr:from>
    <xdr:ext cx="469744" cy="259045"/>
    <xdr:sp macro="" textlink="">
      <xdr:nvSpPr>
        <xdr:cNvPr id="371" name="n_1mainValue【公営住宅】&#10;一人当たり面積"/>
        <xdr:cNvSpPr txBox="1"/>
      </xdr:nvSpPr>
      <xdr:spPr>
        <a:xfrm>
          <a:off x="9391727" y="1482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76827</xdr:rowOff>
    </xdr:from>
    <xdr:ext cx="469744" cy="259045"/>
    <xdr:sp macro="" textlink="">
      <xdr:nvSpPr>
        <xdr:cNvPr id="372" name="n_2mainValue【公営住宅】&#10;一人当たり面積"/>
        <xdr:cNvSpPr txBox="1"/>
      </xdr:nvSpPr>
      <xdr:spPr>
        <a:xfrm>
          <a:off x="8515427" y="1482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76827</xdr:rowOff>
    </xdr:from>
    <xdr:ext cx="469744" cy="259045"/>
    <xdr:sp macro="" textlink="">
      <xdr:nvSpPr>
        <xdr:cNvPr id="373" name="n_3mainValue【公営住宅】&#10;一人当たり面積"/>
        <xdr:cNvSpPr txBox="1"/>
      </xdr:nvSpPr>
      <xdr:spPr>
        <a:xfrm>
          <a:off x="7626427" y="1482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76827</xdr:rowOff>
    </xdr:from>
    <xdr:ext cx="469744" cy="259045"/>
    <xdr:sp macro="" textlink="">
      <xdr:nvSpPr>
        <xdr:cNvPr id="374" name="n_4mainValue【公営住宅】&#10;一人当たり面積"/>
        <xdr:cNvSpPr txBox="1"/>
      </xdr:nvSpPr>
      <xdr:spPr>
        <a:xfrm>
          <a:off x="6737427" y="1482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3" name="正方形/長方形 38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4" name="正方形/長方形 38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5" name="正方形/長方形 38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6" name="正方形/長方形 38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7" name="正方形/長方形 38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8" name="正方形/長方形 38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9" name="正方形/長方形 38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0" name="正方形/長方形 38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1" name="正方形/長方形 39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2" name="正方形/長方形 39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3" name="正方形/長方形 39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4" name="正方形/長方形 39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5" name="正方形/長方形 39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6" name="正方形/長方形 39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7" name="正方形/長方形 39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8" name="正方形/長方形 39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9" name="テキスト ボックス 39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0" name="直線コネクタ 39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1" name="テキスト ボックス 400"/>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2" name="直線コネクタ 401"/>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3" name="テキスト ボックス 402"/>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4" name="直線コネクタ 403"/>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5" name="テキスト ボックス 404"/>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6" name="直線コネクタ 405"/>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7" name="テキスト ボックス 406"/>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8" name="直線コネクタ 407"/>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09" name="テキスト ボックス 408"/>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0" name="直線コネクタ 409"/>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1" name="テキスト ボックス 410"/>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2" name="直線コネクタ 411"/>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3" name="テキスト ボックス 412"/>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4" name="直線コネクタ 41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5"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35</xdr:row>
      <xdr:rowOff>58239</xdr:rowOff>
    </xdr:from>
    <xdr:to>
      <xdr:col>85</xdr:col>
      <xdr:colOff>126364</xdr:colOff>
      <xdr:row>42</xdr:row>
      <xdr:rowOff>76200</xdr:rowOff>
    </xdr:to>
    <xdr:cxnSp macro="">
      <xdr:nvCxnSpPr>
        <xdr:cNvPr id="416" name="直線コネクタ 415"/>
        <xdr:cNvCxnSpPr/>
      </xdr:nvCxnSpPr>
      <xdr:spPr>
        <a:xfrm flipV="1">
          <a:off x="16318864" y="6058989"/>
          <a:ext cx="0" cy="1218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80027</xdr:rowOff>
    </xdr:from>
    <xdr:ext cx="405111" cy="259045"/>
    <xdr:sp macro="" textlink="">
      <xdr:nvSpPr>
        <xdr:cNvPr id="417" name="【認定こども園・幼稚園・保育所】&#10;有形固定資産減価償却率最小値テキスト"/>
        <xdr:cNvSpPr txBox="1"/>
      </xdr:nvSpPr>
      <xdr:spPr>
        <a:xfrm>
          <a:off x="16357600" y="728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76200</xdr:rowOff>
    </xdr:from>
    <xdr:to>
      <xdr:col>86</xdr:col>
      <xdr:colOff>25400</xdr:colOff>
      <xdr:row>42</xdr:row>
      <xdr:rowOff>76200</xdr:rowOff>
    </xdr:to>
    <xdr:cxnSp macro="">
      <xdr:nvCxnSpPr>
        <xdr:cNvPr id="418" name="直線コネクタ 417"/>
        <xdr:cNvCxnSpPr/>
      </xdr:nvCxnSpPr>
      <xdr:spPr>
        <a:xfrm>
          <a:off x="16230600" y="727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34</xdr:row>
      <xdr:rowOff>4916</xdr:rowOff>
    </xdr:from>
    <xdr:ext cx="405111" cy="259045"/>
    <xdr:sp macro="" textlink="">
      <xdr:nvSpPr>
        <xdr:cNvPr id="419" name="【認定こども園・幼稚園・保育所】&#10;有形固定資産減価償却率最大値テキスト"/>
        <xdr:cNvSpPr txBox="1"/>
      </xdr:nvSpPr>
      <xdr:spPr>
        <a:xfrm>
          <a:off x="16357600" y="5834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35</xdr:row>
      <xdr:rowOff>58239</xdr:rowOff>
    </xdr:from>
    <xdr:to>
      <xdr:col>86</xdr:col>
      <xdr:colOff>25400</xdr:colOff>
      <xdr:row>35</xdr:row>
      <xdr:rowOff>58239</xdr:rowOff>
    </xdr:to>
    <xdr:cxnSp macro="">
      <xdr:nvCxnSpPr>
        <xdr:cNvPr id="420" name="直線コネクタ 419"/>
        <xdr:cNvCxnSpPr/>
      </xdr:nvCxnSpPr>
      <xdr:spPr>
        <a:xfrm>
          <a:off x="16230600" y="6058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159311</xdr:rowOff>
    </xdr:from>
    <xdr:ext cx="405111" cy="259045"/>
    <xdr:sp macro="" textlink="">
      <xdr:nvSpPr>
        <xdr:cNvPr id="421" name="【認定こども園・幼稚園・保育所】&#10;有形固定資産減価償却率平均値テキスト"/>
        <xdr:cNvSpPr txBox="1"/>
      </xdr:nvSpPr>
      <xdr:spPr>
        <a:xfrm>
          <a:off x="16357600" y="65029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136434</xdr:rowOff>
    </xdr:from>
    <xdr:to>
      <xdr:col>85</xdr:col>
      <xdr:colOff>177800</xdr:colOff>
      <xdr:row>39</xdr:row>
      <xdr:rowOff>66584</xdr:rowOff>
    </xdr:to>
    <xdr:sp macro="" textlink="">
      <xdr:nvSpPr>
        <xdr:cNvPr id="422" name="フローチャート: 判断 421"/>
        <xdr:cNvSpPr/>
      </xdr:nvSpPr>
      <xdr:spPr>
        <a:xfrm>
          <a:off x="16268700" y="665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82550</xdr:rowOff>
    </xdr:from>
    <xdr:to>
      <xdr:col>81</xdr:col>
      <xdr:colOff>101600</xdr:colOff>
      <xdr:row>39</xdr:row>
      <xdr:rowOff>12700</xdr:rowOff>
    </xdr:to>
    <xdr:sp macro="" textlink="">
      <xdr:nvSpPr>
        <xdr:cNvPr id="423" name="フローチャート: 判断 422"/>
        <xdr:cNvSpPr/>
      </xdr:nvSpPr>
      <xdr:spPr>
        <a:xfrm>
          <a:off x="15430500" y="659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95613</xdr:rowOff>
    </xdr:from>
    <xdr:to>
      <xdr:col>76</xdr:col>
      <xdr:colOff>165100</xdr:colOff>
      <xdr:row>39</xdr:row>
      <xdr:rowOff>25763</xdr:rowOff>
    </xdr:to>
    <xdr:sp macro="" textlink="">
      <xdr:nvSpPr>
        <xdr:cNvPr id="424" name="フローチャート: 判断 423"/>
        <xdr:cNvSpPr/>
      </xdr:nvSpPr>
      <xdr:spPr>
        <a:xfrm>
          <a:off x="14541500" y="661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79284</xdr:rowOff>
    </xdr:from>
    <xdr:to>
      <xdr:col>72</xdr:col>
      <xdr:colOff>38100</xdr:colOff>
      <xdr:row>39</xdr:row>
      <xdr:rowOff>9434</xdr:rowOff>
    </xdr:to>
    <xdr:sp macro="" textlink="">
      <xdr:nvSpPr>
        <xdr:cNvPr id="425" name="フローチャート: 判断 424"/>
        <xdr:cNvSpPr/>
      </xdr:nvSpPr>
      <xdr:spPr>
        <a:xfrm>
          <a:off x="13652500" y="659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74385</xdr:rowOff>
    </xdr:from>
    <xdr:to>
      <xdr:col>67</xdr:col>
      <xdr:colOff>101600</xdr:colOff>
      <xdr:row>39</xdr:row>
      <xdr:rowOff>4535</xdr:rowOff>
    </xdr:to>
    <xdr:sp macro="" textlink="">
      <xdr:nvSpPr>
        <xdr:cNvPr id="426" name="フローチャート: 判断 425"/>
        <xdr:cNvSpPr/>
      </xdr:nvSpPr>
      <xdr:spPr>
        <a:xfrm>
          <a:off x="12763500" y="658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7" name="テキスト ボックス 42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8" name="テキスト ボックス 42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9" name="テキスト ボックス 42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0" name="テキスト ボックス 42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1" name="テキスト ボックス 43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18869</xdr:rowOff>
    </xdr:from>
    <xdr:to>
      <xdr:col>85</xdr:col>
      <xdr:colOff>177800</xdr:colOff>
      <xdr:row>40</xdr:row>
      <xdr:rowOff>120469</xdr:rowOff>
    </xdr:to>
    <xdr:sp macro="" textlink="">
      <xdr:nvSpPr>
        <xdr:cNvPr id="432" name="楕円 431"/>
        <xdr:cNvSpPr/>
      </xdr:nvSpPr>
      <xdr:spPr>
        <a:xfrm>
          <a:off x="16268700" y="687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168746</xdr:rowOff>
    </xdr:from>
    <xdr:ext cx="405111" cy="259045"/>
    <xdr:sp macro="" textlink="">
      <xdr:nvSpPr>
        <xdr:cNvPr id="433" name="【認定こども園・幼稚園・保育所】&#10;有形固定資産減価償却率該当値テキスト"/>
        <xdr:cNvSpPr txBox="1"/>
      </xdr:nvSpPr>
      <xdr:spPr>
        <a:xfrm>
          <a:off x="16357600" y="6855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97246</xdr:rowOff>
    </xdr:from>
    <xdr:to>
      <xdr:col>81</xdr:col>
      <xdr:colOff>101600</xdr:colOff>
      <xdr:row>41</xdr:row>
      <xdr:rowOff>27396</xdr:rowOff>
    </xdr:to>
    <xdr:sp macro="" textlink="">
      <xdr:nvSpPr>
        <xdr:cNvPr id="434" name="楕円 433"/>
        <xdr:cNvSpPr/>
      </xdr:nvSpPr>
      <xdr:spPr>
        <a:xfrm>
          <a:off x="15430500" y="6955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69669</xdr:rowOff>
    </xdr:from>
    <xdr:to>
      <xdr:col>85</xdr:col>
      <xdr:colOff>127000</xdr:colOff>
      <xdr:row>40</xdr:row>
      <xdr:rowOff>148046</xdr:rowOff>
    </xdr:to>
    <xdr:cxnSp macro="">
      <xdr:nvCxnSpPr>
        <xdr:cNvPr id="435" name="直線コネクタ 434"/>
        <xdr:cNvCxnSpPr/>
      </xdr:nvCxnSpPr>
      <xdr:spPr>
        <a:xfrm flipV="1">
          <a:off x="15481300" y="6927669"/>
          <a:ext cx="8382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54791</xdr:rowOff>
    </xdr:from>
    <xdr:to>
      <xdr:col>76</xdr:col>
      <xdr:colOff>165100</xdr:colOff>
      <xdr:row>40</xdr:row>
      <xdr:rowOff>156391</xdr:rowOff>
    </xdr:to>
    <xdr:sp macro="" textlink="">
      <xdr:nvSpPr>
        <xdr:cNvPr id="436" name="楕円 435"/>
        <xdr:cNvSpPr/>
      </xdr:nvSpPr>
      <xdr:spPr>
        <a:xfrm>
          <a:off x="14541500" y="6912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105591</xdr:rowOff>
    </xdr:from>
    <xdr:to>
      <xdr:col>81</xdr:col>
      <xdr:colOff>50800</xdr:colOff>
      <xdr:row>40</xdr:row>
      <xdr:rowOff>148046</xdr:rowOff>
    </xdr:to>
    <xdr:cxnSp macro="">
      <xdr:nvCxnSpPr>
        <xdr:cNvPr id="437" name="直線コネクタ 436"/>
        <xdr:cNvCxnSpPr/>
      </xdr:nvCxnSpPr>
      <xdr:spPr>
        <a:xfrm>
          <a:off x="14592300" y="6963591"/>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51526</xdr:rowOff>
    </xdr:from>
    <xdr:to>
      <xdr:col>72</xdr:col>
      <xdr:colOff>38100</xdr:colOff>
      <xdr:row>33</xdr:row>
      <xdr:rowOff>153126</xdr:rowOff>
    </xdr:to>
    <xdr:sp macro="" textlink="">
      <xdr:nvSpPr>
        <xdr:cNvPr id="438" name="楕円 437"/>
        <xdr:cNvSpPr/>
      </xdr:nvSpPr>
      <xdr:spPr>
        <a:xfrm>
          <a:off x="13652500" y="5709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33</xdr:row>
      <xdr:rowOff>102326</xdr:rowOff>
    </xdr:from>
    <xdr:to>
      <xdr:col>76</xdr:col>
      <xdr:colOff>114300</xdr:colOff>
      <xdr:row>40</xdr:row>
      <xdr:rowOff>105591</xdr:rowOff>
    </xdr:to>
    <xdr:cxnSp macro="">
      <xdr:nvCxnSpPr>
        <xdr:cNvPr id="439" name="直線コネクタ 438"/>
        <xdr:cNvCxnSpPr/>
      </xdr:nvCxnSpPr>
      <xdr:spPr>
        <a:xfrm>
          <a:off x="13703300" y="5760176"/>
          <a:ext cx="889000" cy="12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33</xdr:row>
      <xdr:rowOff>79284</xdr:rowOff>
    </xdr:from>
    <xdr:to>
      <xdr:col>67</xdr:col>
      <xdr:colOff>101600</xdr:colOff>
      <xdr:row>34</xdr:row>
      <xdr:rowOff>9434</xdr:rowOff>
    </xdr:to>
    <xdr:sp macro="" textlink="">
      <xdr:nvSpPr>
        <xdr:cNvPr id="440" name="楕円 439"/>
        <xdr:cNvSpPr/>
      </xdr:nvSpPr>
      <xdr:spPr>
        <a:xfrm>
          <a:off x="12763500" y="5737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33</xdr:row>
      <xdr:rowOff>102326</xdr:rowOff>
    </xdr:from>
    <xdr:to>
      <xdr:col>71</xdr:col>
      <xdr:colOff>177800</xdr:colOff>
      <xdr:row>33</xdr:row>
      <xdr:rowOff>130084</xdr:rowOff>
    </xdr:to>
    <xdr:cxnSp macro="">
      <xdr:nvCxnSpPr>
        <xdr:cNvPr id="441" name="直線コネクタ 440"/>
        <xdr:cNvCxnSpPr/>
      </xdr:nvCxnSpPr>
      <xdr:spPr>
        <a:xfrm flipV="1">
          <a:off x="12814300" y="5760176"/>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29227</xdr:rowOff>
    </xdr:from>
    <xdr:ext cx="405111" cy="259045"/>
    <xdr:sp macro="" textlink="">
      <xdr:nvSpPr>
        <xdr:cNvPr id="442" name="n_1aveValue【認定こども園・幼稚園・保育所】&#10;有形固定資産減価償却率"/>
        <xdr:cNvSpPr txBox="1"/>
      </xdr:nvSpPr>
      <xdr:spPr>
        <a:xfrm>
          <a:off x="15266044" y="637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42290</xdr:rowOff>
    </xdr:from>
    <xdr:ext cx="405111" cy="259045"/>
    <xdr:sp macro="" textlink="">
      <xdr:nvSpPr>
        <xdr:cNvPr id="443" name="n_2aveValue【認定こども園・幼稚園・保育所】&#10;有形固定資産減価償却率"/>
        <xdr:cNvSpPr txBox="1"/>
      </xdr:nvSpPr>
      <xdr:spPr>
        <a:xfrm>
          <a:off x="14389744" y="638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561</xdr:rowOff>
    </xdr:from>
    <xdr:ext cx="405111" cy="259045"/>
    <xdr:sp macro="" textlink="">
      <xdr:nvSpPr>
        <xdr:cNvPr id="444" name="n_3aveValue【認定こども園・幼稚園・保育所】&#10;有形固定資産減価償却率"/>
        <xdr:cNvSpPr txBox="1"/>
      </xdr:nvSpPr>
      <xdr:spPr>
        <a:xfrm>
          <a:off x="13500744" y="668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167112</xdr:rowOff>
    </xdr:from>
    <xdr:ext cx="405111" cy="259045"/>
    <xdr:sp macro="" textlink="">
      <xdr:nvSpPr>
        <xdr:cNvPr id="445" name="n_4aveValue【認定こども園・幼稚園・保育所】&#10;有形固定資産減価償却率"/>
        <xdr:cNvSpPr txBox="1"/>
      </xdr:nvSpPr>
      <xdr:spPr>
        <a:xfrm>
          <a:off x="12611744" y="6682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18523</xdr:rowOff>
    </xdr:from>
    <xdr:ext cx="405111" cy="259045"/>
    <xdr:sp macro="" textlink="">
      <xdr:nvSpPr>
        <xdr:cNvPr id="446" name="n_1mainValue【認定こども園・幼稚園・保育所】&#10;有形固定資産減価償却率"/>
        <xdr:cNvSpPr txBox="1"/>
      </xdr:nvSpPr>
      <xdr:spPr>
        <a:xfrm>
          <a:off x="15266044" y="7047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147518</xdr:rowOff>
    </xdr:from>
    <xdr:ext cx="405111" cy="259045"/>
    <xdr:sp macro="" textlink="">
      <xdr:nvSpPr>
        <xdr:cNvPr id="447" name="n_2mainValue【認定こども園・幼稚園・保育所】&#10;有形固定資産減価償却率"/>
        <xdr:cNvSpPr txBox="1"/>
      </xdr:nvSpPr>
      <xdr:spPr>
        <a:xfrm>
          <a:off x="14389744" y="70055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31</xdr:row>
      <xdr:rowOff>169653</xdr:rowOff>
    </xdr:from>
    <xdr:ext cx="340478" cy="259045"/>
    <xdr:sp macro="" textlink="">
      <xdr:nvSpPr>
        <xdr:cNvPr id="448" name="n_3mainValue【認定こども園・幼稚園・保育所】&#10;有形固定資産減価償却率"/>
        <xdr:cNvSpPr txBox="1"/>
      </xdr:nvSpPr>
      <xdr:spPr>
        <a:xfrm>
          <a:off x="13533061" y="548460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71061</xdr:colOff>
      <xdr:row>32</xdr:row>
      <xdr:rowOff>25961</xdr:rowOff>
    </xdr:from>
    <xdr:ext cx="340478" cy="259045"/>
    <xdr:sp macro="" textlink="">
      <xdr:nvSpPr>
        <xdr:cNvPr id="449" name="n_4mainValue【認定こども園・幼稚園・保育所】&#10;有形固定資産減価償却率"/>
        <xdr:cNvSpPr txBox="1"/>
      </xdr:nvSpPr>
      <xdr:spPr>
        <a:xfrm>
          <a:off x="12644061" y="551236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0" name="正方形/長方形 44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1" name="正方形/長方形 45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2" name="正方形/長方形 45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3" name="正方形/長方形 45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4" name="正方形/長方形 45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5" name="正方形/長方形 45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6" name="正方形/長方形 45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7" name="正方形/長方形 45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8" name="テキスト ボックス 45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9" name="直線コネクタ 45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0" name="直線コネクタ 459"/>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1" name="テキスト ボックス 460"/>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2" name="直線コネクタ 461"/>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3" name="テキスト ボックス 462"/>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4" name="直線コネクタ 463"/>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5" name="テキスト ボックス 464"/>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6" name="直線コネクタ 465"/>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7" name="テキスト ボックス 466"/>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8" name="直線コネクタ 46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9" name="テキスト ボックス 468"/>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0"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14478</xdr:rowOff>
    </xdr:from>
    <xdr:to>
      <xdr:col>116</xdr:col>
      <xdr:colOff>62864</xdr:colOff>
      <xdr:row>41</xdr:row>
      <xdr:rowOff>92202</xdr:rowOff>
    </xdr:to>
    <xdr:cxnSp macro="">
      <xdr:nvCxnSpPr>
        <xdr:cNvPr id="471" name="直線コネクタ 470"/>
        <xdr:cNvCxnSpPr/>
      </xdr:nvCxnSpPr>
      <xdr:spPr>
        <a:xfrm flipV="1">
          <a:off x="22160864" y="5672328"/>
          <a:ext cx="0" cy="1449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96029</xdr:rowOff>
    </xdr:from>
    <xdr:ext cx="469744" cy="259045"/>
    <xdr:sp macro="" textlink="">
      <xdr:nvSpPr>
        <xdr:cNvPr id="472" name="【認定こども園・幼稚園・保育所】&#10;一人当たり面積最小値テキスト"/>
        <xdr:cNvSpPr txBox="1"/>
      </xdr:nvSpPr>
      <xdr:spPr>
        <a:xfrm>
          <a:off x="22199600" y="712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92202</xdr:rowOff>
    </xdr:from>
    <xdr:to>
      <xdr:col>116</xdr:col>
      <xdr:colOff>152400</xdr:colOff>
      <xdr:row>41</xdr:row>
      <xdr:rowOff>92202</xdr:rowOff>
    </xdr:to>
    <xdr:cxnSp macro="">
      <xdr:nvCxnSpPr>
        <xdr:cNvPr id="473" name="直線コネクタ 472"/>
        <xdr:cNvCxnSpPr/>
      </xdr:nvCxnSpPr>
      <xdr:spPr>
        <a:xfrm>
          <a:off x="22072600" y="712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132605</xdr:rowOff>
    </xdr:from>
    <xdr:ext cx="469744" cy="259045"/>
    <xdr:sp macro="" textlink="">
      <xdr:nvSpPr>
        <xdr:cNvPr id="474" name="【認定こども園・幼稚園・保育所】&#10;一人当たり面積最大値テキスト"/>
        <xdr:cNvSpPr txBox="1"/>
      </xdr:nvSpPr>
      <xdr:spPr>
        <a:xfrm>
          <a:off x="22199600" y="544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14478</xdr:rowOff>
    </xdr:from>
    <xdr:to>
      <xdr:col>116</xdr:col>
      <xdr:colOff>152400</xdr:colOff>
      <xdr:row>33</xdr:row>
      <xdr:rowOff>14478</xdr:rowOff>
    </xdr:to>
    <xdr:cxnSp macro="">
      <xdr:nvCxnSpPr>
        <xdr:cNvPr id="475" name="直線コネクタ 474"/>
        <xdr:cNvCxnSpPr/>
      </xdr:nvCxnSpPr>
      <xdr:spPr>
        <a:xfrm>
          <a:off x="22072600" y="56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132859</xdr:rowOff>
    </xdr:from>
    <xdr:ext cx="469744" cy="259045"/>
    <xdr:sp macro="" textlink="">
      <xdr:nvSpPr>
        <xdr:cNvPr id="476" name="【認定こども園・幼稚園・保育所】&#10;一人当たり面積平均値テキスト"/>
        <xdr:cNvSpPr txBox="1"/>
      </xdr:nvSpPr>
      <xdr:spPr>
        <a:xfrm>
          <a:off x="22199600" y="63050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109982</xdr:rowOff>
    </xdr:from>
    <xdr:to>
      <xdr:col>116</xdr:col>
      <xdr:colOff>114300</xdr:colOff>
      <xdr:row>38</xdr:row>
      <xdr:rowOff>40132</xdr:rowOff>
    </xdr:to>
    <xdr:sp macro="" textlink="">
      <xdr:nvSpPr>
        <xdr:cNvPr id="477" name="フローチャート: 判断 476"/>
        <xdr:cNvSpPr/>
      </xdr:nvSpPr>
      <xdr:spPr>
        <a:xfrm>
          <a:off x="22110700" y="645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68834</xdr:rowOff>
    </xdr:from>
    <xdr:to>
      <xdr:col>112</xdr:col>
      <xdr:colOff>38100</xdr:colOff>
      <xdr:row>37</xdr:row>
      <xdr:rowOff>170435</xdr:rowOff>
    </xdr:to>
    <xdr:sp macro="" textlink="">
      <xdr:nvSpPr>
        <xdr:cNvPr id="478" name="フローチャート: 判断 477"/>
        <xdr:cNvSpPr/>
      </xdr:nvSpPr>
      <xdr:spPr>
        <a:xfrm>
          <a:off x="21272500" y="64124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77978</xdr:rowOff>
    </xdr:from>
    <xdr:to>
      <xdr:col>107</xdr:col>
      <xdr:colOff>101600</xdr:colOff>
      <xdr:row>38</xdr:row>
      <xdr:rowOff>8128</xdr:rowOff>
    </xdr:to>
    <xdr:sp macro="" textlink="">
      <xdr:nvSpPr>
        <xdr:cNvPr id="479" name="フローチャート: 判断 478"/>
        <xdr:cNvSpPr/>
      </xdr:nvSpPr>
      <xdr:spPr>
        <a:xfrm>
          <a:off x="20383500" y="642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73406</xdr:rowOff>
    </xdr:from>
    <xdr:to>
      <xdr:col>102</xdr:col>
      <xdr:colOff>165100</xdr:colOff>
      <xdr:row>38</xdr:row>
      <xdr:rowOff>3556</xdr:rowOff>
    </xdr:to>
    <xdr:sp macro="" textlink="">
      <xdr:nvSpPr>
        <xdr:cNvPr id="480" name="フローチャート: 判断 479"/>
        <xdr:cNvSpPr/>
      </xdr:nvSpPr>
      <xdr:spPr>
        <a:xfrm>
          <a:off x="19494500" y="6417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37</xdr:row>
      <xdr:rowOff>96266</xdr:rowOff>
    </xdr:from>
    <xdr:to>
      <xdr:col>98</xdr:col>
      <xdr:colOff>38100</xdr:colOff>
      <xdr:row>38</xdr:row>
      <xdr:rowOff>26415</xdr:rowOff>
    </xdr:to>
    <xdr:sp macro="" textlink="">
      <xdr:nvSpPr>
        <xdr:cNvPr id="481" name="フローチャート: 判断 480"/>
        <xdr:cNvSpPr/>
      </xdr:nvSpPr>
      <xdr:spPr>
        <a:xfrm>
          <a:off x="18605500" y="643991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2" name="テキスト ボックス 48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3" name="テキスト ボックス 48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4" name="テキスト ボックス 48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5" name="テキスト ボックス 48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6" name="テキスト ボックス 48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41402</xdr:rowOff>
    </xdr:from>
    <xdr:to>
      <xdr:col>116</xdr:col>
      <xdr:colOff>114300</xdr:colOff>
      <xdr:row>41</xdr:row>
      <xdr:rowOff>143002</xdr:rowOff>
    </xdr:to>
    <xdr:sp macro="" textlink="">
      <xdr:nvSpPr>
        <xdr:cNvPr id="487" name="楕円 486"/>
        <xdr:cNvSpPr/>
      </xdr:nvSpPr>
      <xdr:spPr>
        <a:xfrm>
          <a:off x="22110700" y="707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127779</xdr:rowOff>
    </xdr:from>
    <xdr:ext cx="469744" cy="259045"/>
    <xdr:sp macro="" textlink="">
      <xdr:nvSpPr>
        <xdr:cNvPr id="488" name="【認定こども園・幼稚園・保育所】&#10;一人当たり面積該当値テキスト"/>
        <xdr:cNvSpPr txBox="1"/>
      </xdr:nvSpPr>
      <xdr:spPr>
        <a:xfrm>
          <a:off x="22199600" y="6985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41402</xdr:rowOff>
    </xdr:from>
    <xdr:to>
      <xdr:col>112</xdr:col>
      <xdr:colOff>38100</xdr:colOff>
      <xdr:row>41</xdr:row>
      <xdr:rowOff>143002</xdr:rowOff>
    </xdr:to>
    <xdr:sp macro="" textlink="">
      <xdr:nvSpPr>
        <xdr:cNvPr id="489" name="楕円 488"/>
        <xdr:cNvSpPr/>
      </xdr:nvSpPr>
      <xdr:spPr>
        <a:xfrm>
          <a:off x="21272500" y="707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92202</xdr:rowOff>
    </xdr:from>
    <xdr:to>
      <xdr:col>116</xdr:col>
      <xdr:colOff>63500</xdr:colOff>
      <xdr:row>41</xdr:row>
      <xdr:rowOff>92202</xdr:rowOff>
    </xdr:to>
    <xdr:cxnSp macro="">
      <xdr:nvCxnSpPr>
        <xdr:cNvPr id="490" name="直線コネクタ 489"/>
        <xdr:cNvCxnSpPr/>
      </xdr:nvCxnSpPr>
      <xdr:spPr>
        <a:xfrm>
          <a:off x="21323300" y="712165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41402</xdr:rowOff>
    </xdr:from>
    <xdr:to>
      <xdr:col>107</xdr:col>
      <xdr:colOff>101600</xdr:colOff>
      <xdr:row>41</xdr:row>
      <xdr:rowOff>143002</xdr:rowOff>
    </xdr:to>
    <xdr:sp macro="" textlink="">
      <xdr:nvSpPr>
        <xdr:cNvPr id="491" name="楕円 490"/>
        <xdr:cNvSpPr/>
      </xdr:nvSpPr>
      <xdr:spPr>
        <a:xfrm>
          <a:off x="20383500" y="707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92202</xdr:rowOff>
    </xdr:from>
    <xdr:to>
      <xdr:col>111</xdr:col>
      <xdr:colOff>177800</xdr:colOff>
      <xdr:row>41</xdr:row>
      <xdr:rowOff>92202</xdr:rowOff>
    </xdr:to>
    <xdr:cxnSp macro="">
      <xdr:nvCxnSpPr>
        <xdr:cNvPr id="492" name="直線コネクタ 491"/>
        <xdr:cNvCxnSpPr/>
      </xdr:nvCxnSpPr>
      <xdr:spPr>
        <a:xfrm>
          <a:off x="20434300" y="71216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64262</xdr:rowOff>
    </xdr:from>
    <xdr:to>
      <xdr:col>102</xdr:col>
      <xdr:colOff>165100</xdr:colOff>
      <xdr:row>41</xdr:row>
      <xdr:rowOff>165862</xdr:rowOff>
    </xdr:to>
    <xdr:sp macro="" textlink="">
      <xdr:nvSpPr>
        <xdr:cNvPr id="493" name="楕円 492"/>
        <xdr:cNvSpPr/>
      </xdr:nvSpPr>
      <xdr:spPr>
        <a:xfrm>
          <a:off x="19494500" y="7093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92202</xdr:rowOff>
    </xdr:from>
    <xdr:to>
      <xdr:col>107</xdr:col>
      <xdr:colOff>50800</xdr:colOff>
      <xdr:row>41</xdr:row>
      <xdr:rowOff>115062</xdr:rowOff>
    </xdr:to>
    <xdr:cxnSp macro="">
      <xdr:nvCxnSpPr>
        <xdr:cNvPr id="494" name="直線コネクタ 493"/>
        <xdr:cNvCxnSpPr/>
      </xdr:nvCxnSpPr>
      <xdr:spPr>
        <a:xfrm flipV="1">
          <a:off x="19545300" y="712165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64262</xdr:rowOff>
    </xdr:from>
    <xdr:to>
      <xdr:col>98</xdr:col>
      <xdr:colOff>38100</xdr:colOff>
      <xdr:row>41</xdr:row>
      <xdr:rowOff>165862</xdr:rowOff>
    </xdr:to>
    <xdr:sp macro="" textlink="">
      <xdr:nvSpPr>
        <xdr:cNvPr id="495" name="楕円 494"/>
        <xdr:cNvSpPr/>
      </xdr:nvSpPr>
      <xdr:spPr>
        <a:xfrm>
          <a:off x="18605500" y="7093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115062</xdr:rowOff>
    </xdr:from>
    <xdr:to>
      <xdr:col>102</xdr:col>
      <xdr:colOff>114300</xdr:colOff>
      <xdr:row>41</xdr:row>
      <xdr:rowOff>115062</xdr:rowOff>
    </xdr:to>
    <xdr:cxnSp macro="">
      <xdr:nvCxnSpPr>
        <xdr:cNvPr id="496" name="直線コネクタ 495"/>
        <xdr:cNvCxnSpPr/>
      </xdr:nvCxnSpPr>
      <xdr:spPr>
        <a:xfrm>
          <a:off x="18656300" y="71445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36</xdr:row>
      <xdr:rowOff>15511</xdr:rowOff>
    </xdr:from>
    <xdr:ext cx="469744" cy="259045"/>
    <xdr:sp macro="" textlink="">
      <xdr:nvSpPr>
        <xdr:cNvPr id="497" name="n_1aveValue【認定こども園・幼稚園・保育所】&#10;一人当たり面積"/>
        <xdr:cNvSpPr txBox="1"/>
      </xdr:nvSpPr>
      <xdr:spPr>
        <a:xfrm>
          <a:off x="21075727" y="6187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24655</xdr:rowOff>
    </xdr:from>
    <xdr:ext cx="469744" cy="259045"/>
    <xdr:sp macro="" textlink="">
      <xdr:nvSpPr>
        <xdr:cNvPr id="498" name="n_2aveValue【認定こども園・幼稚園・保育所】&#10;一人当たり面積"/>
        <xdr:cNvSpPr txBox="1"/>
      </xdr:nvSpPr>
      <xdr:spPr>
        <a:xfrm>
          <a:off x="20199427" y="6196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20083</xdr:rowOff>
    </xdr:from>
    <xdr:ext cx="469744" cy="259045"/>
    <xdr:sp macro="" textlink="">
      <xdr:nvSpPr>
        <xdr:cNvPr id="499" name="n_3aveValue【認定こども園・幼稚園・保育所】&#10;一人当たり面積"/>
        <xdr:cNvSpPr txBox="1"/>
      </xdr:nvSpPr>
      <xdr:spPr>
        <a:xfrm>
          <a:off x="19310427" y="6192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42943</xdr:rowOff>
    </xdr:from>
    <xdr:ext cx="469744" cy="259045"/>
    <xdr:sp macro="" textlink="">
      <xdr:nvSpPr>
        <xdr:cNvPr id="500" name="n_4aveValue【認定こども園・幼稚園・保育所】&#10;一人当たり面積"/>
        <xdr:cNvSpPr txBox="1"/>
      </xdr:nvSpPr>
      <xdr:spPr>
        <a:xfrm>
          <a:off x="18421427" y="6215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134129</xdr:rowOff>
    </xdr:from>
    <xdr:ext cx="469744" cy="259045"/>
    <xdr:sp macro="" textlink="">
      <xdr:nvSpPr>
        <xdr:cNvPr id="501" name="n_1mainValue【認定こども園・幼稚園・保育所】&#10;一人当たり面積"/>
        <xdr:cNvSpPr txBox="1"/>
      </xdr:nvSpPr>
      <xdr:spPr>
        <a:xfrm>
          <a:off x="21075727" y="7163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134129</xdr:rowOff>
    </xdr:from>
    <xdr:ext cx="469744" cy="259045"/>
    <xdr:sp macro="" textlink="">
      <xdr:nvSpPr>
        <xdr:cNvPr id="502" name="n_2mainValue【認定こども園・幼稚園・保育所】&#10;一人当たり面積"/>
        <xdr:cNvSpPr txBox="1"/>
      </xdr:nvSpPr>
      <xdr:spPr>
        <a:xfrm>
          <a:off x="20199427" y="7163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156989</xdr:rowOff>
    </xdr:from>
    <xdr:ext cx="469744" cy="259045"/>
    <xdr:sp macro="" textlink="">
      <xdr:nvSpPr>
        <xdr:cNvPr id="503" name="n_3mainValue【認定こども園・幼稚園・保育所】&#10;一人当たり面積"/>
        <xdr:cNvSpPr txBox="1"/>
      </xdr:nvSpPr>
      <xdr:spPr>
        <a:xfrm>
          <a:off x="19310427" y="7186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156989</xdr:rowOff>
    </xdr:from>
    <xdr:ext cx="469744" cy="259045"/>
    <xdr:sp macro="" textlink="">
      <xdr:nvSpPr>
        <xdr:cNvPr id="504" name="n_4mainValue【認定こども園・幼稚園・保育所】&#10;一人当たり面積"/>
        <xdr:cNvSpPr txBox="1"/>
      </xdr:nvSpPr>
      <xdr:spPr>
        <a:xfrm>
          <a:off x="18421427" y="7186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5" name="正方形/長方形 50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6" name="正方形/長方形 50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7" name="正方形/長方形 50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8" name="正方形/長方形 50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9" name="正方形/長方形 50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0" name="正方形/長方形 50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1" name="正方形/長方形 51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2" name="正方形/長方形 51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3" name="テキスト ボックス 51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4" name="直線コネクタ 51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5" name="テキスト ボックス 514"/>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6" name="直線コネクタ 515"/>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17" name="テキスト ボックス 516"/>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8" name="直線コネクタ 517"/>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19" name="テキスト ボックス 518"/>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0" name="直線コネクタ 519"/>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1" name="テキスト ボックス 520"/>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2" name="直線コネクタ 521"/>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3" name="テキスト ボックス 522"/>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4" name="直線コネクタ 523"/>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5" name="テキスト ボックス 524"/>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6" name="直線コネクタ 525"/>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27" name="テキスト ボックス 526"/>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8" name="直線コネクタ 52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9" name="テキスト ボックス 528"/>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58783</xdr:rowOff>
    </xdr:from>
    <xdr:to>
      <xdr:col>85</xdr:col>
      <xdr:colOff>126364</xdr:colOff>
      <xdr:row>64</xdr:row>
      <xdr:rowOff>156754</xdr:rowOff>
    </xdr:to>
    <xdr:cxnSp macro="">
      <xdr:nvCxnSpPr>
        <xdr:cNvPr id="531" name="直線コネクタ 530"/>
        <xdr:cNvCxnSpPr/>
      </xdr:nvCxnSpPr>
      <xdr:spPr>
        <a:xfrm flipV="1">
          <a:off x="16318864" y="9659983"/>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160581</xdr:rowOff>
    </xdr:from>
    <xdr:ext cx="405111" cy="259045"/>
    <xdr:sp macro="" textlink="">
      <xdr:nvSpPr>
        <xdr:cNvPr id="532" name="【学校施設】&#10;有形固定資産減価償却率最小値テキスト"/>
        <xdr:cNvSpPr txBox="1"/>
      </xdr:nvSpPr>
      <xdr:spPr>
        <a:xfrm>
          <a:off x="16357600" y="11133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156754</xdr:rowOff>
    </xdr:from>
    <xdr:to>
      <xdr:col>86</xdr:col>
      <xdr:colOff>25400</xdr:colOff>
      <xdr:row>64</xdr:row>
      <xdr:rowOff>156754</xdr:rowOff>
    </xdr:to>
    <xdr:cxnSp macro="">
      <xdr:nvCxnSpPr>
        <xdr:cNvPr id="533" name="直線コネクタ 532"/>
        <xdr:cNvCxnSpPr/>
      </xdr:nvCxnSpPr>
      <xdr:spPr>
        <a:xfrm>
          <a:off x="16230600" y="11129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5460</xdr:rowOff>
    </xdr:from>
    <xdr:ext cx="405111" cy="259045"/>
    <xdr:sp macro="" textlink="">
      <xdr:nvSpPr>
        <xdr:cNvPr id="534" name="【学校施設】&#10;有形固定資産減価償却率最大値テキスト"/>
        <xdr:cNvSpPr txBox="1"/>
      </xdr:nvSpPr>
      <xdr:spPr>
        <a:xfrm>
          <a:off x="16357600" y="9435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58783</xdr:rowOff>
    </xdr:from>
    <xdr:to>
      <xdr:col>86</xdr:col>
      <xdr:colOff>25400</xdr:colOff>
      <xdr:row>56</xdr:row>
      <xdr:rowOff>58783</xdr:rowOff>
    </xdr:to>
    <xdr:cxnSp macro="">
      <xdr:nvCxnSpPr>
        <xdr:cNvPr id="535" name="直線コネクタ 534"/>
        <xdr:cNvCxnSpPr/>
      </xdr:nvCxnSpPr>
      <xdr:spPr>
        <a:xfrm>
          <a:off x="16230600" y="9659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166387</xdr:rowOff>
    </xdr:from>
    <xdr:ext cx="405111" cy="259045"/>
    <xdr:sp macro="" textlink="">
      <xdr:nvSpPr>
        <xdr:cNvPr id="536" name="【学校施設】&#10;有形固定資産減価償却率平均値テキスト"/>
        <xdr:cNvSpPr txBox="1"/>
      </xdr:nvSpPr>
      <xdr:spPr>
        <a:xfrm>
          <a:off x="16357600" y="10110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143510</xdr:rowOff>
    </xdr:from>
    <xdr:to>
      <xdr:col>85</xdr:col>
      <xdr:colOff>177800</xdr:colOff>
      <xdr:row>60</xdr:row>
      <xdr:rowOff>73660</xdr:rowOff>
    </xdr:to>
    <xdr:sp macro="" textlink="">
      <xdr:nvSpPr>
        <xdr:cNvPr id="537" name="フローチャート: 判断 536"/>
        <xdr:cNvSpPr/>
      </xdr:nvSpPr>
      <xdr:spPr>
        <a:xfrm>
          <a:off x="162687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104322</xdr:rowOff>
    </xdr:from>
    <xdr:to>
      <xdr:col>81</xdr:col>
      <xdr:colOff>101600</xdr:colOff>
      <xdr:row>60</xdr:row>
      <xdr:rowOff>34472</xdr:rowOff>
    </xdr:to>
    <xdr:sp macro="" textlink="">
      <xdr:nvSpPr>
        <xdr:cNvPr id="538" name="フローチャート: 判断 537"/>
        <xdr:cNvSpPr/>
      </xdr:nvSpPr>
      <xdr:spPr>
        <a:xfrm>
          <a:off x="15430500" y="1021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84727</xdr:rowOff>
    </xdr:from>
    <xdr:to>
      <xdr:col>76</xdr:col>
      <xdr:colOff>165100</xdr:colOff>
      <xdr:row>60</xdr:row>
      <xdr:rowOff>14877</xdr:rowOff>
    </xdr:to>
    <xdr:sp macro="" textlink="">
      <xdr:nvSpPr>
        <xdr:cNvPr id="539" name="フローチャート: 判断 538"/>
        <xdr:cNvSpPr/>
      </xdr:nvSpPr>
      <xdr:spPr>
        <a:xfrm>
          <a:off x="145415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65133</xdr:rowOff>
    </xdr:from>
    <xdr:to>
      <xdr:col>72</xdr:col>
      <xdr:colOff>38100</xdr:colOff>
      <xdr:row>59</xdr:row>
      <xdr:rowOff>166733</xdr:rowOff>
    </xdr:to>
    <xdr:sp macro="" textlink="">
      <xdr:nvSpPr>
        <xdr:cNvPr id="540" name="フローチャート: 判断 539"/>
        <xdr:cNvSpPr/>
      </xdr:nvSpPr>
      <xdr:spPr>
        <a:xfrm>
          <a:off x="136525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35741</xdr:rowOff>
    </xdr:from>
    <xdr:to>
      <xdr:col>67</xdr:col>
      <xdr:colOff>101600</xdr:colOff>
      <xdr:row>59</xdr:row>
      <xdr:rowOff>137341</xdr:rowOff>
    </xdr:to>
    <xdr:sp macro="" textlink="">
      <xdr:nvSpPr>
        <xdr:cNvPr id="541" name="フローチャート: 判断 540"/>
        <xdr:cNvSpPr/>
      </xdr:nvSpPr>
      <xdr:spPr>
        <a:xfrm>
          <a:off x="12763500" y="1015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2" name="テキスト ボックス 54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3" name="テキスト ボックス 54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4" name="テキスト ボックス 54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5" name="テキスト ボックス 54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6" name="テキスト ボックス 54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158206</xdr:rowOff>
    </xdr:from>
    <xdr:to>
      <xdr:col>85</xdr:col>
      <xdr:colOff>177800</xdr:colOff>
      <xdr:row>61</xdr:row>
      <xdr:rowOff>88356</xdr:rowOff>
    </xdr:to>
    <xdr:sp macro="" textlink="">
      <xdr:nvSpPr>
        <xdr:cNvPr id="547" name="楕円 546"/>
        <xdr:cNvSpPr/>
      </xdr:nvSpPr>
      <xdr:spPr>
        <a:xfrm>
          <a:off x="16268700" y="1044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136633</xdr:rowOff>
    </xdr:from>
    <xdr:ext cx="405111" cy="259045"/>
    <xdr:sp macro="" textlink="">
      <xdr:nvSpPr>
        <xdr:cNvPr id="548" name="【学校施設】&#10;有形固定資産減価償却率該当値テキスト"/>
        <xdr:cNvSpPr txBox="1"/>
      </xdr:nvSpPr>
      <xdr:spPr>
        <a:xfrm>
          <a:off x="16357600" y="1042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128815</xdr:rowOff>
    </xdr:from>
    <xdr:to>
      <xdr:col>81</xdr:col>
      <xdr:colOff>101600</xdr:colOff>
      <xdr:row>61</xdr:row>
      <xdr:rowOff>58965</xdr:rowOff>
    </xdr:to>
    <xdr:sp macro="" textlink="">
      <xdr:nvSpPr>
        <xdr:cNvPr id="549" name="楕円 548"/>
        <xdr:cNvSpPr/>
      </xdr:nvSpPr>
      <xdr:spPr>
        <a:xfrm>
          <a:off x="15430500" y="1041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8165</xdr:rowOff>
    </xdr:from>
    <xdr:to>
      <xdr:col>85</xdr:col>
      <xdr:colOff>127000</xdr:colOff>
      <xdr:row>61</xdr:row>
      <xdr:rowOff>37556</xdr:rowOff>
    </xdr:to>
    <xdr:cxnSp macro="">
      <xdr:nvCxnSpPr>
        <xdr:cNvPr id="550" name="直線コネクタ 549"/>
        <xdr:cNvCxnSpPr/>
      </xdr:nvCxnSpPr>
      <xdr:spPr>
        <a:xfrm>
          <a:off x="15481300" y="10466615"/>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83094</xdr:rowOff>
    </xdr:from>
    <xdr:to>
      <xdr:col>76</xdr:col>
      <xdr:colOff>165100</xdr:colOff>
      <xdr:row>61</xdr:row>
      <xdr:rowOff>13244</xdr:rowOff>
    </xdr:to>
    <xdr:sp macro="" textlink="">
      <xdr:nvSpPr>
        <xdr:cNvPr id="551" name="楕円 550"/>
        <xdr:cNvSpPr/>
      </xdr:nvSpPr>
      <xdr:spPr>
        <a:xfrm>
          <a:off x="14541500" y="1037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133894</xdr:rowOff>
    </xdr:from>
    <xdr:to>
      <xdr:col>81</xdr:col>
      <xdr:colOff>50800</xdr:colOff>
      <xdr:row>61</xdr:row>
      <xdr:rowOff>8165</xdr:rowOff>
    </xdr:to>
    <xdr:cxnSp macro="">
      <xdr:nvCxnSpPr>
        <xdr:cNvPr id="552" name="直線コネクタ 551"/>
        <xdr:cNvCxnSpPr/>
      </xdr:nvCxnSpPr>
      <xdr:spPr>
        <a:xfrm>
          <a:off x="14592300" y="10420894"/>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163104</xdr:rowOff>
    </xdr:from>
    <xdr:to>
      <xdr:col>72</xdr:col>
      <xdr:colOff>38100</xdr:colOff>
      <xdr:row>60</xdr:row>
      <xdr:rowOff>93254</xdr:rowOff>
    </xdr:to>
    <xdr:sp macro="" textlink="">
      <xdr:nvSpPr>
        <xdr:cNvPr id="553" name="楕円 552"/>
        <xdr:cNvSpPr/>
      </xdr:nvSpPr>
      <xdr:spPr>
        <a:xfrm>
          <a:off x="13652500" y="10278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42454</xdr:rowOff>
    </xdr:from>
    <xdr:to>
      <xdr:col>76</xdr:col>
      <xdr:colOff>114300</xdr:colOff>
      <xdr:row>60</xdr:row>
      <xdr:rowOff>133894</xdr:rowOff>
    </xdr:to>
    <xdr:cxnSp macro="">
      <xdr:nvCxnSpPr>
        <xdr:cNvPr id="554" name="直線コネクタ 553"/>
        <xdr:cNvCxnSpPr/>
      </xdr:nvCxnSpPr>
      <xdr:spPr>
        <a:xfrm>
          <a:off x="13703300" y="10329454"/>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163104</xdr:rowOff>
    </xdr:from>
    <xdr:to>
      <xdr:col>67</xdr:col>
      <xdr:colOff>101600</xdr:colOff>
      <xdr:row>60</xdr:row>
      <xdr:rowOff>93254</xdr:rowOff>
    </xdr:to>
    <xdr:sp macro="" textlink="">
      <xdr:nvSpPr>
        <xdr:cNvPr id="555" name="楕円 554"/>
        <xdr:cNvSpPr/>
      </xdr:nvSpPr>
      <xdr:spPr>
        <a:xfrm>
          <a:off x="12763500" y="10278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42454</xdr:rowOff>
    </xdr:from>
    <xdr:to>
      <xdr:col>71</xdr:col>
      <xdr:colOff>177800</xdr:colOff>
      <xdr:row>60</xdr:row>
      <xdr:rowOff>42454</xdr:rowOff>
    </xdr:to>
    <xdr:cxnSp macro="">
      <xdr:nvCxnSpPr>
        <xdr:cNvPr id="556" name="直線コネクタ 555"/>
        <xdr:cNvCxnSpPr/>
      </xdr:nvCxnSpPr>
      <xdr:spPr>
        <a:xfrm>
          <a:off x="12814300" y="1032945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50999</xdr:rowOff>
    </xdr:from>
    <xdr:ext cx="405111" cy="259045"/>
    <xdr:sp macro="" textlink="">
      <xdr:nvSpPr>
        <xdr:cNvPr id="557" name="n_1aveValue【学校施設】&#10;有形固定資産減価償却率"/>
        <xdr:cNvSpPr txBox="1"/>
      </xdr:nvSpPr>
      <xdr:spPr>
        <a:xfrm>
          <a:off x="15266044" y="9995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31404</xdr:rowOff>
    </xdr:from>
    <xdr:ext cx="405111" cy="259045"/>
    <xdr:sp macro="" textlink="">
      <xdr:nvSpPr>
        <xdr:cNvPr id="558" name="n_2aveValue【学校施設】&#10;有形固定資産減価償却率"/>
        <xdr:cNvSpPr txBox="1"/>
      </xdr:nvSpPr>
      <xdr:spPr>
        <a:xfrm>
          <a:off x="14389744" y="997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11810</xdr:rowOff>
    </xdr:from>
    <xdr:ext cx="405111" cy="259045"/>
    <xdr:sp macro="" textlink="">
      <xdr:nvSpPr>
        <xdr:cNvPr id="559" name="n_3aveValue【学校施設】&#10;有形固定資産減価償却率"/>
        <xdr:cNvSpPr txBox="1"/>
      </xdr:nvSpPr>
      <xdr:spPr>
        <a:xfrm>
          <a:off x="13500744" y="9955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153868</xdr:rowOff>
    </xdr:from>
    <xdr:ext cx="405111" cy="259045"/>
    <xdr:sp macro="" textlink="">
      <xdr:nvSpPr>
        <xdr:cNvPr id="560" name="n_4aveValue【学校施設】&#10;有形固定資産減価償却率"/>
        <xdr:cNvSpPr txBox="1"/>
      </xdr:nvSpPr>
      <xdr:spPr>
        <a:xfrm>
          <a:off x="12611744" y="99265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50092</xdr:rowOff>
    </xdr:from>
    <xdr:ext cx="405111" cy="259045"/>
    <xdr:sp macro="" textlink="">
      <xdr:nvSpPr>
        <xdr:cNvPr id="561" name="n_1mainValue【学校施設】&#10;有形固定資産減価償却率"/>
        <xdr:cNvSpPr txBox="1"/>
      </xdr:nvSpPr>
      <xdr:spPr>
        <a:xfrm>
          <a:off x="15266044" y="1050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4371</xdr:rowOff>
    </xdr:from>
    <xdr:ext cx="405111" cy="259045"/>
    <xdr:sp macro="" textlink="">
      <xdr:nvSpPr>
        <xdr:cNvPr id="562" name="n_2mainValue【学校施設】&#10;有形固定資産減価償却率"/>
        <xdr:cNvSpPr txBox="1"/>
      </xdr:nvSpPr>
      <xdr:spPr>
        <a:xfrm>
          <a:off x="14389744" y="1046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84381</xdr:rowOff>
    </xdr:from>
    <xdr:ext cx="405111" cy="259045"/>
    <xdr:sp macro="" textlink="">
      <xdr:nvSpPr>
        <xdr:cNvPr id="563" name="n_3mainValue【学校施設】&#10;有形固定資産減価償却率"/>
        <xdr:cNvSpPr txBox="1"/>
      </xdr:nvSpPr>
      <xdr:spPr>
        <a:xfrm>
          <a:off x="13500744" y="10371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84381</xdr:rowOff>
    </xdr:from>
    <xdr:ext cx="405111" cy="259045"/>
    <xdr:sp macro="" textlink="">
      <xdr:nvSpPr>
        <xdr:cNvPr id="564" name="n_4mainValue【学校施設】&#10;有形固定資産減価償却率"/>
        <xdr:cNvSpPr txBox="1"/>
      </xdr:nvSpPr>
      <xdr:spPr>
        <a:xfrm>
          <a:off x="12611744" y="10371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5" name="正方形/長方形 56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6" name="正方形/長方形 56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7" name="正方形/長方形 56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8" name="正方形/長方形 56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9" name="正方形/長方形 56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0" name="正方形/長方形 56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1" name="正方形/長方形 57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2" name="正方形/長方形 57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3" name="テキスト ボックス 57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4" name="直線コネクタ 57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5" name="直線コネクタ 574"/>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6" name="テキスト ボックス 575"/>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7" name="直線コネクタ 576"/>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8" name="テキスト ボックス 577"/>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9" name="直線コネクタ 578"/>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580" name="テキスト ボックス 579"/>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1" name="直線コネクタ 580"/>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582" name="テキスト ボックス 581"/>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3" name="直線コネクタ 582"/>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84" name="テキスト ボックス 583"/>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5" name="直線コネクタ 58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6" name="テキスト ボックス 585"/>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22251</xdr:rowOff>
    </xdr:from>
    <xdr:to>
      <xdr:col>116</xdr:col>
      <xdr:colOff>62864</xdr:colOff>
      <xdr:row>63</xdr:row>
      <xdr:rowOff>163906</xdr:rowOff>
    </xdr:to>
    <xdr:cxnSp macro="">
      <xdr:nvCxnSpPr>
        <xdr:cNvPr id="588" name="直線コネクタ 587"/>
        <xdr:cNvCxnSpPr/>
      </xdr:nvCxnSpPr>
      <xdr:spPr>
        <a:xfrm flipV="1">
          <a:off x="22160864" y="9452001"/>
          <a:ext cx="0" cy="1513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4030</xdr:rowOff>
    </xdr:from>
    <xdr:ext cx="469744" cy="259045"/>
    <xdr:sp macro="" textlink="">
      <xdr:nvSpPr>
        <xdr:cNvPr id="589" name="【学校施設】&#10;一人当たり面積最小値テキスト"/>
        <xdr:cNvSpPr txBox="1"/>
      </xdr:nvSpPr>
      <xdr:spPr>
        <a:xfrm>
          <a:off x="22199600" y="10976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163906</xdr:rowOff>
    </xdr:from>
    <xdr:to>
      <xdr:col>116</xdr:col>
      <xdr:colOff>152400</xdr:colOff>
      <xdr:row>63</xdr:row>
      <xdr:rowOff>163906</xdr:rowOff>
    </xdr:to>
    <xdr:cxnSp macro="">
      <xdr:nvCxnSpPr>
        <xdr:cNvPr id="590" name="直線コネクタ 589"/>
        <xdr:cNvCxnSpPr/>
      </xdr:nvCxnSpPr>
      <xdr:spPr>
        <a:xfrm>
          <a:off x="22072600" y="10965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140378</xdr:rowOff>
    </xdr:from>
    <xdr:ext cx="534377" cy="259045"/>
    <xdr:sp macro="" textlink="">
      <xdr:nvSpPr>
        <xdr:cNvPr id="591" name="【学校施設】&#10;一人当たり面積最大値テキスト"/>
        <xdr:cNvSpPr txBox="1"/>
      </xdr:nvSpPr>
      <xdr:spPr>
        <a:xfrm>
          <a:off x="22199600" y="9227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22251</xdr:rowOff>
    </xdr:from>
    <xdr:to>
      <xdr:col>116</xdr:col>
      <xdr:colOff>152400</xdr:colOff>
      <xdr:row>55</xdr:row>
      <xdr:rowOff>22251</xdr:rowOff>
    </xdr:to>
    <xdr:cxnSp macro="">
      <xdr:nvCxnSpPr>
        <xdr:cNvPr id="592" name="直線コネクタ 591"/>
        <xdr:cNvCxnSpPr/>
      </xdr:nvCxnSpPr>
      <xdr:spPr>
        <a:xfrm>
          <a:off x="22072600" y="945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92930</xdr:rowOff>
    </xdr:from>
    <xdr:ext cx="469744" cy="259045"/>
    <xdr:sp macro="" textlink="">
      <xdr:nvSpPr>
        <xdr:cNvPr id="593" name="【学校施設】&#10;一人当たり面積平均値テキスト"/>
        <xdr:cNvSpPr txBox="1"/>
      </xdr:nvSpPr>
      <xdr:spPr>
        <a:xfrm>
          <a:off x="22199600" y="107228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70053</xdr:rowOff>
    </xdr:from>
    <xdr:to>
      <xdr:col>116</xdr:col>
      <xdr:colOff>114300</xdr:colOff>
      <xdr:row>64</xdr:row>
      <xdr:rowOff>203</xdr:rowOff>
    </xdr:to>
    <xdr:sp macro="" textlink="">
      <xdr:nvSpPr>
        <xdr:cNvPr id="594" name="フローチャート: 判断 593"/>
        <xdr:cNvSpPr/>
      </xdr:nvSpPr>
      <xdr:spPr>
        <a:xfrm>
          <a:off x="22110700" y="10871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70434</xdr:rowOff>
    </xdr:from>
    <xdr:to>
      <xdr:col>112</xdr:col>
      <xdr:colOff>38100</xdr:colOff>
      <xdr:row>64</xdr:row>
      <xdr:rowOff>584</xdr:rowOff>
    </xdr:to>
    <xdr:sp macro="" textlink="">
      <xdr:nvSpPr>
        <xdr:cNvPr id="595" name="フローチャート: 判断 594"/>
        <xdr:cNvSpPr/>
      </xdr:nvSpPr>
      <xdr:spPr>
        <a:xfrm>
          <a:off x="21272500" y="10871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73787</xdr:rowOff>
    </xdr:from>
    <xdr:to>
      <xdr:col>107</xdr:col>
      <xdr:colOff>101600</xdr:colOff>
      <xdr:row>64</xdr:row>
      <xdr:rowOff>3937</xdr:rowOff>
    </xdr:to>
    <xdr:sp macro="" textlink="">
      <xdr:nvSpPr>
        <xdr:cNvPr id="596" name="フローチャート: 判断 595"/>
        <xdr:cNvSpPr/>
      </xdr:nvSpPr>
      <xdr:spPr>
        <a:xfrm>
          <a:off x="20383500" y="10875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75464</xdr:rowOff>
    </xdr:from>
    <xdr:to>
      <xdr:col>102</xdr:col>
      <xdr:colOff>165100</xdr:colOff>
      <xdr:row>64</xdr:row>
      <xdr:rowOff>5614</xdr:rowOff>
    </xdr:to>
    <xdr:sp macro="" textlink="">
      <xdr:nvSpPr>
        <xdr:cNvPr id="597" name="フローチャート: 判断 596"/>
        <xdr:cNvSpPr/>
      </xdr:nvSpPr>
      <xdr:spPr>
        <a:xfrm>
          <a:off x="19494500" y="10876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77750</xdr:rowOff>
    </xdr:from>
    <xdr:to>
      <xdr:col>98</xdr:col>
      <xdr:colOff>38100</xdr:colOff>
      <xdr:row>64</xdr:row>
      <xdr:rowOff>7900</xdr:rowOff>
    </xdr:to>
    <xdr:sp macro="" textlink="">
      <xdr:nvSpPr>
        <xdr:cNvPr id="598" name="フローチャート: 判断 597"/>
        <xdr:cNvSpPr/>
      </xdr:nvSpPr>
      <xdr:spPr>
        <a:xfrm>
          <a:off x="18605500" y="108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9" name="テキスト ボックス 59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0" name="テキスト ボックス 59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1" name="テキスト ボックス 60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2" name="テキスト ボックス 60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3" name="テキスト ボックス 60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92837</xdr:rowOff>
    </xdr:from>
    <xdr:to>
      <xdr:col>116</xdr:col>
      <xdr:colOff>114300</xdr:colOff>
      <xdr:row>64</xdr:row>
      <xdr:rowOff>22987</xdr:rowOff>
    </xdr:to>
    <xdr:sp macro="" textlink="">
      <xdr:nvSpPr>
        <xdr:cNvPr id="604" name="楕円 603"/>
        <xdr:cNvSpPr/>
      </xdr:nvSpPr>
      <xdr:spPr>
        <a:xfrm>
          <a:off x="22110700" y="10894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48480</xdr:rowOff>
    </xdr:from>
    <xdr:ext cx="469744" cy="259045"/>
    <xdr:sp macro="" textlink="">
      <xdr:nvSpPr>
        <xdr:cNvPr id="605" name="【学校施設】&#10;一人当たり面積該当値テキスト"/>
        <xdr:cNvSpPr txBox="1"/>
      </xdr:nvSpPr>
      <xdr:spPr>
        <a:xfrm>
          <a:off x="22199600" y="10849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93142</xdr:rowOff>
    </xdr:from>
    <xdr:to>
      <xdr:col>112</xdr:col>
      <xdr:colOff>38100</xdr:colOff>
      <xdr:row>64</xdr:row>
      <xdr:rowOff>23292</xdr:rowOff>
    </xdr:to>
    <xdr:sp macro="" textlink="">
      <xdr:nvSpPr>
        <xdr:cNvPr id="606" name="楕円 605"/>
        <xdr:cNvSpPr/>
      </xdr:nvSpPr>
      <xdr:spPr>
        <a:xfrm>
          <a:off x="21272500" y="10894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143637</xdr:rowOff>
    </xdr:from>
    <xdr:to>
      <xdr:col>116</xdr:col>
      <xdr:colOff>63500</xdr:colOff>
      <xdr:row>63</xdr:row>
      <xdr:rowOff>143942</xdr:rowOff>
    </xdr:to>
    <xdr:cxnSp macro="">
      <xdr:nvCxnSpPr>
        <xdr:cNvPr id="607" name="直線コネクタ 606"/>
        <xdr:cNvCxnSpPr/>
      </xdr:nvCxnSpPr>
      <xdr:spPr>
        <a:xfrm flipV="1">
          <a:off x="21323300" y="10944987"/>
          <a:ext cx="838200" cy="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92151</xdr:rowOff>
    </xdr:from>
    <xdr:to>
      <xdr:col>107</xdr:col>
      <xdr:colOff>101600</xdr:colOff>
      <xdr:row>64</xdr:row>
      <xdr:rowOff>22301</xdr:rowOff>
    </xdr:to>
    <xdr:sp macro="" textlink="">
      <xdr:nvSpPr>
        <xdr:cNvPr id="608" name="楕円 607"/>
        <xdr:cNvSpPr/>
      </xdr:nvSpPr>
      <xdr:spPr>
        <a:xfrm>
          <a:off x="20383500" y="10893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142951</xdr:rowOff>
    </xdr:from>
    <xdr:to>
      <xdr:col>111</xdr:col>
      <xdr:colOff>177800</xdr:colOff>
      <xdr:row>63</xdr:row>
      <xdr:rowOff>143942</xdr:rowOff>
    </xdr:to>
    <xdr:cxnSp macro="">
      <xdr:nvCxnSpPr>
        <xdr:cNvPr id="609" name="直線コネクタ 608"/>
        <xdr:cNvCxnSpPr/>
      </xdr:nvCxnSpPr>
      <xdr:spPr>
        <a:xfrm>
          <a:off x="20434300" y="10944301"/>
          <a:ext cx="889000" cy="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92761</xdr:rowOff>
    </xdr:from>
    <xdr:to>
      <xdr:col>102</xdr:col>
      <xdr:colOff>165100</xdr:colOff>
      <xdr:row>64</xdr:row>
      <xdr:rowOff>22911</xdr:rowOff>
    </xdr:to>
    <xdr:sp macro="" textlink="">
      <xdr:nvSpPr>
        <xdr:cNvPr id="610" name="楕円 609"/>
        <xdr:cNvSpPr/>
      </xdr:nvSpPr>
      <xdr:spPr>
        <a:xfrm>
          <a:off x="19494500" y="10894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142951</xdr:rowOff>
    </xdr:from>
    <xdr:to>
      <xdr:col>107</xdr:col>
      <xdr:colOff>50800</xdr:colOff>
      <xdr:row>63</xdr:row>
      <xdr:rowOff>143561</xdr:rowOff>
    </xdr:to>
    <xdr:cxnSp macro="">
      <xdr:nvCxnSpPr>
        <xdr:cNvPr id="611" name="直線コネクタ 610"/>
        <xdr:cNvCxnSpPr/>
      </xdr:nvCxnSpPr>
      <xdr:spPr>
        <a:xfrm flipV="1">
          <a:off x="19545300" y="10944301"/>
          <a:ext cx="889000" cy="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92990</xdr:rowOff>
    </xdr:from>
    <xdr:to>
      <xdr:col>98</xdr:col>
      <xdr:colOff>38100</xdr:colOff>
      <xdr:row>64</xdr:row>
      <xdr:rowOff>23140</xdr:rowOff>
    </xdr:to>
    <xdr:sp macro="" textlink="">
      <xdr:nvSpPr>
        <xdr:cNvPr id="612" name="楕円 611"/>
        <xdr:cNvSpPr/>
      </xdr:nvSpPr>
      <xdr:spPr>
        <a:xfrm>
          <a:off x="18605500" y="1089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143561</xdr:rowOff>
    </xdr:from>
    <xdr:to>
      <xdr:col>102</xdr:col>
      <xdr:colOff>114300</xdr:colOff>
      <xdr:row>63</xdr:row>
      <xdr:rowOff>143790</xdr:rowOff>
    </xdr:to>
    <xdr:cxnSp macro="">
      <xdr:nvCxnSpPr>
        <xdr:cNvPr id="613" name="直線コネクタ 612"/>
        <xdr:cNvCxnSpPr/>
      </xdr:nvCxnSpPr>
      <xdr:spPr>
        <a:xfrm flipV="1">
          <a:off x="18656300" y="10944911"/>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17111</xdr:rowOff>
    </xdr:from>
    <xdr:ext cx="469744" cy="259045"/>
    <xdr:sp macro="" textlink="">
      <xdr:nvSpPr>
        <xdr:cNvPr id="614" name="n_1aveValue【学校施設】&#10;一人当たり面積"/>
        <xdr:cNvSpPr txBox="1"/>
      </xdr:nvSpPr>
      <xdr:spPr>
        <a:xfrm>
          <a:off x="21075727" y="10647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20464</xdr:rowOff>
    </xdr:from>
    <xdr:ext cx="469744" cy="259045"/>
    <xdr:sp macro="" textlink="">
      <xdr:nvSpPr>
        <xdr:cNvPr id="615" name="n_2aveValue【学校施設】&#10;一人当たり面積"/>
        <xdr:cNvSpPr txBox="1"/>
      </xdr:nvSpPr>
      <xdr:spPr>
        <a:xfrm>
          <a:off x="20199427" y="10650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22141</xdr:rowOff>
    </xdr:from>
    <xdr:ext cx="469744" cy="259045"/>
    <xdr:sp macro="" textlink="">
      <xdr:nvSpPr>
        <xdr:cNvPr id="616" name="n_3aveValue【学校施設】&#10;一人当たり面積"/>
        <xdr:cNvSpPr txBox="1"/>
      </xdr:nvSpPr>
      <xdr:spPr>
        <a:xfrm>
          <a:off x="19310427" y="10652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24427</xdr:rowOff>
    </xdr:from>
    <xdr:ext cx="469744" cy="259045"/>
    <xdr:sp macro="" textlink="">
      <xdr:nvSpPr>
        <xdr:cNvPr id="617" name="n_4aveValue【学校施設】&#10;一人当たり面積"/>
        <xdr:cNvSpPr txBox="1"/>
      </xdr:nvSpPr>
      <xdr:spPr>
        <a:xfrm>
          <a:off x="18421427" y="106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14419</xdr:rowOff>
    </xdr:from>
    <xdr:ext cx="469744" cy="259045"/>
    <xdr:sp macro="" textlink="">
      <xdr:nvSpPr>
        <xdr:cNvPr id="618" name="n_1mainValue【学校施設】&#10;一人当たり面積"/>
        <xdr:cNvSpPr txBox="1"/>
      </xdr:nvSpPr>
      <xdr:spPr>
        <a:xfrm>
          <a:off x="21075727" y="10987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13428</xdr:rowOff>
    </xdr:from>
    <xdr:ext cx="469744" cy="259045"/>
    <xdr:sp macro="" textlink="">
      <xdr:nvSpPr>
        <xdr:cNvPr id="619" name="n_2mainValue【学校施設】&#10;一人当たり面積"/>
        <xdr:cNvSpPr txBox="1"/>
      </xdr:nvSpPr>
      <xdr:spPr>
        <a:xfrm>
          <a:off x="20199427" y="10986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14038</xdr:rowOff>
    </xdr:from>
    <xdr:ext cx="469744" cy="259045"/>
    <xdr:sp macro="" textlink="">
      <xdr:nvSpPr>
        <xdr:cNvPr id="620" name="n_3mainValue【学校施設】&#10;一人当たり面積"/>
        <xdr:cNvSpPr txBox="1"/>
      </xdr:nvSpPr>
      <xdr:spPr>
        <a:xfrm>
          <a:off x="19310427" y="10986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14267</xdr:rowOff>
    </xdr:from>
    <xdr:ext cx="469744" cy="259045"/>
    <xdr:sp macro="" textlink="">
      <xdr:nvSpPr>
        <xdr:cNvPr id="621" name="n_4mainValue【学校施設】&#10;一人当たり面積"/>
        <xdr:cNvSpPr txBox="1"/>
      </xdr:nvSpPr>
      <xdr:spPr>
        <a:xfrm>
          <a:off x="18421427" y="1098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2" name="正方形/長方形 62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3" name="正方形/長方形 62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4" name="正方形/長方形 62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5" name="正方形/長方形 62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6" name="正方形/長方形 62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7" name="正方形/長方形 62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8" name="正方形/長方形 62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9" name="正方形/長方形 628"/>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0" name="正方形/長方形 62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1" name="正方形/長方形 63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2" name="正方形/長方形 63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3" name="正方形/長方形 63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4" name="正方形/長方形 63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5" name="正方形/長方形 63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6" name="正方形/長方形 63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7" name="正方形/長方形 636"/>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38" name="正方形/長方形 63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9" name="正方形/長方形 63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0" name="正方形/長方形 63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1" name="正方形/長方形 64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2" name="正方形/長方形 64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3" name="正方形/長方形 64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4" name="正方形/長方形 64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5" name="正方形/長方形 64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6" name="テキスト ボックス 64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7" name="直線コネクタ 64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8" name="テキスト ボックス 647"/>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49" name="直線コネクタ 648"/>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50" name="テキスト ボックス 649"/>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1" name="直線コネクタ 650"/>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2" name="テキスト ボックス 651"/>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3" name="直線コネクタ 652"/>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4" name="テキスト ボックス 653"/>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5" name="直線コネクタ 654"/>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56" name="テキスト ボックス 655"/>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57" name="直線コネクタ 656"/>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58" name="テキスト ボックス 657"/>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9" name="直線コネクタ 65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60" name="テキスト ボックス 659"/>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1"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19050</xdr:rowOff>
    </xdr:from>
    <xdr:to>
      <xdr:col>85</xdr:col>
      <xdr:colOff>126364</xdr:colOff>
      <xdr:row>108</xdr:row>
      <xdr:rowOff>83820</xdr:rowOff>
    </xdr:to>
    <xdr:cxnSp macro="">
      <xdr:nvCxnSpPr>
        <xdr:cNvPr id="662" name="直線コネクタ 661"/>
        <xdr:cNvCxnSpPr/>
      </xdr:nvCxnSpPr>
      <xdr:spPr>
        <a:xfrm flipV="1">
          <a:off x="16318864" y="1733550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87647</xdr:rowOff>
    </xdr:from>
    <xdr:ext cx="405111" cy="259045"/>
    <xdr:sp macro="" textlink="">
      <xdr:nvSpPr>
        <xdr:cNvPr id="663" name="【公民館】&#10;有形固定資産減価償却率最小値テキスト"/>
        <xdr:cNvSpPr txBox="1"/>
      </xdr:nvSpPr>
      <xdr:spPr>
        <a:xfrm>
          <a:off x="16357600" y="1860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83820</xdr:rowOff>
    </xdr:from>
    <xdr:to>
      <xdr:col>86</xdr:col>
      <xdr:colOff>25400</xdr:colOff>
      <xdr:row>108</xdr:row>
      <xdr:rowOff>83820</xdr:rowOff>
    </xdr:to>
    <xdr:cxnSp macro="">
      <xdr:nvCxnSpPr>
        <xdr:cNvPr id="664" name="直線コネクタ 663"/>
        <xdr:cNvCxnSpPr/>
      </xdr:nvCxnSpPr>
      <xdr:spPr>
        <a:xfrm>
          <a:off x="16230600" y="1860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137177</xdr:rowOff>
    </xdr:from>
    <xdr:ext cx="405111" cy="259045"/>
    <xdr:sp macro="" textlink="">
      <xdr:nvSpPr>
        <xdr:cNvPr id="665" name="【公民館】&#10;有形固定資産減価償却率最大値テキスト"/>
        <xdr:cNvSpPr txBox="1"/>
      </xdr:nvSpPr>
      <xdr:spPr>
        <a:xfrm>
          <a:off x="16357600" y="17110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19050</xdr:rowOff>
    </xdr:from>
    <xdr:to>
      <xdr:col>86</xdr:col>
      <xdr:colOff>25400</xdr:colOff>
      <xdr:row>101</xdr:row>
      <xdr:rowOff>19050</xdr:rowOff>
    </xdr:to>
    <xdr:cxnSp macro="">
      <xdr:nvCxnSpPr>
        <xdr:cNvPr id="666" name="直線コネクタ 665"/>
        <xdr:cNvCxnSpPr/>
      </xdr:nvCxnSpPr>
      <xdr:spPr>
        <a:xfrm>
          <a:off x="16230600" y="1733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11447</xdr:rowOff>
    </xdr:from>
    <xdr:ext cx="405111" cy="259045"/>
    <xdr:sp macro="" textlink="">
      <xdr:nvSpPr>
        <xdr:cNvPr id="667" name="【公民館】&#10;有形固定資産減価償却率平均値テキスト"/>
        <xdr:cNvSpPr txBox="1"/>
      </xdr:nvSpPr>
      <xdr:spPr>
        <a:xfrm>
          <a:off x="16357600" y="17842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33020</xdr:rowOff>
    </xdr:from>
    <xdr:to>
      <xdr:col>85</xdr:col>
      <xdr:colOff>177800</xdr:colOff>
      <xdr:row>104</xdr:row>
      <xdr:rowOff>134620</xdr:rowOff>
    </xdr:to>
    <xdr:sp macro="" textlink="">
      <xdr:nvSpPr>
        <xdr:cNvPr id="668" name="フローチャート: 判断 667"/>
        <xdr:cNvSpPr/>
      </xdr:nvSpPr>
      <xdr:spPr>
        <a:xfrm>
          <a:off x="16268700" y="1786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13970</xdr:rowOff>
    </xdr:from>
    <xdr:to>
      <xdr:col>81</xdr:col>
      <xdr:colOff>101600</xdr:colOff>
      <xdr:row>104</xdr:row>
      <xdr:rowOff>115570</xdr:rowOff>
    </xdr:to>
    <xdr:sp macro="" textlink="">
      <xdr:nvSpPr>
        <xdr:cNvPr id="669" name="フローチャート: 判断 668"/>
        <xdr:cNvSpPr/>
      </xdr:nvSpPr>
      <xdr:spPr>
        <a:xfrm>
          <a:off x="1543050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153036</xdr:rowOff>
    </xdr:from>
    <xdr:to>
      <xdr:col>76</xdr:col>
      <xdr:colOff>165100</xdr:colOff>
      <xdr:row>104</xdr:row>
      <xdr:rowOff>83186</xdr:rowOff>
    </xdr:to>
    <xdr:sp macro="" textlink="">
      <xdr:nvSpPr>
        <xdr:cNvPr id="670" name="フローチャート: 判断 669"/>
        <xdr:cNvSpPr/>
      </xdr:nvSpPr>
      <xdr:spPr>
        <a:xfrm>
          <a:off x="14541500" y="1781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135889</xdr:rowOff>
    </xdr:from>
    <xdr:to>
      <xdr:col>72</xdr:col>
      <xdr:colOff>38100</xdr:colOff>
      <xdr:row>104</xdr:row>
      <xdr:rowOff>66039</xdr:rowOff>
    </xdr:to>
    <xdr:sp macro="" textlink="">
      <xdr:nvSpPr>
        <xdr:cNvPr id="671" name="フローチャート: 判断 670"/>
        <xdr:cNvSpPr/>
      </xdr:nvSpPr>
      <xdr:spPr>
        <a:xfrm>
          <a:off x="13652500" y="1779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120650</xdr:rowOff>
    </xdr:from>
    <xdr:to>
      <xdr:col>67</xdr:col>
      <xdr:colOff>101600</xdr:colOff>
      <xdr:row>104</xdr:row>
      <xdr:rowOff>50800</xdr:rowOff>
    </xdr:to>
    <xdr:sp macro="" textlink="">
      <xdr:nvSpPr>
        <xdr:cNvPr id="672" name="フローチャート: 判断 671"/>
        <xdr:cNvSpPr/>
      </xdr:nvSpPr>
      <xdr:spPr>
        <a:xfrm>
          <a:off x="12763500" y="1778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3" name="テキスト ボックス 67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4" name="テキスト ボックス 67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5" name="テキスト ボックス 67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6" name="テキスト ボックス 67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7" name="テキスト ボックス 67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10161</xdr:rowOff>
    </xdr:from>
    <xdr:to>
      <xdr:col>85</xdr:col>
      <xdr:colOff>177800</xdr:colOff>
      <xdr:row>104</xdr:row>
      <xdr:rowOff>111761</xdr:rowOff>
    </xdr:to>
    <xdr:sp macro="" textlink="">
      <xdr:nvSpPr>
        <xdr:cNvPr id="678" name="楕円 677"/>
        <xdr:cNvSpPr/>
      </xdr:nvSpPr>
      <xdr:spPr>
        <a:xfrm>
          <a:off x="16268700" y="17840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33038</xdr:rowOff>
    </xdr:from>
    <xdr:ext cx="405111" cy="259045"/>
    <xdr:sp macro="" textlink="">
      <xdr:nvSpPr>
        <xdr:cNvPr id="679" name="【公民館】&#10;有形固定資産減価償却率該当値テキスト"/>
        <xdr:cNvSpPr txBox="1"/>
      </xdr:nvSpPr>
      <xdr:spPr>
        <a:xfrm>
          <a:off x="16357600" y="17692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122555</xdr:rowOff>
    </xdr:from>
    <xdr:to>
      <xdr:col>81</xdr:col>
      <xdr:colOff>101600</xdr:colOff>
      <xdr:row>106</xdr:row>
      <xdr:rowOff>52705</xdr:rowOff>
    </xdr:to>
    <xdr:sp macro="" textlink="">
      <xdr:nvSpPr>
        <xdr:cNvPr id="680" name="楕円 679"/>
        <xdr:cNvSpPr/>
      </xdr:nvSpPr>
      <xdr:spPr>
        <a:xfrm>
          <a:off x="15430500" y="1812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60961</xdr:rowOff>
    </xdr:from>
    <xdr:to>
      <xdr:col>85</xdr:col>
      <xdr:colOff>127000</xdr:colOff>
      <xdr:row>106</xdr:row>
      <xdr:rowOff>1905</xdr:rowOff>
    </xdr:to>
    <xdr:cxnSp macro="">
      <xdr:nvCxnSpPr>
        <xdr:cNvPr id="681" name="直線コネクタ 680"/>
        <xdr:cNvCxnSpPr/>
      </xdr:nvCxnSpPr>
      <xdr:spPr>
        <a:xfrm flipV="1">
          <a:off x="15481300" y="17891761"/>
          <a:ext cx="838200" cy="283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122555</xdr:rowOff>
    </xdr:from>
    <xdr:to>
      <xdr:col>76</xdr:col>
      <xdr:colOff>165100</xdr:colOff>
      <xdr:row>106</xdr:row>
      <xdr:rowOff>52705</xdr:rowOff>
    </xdr:to>
    <xdr:sp macro="" textlink="">
      <xdr:nvSpPr>
        <xdr:cNvPr id="682" name="楕円 681"/>
        <xdr:cNvSpPr/>
      </xdr:nvSpPr>
      <xdr:spPr>
        <a:xfrm>
          <a:off x="14541500" y="1812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1905</xdr:rowOff>
    </xdr:from>
    <xdr:to>
      <xdr:col>81</xdr:col>
      <xdr:colOff>50800</xdr:colOff>
      <xdr:row>106</xdr:row>
      <xdr:rowOff>1905</xdr:rowOff>
    </xdr:to>
    <xdr:cxnSp macro="">
      <xdr:nvCxnSpPr>
        <xdr:cNvPr id="683" name="直線コネクタ 682"/>
        <xdr:cNvCxnSpPr/>
      </xdr:nvCxnSpPr>
      <xdr:spPr>
        <a:xfrm>
          <a:off x="14592300" y="181756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82550</xdr:rowOff>
    </xdr:from>
    <xdr:to>
      <xdr:col>72</xdr:col>
      <xdr:colOff>38100</xdr:colOff>
      <xdr:row>106</xdr:row>
      <xdr:rowOff>12700</xdr:rowOff>
    </xdr:to>
    <xdr:sp macro="" textlink="">
      <xdr:nvSpPr>
        <xdr:cNvPr id="684" name="楕円 683"/>
        <xdr:cNvSpPr/>
      </xdr:nvSpPr>
      <xdr:spPr>
        <a:xfrm>
          <a:off x="136525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133350</xdr:rowOff>
    </xdr:from>
    <xdr:to>
      <xdr:col>76</xdr:col>
      <xdr:colOff>114300</xdr:colOff>
      <xdr:row>106</xdr:row>
      <xdr:rowOff>1905</xdr:rowOff>
    </xdr:to>
    <xdr:cxnSp macro="">
      <xdr:nvCxnSpPr>
        <xdr:cNvPr id="685" name="直線コネクタ 684"/>
        <xdr:cNvCxnSpPr/>
      </xdr:nvCxnSpPr>
      <xdr:spPr>
        <a:xfrm>
          <a:off x="13703300" y="1813560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42545</xdr:rowOff>
    </xdr:from>
    <xdr:to>
      <xdr:col>67</xdr:col>
      <xdr:colOff>101600</xdr:colOff>
      <xdr:row>105</xdr:row>
      <xdr:rowOff>144145</xdr:rowOff>
    </xdr:to>
    <xdr:sp macro="" textlink="">
      <xdr:nvSpPr>
        <xdr:cNvPr id="686" name="楕円 685"/>
        <xdr:cNvSpPr/>
      </xdr:nvSpPr>
      <xdr:spPr>
        <a:xfrm>
          <a:off x="12763500" y="1804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93345</xdr:rowOff>
    </xdr:from>
    <xdr:to>
      <xdr:col>71</xdr:col>
      <xdr:colOff>177800</xdr:colOff>
      <xdr:row>105</xdr:row>
      <xdr:rowOff>133350</xdr:rowOff>
    </xdr:to>
    <xdr:cxnSp macro="">
      <xdr:nvCxnSpPr>
        <xdr:cNvPr id="687" name="直線コネクタ 686"/>
        <xdr:cNvCxnSpPr/>
      </xdr:nvCxnSpPr>
      <xdr:spPr>
        <a:xfrm>
          <a:off x="12814300" y="1809559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132097</xdr:rowOff>
    </xdr:from>
    <xdr:ext cx="405111" cy="259045"/>
    <xdr:sp macro="" textlink="">
      <xdr:nvSpPr>
        <xdr:cNvPr id="688" name="n_1aveValue【公民館】&#10;有形固定資産減価償却率"/>
        <xdr:cNvSpPr txBox="1"/>
      </xdr:nvSpPr>
      <xdr:spPr>
        <a:xfrm>
          <a:off x="15266044" y="1761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99713</xdr:rowOff>
    </xdr:from>
    <xdr:ext cx="405111" cy="259045"/>
    <xdr:sp macro="" textlink="">
      <xdr:nvSpPr>
        <xdr:cNvPr id="689" name="n_2aveValue【公民館】&#10;有形固定資産減価償却率"/>
        <xdr:cNvSpPr txBox="1"/>
      </xdr:nvSpPr>
      <xdr:spPr>
        <a:xfrm>
          <a:off x="14389744" y="17587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82566</xdr:rowOff>
    </xdr:from>
    <xdr:ext cx="405111" cy="259045"/>
    <xdr:sp macro="" textlink="">
      <xdr:nvSpPr>
        <xdr:cNvPr id="690" name="n_3aveValue【公民館】&#10;有形固定資産減価償却率"/>
        <xdr:cNvSpPr txBox="1"/>
      </xdr:nvSpPr>
      <xdr:spPr>
        <a:xfrm>
          <a:off x="13500744" y="17570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67327</xdr:rowOff>
    </xdr:from>
    <xdr:ext cx="405111" cy="259045"/>
    <xdr:sp macro="" textlink="">
      <xdr:nvSpPr>
        <xdr:cNvPr id="691" name="n_4aveValue【公民館】&#10;有形固定資産減価償却率"/>
        <xdr:cNvSpPr txBox="1"/>
      </xdr:nvSpPr>
      <xdr:spPr>
        <a:xfrm>
          <a:off x="12611744" y="1755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43832</xdr:rowOff>
    </xdr:from>
    <xdr:ext cx="405111" cy="259045"/>
    <xdr:sp macro="" textlink="">
      <xdr:nvSpPr>
        <xdr:cNvPr id="692" name="n_1mainValue【公民館】&#10;有形固定資産減価償却率"/>
        <xdr:cNvSpPr txBox="1"/>
      </xdr:nvSpPr>
      <xdr:spPr>
        <a:xfrm>
          <a:off x="15266044" y="18217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43832</xdr:rowOff>
    </xdr:from>
    <xdr:ext cx="405111" cy="259045"/>
    <xdr:sp macro="" textlink="">
      <xdr:nvSpPr>
        <xdr:cNvPr id="693" name="n_2mainValue【公民館】&#10;有形固定資産減価償却率"/>
        <xdr:cNvSpPr txBox="1"/>
      </xdr:nvSpPr>
      <xdr:spPr>
        <a:xfrm>
          <a:off x="14389744" y="18217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3827</xdr:rowOff>
    </xdr:from>
    <xdr:ext cx="405111" cy="259045"/>
    <xdr:sp macro="" textlink="">
      <xdr:nvSpPr>
        <xdr:cNvPr id="694" name="n_3mainValue【公民館】&#10;有形固定資産減価償却率"/>
        <xdr:cNvSpPr txBox="1"/>
      </xdr:nvSpPr>
      <xdr:spPr>
        <a:xfrm>
          <a:off x="13500744" y="1817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135272</xdr:rowOff>
    </xdr:from>
    <xdr:ext cx="405111" cy="259045"/>
    <xdr:sp macro="" textlink="">
      <xdr:nvSpPr>
        <xdr:cNvPr id="695" name="n_4mainValue【公民館】&#10;有形固定資産減価償却率"/>
        <xdr:cNvSpPr txBox="1"/>
      </xdr:nvSpPr>
      <xdr:spPr>
        <a:xfrm>
          <a:off x="12611744" y="18137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6" name="正方形/長方形 69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7" name="正方形/長方形 69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8" name="正方形/長方形 69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9" name="正方形/長方形 69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0" name="正方形/長方形 69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1" name="正方形/長方形 70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2" name="正方形/長方形 70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3" name="正方形/長方形 70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4" name="テキスト ボックス 70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5" name="直線コネクタ 70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06" name="直線コネクタ 705"/>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07" name="テキスト ボックス 706"/>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08" name="直線コネクタ 707"/>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09" name="テキスト ボックス 708"/>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10" name="直線コネクタ 709"/>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11" name="テキスト ボックス 710"/>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12" name="直線コネクタ 711"/>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13" name="テキスト ボックス 712"/>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4" name="直線コネクタ 71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5" name="テキスト ボックス 71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6"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67056</xdr:rowOff>
    </xdr:from>
    <xdr:to>
      <xdr:col>116</xdr:col>
      <xdr:colOff>62864</xdr:colOff>
      <xdr:row>108</xdr:row>
      <xdr:rowOff>62485</xdr:rowOff>
    </xdr:to>
    <xdr:cxnSp macro="">
      <xdr:nvCxnSpPr>
        <xdr:cNvPr id="717" name="直線コネクタ 716"/>
        <xdr:cNvCxnSpPr/>
      </xdr:nvCxnSpPr>
      <xdr:spPr>
        <a:xfrm flipV="1">
          <a:off x="22160864" y="17212056"/>
          <a:ext cx="0" cy="1367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66312</xdr:rowOff>
    </xdr:from>
    <xdr:ext cx="469744" cy="259045"/>
    <xdr:sp macro="" textlink="">
      <xdr:nvSpPr>
        <xdr:cNvPr id="718" name="【公民館】&#10;一人当たり面積最小値テキスト"/>
        <xdr:cNvSpPr txBox="1"/>
      </xdr:nvSpPr>
      <xdr:spPr>
        <a:xfrm>
          <a:off x="22199600" y="1858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62485</xdr:rowOff>
    </xdr:from>
    <xdr:to>
      <xdr:col>116</xdr:col>
      <xdr:colOff>152400</xdr:colOff>
      <xdr:row>108</xdr:row>
      <xdr:rowOff>62485</xdr:rowOff>
    </xdr:to>
    <xdr:cxnSp macro="">
      <xdr:nvCxnSpPr>
        <xdr:cNvPr id="719" name="直線コネクタ 718"/>
        <xdr:cNvCxnSpPr/>
      </xdr:nvCxnSpPr>
      <xdr:spPr>
        <a:xfrm>
          <a:off x="22072600" y="1857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13733</xdr:rowOff>
    </xdr:from>
    <xdr:ext cx="469744" cy="259045"/>
    <xdr:sp macro="" textlink="">
      <xdr:nvSpPr>
        <xdr:cNvPr id="720" name="【公民館】&#10;一人当たり面積最大値テキスト"/>
        <xdr:cNvSpPr txBox="1"/>
      </xdr:nvSpPr>
      <xdr:spPr>
        <a:xfrm>
          <a:off x="22199600" y="16987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67056</xdr:rowOff>
    </xdr:from>
    <xdr:to>
      <xdr:col>116</xdr:col>
      <xdr:colOff>152400</xdr:colOff>
      <xdr:row>100</xdr:row>
      <xdr:rowOff>67056</xdr:rowOff>
    </xdr:to>
    <xdr:cxnSp macro="">
      <xdr:nvCxnSpPr>
        <xdr:cNvPr id="721" name="直線コネクタ 720"/>
        <xdr:cNvCxnSpPr/>
      </xdr:nvCxnSpPr>
      <xdr:spPr>
        <a:xfrm>
          <a:off x="22072600" y="17212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66564</xdr:rowOff>
    </xdr:from>
    <xdr:ext cx="469744" cy="259045"/>
    <xdr:sp macro="" textlink="">
      <xdr:nvSpPr>
        <xdr:cNvPr id="722" name="【公民館】&#10;一人当たり面積平均値テキスト"/>
        <xdr:cNvSpPr txBox="1"/>
      </xdr:nvSpPr>
      <xdr:spPr>
        <a:xfrm>
          <a:off x="22199600" y="180688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43687</xdr:rowOff>
    </xdr:from>
    <xdr:to>
      <xdr:col>116</xdr:col>
      <xdr:colOff>114300</xdr:colOff>
      <xdr:row>106</xdr:row>
      <xdr:rowOff>145287</xdr:rowOff>
    </xdr:to>
    <xdr:sp macro="" textlink="">
      <xdr:nvSpPr>
        <xdr:cNvPr id="723" name="フローチャート: 判断 722"/>
        <xdr:cNvSpPr/>
      </xdr:nvSpPr>
      <xdr:spPr>
        <a:xfrm>
          <a:off x="22110700" y="1821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52832</xdr:rowOff>
    </xdr:from>
    <xdr:to>
      <xdr:col>112</xdr:col>
      <xdr:colOff>38100</xdr:colOff>
      <xdr:row>106</xdr:row>
      <xdr:rowOff>154432</xdr:rowOff>
    </xdr:to>
    <xdr:sp macro="" textlink="">
      <xdr:nvSpPr>
        <xdr:cNvPr id="724" name="フローチャート: 判断 723"/>
        <xdr:cNvSpPr/>
      </xdr:nvSpPr>
      <xdr:spPr>
        <a:xfrm>
          <a:off x="21272500" y="1822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55118</xdr:rowOff>
    </xdr:from>
    <xdr:to>
      <xdr:col>107</xdr:col>
      <xdr:colOff>101600</xdr:colOff>
      <xdr:row>106</xdr:row>
      <xdr:rowOff>156718</xdr:rowOff>
    </xdr:to>
    <xdr:sp macro="" textlink="">
      <xdr:nvSpPr>
        <xdr:cNvPr id="725" name="フローチャート: 判断 724"/>
        <xdr:cNvSpPr/>
      </xdr:nvSpPr>
      <xdr:spPr>
        <a:xfrm>
          <a:off x="20383500" y="1822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80263</xdr:rowOff>
    </xdr:from>
    <xdr:to>
      <xdr:col>102</xdr:col>
      <xdr:colOff>165100</xdr:colOff>
      <xdr:row>107</xdr:row>
      <xdr:rowOff>10413</xdr:rowOff>
    </xdr:to>
    <xdr:sp macro="" textlink="">
      <xdr:nvSpPr>
        <xdr:cNvPr id="726" name="フローチャート: 判断 725"/>
        <xdr:cNvSpPr/>
      </xdr:nvSpPr>
      <xdr:spPr>
        <a:xfrm>
          <a:off x="19494500" y="1825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68835</xdr:rowOff>
    </xdr:from>
    <xdr:to>
      <xdr:col>98</xdr:col>
      <xdr:colOff>38100</xdr:colOff>
      <xdr:row>106</xdr:row>
      <xdr:rowOff>170435</xdr:rowOff>
    </xdr:to>
    <xdr:sp macro="" textlink="">
      <xdr:nvSpPr>
        <xdr:cNvPr id="727" name="フローチャート: 判断 726"/>
        <xdr:cNvSpPr/>
      </xdr:nvSpPr>
      <xdr:spPr>
        <a:xfrm>
          <a:off x="18605500" y="1824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8" name="テキスト ボックス 72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9" name="テキスト ボックス 72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0" name="テキスト ボックス 72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1" name="テキスト ボックス 73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2" name="テキスト ボックス 73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148844</xdr:rowOff>
    </xdr:from>
    <xdr:to>
      <xdr:col>116</xdr:col>
      <xdr:colOff>114300</xdr:colOff>
      <xdr:row>107</xdr:row>
      <xdr:rowOff>78994</xdr:rowOff>
    </xdr:to>
    <xdr:sp macro="" textlink="">
      <xdr:nvSpPr>
        <xdr:cNvPr id="733" name="楕円 732"/>
        <xdr:cNvSpPr/>
      </xdr:nvSpPr>
      <xdr:spPr>
        <a:xfrm>
          <a:off x="22110700" y="1832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127271</xdr:rowOff>
    </xdr:from>
    <xdr:ext cx="469744" cy="259045"/>
    <xdr:sp macro="" textlink="">
      <xdr:nvSpPr>
        <xdr:cNvPr id="734" name="【公民館】&#10;一人当たり面積該当値テキスト"/>
        <xdr:cNvSpPr txBox="1"/>
      </xdr:nvSpPr>
      <xdr:spPr>
        <a:xfrm>
          <a:off x="22199600" y="1830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151130</xdr:rowOff>
    </xdr:from>
    <xdr:to>
      <xdr:col>112</xdr:col>
      <xdr:colOff>38100</xdr:colOff>
      <xdr:row>107</xdr:row>
      <xdr:rowOff>81280</xdr:rowOff>
    </xdr:to>
    <xdr:sp macro="" textlink="">
      <xdr:nvSpPr>
        <xdr:cNvPr id="735" name="楕円 734"/>
        <xdr:cNvSpPr/>
      </xdr:nvSpPr>
      <xdr:spPr>
        <a:xfrm>
          <a:off x="21272500" y="1832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28194</xdr:rowOff>
    </xdr:from>
    <xdr:to>
      <xdr:col>116</xdr:col>
      <xdr:colOff>63500</xdr:colOff>
      <xdr:row>107</xdr:row>
      <xdr:rowOff>30480</xdr:rowOff>
    </xdr:to>
    <xdr:cxnSp macro="">
      <xdr:nvCxnSpPr>
        <xdr:cNvPr id="736" name="直線コネクタ 735"/>
        <xdr:cNvCxnSpPr/>
      </xdr:nvCxnSpPr>
      <xdr:spPr>
        <a:xfrm flipV="1">
          <a:off x="21323300" y="18373344"/>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119126</xdr:rowOff>
    </xdr:from>
    <xdr:to>
      <xdr:col>107</xdr:col>
      <xdr:colOff>101600</xdr:colOff>
      <xdr:row>107</xdr:row>
      <xdr:rowOff>49276</xdr:rowOff>
    </xdr:to>
    <xdr:sp macro="" textlink="">
      <xdr:nvSpPr>
        <xdr:cNvPr id="737" name="楕円 736"/>
        <xdr:cNvSpPr/>
      </xdr:nvSpPr>
      <xdr:spPr>
        <a:xfrm>
          <a:off x="20383500" y="18292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169926</xdr:rowOff>
    </xdr:from>
    <xdr:to>
      <xdr:col>111</xdr:col>
      <xdr:colOff>177800</xdr:colOff>
      <xdr:row>107</xdr:row>
      <xdr:rowOff>30480</xdr:rowOff>
    </xdr:to>
    <xdr:cxnSp macro="">
      <xdr:nvCxnSpPr>
        <xdr:cNvPr id="738" name="直線コネクタ 737"/>
        <xdr:cNvCxnSpPr/>
      </xdr:nvCxnSpPr>
      <xdr:spPr>
        <a:xfrm>
          <a:off x="20434300" y="1834362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167132</xdr:rowOff>
    </xdr:from>
    <xdr:to>
      <xdr:col>102</xdr:col>
      <xdr:colOff>165100</xdr:colOff>
      <xdr:row>107</xdr:row>
      <xdr:rowOff>97282</xdr:rowOff>
    </xdr:to>
    <xdr:sp macro="" textlink="">
      <xdr:nvSpPr>
        <xdr:cNvPr id="739" name="楕円 738"/>
        <xdr:cNvSpPr/>
      </xdr:nvSpPr>
      <xdr:spPr>
        <a:xfrm>
          <a:off x="19494500" y="1834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169926</xdr:rowOff>
    </xdr:from>
    <xdr:to>
      <xdr:col>107</xdr:col>
      <xdr:colOff>50800</xdr:colOff>
      <xdr:row>107</xdr:row>
      <xdr:rowOff>46482</xdr:rowOff>
    </xdr:to>
    <xdr:cxnSp macro="">
      <xdr:nvCxnSpPr>
        <xdr:cNvPr id="740" name="直線コネクタ 739"/>
        <xdr:cNvCxnSpPr/>
      </xdr:nvCxnSpPr>
      <xdr:spPr>
        <a:xfrm flipV="1">
          <a:off x="19545300" y="18343626"/>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167132</xdr:rowOff>
    </xdr:from>
    <xdr:to>
      <xdr:col>98</xdr:col>
      <xdr:colOff>38100</xdr:colOff>
      <xdr:row>107</xdr:row>
      <xdr:rowOff>97282</xdr:rowOff>
    </xdr:to>
    <xdr:sp macro="" textlink="">
      <xdr:nvSpPr>
        <xdr:cNvPr id="741" name="楕円 740"/>
        <xdr:cNvSpPr/>
      </xdr:nvSpPr>
      <xdr:spPr>
        <a:xfrm>
          <a:off x="18605500" y="1834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46482</xdr:rowOff>
    </xdr:from>
    <xdr:to>
      <xdr:col>102</xdr:col>
      <xdr:colOff>114300</xdr:colOff>
      <xdr:row>107</xdr:row>
      <xdr:rowOff>46482</xdr:rowOff>
    </xdr:to>
    <xdr:cxnSp macro="">
      <xdr:nvCxnSpPr>
        <xdr:cNvPr id="742" name="直線コネクタ 741"/>
        <xdr:cNvCxnSpPr/>
      </xdr:nvCxnSpPr>
      <xdr:spPr>
        <a:xfrm>
          <a:off x="18656300" y="183916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170959</xdr:rowOff>
    </xdr:from>
    <xdr:ext cx="469744" cy="259045"/>
    <xdr:sp macro="" textlink="">
      <xdr:nvSpPr>
        <xdr:cNvPr id="743" name="n_1aveValue【公民館】&#10;一人当たり面積"/>
        <xdr:cNvSpPr txBox="1"/>
      </xdr:nvSpPr>
      <xdr:spPr>
        <a:xfrm>
          <a:off x="21075727" y="1800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1795</xdr:rowOff>
    </xdr:from>
    <xdr:ext cx="469744" cy="259045"/>
    <xdr:sp macro="" textlink="">
      <xdr:nvSpPr>
        <xdr:cNvPr id="744" name="n_2aveValue【公民館】&#10;一人当たり面積"/>
        <xdr:cNvSpPr txBox="1"/>
      </xdr:nvSpPr>
      <xdr:spPr>
        <a:xfrm>
          <a:off x="20199427" y="1800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26940</xdr:rowOff>
    </xdr:from>
    <xdr:ext cx="469744" cy="259045"/>
    <xdr:sp macro="" textlink="">
      <xdr:nvSpPr>
        <xdr:cNvPr id="745" name="n_3aveValue【公民館】&#10;一人当たり面積"/>
        <xdr:cNvSpPr txBox="1"/>
      </xdr:nvSpPr>
      <xdr:spPr>
        <a:xfrm>
          <a:off x="19310427" y="1802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15512</xdr:rowOff>
    </xdr:from>
    <xdr:ext cx="469744" cy="259045"/>
    <xdr:sp macro="" textlink="">
      <xdr:nvSpPr>
        <xdr:cNvPr id="746" name="n_4aveValue【公民館】&#10;一人当たり面積"/>
        <xdr:cNvSpPr txBox="1"/>
      </xdr:nvSpPr>
      <xdr:spPr>
        <a:xfrm>
          <a:off x="18421427" y="18017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72407</xdr:rowOff>
    </xdr:from>
    <xdr:ext cx="469744" cy="259045"/>
    <xdr:sp macro="" textlink="">
      <xdr:nvSpPr>
        <xdr:cNvPr id="747" name="n_1mainValue【公民館】&#10;一人当たり面積"/>
        <xdr:cNvSpPr txBox="1"/>
      </xdr:nvSpPr>
      <xdr:spPr>
        <a:xfrm>
          <a:off x="21075727" y="1841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40403</xdr:rowOff>
    </xdr:from>
    <xdr:ext cx="469744" cy="259045"/>
    <xdr:sp macro="" textlink="">
      <xdr:nvSpPr>
        <xdr:cNvPr id="748" name="n_2mainValue【公民館】&#10;一人当たり面積"/>
        <xdr:cNvSpPr txBox="1"/>
      </xdr:nvSpPr>
      <xdr:spPr>
        <a:xfrm>
          <a:off x="20199427" y="18385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88409</xdr:rowOff>
    </xdr:from>
    <xdr:ext cx="469744" cy="259045"/>
    <xdr:sp macro="" textlink="">
      <xdr:nvSpPr>
        <xdr:cNvPr id="749" name="n_3mainValue【公民館】&#10;一人当たり面積"/>
        <xdr:cNvSpPr txBox="1"/>
      </xdr:nvSpPr>
      <xdr:spPr>
        <a:xfrm>
          <a:off x="19310427" y="1843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88409</xdr:rowOff>
    </xdr:from>
    <xdr:ext cx="469744" cy="259045"/>
    <xdr:sp macro="" textlink="">
      <xdr:nvSpPr>
        <xdr:cNvPr id="750" name="n_4mainValue【公民館】&#10;一人当たり面積"/>
        <xdr:cNvSpPr txBox="1"/>
      </xdr:nvSpPr>
      <xdr:spPr>
        <a:xfrm>
          <a:off x="18421427" y="1843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1" name="正方形/長方形 75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2" name="正方形/長方形 75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3" name="テキスト ボックス 75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・類似団体と比較して、多くの施設について有形固定資産減価償却率が高い水準にあり、施設の老朽化が進んでいる。</a:t>
          </a:r>
          <a:br>
            <a:rPr kumimoji="1" lang="ja-JP" altLang="en-US"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・認定子ども園・幼稚園・保育所については、昭和</a:t>
          </a:r>
          <a:r>
            <a:rPr kumimoji="1" lang="en-US" altLang="ja-JP" sz="1300">
              <a:latin typeface="ＭＳ Ｐゴシック" panose="020B0600070205080204" pitchFamily="50" charset="-128"/>
              <a:ea typeface="ＭＳ Ｐゴシック" panose="020B0600070205080204" pitchFamily="50" charset="-128"/>
            </a:rPr>
            <a:t>53</a:t>
          </a:r>
          <a:r>
            <a:rPr kumimoji="1" lang="ja-JP" altLang="en-US" sz="1300">
              <a:latin typeface="ＭＳ Ｐゴシック" panose="020B0600070205080204" pitchFamily="50" charset="-128"/>
              <a:ea typeface="ＭＳ Ｐゴシック" panose="020B0600070205080204" pitchFamily="50" charset="-128"/>
            </a:rPr>
            <a:t>年に建てられた西部幼稚園の</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施設のみであるため、有形固定資産減価償却率</a:t>
          </a:r>
          <a:r>
            <a:rPr kumimoji="1" lang="en-US" altLang="ja-JP" sz="1300">
              <a:latin typeface="ＭＳ Ｐゴシック" panose="020B0600070205080204" pitchFamily="50" charset="-128"/>
              <a:ea typeface="ＭＳ Ｐゴシック" panose="020B0600070205080204" pitchFamily="50" charset="-128"/>
            </a:rPr>
            <a:t>77.6</a:t>
          </a:r>
          <a:r>
            <a:rPr kumimoji="1" lang="ja-JP" altLang="en-US" sz="1300">
              <a:latin typeface="ＭＳ Ｐゴシック" panose="020B0600070205080204" pitchFamily="50" charset="-128"/>
              <a:ea typeface="ＭＳ Ｐゴシック" panose="020B0600070205080204" pitchFamily="50" charset="-128"/>
            </a:rPr>
            <a:t>％となっており、一人当たり面積は類似団体内平均値を大きく下回っている。なお、令和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年度に新型コロナウイルス感染症対策として、トイレの乾式化・洋式化工事等を実施したため、減価償却率が前年度より</a:t>
          </a:r>
          <a:r>
            <a:rPr kumimoji="1" lang="en-US" altLang="ja-JP" sz="1300">
              <a:latin typeface="ＭＳ Ｐゴシック" panose="020B0600070205080204" pitchFamily="50" charset="-128"/>
              <a:ea typeface="ＭＳ Ｐゴシック" panose="020B0600070205080204" pitchFamily="50" charset="-128"/>
            </a:rPr>
            <a:t>4.8</a:t>
          </a:r>
          <a:r>
            <a:rPr kumimoji="1" lang="ja-JP" altLang="en-US" sz="1300">
              <a:latin typeface="ＭＳ Ｐゴシック" panose="020B0600070205080204" pitchFamily="50" charset="-128"/>
              <a:ea typeface="ＭＳ Ｐゴシック" panose="020B0600070205080204" pitchFamily="50" charset="-128"/>
            </a:rPr>
            <a:t>％減少している。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・公営住宅については、昭和</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年に建てられた小規模な</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施設のみであるため、有形固定資産減価償却率</a:t>
          </a:r>
          <a:r>
            <a:rPr kumimoji="1" lang="en-US" altLang="ja-JP" sz="1300">
              <a:latin typeface="ＭＳ Ｐゴシック" panose="020B0600070205080204" pitchFamily="50" charset="-128"/>
              <a:ea typeface="ＭＳ Ｐゴシック" panose="020B0600070205080204" pitchFamily="50" charset="-128"/>
            </a:rPr>
            <a:t>92.3</a:t>
          </a:r>
          <a:r>
            <a:rPr kumimoji="1" lang="ja-JP" altLang="en-US" sz="1300">
              <a:latin typeface="ＭＳ Ｐゴシック" panose="020B0600070205080204" pitchFamily="50" charset="-128"/>
              <a:ea typeface="ＭＳ Ｐゴシック" panose="020B0600070205080204" pitchFamily="50" charset="-128"/>
            </a:rPr>
            <a:t>％となっており、一人当たり面積は類似団体内平均値を大きく下回っている。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・公民館について計上誤りがあり、令和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年度有形固定資産減価償却率は正しくは「</a:t>
          </a:r>
          <a:r>
            <a:rPr kumimoji="1" lang="en-US" altLang="ja-JP" sz="1300">
              <a:latin typeface="ＭＳ Ｐゴシック" panose="020B0600070205080204" pitchFamily="50" charset="-128"/>
              <a:ea typeface="ＭＳ Ｐゴシック" panose="020B0600070205080204" pitchFamily="50" charset="-128"/>
            </a:rPr>
            <a:t>76.2</a:t>
          </a:r>
          <a:r>
            <a:rPr kumimoji="1" lang="ja-JP" altLang="en-US" sz="1300">
              <a:latin typeface="ＭＳ Ｐゴシック" panose="020B0600070205080204" pitchFamily="50" charset="-128"/>
              <a:ea typeface="ＭＳ Ｐゴシック" panose="020B0600070205080204" pitchFamily="50" charset="-128"/>
            </a:rPr>
            <a:t>％」である。</a:t>
          </a:r>
          <a:br>
            <a:rPr kumimoji="1" lang="ja-JP" altLang="en-US"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以上より、老朽化が進む施設の整理・合理化の検討を行っていく必要が高いと考え、主な予算措置を既存施設を将来にわたって活用するための機能維持に関する補修・修繕等に限定し、有利な起債の活用及び今後のあり方の検討を順次行っていくもの。</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岐阜県羽島市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67,595
66,178
53.66
31,519,074
30,781,507
616,300
13,784,755
20,045,019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36.9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77833</xdr:rowOff>
    </xdr:from>
    <xdr:to>
      <xdr:col>24</xdr:col>
      <xdr:colOff>62865</xdr:colOff>
      <xdr:row>42</xdr:row>
      <xdr:rowOff>92528</xdr:rowOff>
    </xdr:to>
    <xdr:cxnSp macro="">
      <xdr:nvCxnSpPr>
        <xdr:cNvPr id="58" name="直線コネクタ 57"/>
        <xdr:cNvCxnSpPr/>
      </xdr:nvCxnSpPr>
      <xdr:spPr>
        <a:xfrm flipV="1">
          <a:off x="4634865" y="5735683"/>
          <a:ext cx="0" cy="155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24510</xdr:rowOff>
    </xdr:from>
    <xdr:ext cx="340478" cy="259045"/>
    <xdr:sp macro="" textlink="">
      <xdr:nvSpPr>
        <xdr:cNvPr id="61" name="【図書館】&#10;有形固定資産減価償却率最大値テキスト"/>
        <xdr:cNvSpPr txBox="1"/>
      </xdr:nvSpPr>
      <xdr:spPr>
        <a:xfrm>
          <a:off x="4673600" y="55109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77833</xdr:rowOff>
    </xdr:from>
    <xdr:to>
      <xdr:col>24</xdr:col>
      <xdr:colOff>152400</xdr:colOff>
      <xdr:row>33</xdr:row>
      <xdr:rowOff>77833</xdr:rowOff>
    </xdr:to>
    <xdr:cxnSp macro="">
      <xdr:nvCxnSpPr>
        <xdr:cNvPr id="62" name="直線コネクタ 61"/>
        <xdr:cNvCxnSpPr/>
      </xdr:nvCxnSpPr>
      <xdr:spPr>
        <a:xfrm>
          <a:off x="4546600" y="573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46644</xdr:rowOff>
    </xdr:from>
    <xdr:ext cx="405111" cy="259045"/>
    <xdr:sp macro="" textlink="">
      <xdr:nvSpPr>
        <xdr:cNvPr id="63" name="【図書館】&#10;有形固定資産減価償却率平均値テキスト"/>
        <xdr:cNvSpPr txBox="1"/>
      </xdr:nvSpPr>
      <xdr:spPr>
        <a:xfrm>
          <a:off x="4673600" y="621884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23767</xdr:rowOff>
    </xdr:from>
    <xdr:to>
      <xdr:col>24</xdr:col>
      <xdr:colOff>114300</xdr:colOff>
      <xdr:row>37</xdr:row>
      <xdr:rowOff>125367</xdr:rowOff>
    </xdr:to>
    <xdr:sp macro="" textlink="">
      <xdr:nvSpPr>
        <xdr:cNvPr id="64" name="フローチャート: 判断 63"/>
        <xdr:cNvSpPr/>
      </xdr:nvSpPr>
      <xdr:spPr>
        <a:xfrm>
          <a:off x="4584700" y="636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15603</xdr:rowOff>
    </xdr:from>
    <xdr:to>
      <xdr:col>20</xdr:col>
      <xdr:colOff>38100</xdr:colOff>
      <xdr:row>37</xdr:row>
      <xdr:rowOff>117203</xdr:rowOff>
    </xdr:to>
    <xdr:sp macro="" textlink="">
      <xdr:nvSpPr>
        <xdr:cNvPr id="65" name="フローチャート: 判断 64"/>
        <xdr:cNvSpPr/>
      </xdr:nvSpPr>
      <xdr:spPr>
        <a:xfrm>
          <a:off x="37465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159294</xdr:rowOff>
    </xdr:from>
    <xdr:to>
      <xdr:col>15</xdr:col>
      <xdr:colOff>101600</xdr:colOff>
      <xdr:row>37</xdr:row>
      <xdr:rowOff>89444</xdr:rowOff>
    </xdr:to>
    <xdr:sp macro="" textlink="">
      <xdr:nvSpPr>
        <xdr:cNvPr id="66" name="フローチャート: 判断 65"/>
        <xdr:cNvSpPr/>
      </xdr:nvSpPr>
      <xdr:spPr>
        <a:xfrm>
          <a:off x="2857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129903</xdr:rowOff>
    </xdr:from>
    <xdr:to>
      <xdr:col>10</xdr:col>
      <xdr:colOff>165100</xdr:colOff>
      <xdr:row>37</xdr:row>
      <xdr:rowOff>60053</xdr:rowOff>
    </xdr:to>
    <xdr:sp macro="" textlink="">
      <xdr:nvSpPr>
        <xdr:cNvPr id="67" name="フローチャート: 判断 66"/>
        <xdr:cNvSpPr/>
      </xdr:nvSpPr>
      <xdr:spPr>
        <a:xfrm>
          <a:off x="1968500" y="630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107043</xdr:rowOff>
    </xdr:from>
    <xdr:to>
      <xdr:col>6</xdr:col>
      <xdr:colOff>38100</xdr:colOff>
      <xdr:row>37</xdr:row>
      <xdr:rowOff>37193</xdr:rowOff>
    </xdr:to>
    <xdr:sp macro="" textlink="">
      <xdr:nvSpPr>
        <xdr:cNvPr id="68" name="フローチャート: 判断 67"/>
        <xdr:cNvSpPr/>
      </xdr:nvSpPr>
      <xdr:spPr>
        <a:xfrm>
          <a:off x="1079500" y="627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72753</xdr:rowOff>
    </xdr:from>
    <xdr:to>
      <xdr:col>24</xdr:col>
      <xdr:colOff>114300</xdr:colOff>
      <xdr:row>39</xdr:row>
      <xdr:rowOff>2903</xdr:rowOff>
    </xdr:to>
    <xdr:sp macro="" textlink="">
      <xdr:nvSpPr>
        <xdr:cNvPr id="74" name="楕円 73"/>
        <xdr:cNvSpPr/>
      </xdr:nvSpPr>
      <xdr:spPr>
        <a:xfrm>
          <a:off x="4584700" y="6587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51180</xdr:rowOff>
    </xdr:from>
    <xdr:ext cx="405111" cy="259045"/>
    <xdr:sp macro="" textlink="">
      <xdr:nvSpPr>
        <xdr:cNvPr id="75" name="【図書館】&#10;有形固定資産減価償却率該当値テキスト"/>
        <xdr:cNvSpPr txBox="1"/>
      </xdr:nvSpPr>
      <xdr:spPr>
        <a:xfrm>
          <a:off x="4673600" y="65662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58057</xdr:rowOff>
    </xdr:from>
    <xdr:to>
      <xdr:col>20</xdr:col>
      <xdr:colOff>38100</xdr:colOff>
      <xdr:row>38</xdr:row>
      <xdr:rowOff>159657</xdr:rowOff>
    </xdr:to>
    <xdr:sp macro="" textlink="">
      <xdr:nvSpPr>
        <xdr:cNvPr id="76" name="楕円 75"/>
        <xdr:cNvSpPr/>
      </xdr:nvSpPr>
      <xdr:spPr>
        <a:xfrm>
          <a:off x="3746500" y="657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108857</xdr:rowOff>
    </xdr:from>
    <xdr:to>
      <xdr:col>24</xdr:col>
      <xdr:colOff>63500</xdr:colOff>
      <xdr:row>38</xdr:row>
      <xdr:rowOff>123553</xdr:rowOff>
    </xdr:to>
    <xdr:cxnSp macro="">
      <xdr:nvCxnSpPr>
        <xdr:cNvPr id="77" name="直線コネクタ 76"/>
        <xdr:cNvCxnSpPr/>
      </xdr:nvCxnSpPr>
      <xdr:spPr>
        <a:xfrm>
          <a:off x="3797300" y="6623957"/>
          <a:ext cx="8382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30299</xdr:rowOff>
    </xdr:from>
    <xdr:to>
      <xdr:col>15</xdr:col>
      <xdr:colOff>101600</xdr:colOff>
      <xdr:row>38</xdr:row>
      <xdr:rowOff>131899</xdr:rowOff>
    </xdr:to>
    <xdr:sp macro="" textlink="">
      <xdr:nvSpPr>
        <xdr:cNvPr id="78" name="楕円 77"/>
        <xdr:cNvSpPr/>
      </xdr:nvSpPr>
      <xdr:spPr>
        <a:xfrm>
          <a:off x="2857500" y="6545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81099</xdr:rowOff>
    </xdr:from>
    <xdr:to>
      <xdr:col>19</xdr:col>
      <xdr:colOff>177800</xdr:colOff>
      <xdr:row>38</xdr:row>
      <xdr:rowOff>108857</xdr:rowOff>
    </xdr:to>
    <xdr:cxnSp macro="">
      <xdr:nvCxnSpPr>
        <xdr:cNvPr id="79" name="直線コネクタ 78"/>
        <xdr:cNvCxnSpPr/>
      </xdr:nvCxnSpPr>
      <xdr:spPr>
        <a:xfrm>
          <a:off x="2908300" y="6596199"/>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2540</xdr:rowOff>
    </xdr:from>
    <xdr:to>
      <xdr:col>10</xdr:col>
      <xdr:colOff>165100</xdr:colOff>
      <xdr:row>38</xdr:row>
      <xdr:rowOff>104140</xdr:rowOff>
    </xdr:to>
    <xdr:sp macro="" textlink="">
      <xdr:nvSpPr>
        <xdr:cNvPr id="80" name="楕円 79"/>
        <xdr:cNvSpPr/>
      </xdr:nvSpPr>
      <xdr:spPr>
        <a:xfrm>
          <a:off x="1968500" y="651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53340</xdr:rowOff>
    </xdr:from>
    <xdr:to>
      <xdr:col>15</xdr:col>
      <xdr:colOff>50800</xdr:colOff>
      <xdr:row>38</xdr:row>
      <xdr:rowOff>81099</xdr:rowOff>
    </xdr:to>
    <xdr:cxnSp macro="">
      <xdr:nvCxnSpPr>
        <xdr:cNvPr id="81" name="直線コネクタ 80"/>
        <xdr:cNvCxnSpPr/>
      </xdr:nvCxnSpPr>
      <xdr:spPr>
        <a:xfrm>
          <a:off x="2019300" y="6568440"/>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146231</xdr:rowOff>
    </xdr:from>
    <xdr:to>
      <xdr:col>6</xdr:col>
      <xdr:colOff>38100</xdr:colOff>
      <xdr:row>38</xdr:row>
      <xdr:rowOff>76381</xdr:rowOff>
    </xdr:to>
    <xdr:sp macro="" textlink="">
      <xdr:nvSpPr>
        <xdr:cNvPr id="82" name="楕円 81"/>
        <xdr:cNvSpPr/>
      </xdr:nvSpPr>
      <xdr:spPr>
        <a:xfrm>
          <a:off x="1079500" y="648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25581</xdr:rowOff>
    </xdr:from>
    <xdr:to>
      <xdr:col>10</xdr:col>
      <xdr:colOff>114300</xdr:colOff>
      <xdr:row>38</xdr:row>
      <xdr:rowOff>53340</xdr:rowOff>
    </xdr:to>
    <xdr:cxnSp macro="">
      <xdr:nvCxnSpPr>
        <xdr:cNvPr id="83" name="直線コネクタ 82"/>
        <xdr:cNvCxnSpPr/>
      </xdr:nvCxnSpPr>
      <xdr:spPr>
        <a:xfrm>
          <a:off x="1130300" y="6540681"/>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133730</xdr:rowOff>
    </xdr:from>
    <xdr:ext cx="405111" cy="259045"/>
    <xdr:sp macro="" textlink="">
      <xdr:nvSpPr>
        <xdr:cNvPr id="84" name="n_1aveValue【図書館】&#10;有形固定資産減価償却率"/>
        <xdr:cNvSpPr txBox="1"/>
      </xdr:nvSpPr>
      <xdr:spPr>
        <a:xfrm>
          <a:off x="3582044" y="6134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105971</xdr:rowOff>
    </xdr:from>
    <xdr:ext cx="405111" cy="259045"/>
    <xdr:sp macro="" textlink="">
      <xdr:nvSpPr>
        <xdr:cNvPr id="85" name="n_2aveValue【図書館】&#10;有形固定資産減価償却率"/>
        <xdr:cNvSpPr txBox="1"/>
      </xdr:nvSpPr>
      <xdr:spPr>
        <a:xfrm>
          <a:off x="2705744" y="610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76580</xdr:rowOff>
    </xdr:from>
    <xdr:ext cx="405111" cy="259045"/>
    <xdr:sp macro="" textlink="">
      <xdr:nvSpPr>
        <xdr:cNvPr id="86" name="n_3aveValue【図書館】&#10;有形固定資産減価償却率"/>
        <xdr:cNvSpPr txBox="1"/>
      </xdr:nvSpPr>
      <xdr:spPr>
        <a:xfrm>
          <a:off x="1816744" y="6077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53720</xdr:rowOff>
    </xdr:from>
    <xdr:ext cx="405111" cy="259045"/>
    <xdr:sp macro="" textlink="">
      <xdr:nvSpPr>
        <xdr:cNvPr id="87" name="n_4aveValue【図書館】&#10;有形固定資産減価償却率"/>
        <xdr:cNvSpPr txBox="1"/>
      </xdr:nvSpPr>
      <xdr:spPr>
        <a:xfrm>
          <a:off x="927744" y="605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150784</xdr:rowOff>
    </xdr:from>
    <xdr:ext cx="405111" cy="259045"/>
    <xdr:sp macro="" textlink="">
      <xdr:nvSpPr>
        <xdr:cNvPr id="88" name="n_1mainValue【図書館】&#10;有形固定資産減価償却率"/>
        <xdr:cNvSpPr txBox="1"/>
      </xdr:nvSpPr>
      <xdr:spPr>
        <a:xfrm>
          <a:off x="3582044" y="666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123026</xdr:rowOff>
    </xdr:from>
    <xdr:ext cx="405111" cy="259045"/>
    <xdr:sp macro="" textlink="">
      <xdr:nvSpPr>
        <xdr:cNvPr id="89" name="n_2mainValue【図書館】&#10;有形固定資産減価償却率"/>
        <xdr:cNvSpPr txBox="1"/>
      </xdr:nvSpPr>
      <xdr:spPr>
        <a:xfrm>
          <a:off x="2705744" y="6638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95267</xdr:rowOff>
    </xdr:from>
    <xdr:ext cx="405111" cy="259045"/>
    <xdr:sp macro="" textlink="">
      <xdr:nvSpPr>
        <xdr:cNvPr id="90" name="n_3mainValue【図書館】&#10;有形固定資産減価償却率"/>
        <xdr:cNvSpPr txBox="1"/>
      </xdr:nvSpPr>
      <xdr:spPr>
        <a:xfrm>
          <a:off x="1816744" y="661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67508</xdr:rowOff>
    </xdr:from>
    <xdr:ext cx="405111" cy="259045"/>
    <xdr:sp macro="" textlink="">
      <xdr:nvSpPr>
        <xdr:cNvPr id="91" name="n_4mainValue【図書館】&#10;有形固定資産減価償却率"/>
        <xdr:cNvSpPr txBox="1"/>
      </xdr:nvSpPr>
      <xdr:spPr>
        <a:xfrm>
          <a:off x="927744" y="6582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12700</xdr:rowOff>
    </xdr:from>
    <xdr:to>
      <xdr:col>54</xdr:col>
      <xdr:colOff>189865</xdr:colOff>
      <xdr:row>41</xdr:row>
      <xdr:rowOff>107950</xdr:rowOff>
    </xdr:to>
    <xdr:cxnSp macro="">
      <xdr:nvCxnSpPr>
        <xdr:cNvPr id="115" name="直線コネクタ 114"/>
        <xdr:cNvCxnSpPr/>
      </xdr:nvCxnSpPr>
      <xdr:spPr>
        <a:xfrm flipV="1">
          <a:off x="10476865" y="58420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111777</xdr:rowOff>
    </xdr:from>
    <xdr:ext cx="469744" cy="259045"/>
    <xdr:sp macro="" textlink="">
      <xdr:nvSpPr>
        <xdr:cNvPr id="116" name="【図書館】&#10;一人当たり面積最小値テキスト"/>
        <xdr:cNvSpPr txBox="1"/>
      </xdr:nvSpPr>
      <xdr:spPr>
        <a:xfrm>
          <a:off x="10515600" y="714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107950</xdr:rowOff>
    </xdr:from>
    <xdr:to>
      <xdr:col>55</xdr:col>
      <xdr:colOff>88900</xdr:colOff>
      <xdr:row>41</xdr:row>
      <xdr:rowOff>107950</xdr:rowOff>
    </xdr:to>
    <xdr:cxnSp macro="">
      <xdr:nvCxnSpPr>
        <xdr:cNvPr id="117" name="直線コネクタ 116"/>
        <xdr:cNvCxnSpPr/>
      </xdr:nvCxnSpPr>
      <xdr:spPr>
        <a:xfrm>
          <a:off x="103886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130827</xdr:rowOff>
    </xdr:from>
    <xdr:ext cx="469744" cy="259045"/>
    <xdr:sp macro="" textlink="">
      <xdr:nvSpPr>
        <xdr:cNvPr id="118" name="【図書館】&#10;一人当たり面積最大値テキスト"/>
        <xdr:cNvSpPr txBox="1"/>
      </xdr:nvSpPr>
      <xdr:spPr>
        <a:xfrm>
          <a:off x="10515600" y="561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12700</xdr:rowOff>
    </xdr:from>
    <xdr:to>
      <xdr:col>55</xdr:col>
      <xdr:colOff>88900</xdr:colOff>
      <xdr:row>34</xdr:row>
      <xdr:rowOff>12700</xdr:rowOff>
    </xdr:to>
    <xdr:cxnSp macro="">
      <xdr:nvCxnSpPr>
        <xdr:cNvPr id="119" name="直線コネクタ 118"/>
        <xdr:cNvCxnSpPr/>
      </xdr:nvCxnSpPr>
      <xdr:spPr>
        <a:xfrm>
          <a:off x="103886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86377</xdr:rowOff>
    </xdr:from>
    <xdr:ext cx="469744" cy="259045"/>
    <xdr:sp macro="" textlink="">
      <xdr:nvSpPr>
        <xdr:cNvPr id="120" name="【図書館】&#10;一人当たり面積平均値テキスト"/>
        <xdr:cNvSpPr txBox="1"/>
      </xdr:nvSpPr>
      <xdr:spPr>
        <a:xfrm>
          <a:off x="10515600" y="6430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63500</xdr:rowOff>
    </xdr:from>
    <xdr:to>
      <xdr:col>55</xdr:col>
      <xdr:colOff>50800</xdr:colOff>
      <xdr:row>38</xdr:row>
      <xdr:rowOff>165100</xdr:rowOff>
    </xdr:to>
    <xdr:sp macro="" textlink="">
      <xdr:nvSpPr>
        <xdr:cNvPr id="121" name="フローチャート: 判断 120"/>
        <xdr:cNvSpPr/>
      </xdr:nvSpPr>
      <xdr:spPr>
        <a:xfrm>
          <a:off x="104267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63500</xdr:rowOff>
    </xdr:from>
    <xdr:to>
      <xdr:col>50</xdr:col>
      <xdr:colOff>165100</xdr:colOff>
      <xdr:row>38</xdr:row>
      <xdr:rowOff>165100</xdr:rowOff>
    </xdr:to>
    <xdr:sp macro="" textlink="">
      <xdr:nvSpPr>
        <xdr:cNvPr id="122" name="フローチャート: 判断 121"/>
        <xdr:cNvSpPr/>
      </xdr:nvSpPr>
      <xdr:spPr>
        <a:xfrm>
          <a:off x="9588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63500</xdr:rowOff>
    </xdr:from>
    <xdr:to>
      <xdr:col>46</xdr:col>
      <xdr:colOff>38100</xdr:colOff>
      <xdr:row>38</xdr:row>
      <xdr:rowOff>165100</xdr:rowOff>
    </xdr:to>
    <xdr:sp macro="" textlink="">
      <xdr:nvSpPr>
        <xdr:cNvPr id="123" name="フローチャート: 判断 122"/>
        <xdr:cNvSpPr/>
      </xdr:nvSpPr>
      <xdr:spPr>
        <a:xfrm>
          <a:off x="8699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50800</xdr:rowOff>
    </xdr:from>
    <xdr:to>
      <xdr:col>41</xdr:col>
      <xdr:colOff>101600</xdr:colOff>
      <xdr:row>38</xdr:row>
      <xdr:rowOff>152400</xdr:rowOff>
    </xdr:to>
    <xdr:sp macro="" textlink="">
      <xdr:nvSpPr>
        <xdr:cNvPr id="124" name="フローチャート: 判断 123"/>
        <xdr:cNvSpPr/>
      </xdr:nvSpPr>
      <xdr:spPr>
        <a:xfrm>
          <a:off x="78105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63500</xdr:rowOff>
    </xdr:from>
    <xdr:to>
      <xdr:col>36</xdr:col>
      <xdr:colOff>165100</xdr:colOff>
      <xdr:row>38</xdr:row>
      <xdr:rowOff>165100</xdr:rowOff>
    </xdr:to>
    <xdr:sp macro="" textlink="">
      <xdr:nvSpPr>
        <xdr:cNvPr id="125" name="フローチャート: 判断 124"/>
        <xdr:cNvSpPr/>
      </xdr:nvSpPr>
      <xdr:spPr>
        <a:xfrm>
          <a:off x="6921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107950</xdr:rowOff>
    </xdr:from>
    <xdr:to>
      <xdr:col>55</xdr:col>
      <xdr:colOff>50800</xdr:colOff>
      <xdr:row>40</xdr:row>
      <xdr:rowOff>38100</xdr:rowOff>
    </xdr:to>
    <xdr:sp macro="" textlink="">
      <xdr:nvSpPr>
        <xdr:cNvPr id="131" name="楕円 130"/>
        <xdr:cNvSpPr/>
      </xdr:nvSpPr>
      <xdr:spPr>
        <a:xfrm>
          <a:off x="10426700" y="679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86377</xdr:rowOff>
    </xdr:from>
    <xdr:ext cx="469744" cy="259045"/>
    <xdr:sp macro="" textlink="">
      <xdr:nvSpPr>
        <xdr:cNvPr id="132" name="【図書館】&#10;一人当たり面積該当値テキスト"/>
        <xdr:cNvSpPr txBox="1"/>
      </xdr:nvSpPr>
      <xdr:spPr>
        <a:xfrm>
          <a:off x="10515600" y="677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107950</xdr:rowOff>
    </xdr:from>
    <xdr:to>
      <xdr:col>50</xdr:col>
      <xdr:colOff>165100</xdr:colOff>
      <xdr:row>40</xdr:row>
      <xdr:rowOff>38100</xdr:rowOff>
    </xdr:to>
    <xdr:sp macro="" textlink="">
      <xdr:nvSpPr>
        <xdr:cNvPr id="133" name="楕円 132"/>
        <xdr:cNvSpPr/>
      </xdr:nvSpPr>
      <xdr:spPr>
        <a:xfrm>
          <a:off x="9588500" y="679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158750</xdr:rowOff>
    </xdr:from>
    <xdr:to>
      <xdr:col>55</xdr:col>
      <xdr:colOff>0</xdr:colOff>
      <xdr:row>39</xdr:row>
      <xdr:rowOff>158750</xdr:rowOff>
    </xdr:to>
    <xdr:cxnSp macro="">
      <xdr:nvCxnSpPr>
        <xdr:cNvPr id="134" name="直線コネクタ 133"/>
        <xdr:cNvCxnSpPr/>
      </xdr:nvCxnSpPr>
      <xdr:spPr>
        <a:xfrm>
          <a:off x="9639300" y="6845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107950</xdr:rowOff>
    </xdr:from>
    <xdr:to>
      <xdr:col>46</xdr:col>
      <xdr:colOff>38100</xdr:colOff>
      <xdr:row>40</xdr:row>
      <xdr:rowOff>38100</xdr:rowOff>
    </xdr:to>
    <xdr:sp macro="" textlink="">
      <xdr:nvSpPr>
        <xdr:cNvPr id="135" name="楕円 134"/>
        <xdr:cNvSpPr/>
      </xdr:nvSpPr>
      <xdr:spPr>
        <a:xfrm>
          <a:off x="8699500" y="679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158750</xdr:rowOff>
    </xdr:from>
    <xdr:to>
      <xdr:col>50</xdr:col>
      <xdr:colOff>114300</xdr:colOff>
      <xdr:row>39</xdr:row>
      <xdr:rowOff>158750</xdr:rowOff>
    </xdr:to>
    <xdr:cxnSp macro="">
      <xdr:nvCxnSpPr>
        <xdr:cNvPr id="136" name="直線コネクタ 135"/>
        <xdr:cNvCxnSpPr/>
      </xdr:nvCxnSpPr>
      <xdr:spPr>
        <a:xfrm>
          <a:off x="8750300" y="6845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107950</xdr:rowOff>
    </xdr:from>
    <xdr:to>
      <xdr:col>41</xdr:col>
      <xdr:colOff>101600</xdr:colOff>
      <xdr:row>40</xdr:row>
      <xdr:rowOff>38100</xdr:rowOff>
    </xdr:to>
    <xdr:sp macro="" textlink="">
      <xdr:nvSpPr>
        <xdr:cNvPr id="137" name="楕円 136"/>
        <xdr:cNvSpPr/>
      </xdr:nvSpPr>
      <xdr:spPr>
        <a:xfrm>
          <a:off x="7810500" y="679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158750</xdr:rowOff>
    </xdr:from>
    <xdr:to>
      <xdr:col>45</xdr:col>
      <xdr:colOff>177800</xdr:colOff>
      <xdr:row>39</xdr:row>
      <xdr:rowOff>158750</xdr:rowOff>
    </xdr:to>
    <xdr:cxnSp macro="">
      <xdr:nvCxnSpPr>
        <xdr:cNvPr id="138" name="直線コネクタ 137"/>
        <xdr:cNvCxnSpPr/>
      </xdr:nvCxnSpPr>
      <xdr:spPr>
        <a:xfrm>
          <a:off x="7861300" y="6845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107950</xdr:rowOff>
    </xdr:from>
    <xdr:to>
      <xdr:col>36</xdr:col>
      <xdr:colOff>165100</xdr:colOff>
      <xdr:row>40</xdr:row>
      <xdr:rowOff>38100</xdr:rowOff>
    </xdr:to>
    <xdr:sp macro="" textlink="">
      <xdr:nvSpPr>
        <xdr:cNvPr id="139" name="楕円 138"/>
        <xdr:cNvSpPr/>
      </xdr:nvSpPr>
      <xdr:spPr>
        <a:xfrm>
          <a:off x="6921500" y="679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158750</xdr:rowOff>
    </xdr:from>
    <xdr:to>
      <xdr:col>41</xdr:col>
      <xdr:colOff>50800</xdr:colOff>
      <xdr:row>39</xdr:row>
      <xdr:rowOff>158750</xdr:rowOff>
    </xdr:to>
    <xdr:cxnSp macro="">
      <xdr:nvCxnSpPr>
        <xdr:cNvPr id="140" name="直線コネクタ 139"/>
        <xdr:cNvCxnSpPr/>
      </xdr:nvCxnSpPr>
      <xdr:spPr>
        <a:xfrm>
          <a:off x="6972300" y="6845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10177</xdr:rowOff>
    </xdr:from>
    <xdr:ext cx="469744" cy="259045"/>
    <xdr:sp macro="" textlink="">
      <xdr:nvSpPr>
        <xdr:cNvPr id="141" name="n_1aveValue【図書館】&#10;一人当たり面積"/>
        <xdr:cNvSpPr txBox="1"/>
      </xdr:nvSpPr>
      <xdr:spPr>
        <a:xfrm>
          <a:off x="93917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10177</xdr:rowOff>
    </xdr:from>
    <xdr:ext cx="469744" cy="259045"/>
    <xdr:sp macro="" textlink="">
      <xdr:nvSpPr>
        <xdr:cNvPr id="142" name="n_2aveValue【図書館】&#10;一人当たり面積"/>
        <xdr:cNvSpPr txBox="1"/>
      </xdr:nvSpPr>
      <xdr:spPr>
        <a:xfrm>
          <a:off x="8515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168927</xdr:rowOff>
    </xdr:from>
    <xdr:ext cx="469744" cy="259045"/>
    <xdr:sp macro="" textlink="">
      <xdr:nvSpPr>
        <xdr:cNvPr id="143" name="n_3aveValue【図書館】&#10;一人当たり面積"/>
        <xdr:cNvSpPr txBox="1"/>
      </xdr:nvSpPr>
      <xdr:spPr>
        <a:xfrm>
          <a:off x="7626427" y="634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10177</xdr:rowOff>
    </xdr:from>
    <xdr:ext cx="469744" cy="259045"/>
    <xdr:sp macro="" textlink="">
      <xdr:nvSpPr>
        <xdr:cNvPr id="144" name="n_4aveValue【図書館】&#10;一人当たり面積"/>
        <xdr:cNvSpPr txBox="1"/>
      </xdr:nvSpPr>
      <xdr:spPr>
        <a:xfrm>
          <a:off x="6737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29227</xdr:rowOff>
    </xdr:from>
    <xdr:ext cx="469744" cy="259045"/>
    <xdr:sp macro="" textlink="">
      <xdr:nvSpPr>
        <xdr:cNvPr id="145" name="n_1mainValue【図書館】&#10;一人当たり面積"/>
        <xdr:cNvSpPr txBox="1"/>
      </xdr:nvSpPr>
      <xdr:spPr>
        <a:xfrm>
          <a:off x="9391727" y="688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29227</xdr:rowOff>
    </xdr:from>
    <xdr:ext cx="469744" cy="259045"/>
    <xdr:sp macro="" textlink="">
      <xdr:nvSpPr>
        <xdr:cNvPr id="146" name="n_2mainValue【図書館】&#10;一人当たり面積"/>
        <xdr:cNvSpPr txBox="1"/>
      </xdr:nvSpPr>
      <xdr:spPr>
        <a:xfrm>
          <a:off x="8515427" y="688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29227</xdr:rowOff>
    </xdr:from>
    <xdr:ext cx="469744" cy="259045"/>
    <xdr:sp macro="" textlink="">
      <xdr:nvSpPr>
        <xdr:cNvPr id="147" name="n_3mainValue【図書館】&#10;一人当たり面積"/>
        <xdr:cNvSpPr txBox="1"/>
      </xdr:nvSpPr>
      <xdr:spPr>
        <a:xfrm>
          <a:off x="7626427" y="688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29227</xdr:rowOff>
    </xdr:from>
    <xdr:ext cx="469744" cy="259045"/>
    <xdr:sp macro="" textlink="">
      <xdr:nvSpPr>
        <xdr:cNvPr id="148" name="n_4mainValue【図書館】&#10;一人当たり面積"/>
        <xdr:cNvSpPr txBox="1"/>
      </xdr:nvSpPr>
      <xdr:spPr>
        <a:xfrm>
          <a:off x="6737427" y="688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35923</xdr:rowOff>
    </xdr:from>
    <xdr:to>
      <xdr:col>24</xdr:col>
      <xdr:colOff>62865</xdr:colOff>
      <xdr:row>64</xdr:row>
      <xdr:rowOff>130628</xdr:rowOff>
    </xdr:to>
    <xdr:cxnSp macro="">
      <xdr:nvCxnSpPr>
        <xdr:cNvPr id="174" name="直線コネクタ 173"/>
        <xdr:cNvCxnSpPr/>
      </xdr:nvCxnSpPr>
      <xdr:spPr>
        <a:xfrm flipV="1">
          <a:off x="4634865" y="9637123"/>
          <a:ext cx="0" cy="1466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5" name="【体育館・プー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6" name="直線コネクタ 175"/>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154050</xdr:rowOff>
    </xdr:from>
    <xdr:ext cx="405111" cy="259045"/>
    <xdr:sp macro="" textlink="">
      <xdr:nvSpPr>
        <xdr:cNvPr id="177" name="【体育館・プール】&#10;有形固定資産減価償却率最大値テキスト"/>
        <xdr:cNvSpPr txBox="1"/>
      </xdr:nvSpPr>
      <xdr:spPr>
        <a:xfrm>
          <a:off x="4673600" y="9412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35923</xdr:rowOff>
    </xdr:from>
    <xdr:to>
      <xdr:col>24</xdr:col>
      <xdr:colOff>152400</xdr:colOff>
      <xdr:row>56</xdr:row>
      <xdr:rowOff>35923</xdr:rowOff>
    </xdr:to>
    <xdr:cxnSp macro="">
      <xdr:nvCxnSpPr>
        <xdr:cNvPr id="178" name="直線コネクタ 177"/>
        <xdr:cNvCxnSpPr/>
      </xdr:nvCxnSpPr>
      <xdr:spPr>
        <a:xfrm>
          <a:off x="4546600" y="963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130101</xdr:rowOff>
    </xdr:from>
    <xdr:ext cx="405111" cy="259045"/>
    <xdr:sp macro="" textlink="">
      <xdr:nvSpPr>
        <xdr:cNvPr id="179" name="【体育館・プール】&#10;有形固定資産減価償却率平均値テキスト"/>
        <xdr:cNvSpPr txBox="1"/>
      </xdr:nvSpPr>
      <xdr:spPr>
        <a:xfrm>
          <a:off x="4673600" y="104171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151674</xdr:rowOff>
    </xdr:from>
    <xdr:to>
      <xdr:col>24</xdr:col>
      <xdr:colOff>114300</xdr:colOff>
      <xdr:row>61</xdr:row>
      <xdr:rowOff>81824</xdr:rowOff>
    </xdr:to>
    <xdr:sp macro="" textlink="">
      <xdr:nvSpPr>
        <xdr:cNvPr id="180" name="フローチャート: 判断 179"/>
        <xdr:cNvSpPr/>
      </xdr:nvSpPr>
      <xdr:spPr>
        <a:xfrm>
          <a:off x="4584700" y="1043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141877</xdr:rowOff>
    </xdr:from>
    <xdr:to>
      <xdr:col>20</xdr:col>
      <xdr:colOff>38100</xdr:colOff>
      <xdr:row>61</xdr:row>
      <xdr:rowOff>72027</xdr:rowOff>
    </xdr:to>
    <xdr:sp macro="" textlink="">
      <xdr:nvSpPr>
        <xdr:cNvPr id="181" name="フローチャート: 判断 180"/>
        <xdr:cNvSpPr/>
      </xdr:nvSpPr>
      <xdr:spPr>
        <a:xfrm>
          <a:off x="3746500" y="1042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161472</xdr:rowOff>
    </xdr:from>
    <xdr:to>
      <xdr:col>15</xdr:col>
      <xdr:colOff>101600</xdr:colOff>
      <xdr:row>61</xdr:row>
      <xdr:rowOff>91622</xdr:rowOff>
    </xdr:to>
    <xdr:sp macro="" textlink="">
      <xdr:nvSpPr>
        <xdr:cNvPr id="182" name="フローチャート: 判断 181"/>
        <xdr:cNvSpPr/>
      </xdr:nvSpPr>
      <xdr:spPr>
        <a:xfrm>
          <a:off x="2857500" y="1044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120650</xdr:rowOff>
    </xdr:from>
    <xdr:to>
      <xdr:col>10</xdr:col>
      <xdr:colOff>165100</xdr:colOff>
      <xdr:row>61</xdr:row>
      <xdr:rowOff>50800</xdr:rowOff>
    </xdr:to>
    <xdr:sp macro="" textlink="">
      <xdr:nvSpPr>
        <xdr:cNvPr id="183" name="フローチャート: 判断 182"/>
        <xdr:cNvSpPr/>
      </xdr:nvSpPr>
      <xdr:spPr>
        <a:xfrm>
          <a:off x="1968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117384</xdr:rowOff>
    </xdr:from>
    <xdr:to>
      <xdr:col>6</xdr:col>
      <xdr:colOff>38100</xdr:colOff>
      <xdr:row>61</xdr:row>
      <xdr:rowOff>47534</xdr:rowOff>
    </xdr:to>
    <xdr:sp macro="" textlink="">
      <xdr:nvSpPr>
        <xdr:cNvPr id="184" name="フローチャート: 判断 183"/>
        <xdr:cNvSpPr/>
      </xdr:nvSpPr>
      <xdr:spPr>
        <a:xfrm>
          <a:off x="1079500" y="1040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27577</xdr:rowOff>
    </xdr:from>
    <xdr:to>
      <xdr:col>24</xdr:col>
      <xdr:colOff>114300</xdr:colOff>
      <xdr:row>59</xdr:row>
      <xdr:rowOff>129177</xdr:rowOff>
    </xdr:to>
    <xdr:sp macro="" textlink="">
      <xdr:nvSpPr>
        <xdr:cNvPr id="190" name="楕円 189"/>
        <xdr:cNvSpPr/>
      </xdr:nvSpPr>
      <xdr:spPr>
        <a:xfrm>
          <a:off x="4584700" y="10143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50454</xdr:rowOff>
    </xdr:from>
    <xdr:ext cx="405111" cy="259045"/>
    <xdr:sp macro="" textlink="">
      <xdr:nvSpPr>
        <xdr:cNvPr id="191" name="【体育館・プール】&#10;有形固定資産減価償却率該当値テキスト"/>
        <xdr:cNvSpPr txBox="1"/>
      </xdr:nvSpPr>
      <xdr:spPr>
        <a:xfrm>
          <a:off x="4673600" y="9994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123916</xdr:rowOff>
    </xdr:from>
    <xdr:to>
      <xdr:col>20</xdr:col>
      <xdr:colOff>38100</xdr:colOff>
      <xdr:row>59</xdr:row>
      <xdr:rowOff>54066</xdr:rowOff>
    </xdr:to>
    <xdr:sp macro="" textlink="">
      <xdr:nvSpPr>
        <xdr:cNvPr id="192" name="楕円 191"/>
        <xdr:cNvSpPr/>
      </xdr:nvSpPr>
      <xdr:spPr>
        <a:xfrm>
          <a:off x="3746500" y="10068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3266</xdr:rowOff>
    </xdr:from>
    <xdr:to>
      <xdr:col>24</xdr:col>
      <xdr:colOff>63500</xdr:colOff>
      <xdr:row>59</xdr:row>
      <xdr:rowOff>78377</xdr:rowOff>
    </xdr:to>
    <xdr:cxnSp macro="">
      <xdr:nvCxnSpPr>
        <xdr:cNvPr id="193" name="直線コネクタ 192"/>
        <xdr:cNvCxnSpPr/>
      </xdr:nvCxnSpPr>
      <xdr:spPr>
        <a:xfrm>
          <a:off x="3797300" y="10118816"/>
          <a:ext cx="8382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48804</xdr:rowOff>
    </xdr:from>
    <xdr:to>
      <xdr:col>15</xdr:col>
      <xdr:colOff>101600</xdr:colOff>
      <xdr:row>58</xdr:row>
      <xdr:rowOff>150404</xdr:rowOff>
    </xdr:to>
    <xdr:sp macro="" textlink="">
      <xdr:nvSpPr>
        <xdr:cNvPr id="194" name="楕円 193"/>
        <xdr:cNvSpPr/>
      </xdr:nvSpPr>
      <xdr:spPr>
        <a:xfrm>
          <a:off x="2857500" y="9992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99604</xdr:rowOff>
    </xdr:from>
    <xdr:to>
      <xdr:col>19</xdr:col>
      <xdr:colOff>177800</xdr:colOff>
      <xdr:row>59</xdr:row>
      <xdr:rowOff>3266</xdr:rowOff>
    </xdr:to>
    <xdr:cxnSp macro="">
      <xdr:nvCxnSpPr>
        <xdr:cNvPr id="195" name="直線コネクタ 194"/>
        <xdr:cNvCxnSpPr/>
      </xdr:nvCxnSpPr>
      <xdr:spPr>
        <a:xfrm>
          <a:off x="2908300" y="10043704"/>
          <a:ext cx="8890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35741</xdr:rowOff>
    </xdr:from>
    <xdr:to>
      <xdr:col>10</xdr:col>
      <xdr:colOff>165100</xdr:colOff>
      <xdr:row>58</xdr:row>
      <xdr:rowOff>137341</xdr:rowOff>
    </xdr:to>
    <xdr:sp macro="" textlink="">
      <xdr:nvSpPr>
        <xdr:cNvPr id="196" name="楕円 195"/>
        <xdr:cNvSpPr/>
      </xdr:nvSpPr>
      <xdr:spPr>
        <a:xfrm>
          <a:off x="1968500" y="9979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86541</xdr:rowOff>
    </xdr:from>
    <xdr:to>
      <xdr:col>15</xdr:col>
      <xdr:colOff>50800</xdr:colOff>
      <xdr:row>58</xdr:row>
      <xdr:rowOff>99604</xdr:rowOff>
    </xdr:to>
    <xdr:cxnSp macro="">
      <xdr:nvCxnSpPr>
        <xdr:cNvPr id="197" name="直線コネクタ 196"/>
        <xdr:cNvCxnSpPr/>
      </xdr:nvCxnSpPr>
      <xdr:spPr>
        <a:xfrm>
          <a:off x="2019300" y="10030641"/>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57</xdr:row>
      <xdr:rowOff>125549</xdr:rowOff>
    </xdr:from>
    <xdr:to>
      <xdr:col>6</xdr:col>
      <xdr:colOff>38100</xdr:colOff>
      <xdr:row>58</xdr:row>
      <xdr:rowOff>55699</xdr:rowOff>
    </xdr:to>
    <xdr:sp macro="" textlink="">
      <xdr:nvSpPr>
        <xdr:cNvPr id="198" name="楕円 197"/>
        <xdr:cNvSpPr/>
      </xdr:nvSpPr>
      <xdr:spPr>
        <a:xfrm>
          <a:off x="1079500" y="9898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4899</xdr:rowOff>
    </xdr:from>
    <xdr:to>
      <xdr:col>10</xdr:col>
      <xdr:colOff>114300</xdr:colOff>
      <xdr:row>58</xdr:row>
      <xdr:rowOff>86541</xdr:rowOff>
    </xdr:to>
    <xdr:cxnSp macro="">
      <xdr:nvCxnSpPr>
        <xdr:cNvPr id="199" name="直線コネクタ 198"/>
        <xdr:cNvCxnSpPr/>
      </xdr:nvCxnSpPr>
      <xdr:spPr>
        <a:xfrm>
          <a:off x="1130300" y="9948999"/>
          <a:ext cx="8890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63154</xdr:rowOff>
    </xdr:from>
    <xdr:ext cx="405111" cy="259045"/>
    <xdr:sp macro="" textlink="">
      <xdr:nvSpPr>
        <xdr:cNvPr id="200" name="n_1aveValue【体育館・プール】&#10;有形固定資産減価償却率"/>
        <xdr:cNvSpPr txBox="1"/>
      </xdr:nvSpPr>
      <xdr:spPr>
        <a:xfrm>
          <a:off x="3582044" y="10521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82749</xdr:rowOff>
    </xdr:from>
    <xdr:ext cx="405111" cy="259045"/>
    <xdr:sp macro="" textlink="">
      <xdr:nvSpPr>
        <xdr:cNvPr id="201" name="n_2aveValue【体育館・プール】&#10;有形固定資産減価償却率"/>
        <xdr:cNvSpPr txBox="1"/>
      </xdr:nvSpPr>
      <xdr:spPr>
        <a:xfrm>
          <a:off x="2705744" y="10541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41927</xdr:rowOff>
    </xdr:from>
    <xdr:ext cx="405111" cy="259045"/>
    <xdr:sp macro="" textlink="">
      <xdr:nvSpPr>
        <xdr:cNvPr id="202" name="n_3aveValue【体育館・プール】&#10;有形固定資産減価償却率"/>
        <xdr:cNvSpPr txBox="1"/>
      </xdr:nvSpPr>
      <xdr:spPr>
        <a:xfrm>
          <a:off x="1816744" y="1050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38661</xdr:rowOff>
    </xdr:from>
    <xdr:ext cx="405111" cy="259045"/>
    <xdr:sp macro="" textlink="">
      <xdr:nvSpPr>
        <xdr:cNvPr id="203" name="n_4aveValue【体育館・プール】&#10;有形固定資産減価償却率"/>
        <xdr:cNvSpPr txBox="1"/>
      </xdr:nvSpPr>
      <xdr:spPr>
        <a:xfrm>
          <a:off x="927744" y="1049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70593</xdr:rowOff>
    </xdr:from>
    <xdr:ext cx="405111" cy="259045"/>
    <xdr:sp macro="" textlink="">
      <xdr:nvSpPr>
        <xdr:cNvPr id="204" name="n_1mainValue【体育館・プール】&#10;有形固定資産減価償却率"/>
        <xdr:cNvSpPr txBox="1"/>
      </xdr:nvSpPr>
      <xdr:spPr>
        <a:xfrm>
          <a:off x="3582044" y="9843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166931</xdr:rowOff>
    </xdr:from>
    <xdr:ext cx="405111" cy="259045"/>
    <xdr:sp macro="" textlink="">
      <xdr:nvSpPr>
        <xdr:cNvPr id="205" name="n_2mainValue【体育館・プール】&#10;有形固定資産減価償却率"/>
        <xdr:cNvSpPr txBox="1"/>
      </xdr:nvSpPr>
      <xdr:spPr>
        <a:xfrm>
          <a:off x="2705744" y="9768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153868</xdr:rowOff>
    </xdr:from>
    <xdr:ext cx="405111" cy="259045"/>
    <xdr:sp macro="" textlink="">
      <xdr:nvSpPr>
        <xdr:cNvPr id="206" name="n_3mainValue【体育館・プール】&#10;有形固定資産減価償却率"/>
        <xdr:cNvSpPr txBox="1"/>
      </xdr:nvSpPr>
      <xdr:spPr>
        <a:xfrm>
          <a:off x="1816744" y="97550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72226</xdr:rowOff>
    </xdr:from>
    <xdr:ext cx="405111" cy="259045"/>
    <xdr:sp macro="" textlink="">
      <xdr:nvSpPr>
        <xdr:cNvPr id="207" name="n_4mainValue【体育館・プール】&#10;有形固定資産減価償却率"/>
        <xdr:cNvSpPr txBox="1"/>
      </xdr:nvSpPr>
      <xdr:spPr>
        <a:xfrm>
          <a:off x="927744" y="9673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7620</xdr:rowOff>
    </xdr:from>
    <xdr:to>
      <xdr:col>54</xdr:col>
      <xdr:colOff>189865</xdr:colOff>
      <xdr:row>64</xdr:row>
      <xdr:rowOff>60960</xdr:rowOff>
    </xdr:to>
    <xdr:cxnSp macro="">
      <xdr:nvCxnSpPr>
        <xdr:cNvPr id="231" name="直線コネクタ 230"/>
        <xdr:cNvCxnSpPr/>
      </xdr:nvCxnSpPr>
      <xdr:spPr>
        <a:xfrm flipV="1">
          <a:off x="10476865" y="9780270"/>
          <a:ext cx="0" cy="1253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64787</xdr:rowOff>
    </xdr:from>
    <xdr:ext cx="469744" cy="259045"/>
    <xdr:sp macro="" textlink="">
      <xdr:nvSpPr>
        <xdr:cNvPr id="232" name="【体育館・プール】&#10;一人当たり面積最小値テキスト"/>
        <xdr:cNvSpPr txBox="1"/>
      </xdr:nvSpPr>
      <xdr:spPr>
        <a:xfrm>
          <a:off x="10515600" y="1103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60960</xdr:rowOff>
    </xdr:from>
    <xdr:to>
      <xdr:col>55</xdr:col>
      <xdr:colOff>88900</xdr:colOff>
      <xdr:row>64</xdr:row>
      <xdr:rowOff>60960</xdr:rowOff>
    </xdr:to>
    <xdr:cxnSp macro="">
      <xdr:nvCxnSpPr>
        <xdr:cNvPr id="233" name="直線コネクタ 232"/>
        <xdr:cNvCxnSpPr/>
      </xdr:nvCxnSpPr>
      <xdr:spPr>
        <a:xfrm>
          <a:off x="10388600" y="11033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125747</xdr:rowOff>
    </xdr:from>
    <xdr:ext cx="469744" cy="259045"/>
    <xdr:sp macro="" textlink="">
      <xdr:nvSpPr>
        <xdr:cNvPr id="234" name="【体育館・プール】&#10;一人当たり面積最大値テキスト"/>
        <xdr:cNvSpPr txBox="1"/>
      </xdr:nvSpPr>
      <xdr:spPr>
        <a:xfrm>
          <a:off x="10515600" y="9555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7620</xdr:rowOff>
    </xdr:from>
    <xdr:to>
      <xdr:col>55</xdr:col>
      <xdr:colOff>88900</xdr:colOff>
      <xdr:row>57</xdr:row>
      <xdr:rowOff>7620</xdr:rowOff>
    </xdr:to>
    <xdr:cxnSp macro="">
      <xdr:nvCxnSpPr>
        <xdr:cNvPr id="235" name="直線コネクタ 234"/>
        <xdr:cNvCxnSpPr/>
      </xdr:nvCxnSpPr>
      <xdr:spPr>
        <a:xfrm>
          <a:off x="10388600" y="9780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48277</xdr:rowOff>
    </xdr:from>
    <xdr:ext cx="469744" cy="259045"/>
    <xdr:sp macro="" textlink="">
      <xdr:nvSpPr>
        <xdr:cNvPr id="236" name="【体育館・プール】&#10;一人当たり面積平均値テキスト"/>
        <xdr:cNvSpPr txBox="1"/>
      </xdr:nvSpPr>
      <xdr:spPr>
        <a:xfrm>
          <a:off x="10515600" y="10506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25400</xdr:rowOff>
    </xdr:from>
    <xdr:to>
      <xdr:col>55</xdr:col>
      <xdr:colOff>50800</xdr:colOff>
      <xdr:row>62</xdr:row>
      <xdr:rowOff>127000</xdr:rowOff>
    </xdr:to>
    <xdr:sp macro="" textlink="">
      <xdr:nvSpPr>
        <xdr:cNvPr id="237" name="フローチャート: 判断 236"/>
        <xdr:cNvSpPr/>
      </xdr:nvSpPr>
      <xdr:spPr>
        <a:xfrm>
          <a:off x="10426700" y="1065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12065</xdr:rowOff>
    </xdr:from>
    <xdr:to>
      <xdr:col>50</xdr:col>
      <xdr:colOff>165100</xdr:colOff>
      <xdr:row>62</xdr:row>
      <xdr:rowOff>113665</xdr:rowOff>
    </xdr:to>
    <xdr:sp macro="" textlink="">
      <xdr:nvSpPr>
        <xdr:cNvPr id="238" name="フローチャート: 判断 237"/>
        <xdr:cNvSpPr/>
      </xdr:nvSpPr>
      <xdr:spPr>
        <a:xfrm>
          <a:off x="9588500" y="10641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101600</xdr:rowOff>
    </xdr:from>
    <xdr:to>
      <xdr:col>46</xdr:col>
      <xdr:colOff>38100</xdr:colOff>
      <xdr:row>62</xdr:row>
      <xdr:rowOff>31750</xdr:rowOff>
    </xdr:to>
    <xdr:sp macro="" textlink="">
      <xdr:nvSpPr>
        <xdr:cNvPr id="239" name="フローチャート: 判断 238"/>
        <xdr:cNvSpPr/>
      </xdr:nvSpPr>
      <xdr:spPr>
        <a:xfrm>
          <a:off x="8699500" y="105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103505</xdr:rowOff>
    </xdr:from>
    <xdr:to>
      <xdr:col>41</xdr:col>
      <xdr:colOff>101600</xdr:colOff>
      <xdr:row>62</xdr:row>
      <xdr:rowOff>33655</xdr:rowOff>
    </xdr:to>
    <xdr:sp macro="" textlink="">
      <xdr:nvSpPr>
        <xdr:cNvPr id="240" name="フローチャート: 判断 239"/>
        <xdr:cNvSpPr/>
      </xdr:nvSpPr>
      <xdr:spPr>
        <a:xfrm>
          <a:off x="7810500" y="10561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42545</xdr:rowOff>
    </xdr:from>
    <xdr:to>
      <xdr:col>36</xdr:col>
      <xdr:colOff>165100</xdr:colOff>
      <xdr:row>62</xdr:row>
      <xdr:rowOff>144145</xdr:rowOff>
    </xdr:to>
    <xdr:sp macro="" textlink="">
      <xdr:nvSpPr>
        <xdr:cNvPr id="241" name="フローチャート: 判断 240"/>
        <xdr:cNvSpPr/>
      </xdr:nvSpPr>
      <xdr:spPr>
        <a:xfrm>
          <a:off x="6921500" y="1067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10160</xdr:rowOff>
    </xdr:from>
    <xdr:to>
      <xdr:col>55</xdr:col>
      <xdr:colOff>50800</xdr:colOff>
      <xdr:row>64</xdr:row>
      <xdr:rowOff>111760</xdr:rowOff>
    </xdr:to>
    <xdr:sp macro="" textlink="">
      <xdr:nvSpPr>
        <xdr:cNvPr id="247" name="楕円 246"/>
        <xdr:cNvSpPr/>
      </xdr:nvSpPr>
      <xdr:spPr>
        <a:xfrm>
          <a:off x="10426700" y="10982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96537</xdr:rowOff>
    </xdr:from>
    <xdr:ext cx="469744" cy="259045"/>
    <xdr:sp macro="" textlink="">
      <xdr:nvSpPr>
        <xdr:cNvPr id="248" name="【体育館・プール】&#10;一人当たり面積該当値テキスト"/>
        <xdr:cNvSpPr txBox="1"/>
      </xdr:nvSpPr>
      <xdr:spPr>
        <a:xfrm>
          <a:off x="10515600" y="10897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10160</xdr:rowOff>
    </xdr:from>
    <xdr:to>
      <xdr:col>50</xdr:col>
      <xdr:colOff>165100</xdr:colOff>
      <xdr:row>64</xdr:row>
      <xdr:rowOff>111760</xdr:rowOff>
    </xdr:to>
    <xdr:sp macro="" textlink="">
      <xdr:nvSpPr>
        <xdr:cNvPr id="249" name="楕円 248"/>
        <xdr:cNvSpPr/>
      </xdr:nvSpPr>
      <xdr:spPr>
        <a:xfrm>
          <a:off x="9588500" y="10982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60960</xdr:rowOff>
    </xdr:from>
    <xdr:to>
      <xdr:col>55</xdr:col>
      <xdr:colOff>0</xdr:colOff>
      <xdr:row>64</xdr:row>
      <xdr:rowOff>60960</xdr:rowOff>
    </xdr:to>
    <xdr:cxnSp macro="">
      <xdr:nvCxnSpPr>
        <xdr:cNvPr id="250" name="直線コネクタ 249"/>
        <xdr:cNvCxnSpPr/>
      </xdr:nvCxnSpPr>
      <xdr:spPr>
        <a:xfrm>
          <a:off x="9639300" y="110337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6350</xdr:rowOff>
    </xdr:from>
    <xdr:to>
      <xdr:col>46</xdr:col>
      <xdr:colOff>38100</xdr:colOff>
      <xdr:row>64</xdr:row>
      <xdr:rowOff>107950</xdr:rowOff>
    </xdr:to>
    <xdr:sp macro="" textlink="">
      <xdr:nvSpPr>
        <xdr:cNvPr id="251" name="楕円 250"/>
        <xdr:cNvSpPr/>
      </xdr:nvSpPr>
      <xdr:spPr>
        <a:xfrm>
          <a:off x="8699500" y="1097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57150</xdr:rowOff>
    </xdr:from>
    <xdr:to>
      <xdr:col>50</xdr:col>
      <xdr:colOff>114300</xdr:colOff>
      <xdr:row>64</xdr:row>
      <xdr:rowOff>60960</xdr:rowOff>
    </xdr:to>
    <xdr:cxnSp macro="">
      <xdr:nvCxnSpPr>
        <xdr:cNvPr id="252" name="直線コネクタ 251"/>
        <xdr:cNvCxnSpPr/>
      </xdr:nvCxnSpPr>
      <xdr:spPr>
        <a:xfrm>
          <a:off x="8750300" y="1102995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151130</xdr:rowOff>
    </xdr:from>
    <xdr:to>
      <xdr:col>41</xdr:col>
      <xdr:colOff>101600</xdr:colOff>
      <xdr:row>64</xdr:row>
      <xdr:rowOff>81280</xdr:rowOff>
    </xdr:to>
    <xdr:sp macro="" textlink="">
      <xdr:nvSpPr>
        <xdr:cNvPr id="253" name="楕円 252"/>
        <xdr:cNvSpPr/>
      </xdr:nvSpPr>
      <xdr:spPr>
        <a:xfrm>
          <a:off x="7810500" y="1095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30480</xdr:rowOff>
    </xdr:from>
    <xdr:to>
      <xdr:col>45</xdr:col>
      <xdr:colOff>177800</xdr:colOff>
      <xdr:row>64</xdr:row>
      <xdr:rowOff>57150</xdr:rowOff>
    </xdr:to>
    <xdr:cxnSp macro="">
      <xdr:nvCxnSpPr>
        <xdr:cNvPr id="254" name="直線コネクタ 253"/>
        <xdr:cNvCxnSpPr/>
      </xdr:nvCxnSpPr>
      <xdr:spPr>
        <a:xfrm>
          <a:off x="7861300" y="1100328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151130</xdr:rowOff>
    </xdr:from>
    <xdr:to>
      <xdr:col>36</xdr:col>
      <xdr:colOff>165100</xdr:colOff>
      <xdr:row>64</xdr:row>
      <xdr:rowOff>81280</xdr:rowOff>
    </xdr:to>
    <xdr:sp macro="" textlink="">
      <xdr:nvSpPr>
        <xdr:cNvPr id="255" name="楕円 254"/>
        <xdr:cNvSpPr/>
      </xdr:nvSpPr>
      <xdr:spPr>
        <a:xfrm>
          <a:off x="6921500" y="1095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30480</xdr:rowOff>
    </xdr:from>
    <xdr:to>
      <xdr:col>41</xdr:col>
      <xdr:colOff>50800</xdr:colOff>
      <xdr:row>64</xdr:row>
      <xdr:rowOff>30480</xdr:rowOff>
    </xdr:to>
    <xdr:cxnSp macro="">
      <xdr:nvCxnSpPr>
        <xdr:cNvPr id="256" name="直線コネクタ 255"/>
        <xdr:cNvCxnSpPr/>
      </xdr:nvCxnSpPr>
      <xdr:spPr>
        <a:xfrm>
          <a:off x="6972300" y="110032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130192</xdr:rowOff>
    </xdr:from>
    <xdr:ext cx="469744" cy="259045"/>
    <xdr:sp macro="" textlink="">
      <xdr:nvSpPr>
        <xdr:cNvPr id="257" name="n_1aveValue【体育館・プール】&#10;一人当たり面積"/>
        <xdr:cNvSpPr txBox="1"/>
      </xdr:nvSpPr>
      <xdr:spPr>
        <a:xfrm>
          <a:off x="9391727" y="10417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48277</xdr:rowOff>
    </xdr:from>
    <xdr:ext cx="469744" cy="259045"/>
    <xdr:sp macro="" textlink="">
      <xdr:nvSpPr>
        <xdr:cNvPr id="258" name="n_2aveValue【体育館・プール】&#10;一人当たり面積"/>
        <xdr:cNvSpPr txBox="1"/>
      </xdr:nvSpPr>
      <xdr:spPr>
        <a:xfrm>
          <a:off x="8515427" y="1033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50182</xdr:rowOff>
    </xdr:from>
    <xdr:ext cx="469744" cy="259045"/>
    <xdr:sp macro="" textlink="">
      <xdr:nvSpPr>
        <xdr:cNvPr id="259" name="n_3aveValue【体育館・プール】&#10;一人当たり面積"/>
        <xdr:cNvSpPr txBox="1"/>
      </xdr:nvSpPr>
      <xdr:spPr>
        <a:xfrm>
          <a:off x="7626427" y="10337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160672</xdr:rowOff>
    </xdr:from>
    <xdr:ext cx="469744" cy="259045"/>
    <xdr:sp macro="" textlink="">
      <xdr:nvSpPr>
        <xdr:cNvPr id="260" name="n_4aveValue【体育館・プール】&#10;一人当たり面積"/>
        <xdr:cNvSpPr txBox="1"/>
      </xdr:nvSpPr>
      <xdr:spPr>
        <a:xfrm>
          <a:off x="6737427" y="10447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102887</xdr:rowOff>
    </xdr:from>
    <xdr:ext cx="469744" cy="259045"/>
    <xdr:sp macro="" textlink="">
      <xdr:nvSpPr>
        <xdr:cNvPr id="261" name="n_1mainValue【体育館・プール】&#10;一人当たり面積"/>
        <xdr:cNvSpPr txBox="1"/>
      </xdr:nvSpPr>
      <xdr:spPr>
        <a:xfrm>
          <a:off x="9391727" y="11075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99077</xdr:rowOff>
    </xdr:from>
    <xdr:ext cx="469744" cy="259045"/>
    <xdr:sp macro="" textlink="">
      <xdr:nvSpPr>
        <xdr:cNvPr id="262" name="n_2mainValue【体育館・プール】&#10;一人当たり面積"/>
        <xdr:cNvSpPr txBox="1"/>
      </xdr:nvSpPr>
      <xdr:spPr>
        <a:xfrm>
          <a:off x="8515427" y="1107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72407</xdr:rowOff>
    </xdr:from>
    <xdr:ext cx="469744" cy="259045"/>
    <xdr:sp macro="" textlink="">
      <xdr:nvSpPr>
        <xdr:cNvPr id="263" name="n_3mainValue【体育館・プール】&#10;一人当たり面積"/>
        <xdr:cNvSpPr txBox="1"/>
      </xdr:nvSpPr>
      <xdr:spPr>
        <a:xfrm>
          <a:off x="7626427" y="1104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72407</xdr:rowOff>
    </xdr:from>
    <xdr:ext cx="469744" cy="259045"/>
    <xdr:sp macro="" textlink="">
      <xdr:nvSpPr>
        <xdr:cNvPr id="264" name="n_4mainValue【体育館・プール】&#10;一人当たり面積"/>
        <xdr:cNvSpPr txBox="1"/>
      </xdr:nvSpPr>
      <xdr:spPr>
        <a:xfrm>
          <a:off x="6737427" y="1104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127636</xdr:rowOff>
    </xdr:from>
    <xdr:to>
      <xdr:col>24</xdr:col>
      <xdr:colOff>62865</xdr:colOff>
      <xdr:row>86</xdr:row>
      <xdr:rowOff>106680</xdr:rowOff>
    </xdr:to>
    <xdr:cxnSp macro="">
      <xdr:nvCxnSpPr>
        <xdr:cNvPr id="289" name="直線コネクタ 288"/>
        <xdr:cNvCxnSpPr/>
      </xdr:nvCxnSpPr>
      <xdr:spPr>
        <a:xfrm flipV="1">
          <a:off x="4634865" y="13500736"/>
          <a:ext cx="0" cy="1350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110507</xdr:rowOff>
    </xdr:from>
    <xdr:ext cx="405111" cy="259045"/>
    <xdr:sp macro="" textlink="">
      <xdr:nvSpPr>
        <xdr:cNvPr id="290" name="【福祉施設】&#10;有形固定資産減価償却率最小値テキスト"/>
        <xdr:cNvSpPr txBox="1"/>
      </xdr:nvSpPr>
      <xdr:spPr>
        <a:xfrm>
          <a:off x="4673600" y="1485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106680</xdr:rowOff>
    </xdr:from>
    <xdr:to>
      <xdr:col>24</xdr:col>
      <xdr:colOff>152400</xdr:colOff>
      <xdr:row>86</xdr:row>
      <xdr:rowOff>106680</xdr:rowOff>
    </xdr:to>
    <xdr:cxnSp macro="">
      <xdr:nvCxnSpPr>
        <xdr:cNvPr id="291" name="直線コネクタ 290"/>
        <xdr:cNvCxnSpPr/>
      </xdr:nvCxnSpPr>
      <xdr:spPr>
        <a:xfrm>
          <a:off x="4546600" y="148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74313</xdr:rowOff>
    </xdr:from>
    <xdr:ext cx="405111" cy="259045"/>
    <xdr:sp macro="" textlink="">
      <xdr:nvSpPr>
        <xdr:cNvPr id="292" name="【福祉施設】&#10;有形固定資産減価償却率最大値テキスト"/>
        <xdr:cNvSpPr txBox="1"/>
      </xdr:nvSpPr>
      <xdr:spPr>
        <a:xfrm>
          <a:off x="4673600" y="13275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127636</xdr:rowOff>
    </xdr:from>
    <xdr:to>
      <xdr:col>24</xdr:col>
      <xdr:colOff>152400</xdr:colOff>
      <xdr:row>78</xdr:row>
      <xdr:rowOff>127636</xdr:rowOff>
    </xdr:to>
    <xdr:cxnSp macro="">
      <xdr:nvCxnSpPr>
        <xdr:cNvPr id="293" name="直線コネクタ 292"/>
        <xdr:cNvCxnSpPr/>
      </xdr:nvCxnSpPr>
      <xdr:spPr>
        <a:xfrm>
          <a:off x="4546600" y="13500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33038</xdr:rowOff>
    </xdr:from>
    <xdr:ext cx="405111" cy="259045"/>
    <xdr:sp macro="" textlink="">
      <xdr:nvSpPr>
        <xdr:cNvPr id="294" name="【福祉施設】&#10;有形固定資産減価償却率平均値テキスト"/>
        <xdr:cNvSpPr txBox="1"/>
      </xdr:nvSpPr>
      <xdr:spPr>
        <a:xfrm>
          <a:off x="4673600" y="139204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10161</xdr:rowOff>
    </xdr:from>
    <xdr:to>
      <xdr:col>24</xdr:col>
      <xdr:colOff>114300</xdr:colOff>
      <xdr:row>82</xdr:row>
      <xdr:rowOff>111761</xdr:rowOff>
    </xdr:to>
    <xdr:sp macro="" textlink="">
      <xdr:nvSpPr>
        <xdr:cNvPr id="295" name="フローチャート: 判断 294"/>
        <xdr:cNvSpPr/>
      </xdr:nvSpPr>
      <xdr:spPr>
        <a:xfrm>
          <a:off x="45847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122555</xdr:rowOff>
    </xdr:from>
    <xdr:to>
      <xdr:col>20</xdr:col>
      <xdr:colOff>38100</xdr:colOff>
      <xdr:row>82</xdr:row>
      <xdr:rowOff>52705</xdr:rowOff>
    </xdr:to>
    <xdr:sp macro="" textlink="">
      <xdr:nvSpPr>
        <xdr:cNvPr id="296" name="フローチャート: 判断 295"/>
        <xdr:cNvSpPr/>
      </xdr:nvSpPr>
      <xdr:spPr>
        <a:xfrm>
          <a:off x="3746500" y="1401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82550</xdr:rowOff>
    </xdr:from>
    <xdr:to>
      <xdr:col>15</xdr:col>
      <xdr:colOff>101600</xdr:colOff>
      <xdr:row>82</xdr:row>
      <xdr:rowOff>12700</xdr:rowOff>
    </xdr:to>
    <xdr:sp macro="" textlink="">
      <xdr:nvSpPr>
        <xdr:cNvPr id="297" name="フローチャート: 判断 296"/>
        <xdr:cNvSpPr/>
      </xdr:nvSpPr>
      <xdr:spPr>
        <a:xfrm>
          <a:off x="28575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44450</xdr:rowOff>
    </xdr:from>
    <xdr:to>
      <xdr:col>10</xdr:col>
      <xdr:colOff>165100</xdr:colOff>
      <xdr:row>81</xdr:row>
      <xdr:rowOff>146050</xdr:rowOff>
    </xdr:to>
    <xdr:sp macro="" textlink="">
      <xdr:nvSpPr>
        <xdr:cNvPr id="298" name="フローチャート: 判断 297"/>
        <xdr:cNvSpPr/>
      </xdr:nvSpPr>
      <xdr:spPr>
        <a:xfrm>
          <a:off x="1968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63500</xdr:rowOff>
    </xdr:from>
    <xdr:to>
      <xdr:col>6</xdr:col>
      <xdr:colOff>38100</xdr:colOff>
      <xdr:row>81</xdr:row>
      <xdr:rowOff>165100</xdr:rowOff>
    </xdr:to>
    <xdr:sp macro="" textlink="">
      <xdr:nvSpPr>
        <xdr:cNvPr id="299" name="フローチャート: 判断 298"/>
        <xdr:cNvSpPr/>
      </xdr:nvSpPr>
      <xdr:spPr>
        <a:xfrm>
          <a:off x="10795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118745</xdr:rowOff>
    </xdr:from>
    <xdr:to>
      <xdr:col>24</xdr:col>
      <xdr:colOff>114300</xdr:colOff>
      <xdr:row>85</xdr:row>
      <xdr:rowOff>48895</xdr:rowOff>
    </xdr:to>
    <xdr:sp macro="" textlink="">
      <xdr:nvSpPr>
        <xdr:cNvPr id="305" name="楕円 304"/>
        <xdr:cNvSpPr/>
      </xdr:nvSpPr>
      <xdr:spPr>
        <a:xfrm>
          <a:off x="4584700" y="1452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97172</xdr:rowOff>
    </xdr:from>
    <xdr:ext cx="405111" cy="259045"/>
    <xdr:sp macro="" textlink="">
      <xdr:nvSpPr>
        <xdr:cNvPr id="306" name="【福祉施設】&#10;有形固定資産減価償却率該当値テキスト"/>
        <xdr:cNvSpPr txBox="1"/>
      </xdr:nvSpPr>
      <xdr:spPr>
        <a:xfrm>
          <a:off x="4673600" y="14498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97789</xdr:rowOff>
    </xdr:from>
    <xdr:to>
      <xdr:col>20</xdr:col>
      <xdr:colOff>38100</xdr:colOff>
      <xdr:row>85</xdr:row>
      <xdr:rowOff>27939</xdr:rowOff>
    </xdr:to>
    <xdr:sp macro="" textlink="">
      <xdr:nvSpPr>
        <xdr:cNvPr id="307" name="楕円 306"/>
        <xdr:cNvSpPr/>
      </xdr:nvSpPr>
      <xdr:spPr>
        <a:xfrm>
          <a:off x="3746500" y="14499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148589</xdr:rowOff>
    </xdr:from>
    <xdr:to>
      <xdr:col>24</xdr:col>
      <xdr:colOff>63500</xdr:colOff>
      <xdr:row>84</xdr:row>
      <xdr:rowOff>169545</xdr:rowOff>
    </xdr:to>
    <xdr:cxnSp macro="">
      <xdr:nvCxnSpPr>
        <xdr:cNvPr id="308" name="直線コネクタ 307"/>
        <xdr:cNvCxnSpPr/>
      </xdr:nvCxnSpPr>
      <xdr:spPr>
        <a:xfrm>
          <a:off x="3797300" y="14550389"/>
          <a:ext cx="838200" cy="2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78739</xdr:rowOff>
    </xdr:from>
    <xdr:to>
      <xdr:col>15</xdr:col>
      <xdr:colOff>101600</xdr:colOff>
      <xdr:row>85</xdr:row>
      <xdr:rowOff>8889</xdr:rowOff>
    </xdr:to>
    <xdr:sp macro="" textlink="">
      <xdr:nvSpPr>
        <xdr:cNvPr id="309" name="楕円 308"/>
        <xdr:cNvSpPr/>
      </xdr:nvSpPr>
      <xdr:spPr>
        <a:xfrm>
          <a:off x="2857500" y="1448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129539</xdr:rowOff>
    </xdr:from>
    <xdr:to>
      <xdr:col>19</xdr:col>
      <xdr:colOff>177800</xdr:colOff>
      <xdr:row>84</xdr:row>
      <xdr:rowOff>148589</xdr:rowOff>
    </xdr:to>
    <xdr:cxnSp macro="">
      <xdr:nvCxnSpPr>
        <xdr:cNvPr id="310" name="直線コネクタ 309"/>
        <xdr:cNvCxnSpPr/>
      </xdr:nvCxnSpPr>
      <xdr:spPr>
        <a:xfrm>
          <a:off x="2908300" y="14531339"/>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61595</xdr:rowOff>
    </xdr:from>
    <xdr:to>
      <xdr:col>10</xdr:col>
      <xdr:colOff>165100</xdr:colOff>
      <xdr:row>84</xdr:row>
      <xdr:rowOff>163195</xdr:rowOff>
    </xdr:to>
    <xdr:sp macro="" textlink="">
      <xdr:nvSpPr>
        <xdr:cNvPr id="311" name="楕円 310"/>
        <xdr:cNvSpPr/>
      </xdr:nvSpPr>
      <xdr:spPr>
        <a:xfrm>
          <a:off x="1968500" y="1446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112395</xdr:rowOff>
    </xdr:from>
    <xdr:to>
      <xdr:col>15</xdr:col>
      <xdr:colOff>50800</xdr:colOff>
      <xdr:row>84</xdr:row>
      <xdr:rowOff>129539</xdr:rowOff>
    </xdr:to>
    <xdr:cxnSp macro="">
      <xdr:nvCxnSpPr>
        <xdr:cNvPr id="312" name="直線コネクタ 311"/>
        <xdr:cNvCxnSpPr/>
      </xdr:nvCxnSpPr>
      <xdr:spPr>
        <a:xfrm>
          <a:off x="2019300" y="14514195"/>
          <a:ext cx="88900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42545</xdr:rowOff>
    </xdr:from>
    <xdr:to>
      <xdr:col>6</xdr:col>
      <xdr:colOff>38100</xdr:colOff>
      <xdr:row>84</xdr:row>
      <xdr:rowOff>144145</xdr:rowOff>
    </xdr:to>
    <xdr:sp macro="" textlink="">
      <xdr:nvSpPr>
        <xdr:cNvPr id="313" name="楕円 312"/>
        <xdr:cNvSpPr/>
      </xdr:nvSpPr>
      <xdr:spPr>
        <a:xfrm>
          <a:off x="1079500" y="1444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93345</xdr:rowOff>
    </xdr:from>
    <xdr:to>
      <xdr:col>10</xdr:col>
      <xdr:colOff>114300</xdr:colOff>
      <xdr:row>84</xdr:row>
      <xdr:rowOff>112395</xdr:rowOff>
    </xdr:to>
    <xdr:cxnSp macro="">
      <xdr:nvCxnSpPr>
        <xdr:cNvPr id="314" name="直線コネクタ 313"/>
        <xdr:cNvCxnSpPr/>
      </xdr:nvCxnSpPr>
      <xdr:spPr>
        <a:xfrm>
          <a:off x="1130300" y="1449514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69232</xdr:rowOff>
    </xdr:from>
    <xdr:ext cx="405111" cy="259045"/>
    <xdr:sp macro="" textlink="">
      <xdr:nvSpPr>
        <xdr:cNvPr id="315" name="n_1aveValue【福祉施設】&#10;有形固定資産減価償却率"/>
        <xdr:cNvSpPr txBox="1"/>
      </xdr:nvSpPr>
      <xdr:spPr>
        <a:xfrm>
          <a:off x="3582044" y="1378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29227</xdr:rowOff>
    </xdr:from>
    <xdr:ext cx="405111" cy="259045"/>
    <xdr:sp macro="" textlink="">
      <xdr:nvSpPr>
        <xdr:cNvPr id="316" name="n_2aveValue【福祉施設】&#10;有形固定資産減価償却率"/>
        <xdr:cNvSpPr txBox="1"/>
      </xdr:nvSpPr>
      <xdr:spPr>
        <a:xfrm>
          <a:off x="2705744" y="1374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162577</xdr:rowOff>
    </xdr:from>
    <xdr:ext cx="405111" cy="259045"/>
    <xdr:sp macro="" textlink="">
      <xdr:nvSpPr>
        <xdr:cNvPr id="317" name="n_3aveValue【福祉施設】&#10;有形固定資産減価償却率"/>
        <xdr:cNvSpPr txBox="1"/>
      </xdr:nvSpPr>
      <xdr:spPr>
        <a:xfrm>
          <a:off x="18167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10177</xdr:rowOff>
    </xdr:from>
    <xdr:ext cx="405111" cy="259045"/>
    <xdr:sp macro="" textlink="">
      <xdr:nvSpPr>
        <xdr:cNvPr id="318" name="n_4aveValue【福祉施設】&#10;有形固定資産減価償却率"/>
        <xdr:cNvSpPr txBox="1"/>
      </xdr:nvSpPr>
      <xdr:spPr>
        <a:xfrm>
          <a:off x="927744" y="1372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19066</xdr:rowOff>
    </xdr:from>
    <xdr:ext cx="405111" cy="259045"/>
    <xdr:sp macro="" textlink="">
      <xdr:nvSpPr>
        <xdr:cNvPr id="319" name="n_1mainValue【福祉施設】&#10;有形固定資産減価償却率"/>
        <xdr:cNvSpPr txBox="1"/>
      </xdr:nvSpPr>
      <xdr:spPr>
        <a:xfrm>
          <a:off x="3582044" y="14592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16</xdr:rowOff>
    </xdr:from>
    <xdr:ext cx="405111" cy="259045"/>
    <xdr:sp macro="" textlink="">
      <xdr:nvSpPr>
        <xdr:cNvPr id="320" name="n_2mainValue【福祉施設】&#10;有形固定資産減価償却率"/>
        <xdr:cNvSpPr txBox="1"/>
      </xdr:nvSpPr>
      <xdr:spPr>
        <a:xfrm>
          <a:off x="2705744" y="14573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154322</xdr:rowOff>
    </xdr:from>
    <xdr:ext cx="405111" cy="259045"/>
    <xdr:sp macro="" textlink="">
      <xdr:nvSpPr>
        <xdr:cNvPr id="321" name="n_3mainValue【福祉施設】&#10;有形固定資産減価償却率"/>
        <xdr:cNvSpPr txBox="1"/>
      </xdr:nvSpPr>
      <xdr:spPr>
        <a:xfrm>
          <a:off x="1816744" y="1455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135272</xdr:rowOff>
    </xdr:from>
    <xdr:ext cx="405111" cy="259045"/>
    <xdr:sp macro="" textlink="">
      <xdr:nvSpPr>
        <xdr:cNvPr id="322" name="n_4mainValue【福祉施設】&#10;有形固定資産減価償却率"/>
        <xdr:cNvSpPr txBox="1"/>
      </xdr:nvSpPr>
      <xdr:spPr>
        <a:xfrm>
          <a:off x="927744" y="14537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3" name="直線コネクタ 332"/>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4" name="テキスト ボックス 333"/>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5" name="直線コネクタ 334"/>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6" name="テキスト ボックス 335"/>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7" name="直線コネクタ 336"/>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8" name="テキスト ボックス 337"/>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9" name="直線コネクタ 338"/>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0" name="テキスト ボックス 339"/>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2" name="テキスト ボックス 34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72389</xdr:rowOff>
    </xdr:from>
    <xdr:to>
      <xdr:col>54</xdr:col>
      <xdr:colOff>189865</xdr:colOff>
      <xdr:row>86</xdr:row>
      <xdr:rowOff>24385</xdr:rowOff>
    </xdr:to>
    <xdr:cxnSp macro="">
      <xdr:nvCxnSpPr>
        <xdr:cNvPr id="344" name="直線コネクタ 343"/>
        <xdr:cNvCxnSpPr/>
      </xdr:nvCxnSpPr>
      <xdr:spPr>
        <a:xfrm flipV="1">
          <a:off x="10476865" y="13274039"/>
          <a:ext cx="0" cy="1495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28212</xdr:rowOff>
    </xdr:from>
    <xdr:ext cx="469744" cy="259045"/>
    <xdr:sp macro="" textlink="">
      <xdr:nvSpPr>
        <xdr:cNvPr id="345" name="【福祉施設】&#10;一人当たり面積最小値テキスト"/>
        <xdr:cNvSpPr txBox="1"/>
      </xdr:nvSpPr>
      <xdr:spPr>
        <a:xfrm>
          <a:off x="10515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24385</xdr:rowOff>
    </xdr:from>
    <xdr:to>
      <xdr:col>55</xdr:col>
      <xdr:colOff>88900</xdr:colOff>
      <xdr:row>86</xdr:row>
      <xdr:rowOff>24385</xdr:rowOff>
    </xdr:to>
    <xdr:cxnSp macro="">
      <xdr:nvCxnSpPr>
        <xdr:cNvPr id="346" name="直線コネクタ 345"/>
        <xdr:cNvCxnSpPr/>
      </xdr:nvCxnSpPr>
      <xdr:spPr>
        <a:xfrm>
          <a:off x="10388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19066</xdr:rowOff>
    </xdr:from>
    <xdr:ext cx="469744" cy="259045"/>
    <xdr:sp macro="" textlink="">
      <xdr:nvSpPr>
        <xdr:cNvPr id="347" name="【福祉施設】&#10;一人当たり面積最大値テキスト"/>
        <xdr:cNvSpPr txBox="1"/>
      </xdr:nvSpPr>
      <xdr:spPr>
        <a:xfrm>
          <a:off x="10515600" y="1304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72389</xdr:rowOff>
    </xdr:from>
    <xdr:to>
      <xdr:col>55</xdr:col>
      <xdr:colOff>88900</xdr:colOff>
      <xdr:row>77</xdr:row>
      <xdr:rowOff>72389</xdr:rowOff>
    </xdr:to>
    <xdr:cxnSp macro="">
      <xdr:nvCxnSpPr>
        <xdr:cNvPr id="348" name="直線コネクタ 347"/>
        <xdr:cNvCxnSpPr/>
      </xdr:nvCxnSpPr>
      <xdr:spPr>
        <a:xfrm>
          <a:off x="10388600" y="1327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118890</xdr:rowOff>
    </xdr:from>
    <xdr:ext cx="469744" cy="259045"/>
    <xdr:sp macro="" textlink="">
      <xdr:nvSpPr>
        <xdr:cNvPr id="349" name="【福祉施設】&#10;一人当たり面積平均値テキスト"/>
        <xdr:cNvSpPr txBox="1"/>
      </xdr:nvSpPr>
      <xdr:spPr>
        <a:xfrm>
          <a:off x="10515600" y="143492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140463</xdr:rowOff>
    </xdr:from>
    <xdr:to>
      <xdr:col>55</xdr:col>
      <xdr:colOff>50800</xdr:colOff>
      <xdr:row>84</xdr:row>
      <xdr:rowOff>70613</xdr:rowOff>
    </xdr:to>
    <xdr:sp macro="" textlink="">
      <xdr:nvSpPr>
        <xdr:cNvPr id="350" name="フローチャート: 判断 349"/>
        <xdr:cNvSpPr/>
      </xdr:nvSpPr>
      <xdr:spPr>
        <a:xfrm>
          <a:off x="10426700" y="1437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99313</xdr:rowOff>
    </xdr:from>
    <xdr:to>
      <xdr:col>50</xdr:col>
      <xdr:colOff>165100</xdr:colOff>
      <xdr:row>84</xdr:row>
      <xdr:rowOff>29463</xdr:rowOff>
    </xdr:to>
    <xdr:sp macro="" textlink="">
      <xdr:nvSpPr>
        <xdr:cNvPr id="351" name="フローチャート: 判断 350"/>
        <xdr:cNvSpPr/>
      </xdr:nvSpPr>
      <xdr:spPr>
        <a:xfrm>
          <a:off x="9588500" y="1432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108458</xdr:rowOff>
    </xdr:from>
    <xdr:to>
      <xdr:col>46</xdr:col>
      <xdr:colOff>38100</xdr:colOff>
      <xdr:row>84</xdr:row>
      <xdr:rowOff>38608</xdr:rowOff>
    </xdr:to>
    <xdr:sp macro="" textlink="">
      <xdr:nvSpPr>
        <xdr:cNvPr id="352" name="フローチャート: 判断 351"/>
        <xdr:cNvSpPr/>
      </xdr:nvSpPr>
      <xdr:spPr>
        <a:xfrm>
          <a:off x="8699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117602</xdr:rowOff>
    </xdr:from>
    <xdr:to>
      <xdr:col>41</xdr:col>
      <xdr:colOff>101600</xdr:colOff>
      <xdr:row>84</xdr:row>
      <xdr:rowOff>47752</xdr:rowOff>
    </xdr:to>
    <xdr:sp macro="" textlink="">
      <xdr:nvSpPr>
        <xdr:cNvPr id="353" name="フローチャート: 判断 352"/>
        <xdr:cNvSpPr/>
      </xdr:nvSpPr>
      <xdr:spPr>
        <a:xfrm>
          <a:off x="7810500" y="1434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145035</xdr:rowOff>
    </xdr:from>
    <xdr:to>
      <xdr:col>36</xdr:col>
      <xdr:colOff>165100</xdr:colOff>
      <xdr:row>84</xdr:row>
      <xdr:rowOff>75185</xdr:rowOff>
    </xdr:to>
    <xdr:sp macro="" textlink="">
      <xdr:nvSpPr>
        <xdr:cNvPr id="354" name="フローチャート: 判断 353"/>
        <xdr:cNvSpPr/>
      </xdr:nvSpPr>
      <xdr:spPr>
        <a:xfrm>
          <a:off x="6921500" y="1437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151892</xdr:rowOff>
    </xdr:from>
    <xdr:to>
      <xdr:col>55</xdr:col>
      <xdr:colOff>50800</xdr:colOff>
      <xdr:row>83</xdr:row>
      <xdr:rowOff>82042</xdr:rowOff>
    </xdr:to>
    <xdr:sp macro="" textlink="">
      <xdr:nvSpPr>
        <xdr:cNvPr id="360" name="楕円 359"/>
        <xdr:cNvSpPr/>
      </xdr:nvSpPr>
      <xdr:spPr>
        <a:xfrm>
          <a:off x="10426700" y="1421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3319</xdr:rowOff>
    </xdr:from>
    <xdr:ext cx="469744" cy="259045"/>
    <xdr:sp macro="" textlink="">
      <xdr:nvSpPr>
        <xdr:cNvPr id="361" name="【福祉施設】&#10;一人当たり面積該当値テキスト"/>
        <xdr:cNvSpPr txBox="1"/>
      </xdr:nvSpPr>
      <xdr:spPr>
        <a:xfrm>
          <a:off x="10515600" y="14062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156463</xdr:rowOff>
    </xdr:from>
    <xdr:to>
      <xdr:col>50</xdr:col>
      <xdr:colOff>165100</xdr:colOff>
      <xdr:row>83</xdr:row>
      <xdr:rowOff>86613</xdr:rowOff>
    </xdr:to>
    <xdr:sp macro="" textlink="">
      <xdr:nvSpPr>
        <xdr:cNvPr id="362" name="楕円 361"/>
        <xdr:cNvSpPr/>
      </xdr:nvSpPr>
      <xdr:spPr>
        <a:xfrm>
          <a:off x="9588500" y="14215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31242</xdr:rowOff>
    </xdr:from>
    <xdr:to>
      <xdr:col>55</xdr:col>
      <xdr:colOff>0</xdr:colOff>
      <xdr:row>83</xdr:row>
      <xdr:rowOff>35813</xdr:rowOff>
    </xdr:to>
    <xdr:cxnSp macro="">
      <xdr:nvCxnSpPr>
        <xdr:cNvPr id="363" name="直線コネクタ 362"/>
        <xdr:cNvCxnSpPr/>
      </xdr:nvCxnSpPr>
      <xdr:spPr>
        <a:xfrm flipV="1">
          <a:off x="9639300" y="14261592"/>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156463</xdr:rowOff>
    </xdr:from>
    <xdr:to>
      <xdr:col>46</xdr:col>
      <xdr:colOff>38100</xdr:colOff>
      <xdr:row>83</xdr:row>
      <xdr:rowOff>86613</xdr:rowOff>
    </xdr:to>
    <xdr:sp macro="" textlink="">
      <xdr:nvSpPr>
        <xdr:cNvPr id="364" name="楕円 363"/>
        <xdr:cNvSpPr/>
      </xdr:nvSpPr>
      <xdr:spPr>
        <a:xfrm>
          <a:off x="8699500" y="14215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35813</xdr:rowOff>
    </xdr:from>
    <xdr:to>
      <xdr:col>50</xdr:col>
      <xdr:colOff>114300</xdr:colOff>
      <xdr:row>83</xdr:row>
      <xdr:rowOff>35813</xdr:rowOff>
    </xdr:to>
    <xdr:cxnSp macro="">
      <xdr:nvCxnSpPr>
        <xdr:cNvPr id="365" name="直線コネクタ 364"/>
        <xdr:cNvCxnSpPr/>
      </xdr:nvCxnSpPr>
      <xdr:spPr>
        <a:xfrm>
          <a:off x="8750300" y="142661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161037</xdr:rowOff>
    </xdr:from>
    <xdr:to>
      <xdr:col>41</xdr:col>
      <xdr:colOff>101600</xdr:colOff>
      <xdr:row>83</xdr:row>
      <xdr:rowOff>91187</xdr:rowOff>
    </xdr:to>
    <xdr:sp macro="" textlink="">
      <xdr:nvSpPr>
        <xdr:cNvPr id="366" name="楕円 365"/>
        <xdr:cNvSpPr/>
      </xdr:nvSpPr>
      <xdr:spPr>
        <a:xfrm>
          <a:off x="7810500" y="14219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35813</xdr:rowOff>
    </xdr:from>
    <xdr:to>
      <xdr:col>45</xdr:col>
      <xdr:colOff>177800</xdr:colOff>
      <xdr:row>83</xdr:row>
      <xdr:rowOff>40387</xdr:rowOff>
    </xdr:to>
    <xdr:cxnSp macro="">
      <xdr:nvCxnSpPr>
        <xdr:cNvPr id="367" name="直線コネクタ 366"/>
        <xdr:cNvCxnSpPr/>
      </xdr:nvCxnSpPr>
      <xdr:spPr>
        <a:xfrm flipV="1">
          <a:off x="7861300" y="14266163"/>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82</xdr:row>
      <xdr:rowOff>161037</xdr:rowOff>
    </xdr:from>
    <xdr:to>
      <xdr:col>36</xdr:col>
      <xdr:colOff>165100</xdr:colOff>
      <xdr:row>83</xdr:row>
      <xdr:rowOff>91187</xdr:rowOff>
    </xdr:to>
    <xdr:sp macro="" textlink="">
      <xdr:nvSpPr>
        <xdr:cNvPr id="368" name="楕円 367"/>
        <xdr:cNvSpPr/>
      </xdr:nvSpPr>
      <xdr:spPr>
        <a:xfrm>
          <a:off x="6921500" y="14219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40387</xdr:rowOff>
    </xdr:from>
    <xdr:to>
      <xdr:col>41</xdr:col>
      <xdr:colOff>50800</xdr:colOff>
      <xdr:row>83</xdr:row>
      <xdr:rowOff>40387</xdr:rowOff>
    </xdr:to>
    <xdr:cxnSp macro="">
      <xdr:nvCxnSpPr>
        <xdr:cNvPr id="369" name="直線コネクタ 368"/>
        <xdr:cNvCxnSpPr/>
      </xdr:nvCxnSpPr>
      <xdr:spPr>
        <a:xfrm>
          <a:off x="6972300" y="142707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20590</xdr:rowOff>
    </xdr:from>
    <xdr:ext cx="469744" cy="259045"/>
    <xdr:sp macro="" textlink="">
      <xdr:nvSpPr>
        <xdr:cNvPr id="370" name="n_1aveValue【福祉施設】&#10;一人当たり面積"/>
        <xdr:cNvSpPr txBox="1"/>
      </xdr:nvSpPr>
      <xdr:spPr>
        <a:xfrm>
          <a:off x="9391727" y="14422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29735</xdr:rowOff>
    </xdr:from>
    <xdr:ext cx="469744" cy="259045"/>
    <xdr:sp macro="" textlink="">
      <xdr:nvSpPr>
        <xdr:cNvPr id="371" name="n_2aveValue【福祉施設】&#10;一人当たり面積"/>
        <xdr:cNvSpPr txBox="1"/>
      </xdr:nvSpPr>
      <xdr:spPr>
        <a:xfrm>
          <a:off x="8515427" y="1443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38879</xdr:rowOff>
    </xdr:from>
    <xdr:ext cx="469744" cy="259045"/>
    <xdr:sp macro="" textlink="">
      <xdr:nvSpPr>
        <xdr:cNvPr id="372" name="n_3aveValue【福祉施設】&#10;一人当たり面積"/>
        <xdr:cNvSpPr txBox="1"/>
      </xdr:nvSpPr>
      <xdr:spPr>
        <a:xfrm>
          <a:off x="7626427" y="14440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66312</xdr:rowOff>
    </xdr:from>
    <xdr:ext cx="469744" cy="259045"/>
    <xdr:sp macro="" textlink="">
      <xdr:nvSpPr>
        <xdr:cNvPr id="373" name="n_4aveValue【福祉施設】&#10;一人当たり面積"/>
        <xdr:cNvSpPr txBox="1"/>
      </xdr:nvSpPr>
      <xdr:spPr>
        <a:xfrm>
          <a:off x="6737427" y="14468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103140</xdr:rowOff>
    </xdr:from>
    <xdr:ext cx="469744" cy="259045"/>
    <xdr:sp macro="" textlink="">
      <xdr:nvSpPr>
        <xdr:cNvPr id="374" name="n_1mainValue【福祉施設】&#10;一人当たり面積"/>
        <xdr:cNvSpPr txBox="1"/>
      </xdr:nvSpPr>
      <xdr:spPr>
        <a:xfrm>
          <a:off x="9391727" y="13990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103140</xdr:rowOff>
    </xdr:from>
    <xdr:ext cx="469744" cy="259045"/>
    <xdr:sp macro="" textlink="">
      <xdr:nvSpPr>
        <xdr:cNvPr id="375" name="n_2mainValue【福祉施設】&#10;一人当たり面積"/>
        <xdr:cNvSpPr txBox="1"/>
      </xdr:nvSpPr>
      <xdr:spPr>
        <a:xfrm>
          <a:off x="8515427" y="13990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107714</xdr:rowOff>
    </xdr:from>
    <xdr:ext cx="469744" cy="259045"/>
    <xdr:sp macro="" textlink="">
      <xdr:nvSpPr>
        <xdr:cNvPr id="376" name="n_3mainValue【福祉施設】&#10;一人当たり面積"/>
        <xdr:cNvSpPr txBox="1"/>
      </xdr:nvSpPr>
      <xdr:spPr>
        <a:xfrm>
          <a:off x="7626427" y="13995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107714</xdr:rowOff>
    </xdr:from>
    <xdr:ext cx="469744" cy="259045"/>
    <xdr:sp macro="" textlink="">
      <xdr:nvSpPr>
        <xdr:cNvPr id="377" name="n_4mainValue【福祉施設】&#10;一人当たり面積"/>
        <xdr:cNvSpPr txBox="1"/>
      </xdr:nvSpPr>
      <xdr:spPr>
        <a:xfrm>
          <a:off x="6737427" y="13995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6" name="テキスト ボックス 38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7" name="直線コネクタ 38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8" name="テキスト ボックス 387"/>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9" name="直線コネクタ 388"/>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0" name="テキスト ボックス 389"/>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1" name="直線コネクタ 390"/>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2" name="テキスト ボックス 391"/>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3" name="直線コネクタ 392"/>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4" name="テキスト ボックス 393"/>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5" name="直線コネクタ 394"/>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6" name="テキスト ボックス 395"/>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7" name="直線コネクタ 396"/>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8" name="テキスト ボックス 397"/>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9" name="直線コネクタ 398"/>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0" name="テキスト ボックス 399"/>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1" name="直線コネクタ 400"/>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2"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141514</xdr:rowOff>
    </xdr:from>
    <xdr:to>
      <xdr:col>24</xdr:col>
      <xdr:colOff>62865</xdr:colOff>
      <xdr:row>109</xdr:row>
      <xdr:rowOff>23949</xdr:rowOff>
    </xdr:to>
    <xdr:cxnSp macro="">
      <xdr:nvCxnSpPr>
        <xdr:cNvPr id="403" name="直線コネクタ 402"/>
        <xdr:cNvCxnSpPr/>
      </xdr:nvCxnSpPr>
      <xdr:spPr>
        <a:xfrm flipV="1">
          <a:off x="4634865" y="17286514"/>
          <a:ext cx="0" cy="1425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27776</xdr:rowOff>
    </xdr:from>
    <xdr:ext cx="405111" cy="259045"/>
    <xdr:sp macro="" textlink="">
      <xdr:nvSpPr>
        <xdr:cNvPr id="404" name="【市民会館】&#10;有形固定資産減価償却率最小値テキスト"/>
        <xdr:cNvSpPr txBox="1"/>
      </xdr:nvSpPr>
      <xdr:spPr>
        <a:xfrm>
          <a:off x="4673600" y="18715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23949</xdr:rowOff>
    </xdr:from>
    <xdr:to>
      <xdr:col>24</xdr:col>
      <xdr:colOff>152400</xdr:colOff>
      <xdr:row>109</xdr:row>
      <xdr:rowOff>23949</xdr:rowOff>
    </xdr:to>
    <xdr:cxnSp macro="">
      <xdr:nvCxnSpPr>
        <xdr:cNvPr id="405" name="直線コネクタ 404"/>
        <xdr:cNvCxnSpPr/>
      </xdr:nvCxnSpPr>
      <xdr:spPr>
        <a:xfrm>
          <a:off x="4546600" y="1871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88191</xdr:rowOff>
    </xdr:from>
    <xdr:ext cx="405111" cy="259045"/>
    <xdr:sp macro="" textlink="">
      <xdr:nvSpPr>
        <xdr:cNvPr id="406" name="【市民会館】&#10;有形固定資産減価償却率最大値テキスト"/>
        <xdr:cNvSpPr txBox="1"/>
      </xdr:nvSpPr>
      <xdr:spPr>
        <a:xfrm>
          <a:off x="4673600" y="17061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141514</xdr:rowOff>
    </xdr:from>
    <xdr:to>
      <xdr:col>24</xdr:col>
      <xdr:colOff>152400</xdr:colOff>
      <xdr:row>100</xdr:row>
      <xdr:rowOff>141514</xdr:rowOff>
    </xdr:to>
    <xdr:cxnSp macro="">
      <xdr:nvCxnSpPr>
        <xdr:cNvPr id="407" name="直線コネクタ 406"/>
        <xdr:cNvCxnSpPr/>
      </xdr:nvCxnSpPr>
      <xdr:spPr>
        <a:xfrm>
          <a:off x="4546600" y="1728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85833</xdr:rowOff>
    </xdr:from>
    <xdr:ext cx="405111" cy="259045"/>
    <xdr:sp macro="" textlink="">
      <xdr:nvSpPr>
        <xdr:cNvPr id="408" name="【市民会館】&#10;有形固定資産減価償却率平均値テキスト"/>
        <xdr:cNvSpPr txBox="1"/>
      </xdr:nvSpPr>
      <xdr:spPr>
        <a:xfrm>
          <a:off x="4673600" y="177451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62956</xdr:rowOff>
    </xdr:from>
    <xdr:to>
      <xdr:col>24</xdr:col>
      <xdr:colOff>114300</xdr:colOff>
      <xdr:row>104</xdr:row>
      <xdr:rowOff>164556</xdr:rowOff>
    </xdr:to>
    <xdr:sp macro="" textlink="">
      <xdr:nvSpPr>
        <xdr:cNvPr id="409" name="フローチャート: 判断 408"/>
        <xdr:cNvSpPr/>
      </xdr:nvSpPr>
      <xdr:spPr>
        <a:xfrm>
          <a:off x="4584700" y="1789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48261</xdr:rowOff>
    </xdr:from>
    <xdr:to>
      <xdr:col>20</xdr:col>
      <xdr:colOff>38100</xdr:colOff>
      <xdr:row>104</xdr:row>
      <xdr:rowOff>149861</xdr:rowOff>
    </xdr:to>
    <xdr:sp macro="" textlink="">
      <xdr:nvSpPr>
        <xdr:cNvPr id="410" name="フローチャート: 判断 409"/>
        <xdr:cNvSpPr/>
      </xdr:nvSpPr>
      <xdr:spPr>
        <a:xfrm>
          <a:off x="3746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36830</xdr:rowOff>
    </xdr:from>
    <xdr:to>
      <xdr:col>15</xdr:col>
      <xdr:colOff>101600</xdr:colOff>
      <xdr:row>104</xdr:row>
      <xdr:rowOff>138430</xdr:rowOff>
    </xdr:to>
    <xdr:sp macro="" textlink="">
      <xdr:nvSpPr>
        <xdr:cNvPr id="411" name="フローチャート: 判断 410"/>
        <xdr:cNvSpPr/>
      </xdr:nvSpPr>
      <xdr:spPr>
        <a:xfrm>
          <a:off x="28575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15602</xdr:rowOff>
    </xdr:from>
    <xdr:to>
      <xdr:col>10</xdr:col>
      <xdr:colOff>165100</xdr:colOff>
      <xdr:row>104</xdr:row>
      <xdr:rowOff>117202</xdr:rowOff>
    </xdr:to>
    <xdr:sp macro="" textlink="">
      <xdr:nvSpPr>
        <xdr:cNvPr id="412" name="フローチャート: 判断 411"/>
        <xdr:cNvSpPr/>
      </xdr:nvSpPr>
      <xdr:spPr>
        <a:xfrm>
          <a:off x="19685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30299</xdr:rowOff>
    </xdr:from>
    <xdr:to>
      <xdr:col>6</xdr:col>
      <xdr:colOff>38100</xdr:colOff>
      <xdr:row>104</xdr:row>
      <xdr:rowOff>131899</xdr:rowOff>
    </xdr:to>
    <xdr:sp macro="" textlink="">
      <xdr:nvSpPr>
        <xdr:cNvPr id="413" name="フローチャート: 判断 412"/>
        <xdr:cNvSpPr/>
      </xdr:nvSpPr>
      <xdr:spPr>
        <a:xfrm>
          <a:off x="1079500" y="1786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4" name="テキスト ボックス 413"/>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5" name="テキスト ボックス 414"/>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6" name="テキスト ボックス 415"/>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7" name="テキスト ボックス 416"/>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8" name="テキスト ボックス 417"/>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151130</xdr:rowOff>
    </xdr:from>
    <xdr:to>
      <xdr:col>24</xdr:col>
      <xdr:colOff>114300</xdr:colOff>
      <xdr:row>106</xdr:row>
      <xdr:rowOff>81280</xdr:rowOff>
    </xdr:to>
    <xdr:sp macro="" textlink="">
      <xdr:nvSpPr>
        <xdr:cNvPr id="419" name="楕円 418"/>
        <xdr:cNvSpPr/>
      </xdr:nvSpPr>
      <xdr:spPr>
        <a:xfrm>
          <a:off x="4584700" y="1815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129557</xdr:rowOff>
    </xdr:from>
    <xdr:ext cx="405111" cy="259045"/>
    <xdr:sp macro="" textlink="">
      <xdr:nvSpPr>
        <xdr:cNvPr id="420" name="【市民会館】&#10;有形固定資産減価償却率該当値テキスト"/>
        <xdr:cNvSpPr txBox="1"/>
      </xdr:nvSpPr>
      <xdr:spPr>
        <a:xfrm>
          <a:off x="4673600" y="1813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134801</xdr:rowOff>
    </xdr:from>
    <xdr:to>
      <xdr:col>20</xdr:col>
      <xdr:colOff>38100</xdr:colOff>
      <xdr:row>106</xdr:row>
      <xdr:rowOff>64951</xdr:rowOff>
    </xdr:to>
    <xdr:sp macro="" textlink="">
      <xdr:nvSpPr>
        <xdr:cNvPr id="421" name="楕円 420"/>
        <xdr:cNvSpPr/>
      </xdr:nvSpPr>
      <xdr:spPr>
        <a:xfrm>
          <a:off x="3746500" y="1813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14151</xdr:rowOff>
    </xdr:from>
    <xdr:to>
      <xdr:col>24</xdr:col>
      <xdr:colOff>63500</xdr:colOff>
      <xdr:row>106</xdr:row>
      <xdr:rowOff>30480</xdr:rowOff>
    </xdr:to>
    <xdr:cxnSp macro="">
      <xdr:nvCxnSpPr>
        <xdr:cNvPr id="422" name="直線コネクタ 421"/>
        <xdr:cNvCxnSpPr/>
      </xdr:nvCxnSpPr>
      <xdr:spPr>
        <a:xfrm>
          <a:off x="3797300" y="18187851"/>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118473</xdr:rowOff>
    </xdr:from>
    <xdr:to>
      <xdr:col>15</xdr:col>
      <xdr:colOff>101600</xdr:colOff>
      <xdr:row>106</xdr:row>
      <xdr:rowOff>48623</xdr:rowOff>
    </xdr:to>
    <xdr:sp macro="" textlink="">
      <xdr:nvSpPr>
        <xdr:cNvPr id="423" name="楕円 422"/>
        <xdr:cNvSpPr/>
      </xdr:nvSpPr>
      <xdr:spPr>
        <a:xfrm>
          <a:off x="2857500" y="1812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169273</xdr:rowOff>
    </xdr:from>
    <xdr:to>
      <xdr:col>19</xdr:col>
      <xdr:colOff>177800</xdr:colOff>
      <xdr:row>106</xdr:row>
      <xdr:rowOff>14151</xdr:rowOff>
    </xdr:to>
    <xdr:cxnSp macro="">
      <xdr:nvCxnSpPr>
        <xdr:cNvPr id="424" name="直線コネクタ 423"/>
        <xdr:cNvCxnSpPr/>
      </xdr:nvCxnSpPr>
      <xdr:spPr>
        <a:xfrm>
          <a:off x="2908300" y="18171523"/>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102144</xdr:rowOff>
    </xdr:from>
    <xdr:to>
      <xdr:col>10</xdr:col>
      <xdr:colOff>165100</xdr:colOff>
      <xdr:row>106</xdr:row>
      <xdr:rowOff>32294</xdr:rowOff>
    </xdr:to>
    <xdr:sp macro="" textlink="">
      <xdr:nvSpPr>
        <xdr:cNvPr id="425" name="楕円 424"/>
        <xdr:cNvSpPr/>
      </xdr:nvSpPr>
      <xdr:spPr>
        <a:xfrm>
          <a:off x="1968500" y="1810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152944</xdr:rowOff>
    </xdr:from>
    <xdr:to>
      <xdr:col>15</xdr:col>
      <xdr:colOff>50800</xdr:colOff>
      <xdr:row>105</xdr:row>
      <xdr:rowOff>169273</xdr:rowOff>
    </xdr:to>
    <xdr:cxnSp macro="">
      <xdr:nvCxnSpPr>
        <xdr:cNvPr id="426" name="直線コネクタ 425"/>
        <xdr:cNvCxnSpPr/>
      </xdr:nvCxnSpPr>
      <xdr:spPr>
        <a:xfrm>
          <a:off x="2019300" y="18155194"/>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85816</xdr:rowOff>
    </xdr:from>
    <xdr:to>
      <xdr:col>6</xdr:col>
      <xdr:colOff>38100</xdr:colOff>
      <xdr:row>106</xdr:row>
      <xdr:rowOff>15966</xdr:rowOff>
    </xdr:to>
    <xdr:sp macro="" textlink="">
      <xdr:nvSpPr>
        <xdr:cNvPr id="427" name="楕円 426"/>
        <xdr:cNvSpPr/>
      </xdr:nvSpPr>
      <xdr:spPr>
        <a:xfrm>
          <a:off x="1079500" y="1808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136616</xdr:rowOff>
    </xdr:from>
    <xdr:to>
      <xdr:col>10</xdr:col>
      <xdr:colOff>114300</xdr:colOff>
      <xdr:row>105</xdr:row>
      <xdr:rowOff>152944</xdr:rowOff>
    </xdr:to>
    <xdr:cxnSp macro="">
      <xdr:nvCxnSpPr>
        <xdr:cNvPr id="428" name="直線コネクタ 427"/>
        <xdr:cNvCxnSpPr/>
      </xdr:nvCxnSpPr>
      <xdr:spPr>
        <a:xfrm>
          <a:off x="1130300" y="18138866"/>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166388</xdr:rowOff>
    </xdr:from>
    <xdr:ext cx="405111" cy="259045"/>
    <xdr:sp macro="" textlink="">
      <xdr:nvSpPr>
        <xdr:cNvPr id="429" name="n_1aveValue【市民会館】&#10;有形固定資産減価償却率"/>
        <xdr:cNvSpPr txBox="1"/>
      </xdr:nvSpPr>
      <xdr:spPr>
        <a:xfrm>
          <a:off x="3582044" y="176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154957</xdr:rowOff>
    </xdr:from>
    <xdr:ext cx="405111" cy="259045"/>
    <xdr:sp macro="" textlink="">
      <xdr:nvSpPr>
        <xdr:cNvPr id="430" name="n_2aveValue【市民会館】&#10;有形固定資産減価償却率"/>
        <xdr:cNvSpPr txBox="1"/>
      </xdr:nvSpPr>
      <xdr:spPr>
        <a:xfrm>
          <a:off x="2705744" y="1764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133729</xdr:rowOff>
    </xdr:from>
    <xdr:ext cx="405111" cy="259045"/>
    <xdr:sp macro="" textlink="">
      <xdr:nvSpPr>
        <xdr:cNvPr id="431" name="n_3aveValue【市民会館】&#10;有形固定資産減価償却率"/>
        <xdr:cNvSpPr txBox="1"/>
      </xdr:nvSpPr>
      <xdr:spPr>
        <a:xfrm>
          <a:off x="1816744" y="1762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148426</xdr:rowOff>
    </xdr:from>
    <xdr:ext cx="405111" cy="259045"/>
    <xdr:sp macro="" textlink="">
      <xdr:nvSpPr>
        <xdr:cNvPr id="432" name="n_4aveValue【市民会館】&#10;有形固定資産減価償却率"/>
        <xdr:cNvSpPr txBox="1"/>
      </xdr:nvSpPr>
      <xdr:spPr>
        <a:xfrm>
          <a:off x="927744" y="1763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56078</xdr:rowOff>
    </xdr:from>
    <xdr:ext cx="405111" cy="259045"/>
    <xdr:sp macro="" textlink="">
      <xdr:nvSpPr>
        <xdr:cNvPr id="433" name="n_1mainValue【市民会館】&#10;有形固定資産減価償却率"/>
        <xdr:cNvSpPr txBox="1"/>
      </xdr:nvSpPr>
      <xdr:spPr>
        <a:xfrm>
          <a:off x="3582044" y="18229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39750</xdr:rowOff>
    </xdr:from>
    <xdr:ext cx="405111" cy="259045"/>
    <xdr:sp macro="" textlink="">
      <xdr:nvSpPr>
        <xdr:cNvPr id="434" name="n_2mainValue【市民会館】&#10;有形固定資産減価償却率"/>
        <xdr:cNvSpPr txBox="1"/>
      </xdr:nvSpPr>
      <xdr:spPr>
        <a:xfrm>
          <a:off x="2705744" y="18213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23421</xdr:rowOff>
    </xdr:from>
    <xdr:ext cx="405111" cy="259045"/>
    <xdr:sp macro="" textlink="">
      <xdr:nvSpPr>
        <xdr:cNvPr id="435" name="n_3mainValue【市民会館】&#10;有形固定資産減価償却率"/>
        <xdr:cNvSpPr txBox="1"/>
      </xdr:nvSpPr>
      <xdr:spPr>
        <a:xfrm>
          <a:off x="1816744" y="18197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7093</xdr:rowOff>
    </xdr:from>
    <xdr:ext cx="405111" cy="259045"/>
    <xdr:sp macro="" textlink="">
      <xdr:nvSpPr>
        <xdr:cNvPr id="436" name="n_4mainValue【市民会館】&#10;有形固定資産減価償却率"/>
        <xdr:cNvSpPr txBox="1"/>
      </xdr:nvSpPr>
      <xdr:spPr>
        <a:xfrm>
          <a:off x="927744" y="18180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7" name="正方形/長方形 43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8" name="正方形/長方形 43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9" name="正方形/長方形 43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0" name="正方形/長方形 43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1" name="正方形/長方形 44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2" name="正方形/長方形 44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3" name="正方形/長方形 44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4" name="正方形/長方形 443"/>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5" name="テキスト ボックス 44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6" name="直線コネクタ 44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47" name="直線コネクタ 446"/>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48" name="テキスト ボックス 447"/>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49" name="直線コネクタ 448"/>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50" name="テキスト ボックス 449"/>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51" name="直線コネクタ 450"/>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52" name="テキスト ボックス 451"/>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53" name="直線コネクタ 452"/>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54" name="テキスト ボックス 453"/>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55" name="直線コネクタ 454"/>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56" name="テキスト ボックス 455"/>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57" name="直線コネクタ 456"/>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58" name="テキスト ボックス 457"/>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9" name="直線コネクタ 45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0" name="テキスト ボックス 459"/>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1"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71301</xdr:rowOff>
    </xdr:from>
    <xdr:to>
      <xdr:col>54</xdr:col>
      <xdr:colOff>189865</xdr:colOff>
      <xdr:row>108</xdr:row>
      <xdr:rowOff>148045</xdr:rowOff>
    </xdr:to>
    <xdr:cxnSp macro="">
      <xdr:nvCxnSpPr>
        <xdr:cNvPr id="462" name="直線コネクタ 461"/>
        <xdr:cNvCxnSpPr/>
      </xdr:nvCxnSpPr>
      <xdr:spPr>
        <a:xfrm flipV="1">
          <a:off x="10476865" y="17044851"/>
          <a:ext cx="0" cy="1619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151872</xdr:rowOff>
    </xdr:from>
    <xdr:ext cx="469744" cy="259045"/>
    <xdr:sp macro="" textlink="">
      <xdr:nvSpPr>
        <xdr:cNvPr id="463" name="【市民会館】&#10;一人当たり面積最小値テキスト"/>
        <xdr:cNvSpPr txBox="1"/>
      </xdr:nvSpPr>
      <xdr:spPr>
        <a:xfrm>
          <a:off x="10515600" y="18668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148045</xdr:rowOff>
    </xdr:from>
    <xdr:to>
      <xdr:col>55</xdr:col>
      <xdr:colOff>88900</xdr:colOff>
      <xdr:row>108</xdr:row>
      <xdr:rowOff>148045</xdr:rowOff>
    </xdr:to>
    <xdr:cxnSp macro="">
      <xdr:nvCxnSpPr>
        <xdr:cNvPr id="464" name="直線コネクタ 463"/>
        <xdr:cNvCxnSpPr/>
      </xdr:nvCxnSpPr>
      <xdr:spPr>
        <a:xfrm>
          <a:off x="10388600" y="1866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17978</xdr:rowOff>
    </xdr:from>
    <xdr:ext cx="469744" cy="259045"/>
    <xdr:sp macro="" textlink="">
      <xdr:nvSpPr>
        <xdr:cNvPr id="465" name="【市民会館】&#10;一人当たり面積最大値テキスト"/>
        <xdr:cNvSpPr txBox="1"/>
      </xdr:nvSpPr>
      <xdr:spPr>
        <a:xfrm>
          <a:off x="10515600" y="16820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71301</xdr:rowOff>
    </xdr:from>
    <xdr:to>
      <xdr:col>55</xdr:col>
      <xdr:colOff>88900</xdr:colOff>
      <xdr:row>99</xdr:row>
      <xdr:rowOff>71301</xdr:rowOff>
    </xdr:to>
    <xdr:cxnSp macro="">
      <xdr:nvCxnSpPr>
        <xdr:cNvPr id="466" name="直線コネクタ 465"/>
        <xdr:cNvCxnSpPr/>
      </xdr:nvCxnSpPr>
      <xdr:spPr>
        <a:xfrm>
          <a:off x="10388600" y="1704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80934</xdr:rowOff>
    </xdr:from>
    <xdr:ext cx="469744" cy="259045"/>
    <xdr:sp macro="" textlink="">
      <xdr:nvSpPr>
        <xdr:cNvPr id="467" name="【市民会館】&#10;一人当たり面積平均値テキスト"/>
        <xdr:cNvSpPr txBox="1"/>
      </xdr:nvSpPr>
      <xdr:spPr>
        <a:xfrm>
          <a:off x="10515600" y="180831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58057</xdr:rowOff>
    </xdr:from>
    <xdr:to>
      <xdr:col>55</xdr:col>
      <xdr:colOff>50800</xdr:colOff>
      <xdr:row>106</xdr:row>
      <xdr:rowOff>159657</xdr:rowOff>
    </xdr:to>
    <xdr:sp macro="" textlink="">
      <xdr:nvSpPr>
        <xdr:cNvPr id="468" name="フローチャート: 判断 467"/>
        <xdr:cNvSpPr/>
      </xdr:nvSpPr>
      <xdr:spPr>
        <a:xfrm>
          <a:off x="104267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41729</xdr:rowOff>
    </xdr:from>
    <xdr:to>
      <xdr:col>50</xdr:col>
      <xdr:colOff>165100</xdr:colOff>
      <xdr:row>106</xdr:row>
      <xdr:rowOff>143329</xdr:rowOff>
    </xdr:to>
    <xdr:sp macro="" textlink="">
      <xdr:nvSpPr>
        <xdr:cNvPr id="469" name="フローチャート: 判断 468"/>
        <xdr:cNvSpPr/>
      </xdr:nvSpPr>
      <xdr:spPr>
        <a:xfrm>
          <a:off x="9588500" y="1821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58057</xdr:rowOff>
    </xdr:from>
    <xdr:to>
      <xdr:col>46</xdr:col>
      <xdr:colOff>38100</xdr:colOff>
      <xdr:row>106</xdr:row>
      <xdr:rowOff>159657</xdr:rowOff>
    </xdr:to>
    <xdr:sp macro="" textlink="">
      <xdr:nvSpPr>
        <xdr:cNvPr id="470" name="フローチャート: 判断 469"/>
        <xdr:cNvSpPr/>
      </xdr:nvSpPr>
      <xdr:spPr>
        <a:xfrm>
          <a:off x="8699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51526</xdr:rowOff>
    </xdr:from>
    <xdr:to>
      <xdr:col>41</xdr:col>
      <xdr:colOff>101600</xdr:colOff>
      <xdr:row>106</xdr:row>
      <xdr:rowOff>153126</xdr:rowOff>
    </xdr:to>
    <xdr:sp macro="" textlink="">
      <xdr:nvSpPr>
        <xdr:cNvPr id="471" name="フローチャート: 判断 470"/>
        <xdr:cNvSpPr/>
      </xdr:nvSpPr>
      <xdr:spPr>
        <a:xfrm>
          <a:off x="7810500" y="1822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58057</xdr:rowOff>
    </xdr:from>
    <xdr:to>
      <xdr:col>36</xdr:col>
      <xdr:colOff>165100</xdr:colOff>
      <xdr:row>106</xdr:row>
      <xdr:rowOff>159657</xdr:rowOff>
    </xdr:to>
    <xdr:sp macro="" textlink="">
      <xdr:nvSpPr>
        <xdr:cNvPr id="472" name="フローチャート: 判断 471"/>
        <xdr:cNvSpPr/>
      </xdr:nvSpPr>
      <xdr:spPr>
        <a:xfrm>
          <a:off x="6921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3" name="テキスト ボックス 47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4" name="テキスト ボックス 47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5" name="テキスト ボックス 47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6" name="テキスト ボックス 47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7" name="テキスト ボックス 47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154395</xdr:rowOff>
    </xdr:from>
    <xdr:to>
      <xdr:col>55</xdr:col>
      <xdr:colOff>50800</xdr:colOff>
      <xdr:row>108</xdr:row>
      <xdr:rowOff>84545</xdr:rowOff>
    </xdr:to>
    <xdr:sp macro="" textlink="">
      <xdr:nvSpPr>
        <xdr:cNvPr id="478" name="楕円 477"/>
        <xdr:cNvSpPr/>
      </xdr:nvSpPr>
      <xdr:spPr>
        <a:xfrm>
          <a:off x="10426700" y="1849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69322</xdr:rowOff>
    </xdr:from>
    <xdr:ext cx="469744" cy="259045"/>
    <xdr:sp macro="" textlink="">
      <xdr:nvSpPr>
        <xdr:cNvPr id="479" name="【市民会館】&#10;一人当たり面積該当値テキスト"/>
        <xdr:cNvSpPr txBox="1"/>
      </xdr:nvSpPr>
      <xdr:spPr>
        <a:xfrm>
          <a:off x="10515600" y="18414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154395</xdr:rowOff>
    </xdr:from>
    <xdr:to>
      <xdr:col>50</xdr:col>
      <xdr:colOff>165100</xdr:colOff>
      <xdr:row>108</xdr:row>
      <xdr:rowOff>84545</xdr:rowOff>
    </xdr:to>
    <xdr:sp macro="" textlink="">
      <xdr:nvSpPr>
        <xdr:cNvPr id="480" name="楕円 479"/>
        <xdr:cNvSpPr/>
      </xdr:nvSpPr>
      <xdr:spPr>
        <a:xfrm>
          <a:off x="9588500" y="1849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33745</xdr:rowOff>
    </xdr:from>
    <xdr:to>
      <xdr:col>55</xdr:col>
      <xdr:colOff>0</xdr:colOff>
      <xdr:row>108</xdr:row>
      <xdr:rowOff>33745</xdr:rowOff>
    </xdr:to>
    <xdr:cxnSp macro="">
      <xdr:nvCxnSpPr>
        <xdr:cNvPr id="481" name="直線コネクタ 480"/>
        <xdr:cNvCxnSpPr/>
      </xdr:nvCxnSpPr>
      <xdr:spPr>
        <a:xfrm>
          <a:off x="9639300" y="1855034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154395</xdr:rowOff>
    </xdr:from>
    <xdr:to>
      <xdr:col>46</xdr:col>
      <xdr:colOff>38100</xdr:colOff>
      <xdr:row>108</xdr:row>
      <xdr:rowOff>84545</xdr:rowOff>
    </xdr:to>
    <xdr:sp macro="" textlink="">
      <xdr:nvSpPr>
        <xdr:cNvPr id="482" name="楕円 481"/>
        <xdr:cNvSpPr/>
      </xdr:nvSpPr>
      <xdr:spPr>
        <a:xfrm>
          <a:off x="8699500" y="1849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33745</xdr:rowOff>
    </xdr:from>
    <xdr:to>
      <xdr:col>50</xdr:col>
      <xdr:colOff>114300</xdr:colOff>
      <xdr:row>108</xdr:row>
      <xdr:rowOff>33745</xdr:rowOff>
    </xdr:to>
    <xdr:cxnSp macro="">
      <xdr:nvCxnSpPr>
        <xdr:cNvPr id="483" name="直線コネクタ 482"/>
        <xdr:cNvCxnSpPr/>
      </xdr:nvCxnSpPr>
      <xdr:spPr>
        <a:xfrm>
          <a:off x="8750300" y="185503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154395</xdr:rowOff>
    </xdr:from>
    <xdr:to>
      <xdr:col>41</xdr:col>
      <xdr:colOff>101600</xdr:colOff>
      <xdr:row>108</xdr:row>
      <xdr:rowOff>84545</xdr:rowOff>
    </xdr:to>
    <xdr:sp macro="" textlink="">
      <xdr:nvSpPr>
        <xdr:cNvPr id="484" name="楕円 483"/>
        <xdr:cNvSpPr/>
      </xdr:nvSpPr>
      <xdr:spPr>
        <a:xfrm>
          <a:off x="7810500" y="1849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33745</xdr:rowOff>
    </xdr:from>
    <xdr:to>
      <xdr:col>45</xdr:col>
      <xdr:colOff>177800</xdr:colOff>
      <xdr:row>108</xdr:row>
      <xdr:rowOff>33745</xdr:rowOff>
    </xdr:to>
    <xdr:cxnSp macro="">
      <xdr:nvCxnSpPr>
        <xdr:cNvPr id="485" name="直線コネクタ 484"/>
        <xdr:cNvCxnSpPr/>
      </xdr:nvCxnSpPr>
      <xdr:spPr>
        <a:xfrm>
          <a:off x="7861300" y="185503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157662</xdr:rowOff>
    </xdr:from>
    <xdr:to>
      <xdr:col>36</xdr:col>
      <xdr:colOff>165100</xdr:colOff>
      <xdr:row>108</xdr:row>
      <xdr:rowOff>87812</xdr:rowOff>
    </xdr:to>
    <xdr:sp macro="" textlink="">
      <xdr:nvSpPr>
        <xdr:cNvPr id="486" name="楕円 485"/>
        <xdr:cNvSpPr/>
      </xdr:nvSpPr>
      <xdr:spPr>
        <a:xfrm>
          <a:off x="6921500" y="1850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33745</xdr:rowOff>
    </xdr:from>
    <xdr:to>
      <xdr:col>41</xdr:col>
      <xdr:colOff>50800</xdr:colOff>
      <xdr:row>108</xdr:row>
      <xdr:rowOff>37012</xdr:rowOff>
    </xdr:to>
    <xdr:cxnSp macro="">
      <xdr:nvCxnSpPr>
        <xdr:cNvPr id="487" name="直線コネクタ 486"/>
        <xdr:cNvCxnSpPr/>
      </xdr:nvCxnSpPr>
      <xdr:spPr>
        <a:xfrm flipV="1">
          <a:off x="6972300" y="18550345"/>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159856</xdr:rowOff>
    </xdr:from>
    <xdr:ext cx="469744" cy="259045"/>
    <xdr:sp macro="" textlink="">
      <xdr:nvSpPr>
        <xdr:cNvPr id="488" name="n_1aveValue【市民会館】&#10;一人当たり面積"/>
        <xdr:cNvSpPr txBox="1"/>
      </xdr:nvSpPr>
      <xdr:spPr>
        <a:xfrm>
          <a:off x="9391727" y="1799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4734</xdr:rowOff>
    </xdr:from>
    <xdr:ext cx="469744" cy="259045"/>
    <xdr:sp macro="" textlink="">
      <xdr:nvSpPr>
        <xdr:cNvPr id="489" name="n_2aveValue【市民会館】&#10;一人当たり面積"/>
        <xdr:cNvSpPr txBox="1"/>
      </xdr:nvSpPr>
      <xdr:spPr>
        <a:xfrm>
          <a:off x="85154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169653</xdr:rowOff>
    </xdr:from>
    <xdr:ext cx="469744" cy="259045"/>
    <xdr:sp macro="" textlink="">
      <xdr:nvSpPr>
        <xdr:cNvPr id="490" name="n_3aveValue【市民会館】&#10;一人当たり面積"/>
        <xdr:cNvSpPr txBox="1"/>
      </xdr:nvSpPr>
      <xdr:spPr>
        <a:xfrm>
          <a:off x="7626427" y="18000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4734</xdr:rowOff>
    </xdr:from>
    <xdr:ext cx="469744" cy="259045"/>
    <xdr:sp macro="" textlink="">
      <xdr:nvSpPr>
        <xdr:cNvPr id="491" name="n_4aveValue【市民会館】&#10;一人当たり面積"/>
        <xdr:cNvSpPr txBox="1"/>
      </xdr:nvSpPr>
      <xdr:spPr>
        <a:xfrm>
          <a:off x="67374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75672</xdr:rowOff>
    </xdr:from>
    <xdr:ext cx="469744" cy="259045"/>
    <xdr:sp macro="" textlink="">
      <xdr:nvSpPr>
        <xdr:cNvPr id="492" name="n_1mainValue【市民会館】&#10;一人当たり面積"/>
        <xdr:cNvSpPr txBox="1"/>
      </xdr:nvSpPr>
      <xdr:spPr>
        <a:xfrm>
          <a:off x="9391727" y="18592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75672</xdr:rowOff>
    </xdr:from>
    <xdr:ext cx="469744" cy="259045"/>
    <xdr:sp macro="" textlink="">
      <xdr:nvSpPr>
        <xdr:cNvPr id="493" name="n_2mainValue【市民会館】&#10;一人当たり面積"/>
        <xdr:cNvSpPr txBox="1"/>
      </xdr:nvSpPr>
      <xdr:spPr>
        <a:xfrm>
          <a:off x="8515427" y="18592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75672</xdr:rowOff>
    </xdr:from>
    <xdr:ext cx="469744" cy="259045"/>
    <xdr:sp macro="" textlink="">
      <xdr:nvSpPr>
        <xdr:cNvPr id="494" name="n_3mainValue【市民会館】&#10;一人当たり面積"/>
        <xdr:cNvSpPr txBox="1"/>
      </xdr:nvSpPr>
      <xdr:spPr>
        <a:xfrm>
          <a:off x="7626427" y="18592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78939</xdr:rowOff>
    </xdr:from>
    <xdr:ext cx="469744" cy="259045"/>
    <xdr:sp macro="" textlink="">
      <xdr:nvSpPr>
        <xdr:cNvPr id="495" name="n_4mainValue【市民会館】&#10;一人当たり面積"/>
        <xdr:cNvSpPr txBox="1"/>
      </xdr:nvSpPr>
      <xdr:spPr>
        <a:xfrm>
          <a:off x="6737427" y="18595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6" name="正方形/長方形 49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7" name="正方形/長方形 49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8" name="正方形/長方形 49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9" name="正方形/長方形 49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0" name="正方形/長方形 49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1" name="正方形/長方形 50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2" name="正方形/長方形 50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3" name="正方形/長方形 50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4" name="テキスト ボックス 50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5" name="直線コネクタ 50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6" name="テキスト ボックス 505"/>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7" name="直線コネクタ 506"/>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8" name="テキスト ボックス 507"/>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9" name="直線コネクタ 508"/>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10" name="テキスト ボックス 509"/>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11" name="直線コネクタ 510"/>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2" name="テキスト ボックス 511"/>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3" name="直線コネクタ 512"/>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4" name="テキスト ボックス 513"/>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5" name="直線コネクタ 514"/>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6" name="テキスト ボックス 515"/>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7" name="直線コネクタ 516"/>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8" name="テキスト ボックス 517"/>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9" name="直線コネクタ 51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2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156210</xdr:rowOff>
    </xdr:from>
    <xdr:to>
      <xdr:col>85</xdr:col>
      <xdr:colOff>126364</xdr:colOff>
      <xdr:row>41</xdr:row>
      <xdr:rowOff>167640</xdr:rowOff>
    </xdr:to>
    <xdr:cxnSp macro="">
      <xdr:nvCxnSpPr>
        <xdr:cNvPr id="521" name="直線コネクタ 520"/>
        <xdr:cNvCxnSpPr/>
      </xdr:nvCxnSpPr>
      <xdr:spPr>
        <a:xfrm flipV="1">
          <a:off x="16318864" y="5814060"/>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17</xdr:rowOff>
    </xdr:from>
    <xdr:ext cx="405111" cy="259045"/>
    <xdr:sp macro="" textlink="">
      <xdr:nvSpPr>
        <xdr:cNvPr id="522" name="【一般廃棄物処理施設】&#10;有形固定資産減価償却率最小値テキスト"/>
        <xdr:cNvSpPr txBox="1"/>
      </xdr:nvSpPr>
      <xdr:spPr>
        <a:xfrm>
          <a:off x="16357600" y="720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167640</xdr:rowOff>
    </xdr:from>
    <xdr:to>
      <xdr:col>86</xdr:col>
      <xdr:colOff>25400</xdr:colOff>
      <xdr:row>41</xdr:row>
      <xdr:rowOff>167640</xdr:rowOff>
    </xdr:to>
    <xdr:cxnSp macro="">
      <xdr:nvCxnSpPr>
        <xdr:cNvPr id="523" name="直線コネクタ 522"/>
        <xdr:cNvCxnSpPr/>
      </xdr:nvCxnSpPr>
      <xdr:spPr>
        <a:xfrm>
          <a:off x="16230600" y="719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102887</xdr:rowOff>
    </xdr:from>
    <xdr:ext cx="340478" cy="259045"/>
    <xdr:sp macro="" textlink="">
      <xdr:nvSpPr>
        <xdr:cNvPr id="524" name="【一般廃棄物処理施設】&#10;有形固定資産減価償却率最大値テキスト"/>
        <xdr:cNvSpPr txBox="1"/>
      </xdr:nvSpPr>
      <xdr:spPr>
        <a:xfrm>
          <a:off x="16357600" y="55892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156210</xdr:rowOff>
    </xdr:from>
    <xdr:to>
      <xdr:col>86</xdr:col>
      <xdr:colOff>25400</xdr:colOff>
      <xdr:row>33</xdr:row>
      <xdr:rowOff>156210</xdr:rowOff>
    </xdr:to>
    <xdr:cxnSp macro="">
      <xdr:nvCxnSpPr>
        <xdr:cNvPr id="525" name="直線コネクタ 524"/>
        <xdr:cNvCxnSpPr/>
      </xdr:nvCxnSpPr>
      <xdr:spPr>
        <a:xfrm>
          <a:off x="16230600" y="581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157678</xdr:rowOff>
    </xdr:from>
    <xdr:ext cx="405111" cy="259045"/>
    <xdr:sp macro="" textlink="">
      <xdr:nvSpPr>
        <xdr:cNvPr id="526" name="【一般廃棄物処理施設】&#10;有形固定資産減価償却率平均値テキスト"/>
        <xdr:cNvSpPr txBox="1"/>
      </xdr:nvSpPr>
      <xdr:spPr>
        <a:xfrm>
          <a:off x="16357600" y="65013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134801</xdr:rowOff>
    </xdr:from>
    <xdr:to>
      <xdr:col>85</xdr:col>
      <xdr:colOff>177800</xdr:colOff>
      <xdr:row>39</xdr:row>
      <xdr:rowOff>64951</xdr:rowOff>
    </xdr:to>
    <xdr:sp macro="" textlink="">
      <xdr:nvSpPr>
        <xdr:cNvPr id="527" name="フローチャート: 判断 526"/>
        <xdr:cNvSpPr/>
      </xdr:nvSpPr>
      <xdr:spPr>
        <a:xfrm>
          <a:off x="16268700" y="664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39</xdr:row>
      <xdr:rowOff>25400</xdr:rowOff>
    </xdr:from>
    <xdr:to>
      <xdr:col>81</xdr:col>
      <xdr:colOff>101600</xdr:colOff>
      <xdr:row>39</xdr:row>
      <xdr:rowOff>127000</xdr:rowOff>
    </xdr:to>
    <xdr:sp macro="" textlink="">
      <xdr:nvSpPr>
        <xdr:cNvPr id="528" name="フローチャート: 判断 527"/>
        <xdr:cNvSpPr/>
      </xdr:nvSpPr>
      <xdr:spPr>
        <a:xfrm>
          <a:off x="15430500" y="671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160927</xdr:rowOff>
    </xdr:from>
    <xdr:to>
      <xdr:col>76</xdr:col>
      <xdr:colOff>165100</xdr:colOff>
      <xdr:row>39</xdr:row>
      <xdr:rowOff>91077</xdr:rowOff>
    </xdr:to>
    <xdr:sp macro="" textlink="">
      <xdr:nvSpPr>
        <xdr:cNvPr id="529" name="フローチャート: 判断 528"/>
        <xdr:cNvSpPr/>
      </xdr:nvSpPr>
      <xdr:spPr>
        <a:xfrm>
          <a:off x="14541500" y="6676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39</xdr:row>
      <xdr:rowOff>13970</xdr:rowOff>
    </xdr:from>
    <xdr:to>
      <xdr:col>72</xdr:col>
      <xdr:colOff>38100</xdr:colOff>
      <xdr:row>39</xdr:row>
      <xdr:rowOff>115570</xdr:rowOff>
    </xdr:to>
    <xdr:sp macro="" textlink="">
      <xdr:nvSpPr>
        <xdr:cNvPr id="530" name="フローチャート: 判断 529"/>
        <xdr:cNvSpPr/>
      </xdr:nvSpPr>
      <xdr:spPr>
        <a:xfrm>
          <a:off x="13652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147865</xdr:rowOff>
    </xdr:from>
    <xdr:to>
      <xdr:col>67</xdr:col>
      <xdr:colOff>101600</xdr:colOff>
      <xdr:row>39</xdr:row>
      <xdr:rowOff>78015</xdr:rowOff>
    </xdr:to>
    <xdr:sp macro="" textlink="">
      <xdr:nvSpPr>
        <xdr:cNvPr id="531" name="フローチャート: 判断 530"/>
        <xdr:cNvSpPr/>
      </xdr:nvSpPr>
      <xdr:spPr>
        <a:xfrm>
          <a:off x="12763500" y="666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2" name="テキスト ボックス 53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3" name="テキスト ボックス 53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4" name="テキスト ボックス 53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5" name="テキスト ボックス 53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6" name="テキスト ボックス 53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9072</xdr:rowOff>
    </xdr:from>
    <xdr:to>
      <xdr:col>85</xdr:col>
      <xdr:colOff>177800</xdr:colOff>
      <xdr:row>41</xdr:row>
      <xdr:rowOff>110672</xdr:rowOff>
    </xdr:to>
    <xdr:sp macro="" textlink="">
      <xdr:nvSpPr>
        <xdr:cNvPr id="537" name="楕円 536"/>
        <xdr:cNvSpPr/>
      </xdr:nvSpPr>
      <xdr:spPr>
        <a:xfrm>
          <a:off x="16268700" y="7038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95449</xdr:rowOff>
    </xdr:from>
    <xdr:ext cx="405111" cy="259045"/>
    <xdr:sp macro="" textlink="">
      <xdr:nvSpPr>
        <xdr:cNvPr id="538" name="【一般廃棄物処理施設】&#10;有形固定資産減価償却率該当値テキスト"/>
        <xdr:cNvSpPr txBox="1"/>
      </xdr:nvSpPr>
      <xdr:spPr>
        <a:xfrm>
          <a:off x="16357600" y="6953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152763</xdr:rowOff>
    </xdr:from>
    <xdr:to>
      <xdr:col>81</xdr:col>
      <xdr:colOff>101600</xdr:colOff>
      <xdr:row>41</xdr:row>
      <xdr:rowOff>82913</xdr:rowOff>
    </xdr:to>
    <xdr:sp macro="" textlink="">
      <xdr:nvSpPr>
        <xdr:cNvPr id="539" name="楕円 538"/>
        <xdr:cNvSpPr/>
      </xdr:nvSpPr>
      <xdr:spPr>
        <a:xfrm>
          <a:off x="15430500" y="701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32113</xdr:rowOff>
    </xdr:from>
    <xdr:to>
      <xdr:col>85</xdr:col>
      <xdr:colOff>127000</xdr:colOff>
      <xdr:row>41</xdr:row>
      <xdr:rowOff>59872</xdr:rowOff>
    </xdr:to>
    <xdr:cxnSp macro="">
      <xdr:nvCxnSpPr>
        <xdr:cNvPr id="540" name="直線コネクタ 539"/>
        <xdr:cNvCxnSpPr/>
      </xdr:nvCxnSpPr>
      <xdr:spPr>
        <a:xfrm>
          <a:off x="15481300" y="7061563"/>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123372</xdr:rowOff>
    </xdr:from>
    <xdr:to>
      <xdr:col>76</xdr:col>
      <xdr:colOff>165100</xdr:colOff>
      <xdr:row>41</xdr:row>
      <xdr:rowOff>53522</xdr:rowOff>
    </xdr:to>
    <xdr:sp macro="" textlink="">
      <xdr:nvSpPr>
        <xdr:cNvPr id="541" name="楕円 540"/>
        <xdr:cNvSpPr/>
      </xdr:nvSpPr>
      <xdr:spPr>
        <a:xfrm>
          <a:off x="14541500" y="698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2722</xdr:rowOff>
    </xdr:from>
    <xdr:to>
      <xdr:col>81</xdr:col>
      <xdr:colOff>50800</xdr:colOff>
      <xdr:row>41</xdr:row>
      <xdr:rowOff>32113</xdr:rowOff>
    </xdr:to>
    <xdr:cxnSp macro="">
      <xdr:nvCxnSpPr>
        <xdr:cNvPr id="542" name="直線コネクタ 541"/>
        <xdr:cNvCxnSpPr/>
      </xdr:nvCxnSpPr>
      <xdr:spPr>
        <a:xfrm>
          <a:off x="14592300" y="7032172"/>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93980</xdr:rowOff>
    </xdr:from>
    <xdr:to>
      <xdr:col>72</xdr:col>
      <xdr:colOff>38100</xdr:colOff>
      <xdr:row>41</xdr:row>
      <xdr:rowOff>24130</xdr:rowOff>
    </xdr:to>
    <xdr:sp macro="" textlink="">
      <xdr:nvSpPr>
        <xdr:cNvPr id="543" name="楕円 542"/>
        <xdr:cNvSpPr/>
      </xdr:nvSpPr>
      <xdr:spPr>
        <a:xfrm>
          <a:off x="13652500" y="695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144780</xdr:rowOff>
    </xdr:from>
    <xdr:to>
      <xdr:col>76</xdr:col>
      <xdr:colOff>114300</xdr:colOff>
      <xdr:row>41</xdr:row>
      <xdr:rowOff>2722</xdr:rowOff>
    </xdr:to>
    <xdr:cxnSp macro="">
      <xdr:nvCxnSpPr>
        <xdr:cNvPr id="544" name="直線コネクタ 543"/>
        <xdr:cNvCxnSpPr/>
      </xdr:nvCxnSpPr>
      <xdr:spPr>
        <a:xfrm>
          <a:off x="13703300" y="7002780"/>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64588</xdr:rowOff>
    </xdr:from>
    <xdr:to>
      <xdr:col>67</xdr:col>
      <xdr:colOff>101600</xdr:colOff>
      <xdr:row>40</xdr:row>
      <xdr:rowOff>166188</xdr:rowOff>
    </xdr:to>
    <xdr:sp macro="" textlink="">
      <xdr:nvSpPr>
        <xdr:cNvPr id="545" name="楕円 544"/>
        <xdr:cNvSpPr/>
      </xdr:nvSpPr>
      <xdr:spPr>
        <a:xfrm>
          <a:off x="12763500" y="692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115388</xdr:rowOff>
    </xdr:from>
    <xdr:to>
      <xdr:col>71</xdr:col>
      <xdr:colOff>177800</xdr:colOff>
      <xdr:row>40</xdr:row>
      <xdr:rowOff>144780</xdr:rowOff>
    </xdr:to>
    <xdr:cxnSp macro="">
      <xdr:nvCxnSpPr>
        <xdr:cNvPr id="546" name="直線コネクタ 545"/>
        <xdr:cNvCxnSpPr/>
      </xdr:nvCxnSpPr>
      <xdr:spPr>
        <a:xfrm>
          <a:off x="12814300" y="6973388"/>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143527</xdr:rowOff>
    </xdr:from>
    <xdr:ext cx="405111" cy="259045"/>
    <xdr:sp macro="" textlink="">
      <xdr:nvSpPr>
        <xdr:cNvPr id="547" name="n_1aveValue【一般廃棄物処理施設】&#10;有形固定資産減価償却率"/>
        <xdr:cNvSpPr txBox="1"/>
      </xdr:nvSpPr>
      <xdr:spPr>
        <a:xfrm>
          <a:off x="15266044" y="6487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107604</xdr:rowOff>
    </xdr:from>
    <xdr:ext cx="405111" cy="259045"/>
    <xdr:sp macro="" textlink="">
      <xdr:nvSpPr>
        <xdr:cNvPr id="548" name="n_2aveValue【一般廃棄物処理施設】&#10;有形固定資産減価償却率"/>
        <xdr:cNvSpPr txBox="1"/>
      </xdr:nvSpPr>
      <xdr:spPr>
        <a:xfrm>
          <a:off x="14389744" y="64512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132097</xdr:rowOff>
    </xdr:from>
    <xdr:ext cx="405111" cy="259045"/>
    <xdr:sp macro="" textlink="">
      <xdr:nvSpPr>
        <xdr:cNvPr id="549" name="n_3aveValue【一般廃棄物処理施設】&#10;有形固定資産減価償却率"/>
        <xdr:cNvSpPr txBox="1"/>
      </xdr:nvSpPr>
      <xdr:spPr>
        <a:xfrm>
          <a:off x="13500744" y="6475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94541</xdr:rowOff>
    </xdr:from>
    <xdr:ext cx="405111" cy="259045"/>
    <xdr:sp macro="" textlink="">
      <xdr:nvSpPr>
        <xdr:cNvPr id="550" name="n_4aveValue【一般廃棄物処理施設】&#10;有形固定資産減価償却率"/>
        <xdr:cNvSpPr txBox="1"/>
      </xdr:nvSpPr>
      <xdr:spPr>
        <a:xfrm>
          <a:off x="12611744" y="6438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74040</xdr:rowOff>
    </xdr:from>
    <xdr:ext cx="405111" cy="259045"/>
    <xdr:sp macro="" textlink="">
      <xdr:nvSpPr>
        <xdr:cNvPr id="551" name="n_1mainValue【一般廃棄物処理施設】&#10;有形固定資産減価償却率"/>
        <xdr:cNvSpPr txBox="1"/>
      </xdr:nvSpPr>
      <xdr:spPr>
        <a:xfrm>
          <a:off x="15266044" y="7103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44649</xdr:rowOff>
    </xdr:from>
    <xdr:ext cx="405111" cy="259045"/>
    <xdr:sp macro="" textlink="">
      <xdr:nvSpPr>
        <xdr:cNvPr id="552" name="n_2mainValue【一般廃棄物処理施設】&#10;有形固定資産減価償却率"/>
        <xdr:cNvSpPr txBox="1"/>
      </xdr:nvSpPr>
      <xdr:spPr>
        <a:xfrm>
          <a:off x="14389744" y="7074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15257</xdr:rowOff>
    </xdr:from>
    <xdr:ext cx="405111" cy="259045"/>
    <xdr:sp macro="" textlink="">
      <xdr:nvSpPr>
        <xdr:cNvPr id="553" name="n_3mainValue【一般廃棄物処理施設】&#10;有形固定資産減価償却率"/>
        <xdr:cNvSpPr txBox="1"/>
      </xdr:nvSpPr>
      <xdr:spPr>
        <a:xfrm>
          <a:off x="13500744" y="704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157315</xdr:rowOff>
    </xdr:from>
    <xdr:ext cx="405111" cy="259045"/>
    <xdr:sp macro="" textlink="">
      <xdr:nvSpPr>
        <xdr:cNvPr id="554" name="n_4mainValue【一般廃棄物処理施設】&#10;有形固定資産減価償却率"/>
        <xdr:cNvSpPr txBox="1"/>
      </xdr:nvSpPr>
      <xdr:spPr>
        <a:xfrm>
          <a:off x="12611744" y="7015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5" name="正方形/長方形 55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6" name="正方形/長方形 55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7" name="正方形/長方形 55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8" name="正方形/長方形 55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9" name="正方形/長方形 55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0" name="正方形/長方形 55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1" name="正方形/長方形 56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2" name="正方形/長方形 56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3" name="テキスト ボックス 56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4" name="直線コネクタ 56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5" name="直線コネクタ 564"/>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6" name="テキスト ボックス 565"/>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7" name="直線コネクタ 566"/>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8" name="テキスト ボックス 567"/>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9" name="直線コネクタ 568"/>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70" name="テキスト ボックス 569"/>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71" name="直線コネクタ 570"/>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72" name="テキスト ボックス 571"/>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3" name="直線コネクタ 57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4" name="テキスト ボックス 573"/>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7366</xdr:rowOff>
    </xdr:from>
    <xdr:to>
      <xdr:col>116</xdr:col>
      <xdr:colOff>62864</xdr:colOff>
      <xdr:row>41</xdr:row>
      <xdr:rowOff>132516</xdr:rowOff>
    </xdr:to>
    <xdr:cxnSp macro="">
      <xdr:nvCxnSpPr>
        <xdr:cNvPr id="576" name="直線コネクタ 575"/>
        <xdr:cNvCxnSpPr/>
      </xdr:nvCxnSpPr>
      <xdr:spPr>
        <a:xfrm flipV="1">
          <a:off x="22160864" y="5665216"/>
          <a:ext cx="0" cy="1496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136343</xdr:rowOff>
    </xdr:from>
    <xdr:ext cx="378565" cy="259045"/>
    <xdr:sp macro="" textlink="">
      <xdr:nvSpPr>
        <xdr:cNvPr id="577" name="【一般廃棄物処理施設】&#10;一人当たり有形固定資産（償却資産）額最小値テキスト"/>
        <xdr:cNvSpPr txBox="1"/>
      </xdr:nvSpPr>
      <xdr:spPr>
        <a:xfrm>
          <a:off x="22199600" y="71657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132516</xdr:rowOff>
    </xdr:from>
    <xdr:to>
      <xdr:col>116</xdr:col>
      <xdr:colOff>152400</xdr:colOff>
      <xdr:row>41</xdr:row>
      <xdr:rowOff>132516</xdr:rowOff>
    </xdr:to>
    <xdr:cxnSp macro="">
      <xdr:nvCxnSpPr>
        <xdr:cNvPr id="578" name="直線コネクタ 577"/>
        <xdr:cNvCxnSpPr/>
      </xdr:nvCxnSpPr>
      <xdr:spPr>
        <a:xfrm>
          <a:off x="22072600" y="7161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125493</xdr:rowOff>
    </xdr:from>
    <xdr:ext cx="599010" cy="259045"/>
    <xdr:sp macro="" textlink="">
      <xdr:nvSpPr>
        <xdr:cNvPr id="579" name="【一般廃棄物処理施設】&#10;一人当たり有形固定資産（償却資産）額最大値テキスト"/>
        <xdr:cNvSpPr txBox="1"/>
      </xdr:nvSpPr>
      <xdr:spPr>
        <a:xfrm>
          <a:off x="22199600" y="5440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655,111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7366</xdr:rowOff>
    </xdr:from>
    <xdr:to>
      <xdr:col>116</xdr:col>
      <xdr:colOff>152400</xdr:colOff>
      <xdr:row>33</xdr:row>
      <xdr:rowOff>7366</xdr:rowOff>
    </xdr:to>
    <xdr:cxnSp macro="">
      <xdr:nvCxnSpPr>
        <xdr:cNvPr id="580" name="直線コネクタ 579"/>
        <xdr:cNvCxnSpPr/>
      </xdr:nvCxnSpPr>
      <xdr:spPr>
        <a:xfrm>
          <a:off x="22072600" y="5665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72774</xdr:rowOff>
    </xdr:from>
    <xdr:ext cx="534377" cy="259045"/>
    <xdr:sp macro="" textlink="">
      <xdr:nvSpPr>
        <xdr:cNvPr id="581" name="【一般廃棄物処理施設】&#10;一人当たり有形固定資産（償却資産）額平均値テキスト"/>
        <xdr:cNvSpPr txBox="1"/>
      </xdr:nvSpPr>
      <xdr:spPr>
        <a:xfrm>
          <a:off x="22199600" y="67593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49897</xdr:rowOff>
    </xdr:from>
    <xdr:to>
      <xdr:col>116</xdr:col>
      <xdr:colOff>114300</xdr:colOff>
      <xdr:row>40</xdr:row>
      <xdr:rowOff>151497</xdr:rowOff>
    </xdr:to>
    <xdr:sp macro="" textlink="">
      <xdr:nvSpPr>
        <xdr:cNvPr id="582" name="フローチャート: 判断 581"/>
        <xdr:cNvSpPr/>
      </xdr:nvSpPr>
      <xdr:spPr>
        <a:xfrm>
          <a:off x="22110700" y="6907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43286</xdr:rowOff>
    </xdr:from>
    <xdr:to>
      <xdr:col>112</xdr:col>
      <xdr:colOff>38100</xdr:colOff>
      <xdr:row>40</xdr:row>
      <xdr:rowOff>144886</xdr:rowOff>
    </xdr:to>
    <xdr:sp macro="" textlink="">
      <xdr:nvSpPr>
        <xdr:cNvPr id="583" name="フローチャート: 判断 582"/>
        <xdr:cNvSpPr/>
      </xdr:nvSpPr>
      <xdr:spPr>
        <a:xfrm>
          <a:off x="21272500" y="6901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38030</xdr:rowOff>
    </xdr:from>
    <xdr:to>
      <xdr:col>107</xdr:col>
      <xdr:colOff>101600</xdr:colOff>
      <xdr:row>40</xdr:row>
      <xdr:rowOff>139630</xdr:rowOff>
    </xdr:to>
    <xdr:sp macro="" textlink="">
      <xdr:nvSpPr>
        <xdr:cNvPr id="584" name="フローチャート: 判断 583"/>
        <xdr:cNvSpPr/>
      </xdr:nvSpPr>
      <xdr:spPr>
        <a:xfrm>
          <a:off x="20383500" y="6896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53602</xdr:rowOff>
    </xdr:from>
    <xdr:to>
      <xdr:col>102</xdr:col>
      <xdr:colOff>165100</xdr:colOff>
      <xdr:row>40</xdr:row>
      <xdr:rowOff>155202</xdr:rowOff>
    </xdr:to>
    <xdr:sp macro="" textlink="">
      <xdr:nvSpPr>
        <xdr:cNvPr id="585" name="フローチャート: 判断 584"/>
        <xdr:cNvSpPr/>
      </xdr:nvSpPr>
      <xdr:spPr>
        <a:xfrm>
          <a:off x="19494500" y="691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66697</xdr:rowOff>
    </xdr:from>
    <xdr:to>
      <xdr:col>98</xdr:col>
      <xdr:colOff>38100</xdr:colOff>
      <xdr:row>40</xdr:row>
      <xdr:rowOff>168297</xdr:rowOff>
    </xdr:to>
    <xdr:sp macro="" textlink="">
      <xdr:nvSpPr>
        <xdr:cNvPr id="586" name="フローチャート: 判断 585"/>
        <xdr:cNvSpPr/>
      </xdr:nvSpPr>
      <xdr:spPr>
        <a:xfrm>
          <a:off x="18605500" y="6924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7" name="テキスト ボックス 58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8" name="テキスト ボックス 58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9" name="テキスト ボックス 58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0" name="テキスト ボックス 58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1" name="テキスト ボックス 59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75781</xdr:rowOff>
    </xdr:from>
    <xdr:to>
      <xdr:col>116</xdr:col>
      <xdr:colOff>114300</xdr:colOff>
      <xdr:row>41</xdr:row>
      <xdr:rowOff>5931</xdr:rowOff>
    </xdr:to>
    <xdr:sp macro="" textlink="">
      <xdr:nvSpPr>
        <xdr:cNvPr id="592" name="楕円 591"/>
        <xdr:cNvSpPr/>
      </xdr:nvSpPr>
      <xdr:spPr>
        <a:xfrm>
          <a:off x="22110700" y="6933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54208</xdr:rowOff>
    </xdr:from>
    <xdr:ext cx="534377" cy="259045"/>
    <xdr:sp macro="" textlink="">
      <xdr:nvSpPr>
        <xdr:cNvPr id="593" name="【一般廃棄物処理施設】&#10;一人当たり有形固定資産（償却資産）額該当値テキスト"/>
        <xdr:cNvSpPr txBox="1"/>
      </xdr:nvSpPr>
      <xdr:spPr>
        <a:xfrm>
          <a:off x="22199600" y="6912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76339</xdr:rowOff>
    </xdr:from>
    <xdr:to>
      <xdr:col>112</xdr:col>
      <xdr:colOff>38100</xdr:colOff>
      <xdr:row>41</xdr:row>
      <xdr:rowOff>6489</xdr:rowOff>
    </xdr:to>
    <xdr:sp macro="" textlink="">
      <xdr:nvSpPr>
        <xdr:cNvPr id="594" name="楕円 593"/>
        <xdr:cNvSpPr/>
      </xdr:nvSpPr>
      <xdr:spPr>
        <a:xfrm>
          <a:off x="21272500" y="6934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126581</xdr:rowOff>
    </xdr:from>
    <xdr:to>
      <xdr:col>116</xdr:col>
      <xdr:colOff>63500</xdr:colOff>
      <xdr:row>40</xdr:row>
      <xdr:rowOff>127139</xdr:rowOff>
    </xdr:to>
    <xdr:cxnSp macro="">
      <xdr:nvCxnSpPr>
        <xdr:cNvPr id="595" name="直線コネクタ 594"/>
        <xdr:cNvCxnSpPr/>
      </xdr:nvCxnSpPr>
      <xdr:spPr>
        <a:xfrm flipV="1">
          <a:off x="21323300" y="6984581"/>
          <a:ext cx="838200" cy="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76730</xdr:rowOff>
    </xdr:from>
    <xdr:to>
      <xdr:col>107</xdr:col>
      <xdr:colOff>101600</xdr:colOff>
      <xdr:row>41</xdr:row>
      <xdr:rowOff>6880</xdr:rowOff>
    </xdr:to>
    <xdr:sp macro="" textlink="">
      <xdr:nvSpPr>
        <xdr:cNvPr id="596" name="楕円 595"/>
        <xdr:cNvSpPr/>
      </xdr:nvSpPr>
      <xdr:spPr>
        <a:xfrm>
          <a:off x="20383500" y="693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127139</xdr:rowOff>
    </xdr:from>
    <xdr:to>
      <xdr:col>111</xdr:col>
      <xdr:colOff>177800</xdr:colOff>
      <xdr:row>40</xdr:row>
      <xdr:rowOff>127530</xdr:rowOff>
    </xdr:to>
    <xdr:cxnSp macro="">
      <xdr:nvCxnSpPr>
        <xdr:cNvPr id="597" name="直線コネクタ 596"/>
        <xdr:cNvCxnSpPr/>
      </xdr:nvCxnSpPr>
      <xdr:spPr>
        <a:xfrm flipV="1">
          <a:off x="20434300" y="6985139"/>
          <a:ext cx="889000" cy="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76776</xdr:rowOff>
    </xdr:from>
    <xdr:to>
      <xdr:col>102</xdr:col>
      <xdr:colOff>165100</xdr:colOff>
      <xdr:row>41</xdr:row>
      <xdr:rowOff>6926</xdr:rowOff>
    </xdr:to>
    <xdr:sp macro="" textlink="">
      <xdr:nvSpPr>
        <xdr:cNvPr id="598" name="楕円 597"/>
        <xdr:cNvSpPr/>
      </xdr:nvSpPr>
      <xdr:spPr>
        <a:xfrm>
          <a:off x="19494500" y="6934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127530</xdr:rowOff>
    </xdr:from>
    <xdr:to>
      <xdr:col>107</xdr:col>
      <xdr:colOff>50800</xdr:colOff>
      <xdr:row>40</xdr:row>
      <xdr:rowOff>127576</xdr:rowOff>
    </xdr:to>
    <xdr:cxnSp macro="">
      <xdr:nvCxnSpPr>
        <xdr:cNvPr id="599" name="直線コネクタ 598"/>
        <xdr:cNvCxnSpPr/>
      </xdr:nvCxnSpPr>
      <xdr:spPr>
        <a:xfrm flipV="1">
          <a:off x="19545300" y="6985530"/>
          <a:ext cx="8890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82401</xdr:rowOff>
    </xdr:from>
    <xdr:to>
      <xdr:col>98</xdr:col>
      <xdr:colOff>38100</xdr:colOff>
      <xdr:row>42</xdr:row>
      <xdr:rowOff>12551</xdr:rowOff>
    </xdr:to>
    <xdr:sp macro="" textlink="">
      <xdr:nvSpPr>
        <xdr:cNvPr id="600" name="楕円 599"/>
        <xdr:cNvSpPr/>
      </xdr:nvSpPr>
      <xdr:spPr>
        <a:xfrm>
          <a:off x="18605500" y="7111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127576</xdr:rowOff>
    </xdr:from>
    <xdr:to>
      <xdr:col>102</xdr:col>
      <xdr:colOff>114300</xdr:colOff>
      <xdr:row>41</xdr:row>
      <xdr:rowOff>133201</xdr:rowOff>
    </xdr:to>
    <xdr:cxnSp macro="">
      <xdr:nvCxnSpPr>
        <xdr:cNvPr id="601" name="直線コネクタ 600"/>
        <xdr:cNvCxnSpPr/>
      </xdr:nvCxnSpPr>
      <xdr:spPr>
        <a:xfrm flipV="1">
          <a:off x="18656300" y="6985576"/>
          <a:ext cx="889000" cy="177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161413</xdr:rowOff>
    </xdr:from>
    <xdr:ext cx="534377" cy="259045"/>
    <xdr:sp macro="" textlink="">
      <xdr:nvSpPr>
        <xdr:cNvPr id="602" name="n_1aveValue【一般廃棄物処理施設】&#10;一人当たり有形固定資産（償却資産）額"/>
        <xdr:cNvSpPr txBox="1"/>
      </xdr:nvSpPr>
      <xdr:spPr>
        <a:xfrm>
          <a:off x="21043411" y="6676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156157</xdr:rowOff>
    </xdr:from>
    <xdr:ext cx="534377" cy="259045"/>
    <xdr:sp macro="" textlink="">
      <xdr:nvSpPr>
        <xdr:cNvPr id="603" name="n_2aveValue【一般廃棄物処理施設】&#10;一人当たり有形固定資産（償却資産）額"/>
        <xdr:cNvSpPr txBox="1"/>
      </xdr:nvSpPr>
      <xdr:spPr>
        <a:xfrm>
          <a:off x="20167111" y="6671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279</xdr:rowOff>
    </xdr:from>
    <xdr:ext cx="534377" cy="259045"/>
    <xdr:sp macro="" textlink="">
      <xdr:nvSpPr>
        <xdr:cNvPr id="604" name="n_3aveValue【一般廃棄物処理施設】&#10;一人当たり有形固定資産（償却資産）額"/>
        <xdr:cNvSpPr txBox="1"/>
      </xdr:nvSpPr>
      <xdr:spPr>
        <a:xfrm>
          <a:off x="19278111" y="6686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13374</xdr:rowOff>
    </xdr:from>
    <xdr:ext cx="534377" cy="259045"/>
    <xdr:sp macro="" textlink="">
      <xdr:nvSpPr>
        <xdr:cNvPr id="605" name="n_4aveValue【一般廃棄物処理施設】&#10;一人当たり有形固定資産（償却資産）額"/>
        <xdr:cNvSpPr txBox="1"/>
      </xdr:nvSpPr>
      <xdr:spPr>
        <a:xfrm>
          <a:off x="18389111" y="6699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169066</xdr:rowOff>
    </xdr:from>
    <xdr:ext cx="534377" cy="259045"/>
    <xdr:sp macro="" textlink="">
      <xdr:nvSpPr>
        <xdr:cNvPr id="606" name="n_1mainValue【一般廃棄物処理施設】&#10;一人当たり有形固定資産（償却資産）額"/>
        <xdr:cNvSpPr txBox="1"/>
      </xdr:nvSpPr>
      <xdr:spPr>
        <a:xfrm>
          <a:off x="21043411" y="7027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169457</xdr:rowOff>
    </xdr:from>
    <xdr:ext cx="534377" cy="259045"/>
    <xdr:sp macro="" textlink="">
      <xdr:nvSpPr>
        <xdr:cNvPr id="607" name="n_2mainValue【一般廃棄物処理施設】&#10;一人当たり有形固定資産（償却資産）額"/>
        <xdr:cNvSpPr txBox="1"/>
      </xdr:nvSpPr>
      <xdr:spPr>
        <a:xfrm>
          <a:off x="20167111" y="7027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169503</xdr:rowOff>
    </xdr:from>
    <xdr:ext cx="534377" cy="259045"/>
    <xdr:sp macro="" textlink="">
      <xdr:nvSpPr>
        <xdr:cNvPr id="608" name="n_3mainValue【一般廃棄物処理施設】&#10;一人当たり有形固定資産（償却資産）額"/>
        <xdr:cNvSpPr txBox="1"/>
      </xdr:nvSpPr>
      <xdr:spPr>
        <a:xfrm>
          <a:off x="19278111" y="7027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97</xdr:col>
      <xdr:colOff>20833</xdr:colOff>
      <xdr:row>42</xdr:row>
      <xdr:rowOff>3678</xdr:rowOff>
    </xdr:from>
    <xdr:ext cx="313932" cy="259045"/>
    <xdr:sp macro="" textlink="">
      <xdr:nvSpPr>
        <xdr:cNvPr id="609" name="n_4mainValue【一般廃棄物処理施設】&#10;一人当たり有形固定資産（償却資産）額"/>
        <xdr:cNvSpPr txBox="1"/>
      </xdr:nvSpPr>
      <xdr:spPr>
        <a:xfrm>
          <a:off x="18499333" y="720457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0" name="正方形/長方形 60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1" name="正方形/長方形 61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2" name="正方形/長方形 61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3" name="正方形/長方形 61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4" name="正方形/長方形 61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5" name="正方形/長方形 61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6" name="正方形/長方形 61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7" name="正方形/長方形 61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8" name="テキスト ボックス 61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9" name="直線コネクタ 61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0" name="テキスト ボックス 61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1" name="直線コネクタ 620"/>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22" name="テキスト ボックス 621"/>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3" name="直線コネクタ 622"/>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4" name="テキスト ボックス 623"/>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5" name="直線コネクタ 624"/>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6" name="テキスト ボックス 625"/>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7" name="直線コネクタ 626"/>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8" name="テキスト ボックス 627"/>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9" name="直線コネクタ 628"/>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30" name="テキスト ボックス 629"/>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1" name="直線コネクタ 630"/>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32" name="テキスト ボックス 631"/>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3" name="直線コネクタ 63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4"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89807</xdr:rowOff>
    </xdr:from>
    <xdr:to>
      <xdr:col>85</xdr:col>
      <xdr:colOff>126364</xdr:colOff>
      <xdr:row>64</xdr:row>
      <xdr:rowOff>130628</xdr:rowOff>
    </xdr:to>
    <xdr:cxnSp macro="">
      <xdr:nvCxnSpPr>
        <xdr:cNvPr id="635" name="直線コネクタ 634"/>
        <xdr:cNvCxnSpPr/>
      </xdr:nvCxnSpPr>
      <xdr:spPr>
        <a:xfrm flipV="1">
          <a:off x="16318864" y="9519557"/>
          <a:ext cx="0" cy="1583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36" name="【保健センター・保健所】&#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37" name="直線コネクタ 636"/>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36484</xdr:rowOff>
    </xdr:from>
    <xdr:ext cx="340478" cy="259045"/>
    <xdr:sp macro="" textlink="">
      <xdr:nvSpPr>
        <xdr:cNvPr id="638" name="【保健センター・保健所】&#10;有形固定資産減価償却率最大値テキスト"/>
        <xdr:cNvSpPr txBox="1"/>
      </xdr:nvSpPr>
      <xdr:spPr>
        <a:xfrm>
          <a:off x="16357600" y="92947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89807</xdr:rowOff>
    </xdr:from>
    <xdr:to>
      <xdr:col>86</xdr:col>
      <xdr:colOff>25400</xdr:colOff>
      <xdr:row>55</xdr:row>
      <xdr:rowOff>89807</xdr:rowOff>
    </xdr:to>
    <xdr:cxnSp macro="">
      <xdr:nvCxnSpPr>
        <xdr:cNvPr id="639" name="直線コネクタ 638"/>
        <xdr:cNvCxnSpPr/>
      </xdr:nvCxnSpPr>
      <xdr:spPr>
        <a:xfrm>
          <a:off x="16230600" y="951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25961</xdr:rowOff>
    </xdr:from>
    <xdr:ext cx="405111" cy="259045"/>
    <xdr:sp macro="" textlink="">
      <xdr:nvSpPr>
        <xdr:cNvPr id="640" name="【保健センター・保健所】&#10;有形固定資産減価償却率平均値テキスト"/>
        <xdr:cNvSpPr txBox="1"/>
      </xdr:nvSpPr>
      <xdr:spPr>
        <a:xfrm>
          <a:off x="16357600" y="101415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3084</xdr:rowOff>
    </xdr:from>
    <xdr:to>
      <xdr:col>85</xdr:col>
      <xdr:colOff>177800</xdr:colOff>
      <xdr:row>60</xdr:row>
      <xdr:rowOff>104684</xdr:rowOff>
    </xdr:to>
    <xdr:sp macro="" textlink="">
      <xdr:nvSpPr>
        <xdr:cNvPr id="641" name="フローチャート: 判断 640"/>
        <xdr:cNvSpPr/>
      </xdr:nvSpPr>
      <xdr:spPr>
        <a:xfrm>
          <a:off x="16268700" y="1029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151674</xdr:rowOff>
    </xdr:from>
    <xdr:to>
      <xdr:col>81</xdr:col>
      <xdr:colOff>101600</xdr:colOff>
      <xdr:row>60</xdr:row>
      <xdr:rowOff>81824</xdr:rowOff>
    </xdr:to>
    <xdr:sp macro="" textlink="">
      <xdr:nvSpPr>
        <xdr:cNvPr id="642" name="フローチャート: 判断 641"/>
        <xdr:cNvSpPr/>
      </xdr:nvSpPr>
      <xdr:spPr>
        <a:xfrm>
          <a:off x="15430500" y="1026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114119</xdr:rowOff>
    </xdr:from>
    <xdr:to>
      <xdr:col>76</xdr:col>
      <xdr:colOff>165100</xdr:colOff>
      <xdr:row>60</xdr:row>
      <xdr:rowOff>44269</xdr:rowOff>
    </xdr:to>
    <xdr:sp macro="" textlink="">
      <xdr:nvSpPr>
        <xdr:cNvPr id="643" name="フローチャート: 判断 642"/>
        <xdr:cNvSpPr/>
      </xdr:nvSpPr>
      <xdr:spPr>
        <a:xfrm>
          <a:off x="145415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86360</xdr:rowOff>
    </xdr:from>
    <xdr:to>
      <xdr:col>72</xdr:col>
      <xdr:colOff>38100</xdr:colOff>
      <xdr:row>60</xdr:row>
      <xdr:rowOff>16510</xdr:rowOff>
    </xdr:to>
    <xdr:sp macro="" textlink="">
      <xdr:nvSpPr>
        <xdr:cNvPr id="644" name="フローチャート: 判断 643"/>
        <xdr:cNvSpPr/>
      </xdr:nvSpPr>
      <xdr:spPr>
        <a:xfrm>
          <a:off x="13652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68399</xdr:rowOff>
    </xdr:from>
    <xdr:to>
      <xdr:col>67</xdr:col>
      <xdr:colOff>101600</xdr:colOff>
      <xdr:row>59</xdr:row>
      <xdr:rowOff>169999</xdr:rowOff>
    </xdr:to>
    <xdr:sp macro="" textlink="">
      <xdr:nvSpPr>
        <xdr:cNvPr id="645" name="フローチャート: 判断 644"/>
        <xdr:cNvSpPr/>
      </xdr:nvSpPr>
      <xdr:spPr>
        <a:xfrm>
          <a:off x="127635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6" name="テキスト ボックス 64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7" name="テキスト ボックス 64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8" name="テキスト ボックス 64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9" name="テキスト ボックス 64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0" name="テキスト ボックス 64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109220</xdr:rowOff>
    </xdr:from>
    <xdr:to>
      <xdr:col>85</xdr:col>
      <xdr:colOff>177800</xdr:colOff>
      <xdr:row>63</xdr:row>
      <xdr:rowOff>39370</xdr:rowOff>
    </xdr:to>
    <xdr:sp macro="" textlink="">
      <xdr:nvSpPr>
        <xdr:cNvPr id="651" name="楕円 650"/>
        <xdr:cNvSpPr/>
      </xdr:nvSpPr>
      <xdr:spPr>
        <a:xfrm>
          <a:off x="16268700" y="1073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87647</xdr:rowOff>
    </xdr:from>
    <xdr:ext cx="405111" cy="259045"/>
    <xdr:sp macro="" textlink="">
      <xdr:nvSpPr>
        <xdr:cNvPr id="652" name="【保健センター・保健所】&#10;有形固定資産減価償却率該当値テキスト"/>
        <xdr:cNvSpPr txBox="1"/>
      </xdr:nvSpPr>
      <xdr:spPr>
        <a:xfrm>
          <a:off x="16357600" y="1071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158206</xdr:rowOff>
    </xdr:from>
    <xdr:to>
      <xdr:col>81</xdr:col>
      <xdr:colOff>101600</xdr:colOff>
      <xdr:row>63</xdr:row>
      <xdr:rowOff>88356</xdr:rowOff>
    </xdr:to>
    <xdr:sp macro="" textlink="">
      <xdr:nvSpPr>
        <xdr:cNvPr id="653" name="楕円 652"/>
        <xdr:cNvSpPr/>
      </xdr:nvSpPr>
      <xdr:spPr>
        <a:xfrm>
          <a:off x="15430500" y="1078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160020</xdr:rowOff>
    </xdr:from>
    <xdr:to>
      <xdr:col>85</xdr:col>
      <xdr:colOff>127000</xdr:colOff>
      <xdr:row>63</xdr:row>
      <xdr:rowOff>37556</xdr:rowOff>
    </xdr:to>
    <xdr:cxnSp macro="">
      <xdr:nvCxnSpPr>
        <xdr:cNvPr id="654" name="直線コネクタ 653"/>
        <xdr:cNvCxnSpPr/>
      </xdr:nvCxnSpPr>
      <xdr:spPr>
        <a:xfrm flipV="1">
          <a:off x="15481300" y="10789920"/>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141877</xdr:rowOff>
    </xdr:from>
    <xdr:to>
      <xdr:col>76</xdr:col>
      <xdr:colOff>165100</xdr:colOff>
      <xdr:row>63</xdr:row>
      <xdr:rowOff>72027</xdr:rowOff>
    </xdr:to>
    <xdr:sp macro="" textlink="">
      <xdr:nvSpPr>
        <xdr:cNvPr id="655" name="楕円 654"/>
        <xdr:cNvSpPr/>
      </xdr:nvSpPr>
      <xdr:spPr>
        <a:xfrm>
          <a:off x="14541500" y="1077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21227</xdr:rowOff>
    </xdr:from>
    <xdr:to>
      <xdr:col>81</xdr:col>
      <xdr:colOff>50800</xdr:colOff>
      <xdr:row>63</xdr:row>
      <xdr:rowOff>37556</xdr:rowOff>
    </xdr:to>
    <xdr:cxnSp macro="">
      <xdr:nvCxnSpPr>
        <xdr:cNvPr id="656" name="直線コネクタ 655"/>
        <xdr:cNvCxnSpPr/>
      </xdr:nvCxnSpPr>
      <xdr:spPr>
        <a:xfrm>
          <a:off x="14592300" y="10822577"/>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89626</xdr:rowOff>
    </xdr:from>
    <xdr:to>
      <xdr:col>72</xdr:col>
      <xdr:colOff>38100</xdr:colOff>
      <xdr:row>63</xdr:row>
      <xdr:rowOff>19776</xdr:rowOff>
    </xdr:to>
    <xdr:sp macro="" textlink="">
      <xdr:nvSpPr>
        <xdr:cNvPr id="657" name="楕円 656"/>
        <xdr:cNvSpPr/>
      </xdr:nvSpPr>
      <xdr:spPr>
        <a:xfrm>
          <a:off x="13652500" y="1071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140426</xdr:rowOff>
    </xdr:from>
    <xdr:to>
      <xdr:col>76</xdr:col>
      <xdr:colOff>114300</xdr:colOff>
      <xdr:row>63</xdr:row>
      <xdr:rowOff>21227</xdr:rowOff>
    </xdr:to>
    <xdr:cxnSp macro="">
      <xdr:nvCxnSpPr>
        <xdr:cNvPr id="658" name="直線コネクタ 657"/>
        <xdr:cNvCxnSpPr/>
      </xdr:nvCxnSpPr>
      <xdr:spPr>
        <a:xfrm>
          <a:off x="13703300" y="10770326"/>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104322</xdr:rowOff>
    </xdr:from>
    <xdr:to>
      <xdr:col>67</xdr:col>
      <xdr:colOff>101600</xdr:colOff>
      <xdr:row>63</xdr:row>
      <xdr:rowOff>34472</xdr:rowOff>
    </xdr:to>
    <xdr:sp macro="" textlink="">
      <xdr:nvSpPr>
        <xdr:cNvPr id="659" name="楕円 658"/>
        <xdr:cNvSpPr/>
      </xdr:nvSpPr>
      <xdr:spPr>
        <a:xfrm>
          <a:off x="12763500" y="10734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140426</xdr:rowOff>
    </xdr:from>
    <xdr:to>
      <xdr:col>71</xdr:col>
      <xdr:colOff>177800</xdr:colOff>
      <xdr:row>62</xdr:row>
      <xdr:rowOff>155122</xdr:rowOff>
    </xdr:to>
    <xdr:cxnSp macro="">
      <xdr:nvCxnSpPr>
        <xdr:cNvPr id="660" name="直線コネクタ 659"/>
        <xdr:cNvCxnSpPr/>
      </xdr:nvCxnSpPr>
      <xdr:spPr>
        <a:xfrm flipV="1">
          <a:off x="12814300" y="10770326"/>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98351</xdr:rowOff>
    </xdr:from>
    <xdr:ext cx="405111" cy="259045"/>
    <xdr:sp macro="" textlink="">
      <xdr:nvSpPr>
        <xdr:cNvPr id="661" name="n_1aveValue【保健センター・保健所】&#10;有形固定資産減価償却率"/>
        <xdr:cNvSpPr txBox="1"/>
      </xdr:nvSpPr>
      <xdr:spPr>
        <a:xfrm>
          <a:off x="15266044" y="1004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60796</xdr:rowOff>
    </xdr:from>
    <xdr:ext cx="405111" cy="259045"/>
    <xdr:sp macro="" textlink="">
      <xdr:nvSpPr>
        <xdr:cNvPr id="662" name="n_2aveValue【保健センター・保健所】&#10;有形固定資産減価償却率"/>
        <xdr:cNvSpPr txBox="1"/>
      </xdr:nvSpPr>
      <xdr:spPr>
        <a:xfrm>
          <a:off x="14389744" y="1000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33037</xdr:rowOff>
    </xdr:from>
    <xdr:ext cx="405111" cy="259045"/>
    <xdr:sp macro="" textlink="">
      <xdr:nvSpPr>
        <xdr:cNvPr id="663" name="n_3aveValue【保健センター・保健所】&#10;有形固定資産減価償却率"/>
        <xdr:cNvSpPr txBox="1"/>
      </xdr:nvSpPr>
      <xdr:spPr>
        <a:xfrm>
          <a:off x="13500744"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15076</xdr:rowOff>
    </xdr:from>
    <xdr:ext cx="405111" cy="259045"/>
    <xdr:sp macro="" textlink="">
      <xdr:nvSpPr>
        <xdr:cNvPr id="664" name="n_4aveValue【保健センター・保健所】&#10;有形固定資産減価償却率"/>
        <xdr:cNvSpPr txBox="1"/>
      </xdr:nvSpPr>
      <xdr:spPr>
        <a:xfrm>
          <a:off x="12611744" y="995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79483</xdr:rowOff>
    </xdr:from>
    <xdr:ext cx="405111" cy="259045"/>
    <xdr:sp macro="" textlink="">
      <xdr:nvSpPr>
        <xdr:cNvPr id="665" name="n_1mainValue【保健センター・保健所】&#10;有形固定資産減価償却率"/>
        <xdr:cNvSpPr txBox="1"/>
      </xdr:nvSpPr>
      <xdr:spPr>
        <a:xfrm>
          <a:off x="15266044" y="10880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63154</xdr:rowOff>
    </xdr:from>
    <xdr:ext cx="405111" cy="259045"/>
    <xdr:sp macro="" textlink="">
      <xdr:nvSpPr>
        <xdr:cNvPr id="666" name="n_2mainValue【保健センター・保健所】&#10;有形固定資産減価償却率"/>
        <xdr:cNvSpPr txBox="1"/>
      </xdr:nvSpPr>
      <xdr:spPr>
        <a:xfrm>
          <a:off x="14389744" y="10864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10903</xdr:rowOff>
    </xdr:from>
    <xdr:ext cx="405111" cy="259045"/>
    <xdr:sp macro="" textlink="">
      <xdr:nvSpPr>
        <xdr:cNvPr id="667" name="n_3mainValue【保健センター・保健所】&#10;有形固定資産減価償却率"/>
        <xdr:cNvSpPr txBox="1"/>
      </xdr:nvSpPr>
      <xdr:spPr>
        <a:xfrm>
          <a:off x="13500744" y="10812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63</xdr:row>
      <xdr:rowOff>25599</xdr:rowOff>
    </xdr:from>
    <xdr:ext cx="405111" cy="259045"/>
    <xdr:sp macro="" textlink="">
      <xdr:nvSpPr>
        <xdr:cNvPr id="668" name="n_4mainValue【保健センター・保健所】&#10;有形固定資産減価償却率"/>
        <xdr:cNvSpPr txBox="1"/>
      </xdr:nvSpPr>
      <xdr:spPr>
        <a:xfrm>
          <a:off x="12611744" y="10826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9" name="正方形/長方形 66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0" name="正方形/長方形 66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1" name="正方形/長方形 67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2" name="正方形/長方形 67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3" name="正方形/長方形 67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4" name="正方形/長方形 67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5" name="正方形/長方形 67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6" name="正方形/長方形 67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7" name="テキスト ボックス 67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8" name="直線コネクタ 67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9" name="直線コネクタ 67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80" name="テキスト ボックス 67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1" name="直線コネクタ 68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2" name="テキスト ボックス 68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3" name="直線コネクタ 68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4" name="テキスト ボックス 683"/>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5" name="直線コネクタ 68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6" name="テキスト ボックス 685"/>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7" name="直線コネクタ 68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8" name="テキスト ボックス 687"/>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9" name="直線コネクタ 68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0" name="テキスト ボックス 68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0</xdr:rowOff>
    </xdr:from>
    <xdr:to>
      <xdr:col>116</xdr:col>
      <xdr:colOff>62864</xdr:colOff>
      <xdr:row>64</xdr:row>
      <xdr:rowOff>50800</xdr:rowOff>
    </xdr:to>
    <xdr:cxnSp macro="">
      <xdr:nvCxnSpPr>
        <xdr:cNvPr id="692" name="直線コネクタ 691"/>
        <xdr:cNvCxnSpPr/>
      </xdr:nvCxnSpPr>
      <xdr:spPr>
        <a:xfrm flipV="1">
          <a:off x="22160864" y="9601200"/>
          <a:ext cx="0" cy="1422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54627</xdr:rowOff>
    </xdr:from>
    <xdr:ext cx="469744" cy="259045"/>
    <xdr:sp macro="" textlink="">
      <xdr:nvSpPr>
        <xdr:cNvPr id="693" name="【保健センター・保健所】&#10;一人当たり面積最小値テキスト"/>
        <xdr:cNvSpPr txBox="1"/>
      </xdr:nvSpPr>
      <xdr:spPr>
        <a:xfrm>
          <a:off x="22199600" y="1102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50800</xdr:rowOff>
    </xdr:from>
    <xdr:to>
      <xdr:col>116</xdr:col>
      <xdr:colOff>152400</xdr:colOff>
      <xdr:row>64</xdr:row>
      <xdr:rowOff>50800</xdr:rowOff>
    </xdr:to>
    <xdr:cxnSp macro="">
      <xdr:nvCxnSpPr>
        <xdr:cNvPr id="694" name="直線コネクタ 693"/>
        <xdr:cNvCxnSpPr/>
      </xdr:nvCxnSpPr>
      <xdr:spPr>
        <a:xfrm>
          <a:off x="22072600" y="1102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118127</xdr:rowOff>
    </xdr:from>
    <xdr:ext cx="469744" cy="259045"/>
    <xdr:sp macro="" textlink="">
      <xdr:nvSpPr>
        <xdr:cNvPr id="695" name="【保健センター・保健所】&#10;一人当たり面積最大値テキスト"/>
        <xdr:cNvSpPr txBox="1"/>
      </xdr:nvSpPr>
      <xdr:spPr>
        <a:xfrm>
          <a:off x="22199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0</xdr:rowOff>
    </xdr:from>
    <xdr:to>
      <xdr:col>116</xdr:col>
      <xdr:colOff>152400</xdr:colOff>
      <xdr:row>56</xdr:row>
      <xdr:rowOff>0</xdr:rowOff>
    </xdr:to>
    <xdr:cxnSp macro="">
      <xdr:nvCxnSpPr>
        <xdr:cNvPr id="696" name="直線コネクタ 695"/>
        <xdr:cNvCxnSpPr/>
      </xdr:nvCxnSpPr>
      <xdr:spPr>
        <a:xfrm>
          <a:off x="22072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29227</xdr:rowOff>
    </xdr:from>
    <xdr:ext cx="469744" cy="259045"/>
    <xdr:sp macro="" textlink="">
      <xdr:nvSpPr>
        <xdr:cNvPr id="697" name="【保健センター・保健所】&#10;一人当たり面積平均値テキスト"/>
        <xdr:cNvSpPr txBox="1"/>
      </xdr:nvSpPr>
      <xdr:spPr>
        <a:xfrm>
          <a:off x="22199600" y="10316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6350</xdr:rowOff>
    </xdr:from>
    <xdr:to>
      <xdr:col>116</xdr:col>
      <xdr:colOff>114300</xdr:colOff>
      <xdr:row>61</xdr:row>
      <xdr:rowOff>107950</xdr:rowOff>
    </xdr:to>
    <xdr:sp macro="" textlink="">
      <xdr:nvSpPr>
        <xdr:cNvPr id="698" name="フローチャート: 判断 697"/>
        <xdr:cNvSpPr/>
      </xdr:nvSpPr>
      <xdr:spPr>
        <a:xfrm>
          <a:off x="221107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6350</xdr:rowOff>
    </xdr:from>
    <xdr:to>
      <xdr:col>112</xdr:col>
      <xdr:colOff>38100</xdr:colOff>
      <xdr:row>61</xdr:row>
      <xdr:rowOff>107950</xdr:rowOff>
    </xdr:to>
    <xdr:sp macro="" textlink="">
      <xdr:nvSpPr>
        <xdr:cNvPr id="699" name="フローチャート: 判断 698"/>
        <xdr:cNvSpPr/>
      </xdr:nvSpPr>
      <xdr:spPr>
        <a:xfrm>
          <a:off x="21272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165100</xdr:rowOff>
    </xdr:from>
    <xdr:to>
      <xdr:col>107</xdr:col>
      <xdr:colOff>101600</xdr:colOff>
      <xdr:row>61</xdr:row>
      <xdr:rowOff>95250</xdr:rowOff>
    </xdr:to>
    <xdr:sp macro="" textlink="">
      <xdr:nvSpPr>
        <xdr:cNvPr id="700" name="フローチャート: 判断 699"/>
        <xdr:cNvSpPr/>
      </xdr:nvSpPr>
      <xdr:spPr>
        <a:xfrm>
          <a:off x="20383500" y="1045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19050</xdr:rowOff>
    </xdr:from>
    <xdr:to>
      <xdr:col>102</xdr:col>
      <xdr:colOff>165100</xdr:colOff>
      <xdr:row>61</xdr:row>
      <xdr:rowOff>120650</xdr:rowOff>
    </xdr:to>
    <xdr:sp macro="" textlink="">
      <xdr:nvSpPr>
        <xdr:cNvPr id="701" name="フローチャート: 判断 700"/>
        <xdr:cNvSpPr/>
      </xdr:nvSpPr>
      <xdr:spPr>
        <a:xfrm>
          <a:off x="19494500" y="1047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31750</xdr:rowOff>
    </xdr:from>
    <xdr:to>
      <xdr:col>98</xdr:col>
      <xdr:colOff>38100</xdr:colOff>
      <xdr:row>61</xdr:row>
      <xdr:rowOff>133350</xdr:rowOff>
    </xdr:to>
    <xdr:sp macro="" textlink="">
      <xdr:nvSpPr>
        <xdr:cNvPr id="702" name="フローチャート: 判断 701"/>
        <xdr:cNvSpPr/>
      </xdr:nvSpPr>
      <xdr:spPr>
        <a:xfrm>
          <a:off x="18605500" y="1049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3" name="テキスト ボックス 70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4" name="テキスト ボックス 70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5" name="テキスト ボックス 70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6" name="テキスト ボックス 70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7" name="テキスト ボックス 70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44450</xdr:rowOff>
    </xdr:from>
    <xdr:to>
      <xdr:col>116</xdr:col>
      <xdr:colOff>114300</xdr:colOff>
      <xdr:row>63</xdr:row>
      <xdr:rowOff>146050</xdr:rowOff>
    </xdr:to>
    <xdr:sp macro="" textlink="">
      <xdr:nvSpPr>
        <xdr:cNvPr id="708" name="楕円 707"/>
        <xdr:cNvSpPr/>
      </xdr:nvSpPr>
      <xdr:spPr>
        <a:xfrm>
          <a:off x="22110700" y="1084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22877</xdr:rowOff>
    </xdr:from>
    <xdr:ext cx="469744" cy="259045"/>
    <xdr:sp macro="" textlink="">
      <xdr:nvSpPr>
        <xdr:cNvPr id="709" name="【保健センター・保健所】&#10;一人当たり面積該当値テキスト"/>
        <xdr:cNvSpPr txBox="1"/>
      </xdr:nvSpPr>
      <xdr:spPr>
        <a:xfrm>
          <a:off x="22199600" y="1082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44450</xdr:rowOff>
    </xdr:from>
    <xdr:to>
      <xdr:col>112</xdr:col>
      <xdr:colOff>38100</xdr:colOff>
      <xdr:row>63</xdr:row>
      <xdr:rowOff>146050</xdr:rowOff>
    </xdr:to>
    <xdr:sp macro="" textlink="">
      <xdr:nvSpPr>
        <xdr:cNvPr id="710" name="楕円 709"/>
        <xdr:cNvSpPr/>
      </xdr:nvSpPr>
      <xdr:spPr>
        <a:xfrm>
          <a:off x="21272500" y="1084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95250</xdr:rowOff>
    </xdr:from>
    <xdr:to>
      <xdr:col>116</xdr:col>
      <xdr:colOff>63500</xdr:colOff>
      <xdr:row>63</xdr:row>
      <xdr:rowOff>95250</xdr:rowOff>
    </xdr:to>
    <xdr:cxnSp macro="">
      <xdr:nvCxnSpPr>
        <xdr:cNvPr id="711" name="直線コネクタ 710"/>
        <xdr:cNvCxnSpPr/>
      </xdr:nvCxnSpPr>
      <xdr:spPr>
        <a:xfrm>
          <a:off x="21323300" y="10896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44450</xdr:rowOff>
    </xdr:from>
    <xdr:to>
      <xdr:col>107</xdr:col>
      <xdr:colOff>101600</xdr:colOff>
      <xdr:row>63</xdr:row>
      <xdr:rowOff>146050</xdr:rowOff>
    </xdr:to>
    <xdr:sp macro="" textlink="">
      <xdr:nvSpPr>
        <xdr:cNvPr id="712" name="楕円 711"/>
        <xdr:cNvSpPr/>
      </xdr:nvSpPr>
      <xdr:spPr>
        <a:xfrm>
          <a:off x="20383500" y="1084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95250</xdr:rowOff>
    </xdr:from>
    <xdr:to>
      <xdr:col>111</xdr:col>
      <xdr:colOff>177800</xdr:colOff>
      <xdr:row>63</xdr:row>
      <xdr:rowOff>95250</xdr:rowOff>
    </xdr:to>
    <xdr:cxnSp macro="">
      <xdr:nvCxnSpPr>
        <xdr:cNvPr id="713" name="直線コネクタ 712"/>
        <xdr:cNvCxnSpPr/>
      </xdr:nvCxnSpPr>
      <xdr:spPr>
        <a:xfrm>
          <a:off x="20434300" y="10896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44450</xdr:rowOff>
    </xdr:from>
    <xdr:to>
      <xdr:col>102</xdr:col>
      <xdr:colOff>165100</xdr:colOff>
      <xdr:row>63</xdr:row>
      <xdr:rowOff>146050</xdr:rowOff>
    </xdr:to>
    <xdr:sp macro="" textlink="">
      <xdr:nvSpPr>
        <xdr:cNvPr id="714" name="楕円 713"/>
        <xdr:cNvSpPr/>
      </xdr:nvSpPr>
      <xdr:spPr>
        <a:xfrm>
          <a:off x="19494500" y="1084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95250</xdr:rowOff>
    </xdr:from>
    <xdr:to>
      <xdr:col>107</xdr:col>
      <xdr:colOff>50800</xdr:colOff>
      <xdr:row>63</xdr:row>
      <xdr:rowOff>95250</xdr:rowOff>
    </xdr:to>
    <xdr:cxnSp macro="">
      <xdr:nvCxnSpPr>
        <xdr:cNvPr id="715" name="直線コネクタ 714"/>
        <xdr:cNvCxnSpPr/>
      </xdr:nvCxnSpPr>
      <xdr:spPr>
        <a:xfrm>
          <a:off x="19545300" y="10896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44450</xdr:rowOff>
    </xdr:from>
    <xdr:to>
      <xdr:col>98</xdr:col>
      <xdr:colOff>38100</xdr:colOff>
      <xdr:row>63</xdr:row>
      <xdr:rowOff>146050</xdr:rowOff>
    </xdr:to>
    <xdr:sp macro="" textlink="">
      <xdr:nvSpPr>
        <xdr:cNvPr id="716" name="楕円 715"/>
        <xdr:cNvSpPr/>
      </xdr:nvSpPr>
      <xdr:spPr>
        <a:xfrm>
          <a:off x="18605500" y="1084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95250</xdr:rowOff>
    </xdr:from>
    <xdr:to>
      <xdr:col>102</xdr:col>
      <xdr:colOff>114300</xdr:colOff>
      <xdr:row>63</xdr:row>
      <xdr:rowOff>95250</xdr:rowOff>
    </xdr:to>
    <xdr:cxnSp macro="">
      <xdr:nvCxnSpPr>
        <xdr:cNvPr id="717" name="直線コネクタ 716"/>
        <xdr:cNvCxnSpPr/>
      </xdr:nvCxnSpPr>
      <xdr:spPr>
        <a:xfrm>
          <a:off x="18656300" y="10896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124477</xdr:rowOff>
    </xdr:from>
    <xdr:ext cx="469744" cy="259045"/>
    <xdr:sp macro="" textlink="">
      <xdr:nvSpPr>
        <xdr:cNvPr id="718" name="n_1aveValue【保健センター・保健所】&#10;一人当たり面積"/>
        <xdr:cNvSpPr txBox="1"/>
      </xdr:nvSpPr>
      <xdr:spPr>
        <a:xfrm>
          <a:off x="21075727" y="1024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111777</xdr:rowOff>
    </xdr:from>
    <xdr:ext cx="469744" cy="259045"/>
    <xdr:sp macro="" textlink="">
      <xdr:nvSpPr>
        <xdr:cNvPr id="719" name="n_2aveValue【保健センター・保健所】&#10;一人当たり面積"/>
        <xdr:cNvSpPr txBox="1"/>
      </xdr:nvSpPr>
      <xdr:spPr>
        <a:xfrm>
          <a:off x="20199427" y="1022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137177</xdr:rowOff>
    </xdr:from>
    <xdr:ext cx="469744" cy="259045"/>
    <xdr:sp macro="" textlink="">
      <xdr:nvSpPr>
        <xdr:cNvPr id="720" name="n_3aveValue【保健センター・保健所】&#10;一人当たり面積"/>
        <xdr:cNvSpPr txBox="1"/>
      </xdr:nvSpPr>
      <xdr:spPr>
        <a:xfrm>
          <a:off x="19310427" y="1025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149877</xdr:rowOff>
    </xdr:from>
    <xdr:ext cx="469744" cy="259045"/>
    <xdr:sp macro="" textlink="">
      <xdr:nvSpPr>
        <xdr:cNvPr id="721" name="n_4aveValue【保健センター・保健所】&#10;一人当たり面積"/>
        <xdr:cNvSpPr txBox="1"/>
      </xdr:nvSpPr>
      <xdr:spPr>
        <a:xfrm>
          <a:off x="18421427" y="1026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137177</xdr:rowOff>
    </xdr:from>
    <xdr:ext cx="469744" cy="259045"/>
    <xdr:sp macro="" textlink="">
      <xdr:nvSpPr>
        <xdr:cNvPr id="722" name="n_1mainValue【保健センター・保健所】&#10;一人当たり面積"/>
        <xdr:cNvSpPr txBox="1"/>
      </xdr:nvSpPr>
      <xdr:spPr>
        <a:xfrm>
          <a:off x="21075727" y="1093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137177</xdr:rowOff>
    </xdr:from>
    <xdr:ext cx="469744" cy="259045"/>
    <xdr:sp macro="" textlink="">
      <xdr:nvSpPr>
        <xdr:cNvPr id="723" name="n_2mainValue【保健センター・保健所】&#10;一人当たり面積"/>
        <xdr:cNvSpPr txBox="1"/>
      </xdr:nvSpPr>
      <xdr:spPr>
        <a:xfrm>
          <a:off x="20199427" y="1093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137177</xdr:rowOff>
    </xdr:from>
    <xdr:ext cx="469744" cy="259045"/>
    <xdr:sp macro="" textlink="">
      <xdr:nvSpPr>
        <xdr:cNvPr id="724" name="n_3mainValue【保健センター・保健所】&#10;一人当たり面積"/>
        <xdr:cNvSpPr txBox="1"/>
      </xdr:nvSpPr>
      <xdr:spPr>
        <a:xfrm>
          <a:off x="19310427" y="1093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137177</xdr:rowOff>
    </xdr:from>
    <xdr:ext cx="469744" cy="259045"/>
    <xdr:sp macro="" textlink="">
      <xdr:nvSpPr>
        <xdr:cNvPr id="725" name="n_4mainValue【保健センター・保健所】&#10;一人当たり面積"/>
        <xdr:cNvSpPr txBox="1"/>
      </xdr:nvSpPr>
      <xdr:spPr>
        <a:xfrm>
          <a:off x="18421427" y="1093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6" name="正方形/長方形 72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7" name="正方形/長方形 72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8" name="正方形/長方形 72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9" name="正方形/長方形 72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0" name="正方形/長方形 72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1" name="正方形/長方形 73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2" name="正方形/長方形 73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3" name="正方形/長方形 73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4" name="テキスト ボックス 73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5" name="直線コネクタ 73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6" name="テキスト ボックス 735"/>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7" name="直線コネクタ 736"/>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8" name="テキスト ボックス 737"/>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9" name="直線コネクタ 738"/>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40" name="テキスト ボックス 739"/>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41" name="直線コネクタ 740"/>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42" name="テキスト ボックス 741"/>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43" name="直線コネクタ 742"/>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44" name="テキスト ボックス 743"/>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45" name="直線コネクタ 744"/>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46" name="テキスト ボックス 745"/>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7" name="直線コネクタ 746"/>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8" name="テキスト ボックス 747"/>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9" name="直線コネクタ 74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5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129539</xdr:rowOff>
    </xdr:to>
    <xdr:cxnSp macro="">
      <xdr:nvCxnSpPr>
        <xdr:cNvPr id="751" name="直線コネクタ 750"/>
        <xdr:cNvCxnSpPr/>
      </xdr:nvCxnSpPr>
      <xdr:spPr>
        <a:xfrm flipV="1">
          <a:off x="16318864" y="13280571"/>
          <a:ext cx="0" cy="1593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133366</xdr:rowOff>
    </xdr:from>
    <xdr:ext cx="405111" cy="259045"/>
    <xdr:sp macro="" textlink="">
      <xdr:nvSpPr>
        <xdr:cNvPr id="752" name="【消防施設】&#10;有形固定資産減価償却率最小値テキスト"/>
        <xdr:cNvSpPr txBox="1"/>
      </xdr:nvSpPr>
      <xdr:spPr>
        <a:xfrm>
          <a:off x="16357600" y="14878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129539</xdr:rowOff>
    </xdr:from>
    <xdr:to>
      <xdr:col>86</xdr:col>
      <xdr:colOff>25400</xdr:colOff>
      <xdr:row>86</xdr:row>
      <xdr:rowOff>129539</xdr:rowOff>
    </xdr:to>
    <xdr:cxnSp macro="">
      <xdr:nvCxnSpPr>
        <xdr:cNvPr id="753" name="直線コネクタ 752"/>
        <xdr:cNvCxnSpPr/>
      </xdr:nvCxnSpPr>
      <xdr:spPr>
        <a:xfrm>
          <a:off x="16230600" y="14874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340478" cy="259045"/>
    <xdr:sp macro="" textlink="">
      <xdr:nvSpPr>
        <xdr:cNvPr id="754" name="【消防施設】&#10;有形固定資産減価償却率最大値テキスト"/>
        <xdr:cNvSpPr txBox="1"/>
      </xdr:nvSpPr>
      <xdr:spPr>
        <a:xfrm>
          <a:off x="16357600" y="1305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755" name="直線コネクタ 754"/>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99621</xdr:rowOff>
    </xdr:from>
    <xdr:ext cx="405111" cy="259045"/>
    <xdr:sp macro="" textlink="">
      <xdr:nvSpPr>
        <xdr:cNvPr id="756" name="【消防施設】&#10;有形固定資産減価償却率平均値テキスト"/>
        <xdr:cNvSpPr txBox="1"/>
      </xdr:nvSpPr>
      <xdr:spPr>
        <a:xfrm>
          <a:off x="16357600" y="141585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121194</xdr:rowOff>
    </xdr:from>
    <xdr:to>
      <xdr:col>85</xdr:col>
      <xdr:colOff>177800</xdr:colOff>
      <xdr:row>83</xdr:row>
      <xdr:rowOff>51344</xdr:rowOff>
    </xdr:to>
    <xdr:sp macro="" textlink="">
      <xdr:nvSpPr>
        <xdr:cNvPr id="757" name="フローチャート: 判断 756"/>
        <xdr:cNvSpPr/>
      </xdr:nvSpPr>
      <xdr:spPr>
        <a:xfrm>
          <a:off x="16268700" y="1418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152219</xdr:rowOff>
    </xdr:from>
    <xdr:to>
      <xdr:col>81</xdr:col>
      <xdr:colOff>101600</xdr:colOff>
      <xdr:row>83</xdr:row>
      <xdr:rowOff>82369</xdr:rowOff>
    </xdr:to>
    <xdr:sp macro="" textlink="">
      <xdr:nvSpPr>
        <xdr:cNvPr id="758" name="フローチャート: 判断 757"/>
        <xdr:cNvSpPr/>
      </xdr:nvSpPr>
      <xdr:spPr>
        <a:xfrm>
          <a:off x="15430500" y="1421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140788</xdr:rowOff>
    </xdr:from>
    <xdr:to>
      <xdr:col>76</xdr:col>
      <xdr:colOff>165100</xdr:colOff>
      <xdr:row>83</xdr:row>
      <xdr:rowOff>70938</xdr:rowOff>
    </xdr:to>
    <xdr:sp macro="" textlink="">
      <xdr:nvSpPr>
        <xdr:cNvPr id="759" name="フローチャート: 判断 758"/>
        <xdr:cNvSpPr/>
      </xdr:nvSpPr>
      <xdr:spPr>
        <a:xfrm>
          <a:off x="14541500" y="1419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124461</xdr:rowOff>
    </xdr:from>
    <xdr:to>
      <xdr:col>72</xdr:col>
      <xdr:colOff>38100</xdr:colOff>
      <xdr:row>83</xdr:row>
      <xdr:rowOff>54611</xdr:rowOff>
    </xdr:to>
    <xdr:sp macro="" textlink="">
      <xdr:nvSpPr>
        <xdr:cNvPr id="760" name="フローチャート: 判断 759"/>
        <xdr:cNvSpPr/>
      </xdr:nvSpPr>
      <xdr:spPr>
        <a:xfrm>
          <a:off x="13652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170180</xdr:rowOff>
    </xdr:from>
    <xdr:to>
      <xdr:col>67</xdr:col>
      <xdr:colOff>101600</xdr:colOff>
      <xdr:row>82</xdr:row>
      <xdr:rowOff>100330</xdr:rowOff>
    </xdr:to>
    <xdr:sp macro="" textlink="">
      <xdr:nvSpPr>
        <xdr:cNvPr id="761" name="フローチャート: 判断 760"/>
        <xdr:cNvSpPr/>
      </xdr:nvSpPr>
      <xdr:spPr>
        <a:xfrm>
          <a:off x="127635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2" name="テキスト ボックス 76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3" name="テキスト ボックス 76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4" name="テキスト ボックス 76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5" name="テキスト ボックス 76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6" name="テキスト ボックス 76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18324</xdr:rowOff>
    </xdr:from>
    <xdr:to>
      <xdr:col>85</xdr:col>
      <xdr:colOff>177800</xdr:colOff>
      <xdr:row>81</xdr:row>
      <xdr:rowOff>119924</xdr:rowOff>
    </xdr:to>
    <xdr:sp macro="" textlink="">
      <xdr:nvSpPr>
        <xdr:cNvPr id="767" name="楕円 766"/>
        <xdr:cNvSpPr/>
      </xdr:nvSpPr>
      <xdr:spPr>
        <a:xfrm>
          <a:off x="16268700" y="13905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41201</xdr:rowOff>
    </xdr:from>
    <xdr:ext cx="405111" cy="259045"/>
    <xdr:sp macro="" textlink="">
      <xdr:nvSpPr>
        <xdr:cNvPr id="768" name="【消防施設】&#10;有形固定資産減価償却率該当値テキスト"/>
        <xdr:cNvSpPr txBox="1"/>
      </xdr:nvSpPr>
      <xdr:spPr>
        <a:xfrm>
          <a:off x="16357600" y="137572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28121</xdr:rowOff>
    </xdr:from>
    <xdr:to>
      <xdr:col>81</xdr:col>
      <xdr:colOff>101600</xdr:colOff>
      <xdr:row>81</xdr:row>
      <xdr:rowOff>129721</xdr:rowOff>
    </xdr:to>
    <xdr:sp macro="" textlink="">
      <xdr:nvSpPr>
        <xdr:cNvPr id="769" name="楕円 768"/>
        <xdr:cNvSpPr/>
      </xdr:nvSpPr>
      <xdr:spPr>
        <a:xfrm>
          <a:off x="15430500" y="13915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69124</xdr:rowOff>
    </xdr:from>
    <xdr:to>
      <xdr:col>85</xdr:col>
      <xdr:colOff>127000</xdr:colOff>
      <xdr:row>81</xdr:row>
      <xdr:rowOff>78921</xdr:rowOff>
    </xdr:to>
    <xdr:cxnSp macro="">
      <xdr:nvCxnSpPr>
        <xdr:cNvPr id="770" name="直線コネクタ 769"/>
        <xdr:cNvCxnSpPr/>
      </xdr:nvCxnSpPr>
      <xdr:spPr>
        <a:xfrm flipV="1">
          <a:off x="15481300" y="13956574"/>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111398</xdr:rowOff>
    </xdr:from>
    <xdr:to>
      <xdr:col>76</xdr:col>
      <xdr:colOff>165100</xdr:colOff>
      <xdr:row>82</xdr:row>
      <xdr:rowOff>41548</xdr:rowOff>
    </xdr:to>
    <xdr:sp macro="" textlink="">
      <xdr:nvSpPr>
        <xdr:cNvPr id="771" name="楕円 770"/>
        <xdr:cNvSpPr/>
      </xdr:nvSpPr>
      <xdr:spPr>
        <a:xfrm>
          <a:off x="14541500" y="1399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78921</xdr:rowOff>
    </xdr:from>
    <xdr:to>
      <xdr:col>81</xdr:col>
      <xdr:colOff>50800</xdr:colOff>
      <xdr:row>81</xdr:row>
      <xdr:rowOff>162198</xdr:rowOff>
    </xdr:to>
    <xdr:cxnSp macro="">
      <xdr:nvCxnSpPr>
        <xdr:cNvPr id="772" name="直線コネクタ 771"/>
        <xdr:cNvCxnSpPr/>
      </xdr:nvCxnSpPr>
      <xdr:spPr>
        <a:xfrm flipV="1">
          <a:off x="14592300" y="13966371"/>
          <a:ext cx="889000" cy="83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139156</xdr:rowOff>
    </xdr:from>
    <xdr:to>
      <xdr:col>72</xdr:col>
      <xdr:colOff>38100</xdr:colOff>
      <xdr:row>82</xdr:row>
      <xdr:rowOff>69306</xdr:rowOff>
    </xdr:to>
    <xdr:sp macro="" textlink="">
      <xdr:nvSpPr>
        <xdr:cNvPr id="773" name="楕円 772"/>
        <xdr:cNvSpPr/>
      </xdr:nvSpPr>
      <xdr:spPr>
        <a:xfrm>
          <a:off x="13652500" y="1402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162198</xdr:rowOff>
    </xdr:from>
    <xdr:to>
      <xdr:col>76</xdr:col>
      <xdr:colOff>114300</xdr:colOff>
      <xdr:row>82</xdr:row>
      <xdr:rowOff>18506</xdr:rowOff>
    </xdr:to>
    <xdr:cxnSp macro="">
      <xdr:nvCxnSpPr>
        <xdr:cNvPr id="774" name="直線コネクタ 773"/>
        <xdr:cNvCxnSpPr/>
      </xdr:nvCxnSpPr>
      <xdr:spPr>
        <a:xfrm flipV="1">
          <a:off x="13703300" y="14049648"/>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93436</xdr:rowOff>
    </xdr:from>
    <xdr:to>
      <xdr:col>67</xdr:col>
      <xdr:colOff>101600</xdr:colOff>
      <xdr:row>82</xdr:row>
      <xdr:rowOff>23586</xdr:rowOff>
    </xdr:to>
    <xdr:sp macro="" textlink="">
      <xdr:nvSpPr>
        <xdr:cNvPr id="775" name="楕円 774"/>
        <xdr:cNvSpPr/>
      </xdr:nvSpPr>
      <xdr:spPr>
        <a:xfrm>
          <a:off x="12763500" y="1398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144236</xdr:rowOff>
    </xdr:from>
    <xdr:to>
      <xdr:col>71</xdr:col>
      <xdr:colOff>177800</xdr:colOff>
      <xdr:row>82</xdr:row>
      <xdr:rowOff>18506</xdr:rowOff>
    </xdr:to>
    <xdr:cxnSp macro="">
      <xdr:nvCxnSpPr>
        <xdr:cNvPr id="776" name="直線コネクタ 775"/>
        <xdr:cNvCxnSpPr/>
      </xdr:nvCxnSpPr>
      <xdr:spPr>
        <a:xfrm>
          <a:off x="12814300" y="1403168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73496</xdr:rowOff>
    </xdr:from>
    <xdr:ext cx="405111" cy="259045"/>
    <xdr:sp macro="" textlink="">
      <xdr:nvSpPr>
        <xdr:cNvPr id="777" name="n_1aveValue【消防施設】&#10;有形固定資産減価償却率"/>
        <xdr:cNvSpPr txBox="1"/>
      </xdr:nvSpPr>
      <xdr:spPr>
        <a:xfrm>
          <a:off x="15266044" y="14303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62065</xdr:rowOff>
    </xdr:from>
    <xdr:ext cx="405111" cy="259045"/>
    <xdr:sp macro="" textlink="">
      <xdr:nvSpPr>
        <xdr:cNvPr id="778" name="n_2aveValue【消防施設】&#10;有形固定資産減価償却率"/>
        <xdr:cNvSpPr txBox="1"/>
      </xdr:nvSpPr>
      <xdr:spPr>
        <a:xfrm>
          <a:off x="14389744" y="1429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45738</xdr:rowOff>
    </xdr:from>
    <xdr:ext cx="405111" cy="259045"/>
    <xdr:sp macro="" textlink="">
      <xdr:nvSpPr>
        <xdr:cNvPr id="779" name="n_3aveValue【消防施設】&#10;有形固定資産減価償却率"/>
        <xdr:cNvSpPr txBox="1"/>
      </xdr:nvSpPr>
      <xdr:spPr>
        <a:xfrm>
          <a:off x="13500744" y="14276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91457</xdr:rowOff>
    </xdr:from>
    <xdr:ext cx="405111" cy="259045"/>
    <xdr:sp macro="" textlink="">
      <xdr:nvSpPr>
        <xdr:cNvPr id="780" name="n_4aveValue【消防施設】&#10;有形固定資産減価償却率"/>
        <xdr:cNvSpPr txBox="1"/>
      </xdr:nvSpPr>
      <xdr:spPr>
        <a:xfrm>
          <a:off x="12611744" y="1415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146248</xdr:rowOff>
    </xdr:from>
    <xdr:ext cx="405111" cy="259045"/>
    <xdr:sp macro="" textlink="">
      <xdr:nvSpPr>
        <xdr:cNvPr id="781" name="n_1mainValue【消防施設】&#10;有形固定資産減価償却率"/>
        <xdr:cNvSpPr txBox="1"/>
      </xdr:nvSpPr>
      <xdr:spPr>
        <a:xfrm>
          <a:off x="15266044" y="13690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58075</xdr:rowOff>
    </xdr:from>
    <xdr:ext cx="405111" cy="259045"/>
    <xdr:sp macro="" textlink="">
      <xdr:nvSpPr>
        <xdr:cNvPr id="782" name="n_2mainValue【消防施設】&#10;有形固定資産減価償却率"/>
        <xdr:cNvSpPr txBox="1"/>
      </xdr:nvSpPr>
      <xdr:spPr>
        <a:xfrm>
          <a:off x="14389744" y="137740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85833</xdr:rowOff>
    </xdr:from>
    <xdr:ext cx="405111" cy="259045"/>
    <xdr:sp macro="" textlink="">
      <xdr:nvSpPr>
        <xdr:cNvPr id="783" name="n_3mainValue【消防施設】&#10;有形固定資産減価償却率"/>
        <xdr:cNvSpPr txBox="1"/>
      </xdr:nvSpPr>
      <xdr:spPr>
        <a:xfrm>
          <a:off x="13500744" y="1380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40113</xdr:rowOff>
    </xdr:from>
    <xdr:ext cx="405111" cy="259045"/>
    <xdr:sp macro="" textlink="">
      <xdr:nvSpPr>
        <xdr:cNvPr id="784" name="n_4mainValue【消防施設】&#10;有形固定資産減価償却率"/>
        <xdr:cNvSpPr txBox="1"/>
      </xdr:nvSpPr>
      <xdr:spPr>
        <a:xfrm>
          <a:off x="12611744" y="1375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5" name="正方形/長方形 78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6" name="正方形/長方形 78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7" name="正方形/長方形 78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8" name="正方形/長方形 78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9" name="正方形/長方形 78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90" name="正方形/長方形 78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1" name="正方形/長方形 79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2" name="正方形/長方形 79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3" name="テキスト ボックス 79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4" name="直線コネクタ 79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95" name="直線コネクタ 794"/>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96" name="テキスト ボックス 795"/>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97" name="直線コネクタ 796"/>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98" name="テキスト ボックス 797"/>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99" name="直線コネクタ 798"/>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800" name="テキスト ボックス 799"/>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801" name="直線コネクタ 800"/>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802" name="テキスト ボックス 801"/>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3" name="直線コネクタ 80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4" name="テキスト ボックス 80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5"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83820</xdr:rowOff>
    </xdr:from>
    <xdr:to>
      <xdr:col>116</xdr:col>
      <xdr:colOff>62864</xdr:colOff>
      <xdr:row>86</xdr:row>
      <xdr:rowOff>6096</xdr:rowOff>
    </xdr:to>
    <xdr:cxnSp macro="">
      <xdr:nvCxnSpPr>
        <xdr:cNvPr id="806" name="直線コネクタ 805"/>
        <xdr:cNvCxnSpPr/>
      </xdr:nvCxnSpPr>
      <xdr:spPr>
        <a:xfrm flipV="1">
          <a:off x="22160864" y="13456920"/>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807" name="【消防施設】&#10;一人当たり面積最小値テキスト"/>
        <xdr:cNvSpPr txBox="1"/>
      </xdr:nvSpPr>
      <xdr:spPr>
        <a:xfrm>
          <a:off x="22199600" y="147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808" name="直線コネクタ 807"/>
        <xdr:cNvCxnSpPr/>
      </xdr:nvCxnSpPr>
      <xdr:spPr>
        <a:xfrm>
          <a:off x="22072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30497</xdr:rowOff>
    </xdr:from>
    <xdr:ext cx="469744" cy="259045"/>
    <xdr:sp macro="" textlink="">
      <xdr:nvSpPr>
        <xdr:cNvPr id="809" name="【消防施設】&#10;一人当たり面積最大値テキスト"/>
        <xdr:cNvSpPr txBox="1"/>
      </xdr:nvSpPr>
      <xdr:spPr>
        <a:xfrm>
          <a:off x="22199600" y="1323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83820</xdr:rowOff>
    </xdr:from>
    <xdr:to>
      <xdr:col>116</xdr:col>
      <xdr:colOff>152400</xdr:colOff>
      <xdr:row>78</xdr:row>
      <xdr:rowOff>83820</xdr:rowOff>
    </xdr:to>
    <xdr:cxnSp macro="">
      <xdr:nvCxnSpPr>
        <xdr:cNvPr id="810" name="直線コネクタ 809"/>
        <xdr:cNvCxnSpPr/>
      </xdr:nvCxnSpPr>
      <xdr:spPr>
        <a:xfrm>
          <a:off x="22072600" y="1345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100601</xdr:rowOff>
    </xdr:from>
    <xdr:ext cx="469744" cy="259045"/>
    <xdr:sp macro="" textlink="">
      <xdr:nvSpPr>
        <xdr:cNvPr id="811" name="【消防施設】&#10;一人当たり面積平均値テキスト"/>
        <xdr:cNvSpPr txBox="1"/>
      </xdr:nvSpPr>
      <xdr:spPr>
        <a:xfrm>
          <a:off x="22199600" y="143309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122174</xdr:rowOff>
    </xdr:from>
    <xdr:to>
      <xdr:col>116</xdr:col>
      <xdr:colOff>114300</xdr:colOff>
      <xdr:row>84</xdr:row>
      <xdr:rowOff>52324</xdr:rowOff>
    </xdr:to>
    <xdr:sp macro="" textlink="">
      <xdr:nvSpPr>
        <xdr:cNvPr id="812" name="フローチャート: 判断 811"/>
        <xdr:cNvSpPr/>
      </xdr:nvSpPr>
      <xdr:spPr>
        <a:xfrm>
          <a:off x="22110700" y="1435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85598</xdr:rowOff>
    </xdr:from>
    <xdr:to>
      <xdr:col>112</xdr:col>
      <xdr:colOff>38100</xdr:colOff>
      <xdr:row>84</xdr:row>
      <xdr:rowOff>15748</xdr:rowOff>
    </xdr:to>
    <xdr:sp macro="" textlink="">
      <xdr:nvSpPr>
        <xdr:cNvPr id="813" name="フローチャート: 判断 812"/>
        <xdr:cNvSpPr/>
      </xdr:nvSpPr>
      <xdr:spPr>
        <a:xfrm>
          <a:off x="21272500" y="1431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67311</xdr:rowOff>
    </xdr:from>
    <xdr:to>
      <xdr:col>107</xdr:col>
      <xdr:colOff>101600</xdr:colOff>
      <xdr:row>83</xdr:row>
      <xdr:rowOff>168911</xdr:rowOff>
    </xdr:to>
    <xdr:sp macro="" textlink="">
      <xdr:nvSpPr>
        <xdr:cNvPr id="814" name="フローチャート: 判断 813"/>
        <xdr:cNvSpPr/>
      </xdr:nvSpPr>
      <xdr:spPr>
        <a:xfrm>
          <a:off x="20383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90170</xdr:rowOff>
    </xdr:from>
    <xdr:to>
      <xdr:col>102</xdr:col>
      <xdr:colOff>165100</xdr:colOff>
      <xdr:row>84</xdr:row>
      <xdr:rowOff>20320</xdr:rowOff>
    </xdr:to>
    <xdr:sp macro="" textlink="">
      <xdr:nvSpPr>
        <xdr:cNvPr id="815" name="フローチャート: 判断 814"/>
        <xdr:cNvSpPr/>
      </xdr:nvSpPr>
      <xdr:spPr>
        <a:xfrm>
          <a:off x="19494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113030</xdr:rowOff>
    </xdr:from>
    <xdr:to>
      <xdr:col>98</xdr:col>
      <xdr:colOff>38100</xdr:colOff>
      <xdr:row>84</xdr:row>
      <xdr:rowOff>43180</xdr:rowOff>
    </xdr:to>
    <xdr:sp macro="" textlink="">
      <xdr:nvSpPr>
        <xdr:cNvPr id="816" name="フローチャート: 判断 815"/>
        <xdr:cNvSpPr/>
      </xdr:nvSpPr>
      <xdr:spPr>
        <a:xfrm>
          <a:off x="18605500" y="1434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7" name="テキスト ボックス 81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8" name="テキスト ボックス 81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9" name="テキスト ボックス 81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0" name="テキスト ボックス 81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1" name="テキスト ボックス 82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80</xdr:row>
      <xdr:rowOff>151892</xdr:rowOff>
    </xdr:from>
    <xdr:to>
      <xdr:col>116</xdr:col>
      <xdr:colOff>114300</xdr:colOff>
      <xdr:row>81</xdr:row>
      <xdr:rowOff>82042</xdr:rowOff>
    </xdr:to>
    <xdr:sp macro="" textlink="">
      <xdr:nvSpPr>
        <xdr:cNvPr id="822" name="楕円 821"/>
        <xdr:cNvSpPr/>
      </xdr:nvSpPr>
      <xdr:spPr>
        <a:xfrm>
          <a:off x="22110700" y="13867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80</xdr:row>
      <xdr:rowOff>3319</xdr:rowOff>
    </xdr:from>
    <xdr:ext cx="469744" cy="259045"/>
    <xdr:sp macro="" textlink="">
      <xdr:nvSpPr>
        <xdr:cNvPr id="823" name="【消防施設】&#10;一人当たり面積該当値テキスト"/>
        <xdr:cNvSpPr txBox="1"/>
      </xdr:nvSpPr>
      <xdr:spPr>
        <a:xfrm>
          <a:off x="22199600" y="13719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80</xdr:row>
      <xdr:rowOff>151892</xdr:rowOff>
    </xdr:from>
    <xdr:to>
      <xdr:col>112</xdr:col>
      <xdr:colOff>38100</xdr:colOff>
      <xdr:row>81</xdr:row>
      <xdr:rowOff>82042</xdr:rowOff>
    </xdr:to>
    <xdr:sp macro="" textlink="">
      <xdr:nvSpPr>
        <xdr:cNvPr id="824" name="楕円 823"/>
        <xdr:cNvSpPr/>
      </xdr:nvSpPr>
      <xdr:spPr>
        <a:xfrm>
          <a:off x="21272500" y="13867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81</xdr:row>
      <xdr:rowOff>31242</xdr:rowOff>
    </xdr:from>
    <xdr:to>
      <xdr:col>116</xdr:col>
      <xdr:colOff>63500</xdr:colOff>
      <xdr:row>81</xdr:row>
      <xdr:rowOff>31242</xdr:rowOff>
    </xdr:to>
    <xdr:cxnSp macro="">
      <xdr:nvCxnSpPr>
        <xdr:cNvPr id="825" name="直線コネクタ 824"/>
        <xdr:cNvCxnSpPr/>
      </xdr:nvCxnSpPr>
      <xdr:spPr>
        <a:xfrm>
          <a:off x="21323300" y="1391869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80</xdr:row>
      <xdr:rowOff>151892</xdr:rowOff>
    </xdr:from>
    <xdr:to>
      <xdr:col>107</xdr:col>
      <xdr:colOff>101600</xdr:colOff>
      <xdr:row>81</xdr:row>
      <xdr:rowOff>82042</xdr:rowOff>
    </xdr:to>
    <xdr:sp macro="" textlink="">
      <xdr:nvSpPr>
        <xdr:cNvPr id="826" name="楕円 825"/>
        <xdr:cNvSpPr/>
      </xdr:nvSpPr>
      <xdr:spPr>
        <a:xfrm>
          <a:off x="20383500" y="13867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81</xdr:row>
      <xdr:rowOff>31242</xdr:rowOff>
    </xdr:from>
    <xdr:to>
      <xdr:col>111</xdr:col>
      <xdr:colOff>177800</xdr:colOff>
      <xdr:row>81</xdr:row>
      <xdr:rowOff>31242</xdr:rowOff>
    </xdr:to>
    <xdr:cxnSp macro="">
      <xdr:nvCxnSpPr>
        <xdr:cNvPr id="827" name="直線コネクタ 826"/>
        <xdr:cNvCxnSpPr/>
      </xdr:nvCxnSpPr>
      <xdr:spPr>
        <a:xfrm>
          <a:off x="20434300" y="139186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51308</xdr:rowOff>
    </xdr:from>
    <xdr:to>
      <xdr:col>102</xdr:col>
      <xdr:colOff>165100</xdr:colOff>
      <xdr:row>84</xdr:row>
      <xdr:rowOff>152908</xdr:rowOff>
    </xdr:to>
    <xdr:sp macro="" textlink="">
      <xdr:nvSpPr>
        <xdr:cNvPr id="828" name="楕円 827"/>
        <xdr:cNvSpPr/>
      </xdr:nvSpPr>
      <xdr:spPr>
        <a:xfrm>
          <a:off x="19494500" y="1445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81</xdr:row>
      <xdr:rowOff>31242</xdr:rowOff>
    </xdr:from>
    <xdr:to>
      <xdr:col>107</xdr:col>
      <xdr:colOff>50800</xdr:colOff>
      <xdr:row>84</xdr:row>
      <xdr:rowOff>102108</xdr:rowOff>
    </xdr:to>
    <xdr:cxnSp macro="">
      <xdr:nvCxnSpPr>
        <xdr:cNvPr id="829" name="直線コネクタ 828"/>
        <xdr:cNvCxnSpPr/>
      </xdr:nvCxnSpPr>
      <xdr:spPr>
        <a:xfrm flipV="1">
          <a:off x="19545300" y="13918692"/>
          <a:ext cx="889000" cy="585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51308</xdr:rowOff>
    </xdr:from>
    <xdr:to>
      <xdr:col>98</xdr:col>
      <xdr:colOff>38100</xdr:colOff>
      <xdr:row>84</xdr:row>
      <xdr:rowOff>152908</xdr:rowOff>
    </xdr:to>
    <xdr:sp macro="" textlink="">
      <xdr:nvSpPr>
        <xdr:cNvPr id="830" name="楕円 829"/>
        <xdr:cNvSpPr/>
      </xdr:nvSpPr>
      <xdr:spPr>
        <a:xfrm>
          <a:off x="18605500" y="1445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102108</xdr:rowOff>
    </xdr:from>
    <xdr:to>
      <xdr:col>102</xdr:col>
      <xdr:colOff>114300</xdr:colOff>
      <xdr:row>84</xdr:row>
      <xdr:rowOff>102108</xdr:rowOff>
    </xdr:to>
    <xdr:cxnSp macro="">
      <xdr:nvCxnSpPr>
        <xdr:cNvPr id="831" name="直線コネクタ 830"/>
        <xdr:cNvCxnSpPr/>
      </xdr:nvCxnSpPr>
      <xdr:spPr>
        <a:xfrm>
          <a:off x="18656300" y="145039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6875</xdr:rowOff>
    </xdr:from>
    <xdr:ext cx="469744" cy="259045"/>
    <xdr:sp macro="" textlink="">
      <xdr:nvSpPr>
        <xdr:cNvPr id="832" name="n_1aveValue【消防施設】&#10;一人当たり面積"/>
        <xdr:cNvSpPr txBox="1"/>
      </xdr:nvSpPr>
      <xdr:spPr>
        <a:xfrm>
          <a:off x="21075727" y="14408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160038</xdr:rowOff>
    </xdr:from>
    <xdr:ext cx="469744" cy="259045"/>
    <xdr:sp macro="" textlink="">
      <xdr:nvSpPr>
        <xdr:cNvPr id="833" name="n_2aveValue【消防施設】&#10;一人当たり面積"/>
        <xdr:cNvSpPr txBox="1"/>
      </xdr:nvSpPr>
      <xdr:spPr>
        <a:xfrm>
          <a:off x="20199427" y="1439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36847</xdr:rowOff>
    </xdr:from>
    <xdr:ext cx="469744" cy="259045"/>
    <xdr:sp macro="" textlink="">
      <xdr:nvSpPr>
        <xdr:cNvPr id="834" name="n_3aveValue【消防施設】&#10;一人当たり面積"/>
        <xdr:cNvSpPr txBox="1"/>
      </xdr:nvSpPr>
      <xdr:spPr>
        <a:xfrm>
          <a:off x="193104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59707</xdr:rowOff>
    </xdr:from>
    <xdr:ext cx="469744" cy="259045"/>
    <xdr:sp macro="" textlink="">
      <xdr:nvSpPr>
        <xdr:cNvPr id="835" name="n_4aveValue【消防施設】&#10;一人当たり面積"/>
        <xdr:cNvSpPr txBox="1"/>
      </xdr:nvSpPr>
      <xdr:spPr>
        <a:xfrm>
          <a:off x="18421427" y="1411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79</xdr:row>
      <xdr:rowOff>98569</xdr:rowOff>
    </xdr:from>
    <xdr:ext cx="469744" cy="259045"/>
    <xdr:sp macro="" textlink="">
      <xdr:nvSpPr>
        <xdr:cNvPr id="836" name="n_1mainValue【消防施設】&#10;一人当たり面積"/>
        <xdr:cNvSpPr txBox="1"/>
      </xdr:nvSpPr>
      <xdr:spPr>
        <a:xfrm>
          <a:off x="21075727" y="13643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79</xdr:row>
      <xdr:rowOff>98569</xdr:rowOff>
    </xdr:from>
    <xdr:ext cx="469744" cy="259045"/>
    <xdr:sp macro="" textlink="">
      <xdr:nvSpPr>
        <xdr:cNvPr id="837" name="n_2mainValue【消防施設】&#10;一人当たり面積"/>
        <xdr:cNvSpPr txBox="1"/>
      </xdr:nvSpPr>
      <xdr:spPr>
        <a:xfrm>
          <a:off x="20199427" y="13643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144035</xdr:rowOff>
    </xdr:from>
    <xdr:ext cx="469744" cy="259045"/>
    <xdr:sp macro="" textlink="">
      <xdr:nvSpPr>
        <xdr:cNvPr id="838" name="n_3mainValue【消防施設】&#10;一人当たり面積"/>
        <xdr:cNvSpPr txBox="1"/>
      </xdr:nvSpPr>
      <xdr:spPr>
        <a:xfrm>
          <a:off x="19310427" y="1454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144035</xdr:rowOff>
    </xdr:from>
    <xdr:ext cx="469744" cy="259045"/>
    <xdr:sp macro="" textlink="">
      <xdr:nvSpPr>
        <xdr:cNvPr id="839" name="n_4mainValue【消防施設】&#10;一人当たり面積"/>
        <xdr:cNvSpPr txBox="1"/>
      </xdr:nvSpPr>
      <xdr:spPr>
        <a:xfrm>
          <a:off x="18421427" y="1454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0" name="正方形/長方形 83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1" name="正方形/長方形 84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2" name="正方形/長方形 84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3" name="正方形/長方形 84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4" name="正方形/長方形 84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5" name="正方形/長方形 84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6" name="正方形/長方形 84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7" name="正方形/長方形 84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8" name="テキスト ボックス 84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9" name="直線コネクタ 84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0" name="テキスト ボックス 849"/>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1" name="直線コネクタ 85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2" name="テキスト ボックス 851"/>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3" name="直線コネクタ 85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4" name="テキスト ボックス 85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5" name="直線コネクタ 85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6" name="テキスト ボックス 85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7" name="直線コネクタ 85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8" name="テキスト ボックス 85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9" name="直線コネクタ 85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60" name="テキスト ボックス 85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1" name="直線コネクタ 86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2" name="テキスト ボックス 861"/>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3" name="直線コネクタ 86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10886</xdr:rowOff>
    </xdr:from>
    <xdr:to>
      <xdr:col>85</xdr:col>
      <xdr:colOff>126364</xdr:colOff>
      <xdr:row>109</xdr:row>
      <xdr:rowOff>35379</xdr:rowOff>
    </xdr:to>
    <xdr:cxnSp macro="">
      <xdr:nvCxnSpPr>
        <xdr:cNvPr id="865" name="直線コネクタ 864"/>
        <xdr:cNvCxnSpPr/>
      </xdr:nvCxnSpPr>
      <xdr:spPr>
        <a:xfrm flipV="1">
          <a:off x="16318864" y="17155886"/>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66"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67" name="直線コネクタ 866"/>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129013</xdr:rowOff>
    </xdr:from>
    <xdr:ext cx="340478" cy="259045"/>
    <xdr:sp macro="" textlink="">
      <xdr:nvSpPr>
        <xdr:cNvPr id="868" name="【庁舎】&#10;有形固定資産減価償却率最大値テキスト"/>
        <xdr:cNvSpPr txBox="1"/>
      </xdr:nvSpPr>
      <xdr:spPr>
        <a:xfrm>
          <a:off x="16357600" y="1693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10886</xdr:rowOff>
    </xdr:from>
    <xdr:to>
      <xdr:col>86</xdr:col>
      <xdr:colOff>25400</xdr:colOff>
      <xdr:row>100</xdr:row>
      <xdr:rowOff>10886</xdr:rowOff>
    </xdr:to>
    <xdr:cxnSp macro="">
      <xdr:nvCxnSpPr>
        <xdr:cNvPr id="869" name="直線コネクタ 868"/>
        <xdr:cNvCxnSpPr/>
      </xdr:nvCxnSpPr>
      <xdr:spPr>
        <a:xfrm>
          <a:off x="16230600" y="1715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61340</xdr:rowOff>
    </xdr:from>
    <xdr:ext cx="405111" cy="259045"/>
    <xdr:sp macro="" textlink="">
      <xdr:nvSpPr>
        <xdr:cNvPr id="870" name="【庁舎】&#10;有形固定資産減価償却率平均値テキスト"/>
        <xdr:cNvSpPr txBox="1"/>
      </xdr:nvSpPr>
      <xdr:spPr>
        <a:xfrm>
          <a:off x="16357600" y="177206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38463</xdr:rowOff>
    </xdr:from>
    <xdr:to>
      <xdr:col>85</xdr:col>
      <xdr:colOff>177800</xdr:colOff>
      <xdr:row>104</xdr:row>
      <xdr:rowOff>140063</xdr:rowOff>
    </xdr:to>
    <xdr:sp macro="" textlink="">
      <xdr:nvSpPr>
        <xdr:cNvPr id="871" name="フローチャート: 判断 870"/>
        <xdr:cNvSpPr/>
      </xdr:nvSpPr>
      <xdr:spPr>
        <a:xfrm>
          <a:off x="16268700" y="1786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90714</xdr:rowOff>
    </xdr:from>
    <xdr:to>
      <xdr:col>81</xdr:col>
      <xdr:colOff>101600</xdr:colOff>
      <xdr:row>105</xdr:row>
      <xdr:rowOff>20864</xdr:rowOff>
    </xdr:to>
    <xdr:sp macro="" textlink="">
      <xdr:nvSpPr>
        <xdr:cNvPr id="872" name="フローチャート: 判断 871"/>
        <xdr:cNvSpPr/>
      </xdr:nvSpPr>
      <xdr:spPr>
        <a:xfrm>
          <a:off x="15430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152763</xdr:rowOff>
    </xdr:from>
    <xdr:to>
      <xdr:col>76</xdr:col>
      <xdr:colOff>165100</xdr:colOff>
      <xdr:row>105</xdr:row>
      <xdr:rowOff>82913</xdr:rowOff>
    </xdr:to>
    <xdr:sp macro="" textlink="">
      <xdr:nvSpPr>
        <xdr:cNvPr id="873" name="フローチャート: 判断 872"/>
        <xdr:cNvSpPr/>
      </xdr:nvSpPr>
      <xdr:spPr>
        <a:xfrm>
          <a:off x="14541500" y="1798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156029</xdr:rowOff>
    </xdr:from>
    <xdr:to>
      <xdr:col>72</xdr:col>
      <xdr:colOff>38100</xdr:colOff>
      <xdr:row>105</xdr:row>
      <xdr:rowOff>86179</xdr:rowOff>
    </xdr:to>
    <xdr:sp macro="" textlink="">
      <xdr:nvSpPr>
        <xdr:cNvPr id="874" name="フローチャート: 判断 873"/>
        <xdr:cNvSpPr/>
      </xdr:nvSpPr>
      <xdr:spPr>
        <a:xfrm>
          <a:off x="13652500" y="1798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13970</xdr:rowOff>
    </xdr:from>
    <xdr:to>
      <xdr:col>67</xdr:col>
      <xdr:colOff>101600</xdr:colOff>
      <xdr:row>105</xdr:row>
      <xdr:rowOff>115570</xdr:rowOff>
    </xdr:to>
    <xdr:sp macro="" textlink="">
      <xdr:nvSpPr>
        <xdr:cNvPr id="875" name="フローチャート: 判断 874"/>
        <xdr:cNvSpPr/>
      </xdr:nvSpPr>
      <xdr:spPr>
        <a:xfrm>
          <a:off x="12763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6" name="テキスト ボックス 87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7" name="テキスト ボックス 87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8" name="テキスト ボックス 87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9" name="テキスト ボックス 87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0" name="テキスト ボックス 87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89081</xdr:rowOff>
    </xdr:from>
    <xdr:to>
      <xdr:col>85</xdr:col>
      <xdr:colOff>177800</xdr:colOff>
      <xdr:row>109</xdr:row>
      <xdr:rowOff>19231</xdr:rowOff>
    </xdr:to>
    <xdr:sp macro="" textlink="">
      <xdr:nvSpPr>
        <xdr:cNvPr id="881" name="楕円 880"/>
        <xdr:cNvSpPr/>
      </xdr:nvSpPr>
      <xdr:spPr>
        <a:xfrm>
          <a:off x="16268700" y="18605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108</xdr:row>
      <xdr:rowOff>4008</xdr:rowOff>
    </xdr:from>
    <xdr:ext cx="405111" cy="259045"/>
    <xdr:sp macro="" textlink="">
      <xdr:nvSpPr>
        <xdr:cNvPr id="882" name="【庁舎】&#10;有形固定資産減価償却率該当値テキスト"/>
        <xdr:cNvSpPr txBox="1"/>
      </xdr:nvSpPr>
      <xdr:spPr>
        <a:xfrm>
          <a:off x="16357600" y="18520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85816</xdr:rowOff>
    </xdr:from>
    <xdr:to>
      <xdr:col>81</xdr:col>
      <xdr:colOff>101600</xdr:colOff>
      <xdr:row>109</xdr:row>
      <xdr:rowOff>15966</xdr:rowOff>
    </xdr:to>
    <xdr:sp macro="" textlink="">
      <xdr:nvSpPr>
        <xdr:cNvPr id="883" name="楕円 882"/>
        <xdr:cNvSpPr/>
      </xdr:nvSpPr>
      <xdr:spPr>
        <a:xfrm>
          <a:off x="15430500" y="18602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136616</xdr:rowOff>
    </xdr:from>
    <xdr:to>
      <xdr:col>85</xdr:col>
      <xdr:colOff>127000</xdr:colOff>
      <xdr:row>108</xdr:row>
      <xdr:rowOff>139881</xdr:rowOff>
    </xdr:to>
    <xdr:cxnSp macro="">
      <xdr:nvCxnSpPr>
        <xdr:cNvPr id="884" name="直線コネクタ 883"/>
        <xdr:cNvCxnSpPr/>
      </xdr:nvCxnSpPr>
      <xdr:spPr>
        <a:xfrm>
          <a:off x="15481300" y="18653216"/>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64588</xdr:rowOff>
    </xdr:from>
    <xdr:to>
      <xdr:col>76</xdr:col>
      <xdr:colOff>165100</xdr:colOff>
      <xdr:row>108</xdr:row>
      <xdr:rowOff>166188</xdr:rowOff>
    </xdr:to>
    <xdr:sp macro="" textlink="">
      <xdr:nvSpPr>
        <xdr:cNvPr id="885" name="楕円 884"/>
        <xdr:cNvSpPr/>
      </xdr:nvSpPr>
      <xdr:spPr>
        <a:xfrm>
          <a:off x="14541500" y="18581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115388</xdr:rowOff>
    </xdr:from>
    <xdr:to>
      <xdr:col>81</xdr:col>
      <xdr:colOff>50800</xdr:colOff>
      <xdr:row>108</xdr:row>
      <xdr:rowOff>136616</xdr:rowOff>
    </xdr:to>
    <xdr:cxnSp macro="">
      <xdr:nvCxnSpPr>
        <xdr:cNvPr id="886" name="直線コネクタ 885"/>
        <xdr:cNvCxnSpPr/>
      </xdr:nvCxnSpPr>
      <xdr:spPr>
        <a:xfrm>
          <a:off x="14592300" y="18631988"/>
          <a:ext cx="8890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10705</xdr:rowOff>
    </xdr:from>
    <xdr:to>
      <xdr:col>72</xdr:col>
      <xdr:colOff>38100</xdr:colOff>
      <xdr:row>108</xdr:row>
      <xdr:rowOff>112305</xdr:rowOff>
    </xdr:to>
    <xdr:sp macro="" textlink="">
      <xdr:nvSpPr>
        <xdr:cNvPr id="887" name="楕円 886"/>
        <xdr:cNvSpPr/>
      </xdr:nvSpPr>
      <xdr:spPr>
        <a:xfrm>
          <a:off x="13652500" y="18527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61505</xdr:rowOff>
    </xdr:from>
    <xdr:to>
      <xdr:col>76</xdr:col>
      <xdr:colOff>114300</xdr:colOff>
      <xdr:row>108</xdr:row>
      <xdr:rowOff>115388</xdr:rowOff>
    </xdr:to>
    <xdr:cxnSp macro="">
      <xdr:nvCxnSpPr>
        <xdr:cNvPr id="888" name="直線コネクタ 887"/>
        <xdr:cNvCxnSpPr/>
      </xdr:nvCxnSpPr>
      <xdr:spPr>
        <a:xfrm>
          <a:off x="13703300" y="18578105"/>
          <a:ext cx="889000" cy="53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108</xdr:row>
      <xdr:rowOff>10705</xdr:rowOff>
    </xdr:from>
    <xdr:to>
      <xdr:col>67</xdr:col>
      <xdr:colOff>101600</xdr:colOff>
      <xdr:row>108</xdr:row>
      <xdr:rowOff>112305</xdr:rowOff>
    </xdr:to>
    <xdr:sp macro="" textlink="">
      <xdr:nvSpPr>
        <xdr:cNvPr id="889" name="楕円 888"/>
        <xdr:cNvSpPr/>
      </xdr:nvSpPr>
      <xdr:spPr>
        <a:xfrm>
          <a:off x="12763500" y="18527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108</xdr:row>
      <xdr:rowOff>61505</xdr:rowOff>
    </xdr:from>
    <xdr:to>
      <xdr:col>71</xdr:col>
      <xdr:colOff>177800</xdr:colOff>
      <xdr:row>108</xdr:row>
      <xdr:rowOff>61505</xdr:rowOff>
    </xdr:to>
    <xdr:cxnSp macro="">
      <xdr:nvCxnSpPr>
        <xdr:cNvPr id="890" name="直線コネクタ 889"/>
        <xdr:cNvCxnSpPr/>
      </xdr:nvCxnSpPr>
      <xdr:spPr>
        <a:xfrm>
          <a:off x="12814300" y="185781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37391</xdr:rowOff>
    </xdr:from>
    <xdr:ext cx="405111" cy="259045"/>
    <xdr:sp macro="" textlink="">
      <xdr:nvSpPr>
        <xdr:cNvPr id="891" name="n_1aveValue【庁舎】&#10;有形固定資産減価償却率"/>
        <xdr:cNvSpPr txBox="1"/>
      </xdr:nvSpPr>
      <xdr:spPr>
        <a:xfrm>
          <a:off x="152660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99440</xdr:rowOff>
    </xdr:from>
    <xdr:ext cx="405111" cy="259045"/>
    <xdr:sp macro="" textlink="">
      <xdr:nvSpPr>
        <xdr:cNvPr id="892" name="n_2aveValue【庁舎】&#10;有形固定資産減価償却率"/>
        <xdr:cNvSpPr txBox="1"/>
      </xdr:nvSpPr>
      <xdr:spPr>
        <a:xfrm>
          <a:off x="14389744" y="1775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102706</xdr:rowOff>
    </xdr:from>
    <xdr:ext cx="405111" cy="259045"/>
    <xdr:sp macro="" textlink="">
      <xdr:nvSpPr>
        <xdr:cNvPr id="893" name="n_3aveValue【庁舎】&#10;有形固定資産減価償却率"/>
        <xdr:cNvSpPr txBox="1"/>
      </xdr:nvSpPr>
      <xdr:spPr>
        <a:xfrm>
          <a:off x="13500744" y="17762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132097</xdr:rowOff>
    </xdr:from>
    <xdr:ext cx="405111" cy="259045"/>
    <xdr:sp macro="" textlink="">
      <xdr:nvSpPr>
        <xdr:cNvPr id="894" name="n_4aveValue【庁舎】&#10;有形固定資産減価償却率"/>
        <xdr:cNvSpPr txBox="1"/>
      </xdr:nvSpPr>
      <xdr:spPr>
        <a:xfrm>
          <a:off x="12611744" y="1779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109</xdr:row>
      <xdr:rowOff>7093</xdr:rowOff>
    </xdr:from>
    <xdr:ext cx="405111" cy="259045"/>
    <xdr:sp macro="" textlink="">
      <xdr:nvSpPr>
        <xdr:cNvPr id="895" name="n_1mainValue【庁舎】&#10;有形固定資産減価償却率"/>
        <xdr:cNvSpPr txBox="1"/>
      </xdr:nvSpPr>
      <xdr:spPr>
        <a:xfrm>
          <a:off x="15266044" y="18695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157315</xdr:rowOff>
    </xdr:from>
    <xdr:ext cx="405111" cy="259045"/>
    <xdr:sp macro="" textlink="">
      <xdr:nvSpPr>
        <xdr:cNvPr id="896" name="n_2mainValue【庁舎】&#10;有形固定資産減価償却率"/>
        <xdr:cNvSpPr txBox="1"/>
      </xdr:nvSpPr>
      <xdr:spPr>
        <a:xfrm>
          <a:off x="14389744" y="18673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103432</xdr:rowOff>
    </xdr:from>
    <xdr:ext cx="405111" cy="259045"/>
    <xdr:sp macro="" textlink="">
      <xdr:nvSpPr>
        <xdr:cNvPr id="897" name="n_3mainValue【庁舎】&#10;有形固定資産減価償却率"/>
        <xdr:cNvSpPr txBox="1"/>
      </xdr:nvSpPr>
      <xdr:spPr>
        <a:xfrm>
          <a:off x="13500744" y="18620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103432</xdr:rowOff>
    </xdr:from>
    <xdr:ext cx="405111" cy="259045"/>
    <xdr:sp macro="" textlink="">
      <xdr:nvSpPr>
        <xdr:cNvPr id="898" name="n_4mainValue【庁舎】&#10;有形固定資産減価償却率"/>
        <xdr:cNvSpPr txBox="1"/>
      </xdr:nvSpPr>
      <xdr:spPr>
        <a:xfrm>
          <a:off x="12611744" y="18620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9" name="正方形/長方形 89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0" name="正方形/長方形 89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1" name="正方形/長方形 90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2" name="正方形/長方形 90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3" name="正方形/長方形 90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4" name="正方形/長方形 90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5" name="正方形/長方形 90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6" name="正方形/長方形 90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7" name="テキスト ボックス 90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8" name="直線コネクタ 90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909" name="テキスト ボックス 908"/>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910" name="直線コネクタ 909"/>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11" name="テキスト ボックス 910"/>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12" name="直線コネクタ 911"/>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13" name="テキスト ボックス 912"/>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14" name="直線コネクタ 913"/>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15" name="テキスト ボックス 914"/>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16" name="直線コネクタ 915"/>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17" name="テキスト ボックス 916"/>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18" name="直線コネクタ 917"/>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19" name="テキスト ボックス 918"/>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20" name="直線コネクタ 919"/>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21" name="テキスト ボックス 920"/>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2" name="直線コネクタ 92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3" name="テキスト ボックス 92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102326</xdr:rowOff>
    </xdr:from>
    <xdr:to>
      <xdr:col>116</xdr:col>
      <xdr:colOff>62864</xdr:colOff>
      <xdr:row>109</xdr:row>
      <xdr:rowOff>90895</xdr:rowOff>
    </xdr:to>
    <xdr:cxnSp macro="">
      <xdr:nvCxnSpPr>
        <xdr:cNvPr id="925" name="直線コネクタ 924"/>
        <xdr:cNvCxnSpPr/>
      </xdr:nvCxnSpPr>
      <xdr:spPr>
        <a:xfrm flipV="1">
          <a:off x="22160864" y="17247326"/>
          <a:ext cx="0" cy="1531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94722</xdr:rowOff>
    </xdr:from>
    <xdr:ext cx="469744" cy="259045"/>
    <xdr:sp macro="" textlink="">
      <xdr:nvSpPr>
        <xdr:cNvPr id="926" name="【庁舎】&#10;一人当たり面積最小値テキスト"/>
        <xdr:cNvSpPr txBox="1"/>
      </xdr:nvSpPr>
      <xdr:spPr>
        <a:xfrm>
          <a:off x="22199600" y="18782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90895</xdr:rowOff>
    </xdr:from>
    <xdr:to>
      <xdr:col>116</xdr:col>
      <xdr:colOff>152400</xdr:colOff>
      <xdr:row>109</xdr:row>
      <xdr:rowOff>90895</xdr:rowOff>
    </xdr:to>
    <xdr:cxnSp macro="">
      <xdr:nvCxnSpPr>
        <xdr:cNvPr id="927" name="直線コネクタ 926"/>
        <xdr:cNvCxnSpPr/>
      </xdr:nvCxnSpPr>
      <xdr:spPr>
        <a:xfrm>
          <a:off x="22072600" y="18778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49003</xdr:rowOff>
    </xdr:from>
    <xdr:ext cx="469744" cy="259045"/>
    <xdr:sp macro="" textlink="">
      <xdr:nvSpPr>
        <xdr:cNvPr id="928" name="【庁舎】&#10;一人当たり面積最大値テキスト"/>
        <xdr:cNvSpPr txBox="1"/>
      </xdr:nvSpPr>
      <xdr:spPr>
        <a:xfrm>
          <a:off x="22199600" y="17022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102326</xdr:rowOff>
    </xdr:from>
    <xdr:to>
      <xdr:col>116</xdr:col>
      <xdr:colOff>152400</xdr:colOff>
      <xdr:row>100</xdr:row>
      <xdr:rowOff>102326</xdr:rowOff>
    </xdr:to>
    <xdr:cxnSp macro="">
      <xdr:nvCxnSpPr>
        <xdr:cNvPr id="929" name="直線コネクタ 928"/>
        <xdr:cNvCxnSpPr/>
      </xdr:nvCxnSpPr>
      <xdr:spPr>
        <a:xfrm>
          <a:off x="22072600" y="1724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142983</xdr:rowOff>
    </xdr:from>
    <xdr:ext cx="469744" cy="259045"/>
    <xdr:sp macro="" textlink="">
      <xdr:nvSpPr>
        <xdr:cNvPr id="930" name="【庁舎】&#10;一人当たり面積平均値テキスト"/>
        <xdr:cNvSpPr txBox="1"/>
      </xdr:nvSpPr>
      <xdr:spPr>
        <a:xfrm>
          <a:off x="22199600" y="181452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120106</xdr:rowOff>
    </xdr:from>
    <xdr:to>
      <xdr:col>116</xdr:col>
      <xdr:colOff>114300</xdr:colOff>
      <xdr:row>107</xdr:row>
      <xdr:rowOff>50256</xdr:rowOff>
    </xdr:to>
    <xdr:sp macro="" textlink="">
      <xdr:nvSpPr>
        <xdr:cNvPr id="931" name="フローチャート: 判断 930"/>
        <xdr:cNvSpPr/>
      </xdr:nvSpPr>
      <xdr:spPr>
        <a:xfrm>
          <a:off x="22110700" y="182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87449</xdr:rowOff>
    </xdr:from>
    <xdr:to>
      <xdr:col>112</xdr:col>
      <xdr:colOff>38100</xdr:colOff>
      <xdr:row>107</xdr:row>
      <xdr:rowOff>17599</xdr:rowOff>
    </xdr:to>
    <xdr:sp macro="" textlink="">
      <xdr:nvSpPr>
        <xdr:cNvPr id="932" name="フローチャート: 判断 931"/>
        <xdr:cNvSpPr/>
      </xdr:nvSpPr>
      <xdr:spPr>
        <a:xfrm>
          <a:off x="21272500" y="1826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126637</xdr:rowOff>
    </xdr:from>
    <xdr:to>
      <xdr:col>107</xdr:col>
      <xdr:colOff>101600</xdr:colOff>
      <xdr:row>107</xdr:row>
      <xdr:rowOff>56787</xdr:rowOff>
    </xdr:to>
    <xdr:sp macro="" textlink="">
      <xdr:nvSpPr>
        <xdr:cNvPr id="933" name="フローチャート: 判断 932"/>
        <xdr:cNvSpPr/>
      </xdr:nvSpPr>
      <xdr:spPr>
        <a:xfrm>
          <a:off x="20383500" y="18300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142966</xdr:rowOff>
    </xdr:from>
    <xdr:to>
      <xdr:col>102</xdr:col>
      <xdr:colOff>165100</xdr:colOff>
      <xdr:row>107</xdr:row>
      <xdr:rowOff>73116</xdr:rowOff>
    </xdr:to>
    <xdr:sp macro="" textlink="">
      <xdr:nvSpPr>
        <xdr:cNvPr id="934" name="フローチャート: 判断 933"/>
        <xdr:cNvSpPr/>
      </xdr:nvSpPr>
      <xdr:spPr>
        <a:xfrm>
          <a:off x="19494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152763</xdr:rowOff>
    </xdr:from>
    <xdr:to>
      <xdr:col>98</xdr:col>
      <xdr:colOff>38100</xdr:colOff>
      <xdr:row>107</xdr:row>
      <xdr:rowOff>82913</xdr:rowOff>
    </xdr:to>
    <xdr:sp macro="" textlink="">
      <xdr:nvSpPr>
        <xdr:cNvPr id="935" name="フローチャート: 判断 934"/>
        <xdr:cNvSpPr/>
      </xdr:nvSpPr>
      <xdr:spPr>
        <a:xfrm>
          <a:off x="18605500" y="1832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6" name="テキスト ボックス 93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7" name="テキスト ボックス 93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8" name="テキスト ボックス 93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9" name="テキスト ボックス 93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40" name="テキスト ボックス 93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126637</xdr:rowOff>
    </xdr:from>
    <xdr:to>
      <xdr:col>116</xdr:col>
      <xdr:colOff>114300</xdr:colOff>
      <xdr:row>109</xdr:row>
      <xdr:rowOff>56787</xdr:rowOff>
    </xdr:to>
    <xdr:sp macro="" textlink="">
      <xdr:nvSpPr>
        <xdr:cNvPr id="941" name="楕円 940"/>
        <xdr:cNvSpPr/>
      </xdr:nvSpPr>
      <xdr:spPr>
        <a:xfrm>
          <a:off x="22110700" y="18643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41564</xdr:rowOff>
    </xdr:from>
    <xdr:ext cx="469744" cy="259045"/>
    <xdr:sp macro="" textlink="">
      <xdr:nvSpPr>
        <xdr:cNvPr id="942" name="【庁舎】&#10;一人当たり面積該当値テキスト"/>
        <xdr:cNvSpPr txBox="1"/>
      </xdr:nvSpPr>
      <xdr:spPr>
        <a:xfrm>
          <a:off x="22199600" y="18558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126637</xdr:rowOff>
    </xdr:from>
    <xdr:to>
      <xdr:col>112</xdr:col>
      <xdr:colOff>38100</xdr:colOff>
      <xdr:row>109</xdr:row>
      <xdr:rowOff>56787</xdr:rowOff>
    </xdr:to>
    <xdr:sp macro="" textlink="">
      <xdr:nvSpPr>
        <xdr:cNvPr id="943" name="楕円 942"/>
        <xdr:cNvSpPr/>
      </xdr:nvSpPr>
      <xdr:spPr>
        <a:xfrm>
          <a:off x="21272500" y="18643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109</xdr:row>
      <xdr:rowOff>5987</xdr:rowOff>
    </xdr:from>
    <xdr:to>
      <xdr:col>116</xdr:col>
      <xdr:colOff>63500</xdr:colOff>
      <xdr:row>109</xdr:row>
      <xdr:rowOff>5987</xdr:rowOff>
    </xdr:to>
    <xdr:cxnSp macro="">
      <xdr:nvCxnSpPr>
        <xdr:cNvPr id="944" name="直線コネクタ 943"/>
        <xdr:cNvCxnSpPr/>
      </xdr:nvCxnSpPr>
      <xdr:spPr>
        <a:xfrm>
          <a:off x="21323300" y="1869403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129902</xdr:rowOff>
    </xdr:from>
    <xdr:to>
      <xdr:col>107</xdr:col>
      <xdr:colOff>101600</xdr:colOff>
      <xdr:row>109</xdr:row>
      <xdr:rowOff>60052</xdr:rowOff>
    </xdr:to>
    <xdr:sp macro="" textlink="">
      <xdr:nvSpPr>
        <xdr:cNvPr id="945" name="楕円 944"/>
        <xdr:cNvSpPr/>
      </xdr:nvSpPr>
      <xdr:spPr>
        <a:xfrm>
          <a:off x="20383500" y="18646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109</xdr:row>
      <xdr:rowOff>5987</xdr:rowOff>
    </xdr:from>
    <xdr:to>
      <xdr:col>111</xdr:col>
      <xdr:colOff>177800</xdr:colOff>
      <xdr:row>109</xdr:row>
      <xdr:rowOff>9252</xdr:rowOff>
    </xdr:to>
    <xdr:cxnSp macro="">
      <xdr:nvCxnSpPr>
        <xdr:cNvPr id="946" name="直線コネクタ 945"/>
        <xdr:cNvCxnSpPr/>
      </xdr:nvCxnSpPr>
      <xdr:spPr>
        <a:xfrm flipV="1">
          <a:off x="20434300" y="18694037"/>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38463</xdr:rowOff>
    </xdr:from>
    <xdr:to>
      <xdr:col>102</xdr:col>
      <xdr:colOff>165100</xdr:colOff>
      <xdr:row>108</xdr:row>
      <xdr:rowOff>140063</xdr:rowOff>
    </xdr:to>
    <xdr:sp macro="" textlink="">
      <xdr:nvSpPr>
        <xdr:cNvPr id="947" name="楕円 946"/>
        <xdr:cNvSpPr/>
      </xdr:nvSpPr>
      <xdr:spPr>
        <a:xfrm>
          <a:off x="19494500" y="1855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89263</xdr:rowOff>
    </xdr:from>
    <xdr:to>
      <xdr:col>107</xdr:col>
      <xdr:colOff>50800</xdr:colOff>
      <xdr:row>109</xdr:row>
      <xdr:rowOff>9252</xdr:rowOff>
    </xdr:to>
    <xdr:cxnSp macro="">
      <xdr:nvCxnSpPr>
        <xdr:cNvPr id="948" name="直線コネクタ 947"/>
        <xdr:cNvCxnSpPr/>
      </xdr:nvCxnSpPr>
      <xdr:spPr>
        <a:xfrm>
          <a:off x="19545300" y="18605863"/>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41729</xdr:rowOff>
    </xdr:from>
    <xdr:to>
      <xdr:col>98</xdr:col>
      <xdr:colOff>38100</xdr:colOff>
      <xdr:row>108</xdr:row>
      <xdr:rowOff>143329</xdr:rowOff>
    </xdr:to>
    <xdr:sp macro="" textlink="">
      <xdr:nvSpPr>
        <xdr:cNvPr id="949" name="楕円 948"/>
        <xdr:cNvSpPr/>
      </xdr:nvSpPr>
      <xdr:spPr>
        <a:xfrm>
          <a:off x="18605500" y="18558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89263</xdr:rowOff>
    </xdr:from>
    <xdr:to>
      <xdr:col>102</xdr:col>
      <xdr:colOff>114300</xdr:colOff>
      <xdr:row>108</xdr:row>
      <xdr:rowOff>92529</xdr:rowOff>
    </xdr:to>
    <xdr:cxnSp macro="">
      <xdr:nvCxnSpPr>
        <xdr:cNvPr id="950" name="直線コネクタ 949"/>
        <xdr:cNvCxnSpPr/>
      </xdr:nvCxnSpPr>
      <xdr:spPr>
        <a:xfrm flipV="1">
          <a:off x="18656300" y="18605863"/>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34126</xdr:rowOff>
    </xdr:from>
    <xdr:ext cx="469744" cy="259045"/>
    <xdr:sp macro="" textlink="">
      <xdr:nvSpPr>
        <xdr:cNvPr id="951" name="n_1aveValue【庁舎】&#10;一人当たり面積"/>
        <xdr:cNvSpPr txBox="1"/>
      </xdr:nvSpPr>
      <xdr:spPr>
        <a:xfrm>
          <a:off x="21075727" y="18036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73314</xdr:rowOff>
    </xdr:from>
    <xdr:ext cx="469744" cy="259045"/>
    <xdr:sp macro="" textlink="">
      <xdr:nvSpPr>
        <xdr:cNvPr id="952" name="n_2aveValue【庁舎】&#10;一人当たり面積"/>
        <xdr:cNvSpPr txBox="1"/>
      </xdr:nvSpPr>
      <xdr:spPr>
        <a:xfrm>
          <a:off x="20199427" y="18075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89643</xdr:rowOff>
    </xdr:from>
    <xdr:ext cx="469744" cy="259045"/>
    <xdr:sp macro="" textlink="">
      <xdr:nvSpPr>
        <xdr:cNvPr id="953" name="n_3aveValue【庁舎】&#10;一人当たり面積"/>
        <xdr:cNvSpPr txBox="1"/>
      </xdr:nvSpPr>
      <xdr:spPr>
        <a:xfrm>
          <a:off x="19310427" y="1809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99440</xdr:rowOff>
    </xdr:from>
    <xdr:ext cx="469744" cy="259045"/>
    <xdr:sp macro="" textlink="">
      <xdr:nvSpPr>
        <xdr:cNvPr id="954" name="n_4aveValue【庁舎】&#10;一人当たり面積"/>
        <xdr:cNvSpPr txBox="1"/>
      </xdr:nvSpPr>
      <xdr:spPr>
        <a:xfrm>
          <a:off x="18421427" y="18101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109</xdr:row>
      <xdr:rowOff>47914</xdr:rowOff>
    </xdr:from>
    <xdr:ext cx="469744" cy="259045"/>
    <xdr:sp macro="" textlink="">
      <xdr:nvSpPr>
        <xdr:cNvPr id="955" name="n_1mainValue【庁舎】&#10;一人当たり面積"/>
        <xdr:cNvSpPr txBox="1"/>
      </xdr:nvSpPr>
      <xdr:spPr>
        <a:xfrm>
          <a:off x="21075727" y="18735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109</xdr:row>
      <xdr:rowOff>51179</xdr:rowOff>
    </xdr:from>
    <xdr:ext cx="469744" cy="259045"/>
    <xdr:sp macro="" textlink="">
      <xdr:nvSpPr>
        <xdr:cNvPr id="956" name="n_2mainValue【庁舎】&#10;一人当たり面積"/>
        <xdr:cNvSpPr txBox="1"/>
      </xdr:nvSpPr>
      <xdr:spPr>
        <a:xfrm>
          <a:off x="20199427" y="18739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131190</xdr:rowOff>
    </xdr:from>
    <xdr:ext cx="469744" cy="259045"/>
    <xdr:sp macro="" textlink="">
      <xdr:nvSpPr>
        <xdr:cNvPr id="957" name="n_3mainValue【庁舎】&#10;一人当たり面積"/>
        <xdr:cNvSpPr txBox="1"/>
      </xdr:nvSpPr>
      <xdr:spPr>
        <a:xfrm>
          <a:off x="19310427" y="1864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134456</xdr:rowOff>
    </xdr:from>
    <xdr:ext cx="469744" cy="259045"/>
    <xdr:sp macro="" textlink="">
      <xdr:nvSpPr>
        <xdr:cNvPr id="958" name="n_4mainValue【庁舎】&#10;一人当たり面積"/>
        <xdr:cNvSpPr txBox="1"/>
      </xdr:nvSpPr>
      <xdr:spPr>
        <a:xfrm>
          <a:off x="18421427" y="18651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9" name="正方形/長方形 95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60" name="正方形/長方形 95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61" name="テキスト ボックス 96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・保健センターは、令和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年度に新型コロナウイルス感染症対策として、抗菌・耐薬仕様のフロアマット張り替え工事等を実施したため、減価償却率が前年度より</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％減少している。</a:t>
          </a:r>
        </a:p>
        <a:p>
          <a:r>
            <a:rPr kumimoji="1" lang="ja-JP" altLang="en-US" sz="1300">
              <a:latin typeface="ＭＳ Ｐゴシック" panose="020B0600070205080204" pitchFamily="50" charset="-128"/>
              <a:ea typeface="ＭＳ Ｐゴシック" panose="020B0600070205080204" pitchFamily="50" charset="-128"/>
            </a:rPr>
            <a:t>・庁舎は本庁舎が昭和</a:t>
          </a:r>
          <a:r>
            <a:rPr kumimoji="1" lang="en-US" altLang="ja-JP" sz="1300">
              <a:latin typeface="ＭＳ Ｐゴシック" panose="020B0600070205080204" pitchFamily="50" charset="-128"/>
              <a:ea typeface="ＭＳ Ｐゴシック" panose="020B0600070205080204" pitchFamily="50" charset="-128"/>
            </a:rPr>
            <a:t>34</a:t>
          </a:r>
          <a:r>
            <a:rPr kumimoji="1" lang="ja-JP" altLang="en-US" sz="1300">
              <a:latin typeface="ＭＳ Ｐゴシック" panose="020B0600070205080204" pitchFamily="50" charset="-128"/>
              <a:ea typeface="ＭＳ Ｐゴシック" panose="020B0600070205080204" pitchFamily="50" charset="-128"/>
            </a:rPr>
            <a:t>年築であり、有形固定資産減価償却率</a:t>
          </a:r>
          <a:r>
            <a:rPr kumimoji="1" lang="en-US" altLang="ja-JP" sz="1300">
              <a:latin typeface="ＭＳ Ｐゴシック" panose="020B0600070205080204" pitchFamily="50" charset="-128"/>
              <a:ea typeface="ＭＳ Ｐゴシック" panose="020B0600070205080204" pitchFamily="50" charset="-128"/>
            </a:rPr>
            <a:t>95.9</a:t>
          </a:r>
          <a:r>
            <a:rPr kumimoji="1" lang="ja-JP" altLang="en-US" sz="1300">
              <a:latin typeface="ＭＳ Ｐゴシック" panose="020B0600070205080204" pitchFamily="50" charset="-128"/>
              <a:ea typeface="ＭＳ Ｐゴシック" panose="020B0600070205080204" pitchFamily="50" charset="-128"/>
            </a:rPr>
            <a:t>％と高いが、令和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年度には本庁舎が新築されるため、低下する見込みである。</a:t>
          </a:r>
        </a:p>
        <a:p>
          <a:r>
            <a:rPr kumimoji="1" lang="ja-JP" altLang="en-US" sz="1300">
              <a:latin typeface="ＭＳ Ｐゴシック" panose="020B0600070205080204" pitchFamily="50" charset="-128"/>
              <a:ea typeface="ＭＳ Ｐゴシック" panose="020B0600070205080204" pitchFamily="50" charset="-128"/>
            </a:rPr>
            <a:t>・体育館・プールは、有形固定資産減価償却率が類似団体内平均値を大きく下回っているが、これは近年運動公園の整備を進めてきたことによる。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岐阜県羽島市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67,595
66,178
53.66
31,519,074
30,781,507
616,300
13,784,755
20,045,019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36.9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財政力指数は</a:t>
          </a:r>
          <a:r>
            <a:rPr kumimoji="1" lang="ja-JP" altLang="en-US"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前年度から</a:t>
          </a:r>
          <a:r>
            <a:rPr kumimoji="1" lang="en-US" altLang="ja-JP" sz="1200">
              <a:solidFill>
                <a:schemeClr val="dk1"/>
              </a:solidFill>
              <a:effectLst/>
              <a:latin typeface="+mn-lt"/>
              <a:ea typeface="+mn-ea"/>
              <a:cs typeface="+mn-cs"/>
            </a:rPr>
            <a:t>0.1</a:t>
          </a:r>
          <a:r>
            <a:rPr kumimoji="1" lang="ja-JP" altLang="en-US" sz="1200">
              <a:solidFill>
                <a:schemeClr val="dk1"/>
              </a:solidFill>
              <a:effectLst/>
              <a:latin typeface="+mn-lt"/>
              <a:ea typeface="+mn-ea"/>
              <a:cs typeface="+mn-cs"/>
            </a:rPr>
            <a:t>ポイント上昇して</a:t>
          </a:r>
          <a:r>
            <a:rPr kumimoji="1" lang="en-US" altLang="ja-JP" sz="1100">
              <a:solidFill>
                <a:schemeClr val="dk1"/>
              </a:solidFill>
              <a:effectLst/>
              <a:latin typeface="+mn-lt"/>
              <a:ea typeface="+mn-ea"/>
              <a:cs typeface="+mn-cs"/>
            </a:rPr>
            <a:t>0.78</a:t>
          </a:r>
          <a:r>
            <a:rPr kumimoji="1" lang="ja-JP" altLang="en-US" sz="1100">
              <a:solidFill>
                <a:schemeClr val="dk1"/>
              </a:solidFill>
              <a:effectLst/>
              <a:latin typeface="+mn-lt"/>
              <a:ea typeface="+mn-ea"/>
              <a:cs typeface="+mn-cs"/>
            </a:rPr>
            <a:t>となった。</a:t>
          </a:r>
          <a:endParaRPr kumimoji="1" lang="en-US" altLang="ja-JP" sz="1100">
            <a:solidFill>
              <a:schemeClr val="dk1"/>
            </a:solidFill>
            <a:effectLst/>
            <a:latin typeface="+mn-lt"/>
            <a:ea typeface="+mn-ea"/>
            <a:cs typeface="+mn-cs"/>
          </a:endParaRPr>
        </a:p>
        <a:p>
          <a:r>
            <a:rPr kumimoji="1" lang="ja-JP" altLang="ja-JP" sz="1200">
              <a:solidFill>
                <a:schemeClr val="dk1"/>
              </a:solidFill>
              <a:effectLst/>
              <a:latin typeface="+mn-lt"/>
              <a:ea typeface="+mn-ea"/>
              <a:cs typeface="+mn-cs"/>
            </a:rPr>
            <a:t>　全国的に上昇する社会保障関係経費等のために基準財政需要額が増加したものの、基準財政収入額も市税収入の増等により増加したことにより、概ね横ばいとなった。</a:t>
          </a:r>
          <a:endParaRPr lang="ja-JP" altLang="ja-JP" sz="12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142522</xdr:rowOff>
    </xdr:from>
    <xdr:to>
      <xdr:col>23</xdr:col>
      <xdr:colOff>133350</xdr:colOff>
      <xdr:row>44</xdr:row>
      <xdr:rowOff>124883</xdr:rowOff>
    </xdr:to>
    <xdr:cxnSp macro="">
      <xdr:nvCxnSpPr>
        <xdr:cNvPr id="64" name="直線コネクタ 63"/>
        <xdr:cNvCxnSpPr/>
      </xdr:nvCxnSpPr>
      <xdr:spPr>
        <a:xfrm flipV="1">
          <a:off x="4953000" y="6314722"/>
          <a:ext cx="0" cy="13539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96960</xdr:rowOff>
    </xdr:from>
    <xdr:ext cx="762000" cy="259045"/>
    <xdr:sp macro="" textlink="">
      <xdr:nvSpPr>
        <xdr:cNvPr id="65" name="財政力最小値テキスト"/>
        <xdr:cNvSpPr txBox="1"/>
      </xdr:nvSpPr>
      <xdr:spPr>
        <a:xfrm>
          <a:off x="5041900" y="764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124883</xdr:rowOff>
    </xdr:from>
    <xdr:to>
      <xdr:col>24</xdr:col>
      <xdr:colOff>12700</xdr:colOff>
      <xdr:row>44</xdr:row>
      <xdr:rowOff>124883</xdr:rowOff>
    </xdr:to>
    <xdr:cxnSp macro="">
      <xdr:nvCxnSpPr>
        <xdr:cNvPr id="66" name="直線コネクタ 65"/>
        <xdr:cNvCxnSpPr/>
      </xdr:nvCxnSpPr>
      <xdr:spPr>
        <a:xfrm>
          <a:off x="4864100" y="766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57449</xdr:rowOff>
    </xdr:from>
    <xdr:ext cx="762000" cy="259045"/>
    <xdr:sp macro="" textlink="">
      <xdr:nvSpPr>
        <xdr:cNvPr id="67" name="財政力最大値テキスト"/>
        <xdr:cNvSpPr txBox="1"/>
      </xdr:nvSpPr>
      <xdr:spPr>
        <a:xfrm>
          <a:off x="5041900" y="60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142522</xdr:rowOff>
    </xdr:from>
    <xdr:to>
      <xdr:col>24</xdr:col>
      <xdr:colOff>12700</xdr:colOff>
      <xdr:row>36</xdr:row>
      <xdr:rowOff>142522</xdr:rowOff>
    </xdr:to>
    <xdr:cxnSp macro="">
      <xdr:nvCxnSpPr>
        <xdr:cNvPr id="68" name="直線コネクタ 67"/>
        <xdr:cNvCxnSpPr/>
      </xdr:nvCxnSpPr>
      <xdr:spPr>
        <a:xfrm>
          <a:off x="4864100" y="631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116417</xdr:rowOff>
    </xdr:from>
    <xdr:to>
      <xdr:col>23</xdr:col>
      <xdr:colOff>133350</xdr:colOff>
      <xdr:row>41</xdr:row>
      <xdr:rowOff>129822</xdr:rowOff>
    </xdr:to>
    <xdr:cxnSp macro="">
      <xdr:nvCxnSpPr>
        <xdr:cNvPr id="69" name="直線コネクタ 68"/>
        <xdr:cNvCxnSpPr/>
      </xdr:nvCxnSpPr>
      <xdr:spPr>
        <a:xfrm flipV="1">
          <a:off x="4114800" y="7145867"/>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77910</xdr:rowOff>
    </xdr:from>
    <xdr:ext cx="762000" cy="259045"/>
    <xdr:sp macro="" textlink="">
      <xdr:nvSpPr>
        <xdr:cNvPr id="70" name="財政力平均値テキスト"/>
        <xdr:cNvSpPr txBox="1"/>
      </xdr:nvSpPr>
      <xdr:spPr>
        <a:xfrm>
          <a:off x="5041900" y="7107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105833</xdr:rowOff>
    </xdr:from>
    <xdr:to>
      <xdr:col>23</xdr:col>
      <xdr:colOff>184150</xdr:colOff>
      <xdr:row>42</xdr:row>
      <xdr:rowOff>35983</xdr:rowOff>
    </xdr:to>
    <xdr:sp macro="" textlink="">
      <xdr:nvSpPr>
        <xdr:cNvPr id="71" name="フローチャート: 判断 70"/>
        <xdr:cNvSpPr/>
      </xdr:nvSpPr>
      <xdr:spPr>
        <a:xfrm>
          <a:off x="4902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129822</xdr:rowOff>
    </xdr:from>
    <xdr:to>
      <xdr:col>19</xdr:col>
      <xdr:colOff>133350</xdr:colOff>
      <xdr:row>41</xdr:row>
      <xdr:rowOff>129822</xdr:rowOff>
    </xdr:to>
    <xdr:cxnSp macro="">
      <xdr:nvCxnSpPr>
        <xdr:cNvPr id="72" name="直線コネクタ 71"/>
        <xdr:cNvCxnSpPr/>
      </xdr:nvCxnSpPr>
      <xdr:spPr>
        <a:xfrm>
          <a:off x="3225800" y="71592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132645</xdr:rowOff>
    </xdr:from>
    <xdr:to>
      <xdr:col>19</xdr:col>
      <xdr:colOff>184150</xdr:colOff>
      <xdr:row>42</xdr:row>
      <xdr:rowOff>62795</xdr:rowOff>
    </xdr:to>
    <xdr:sp macro="" textlink="">
      <xdr:nvSpPr>
        <xdr:cNvPr id="73" name="フローチャート: 判断 72"/>
        <xdr:cNvSpPr/>
      </xdr:nvSpPr>
      <xdr:spPr>
        <a:xfrm>
          <a:off x="4064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47572</xdr:rowOff>
    </xdr:from>
    <xdr:ext cx="736600" cy="259045"/>
    <xdr:sp macro="" textlink="">
      <xdr:nvSpPr>
        <xdr:cNvPr id="74" name="テキスト ボックス 73"/>
        <xdr:cNvSpPr txBox="1"/>
      </xdr:nvSpPr>
      <xdr:spPr>
        <a:xfrm>
          <a:off x="3733800" y="7248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129822</xdr:rowOff>
    </xdr:from>
    <xdr:to>
      <xdr:col>15</xdr:col>
      <xdr:colOff>82550</xdr:colOff>
      <xdr:row>41</xdr:row>
      <xdr:rowOff>143228</xdr:rowOff>
    </xdr:to>
    <xdr:cxnSp macro="">
      <xdr:nvCxnSpPr>
        <xdr:cNvPr id="75" name="直線コネクタ 74"/>
        <xdr:cNvCxnSpPr/>
      </xdr:nvCxnSpPr>
      <xdr:spPr>
        <a:xfrm flipV="1">
          <a:off x="2336800" y="715927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119239</xdr:rowOff>
    </xdr:from>
    <xdr:to>
      <xdr:col>15</xdr:col>
      <xdr:colOff>133350</xdr:colOff>
      <xdr:row>42</xdr:row>
      <xdr:rowOff>49389</xdr:rowOff>
    </xdr:to>
    <xdr:sp macro="" textlink="">
      <xdr:nvSpPr>
        <xdr:cNvPr id="76" name="フローチャート: 判断 75"/>
        <xdr:cNvSpPr/>
      </xdr:nvSpPr>
      <xdr:spPr>
        <a:xfrm>
          <a:off x="3175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34166</xdr:rowOff>
    </xdr:from>
    <xdr:ext cx="762000" cy="259045"/>
    <xdr:sp macro="" textlink="">
      <xdr:nvSpPr>
        <xdr:cNvPr id="77" name="テキスト ボックス 76"/>
        <xdr:cNvSpPr txBox="1"/>
      </xdr:nvSpPr>
      <xdr:spPr>
        <a:xfrm>
          <a:off x="2844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143228</xdr:rowOff>
    </xdr:from>
    <xdr:to>
      <xdr:col>11</xdr:col>
      <xdr:colOff>31750</xdr:colOff>
      <xdr:row>41</xdr:row>
      <xdr:rowOff>170039</xdr:rowOff>
    </xdr:to>
    <xdr:cxnSp macro="">
      <xdr:nvCxnSpPr>
        <xdr:cNvPr id="78" name="直線コネクタ 77"/>
        <xdr:cNvCxnSpPr/>
      </xdr:nvCxnSpPr>
      <xdr:spPr>
        <a:xfrm flipV="1">
          <a:off x="1447800" y="7172678"/>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119239</xdr:rowOff>
    </xdr:from>
    <xdr:to>
      <xdr:col>11</xdr:col>
      <xdr:colOff>82550</xdr:colOff>
      <xdr:row>42</xdr:row>
      <xdr:rowOff>49389</xdr:rowOff>
    </xdr:to>
    <xdr:sp macro="" textlink="">
      <xdr:nvSpPr>
        <xdr:cNvPr id="79" name="フローチャート: 判断 78"/>
        <xdr:cNvSpPr/>
      </xdr:nvSpPr>
      <xdr:spPr>
        <a:xfrm>
          <a:off x="2286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34166</xdr:rowOff>
    </xdr:from>
    <xdr:ext cx="762000" cy="259045"/>
    <xdr:sp macro="" textlink="">
      <xdr:nvSpPr>
        <xdr:cNvPr id="80" name="テキスト ボックス 79"/>
        <xdr:cNvSpPr txBox="1"/>
      </xdr:nvSpPr>
      <xdr:spPr>
        <a:xfrm>
          <a:off x="1955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132645</xdr:rowOff>
    </xdr:from>
    <xdr:to>
      <xdr:col>7</xdr:col>
      <xdr:colOff>31750</xdr:colOff>
      <xdr:row>42</xdr:row>
      <xdr:rowOff>62795</xdr:rowOff>
    </xdr:to>
    <xdr:sp macro="" textlink="">
      <xdr:nvSpPr>
        <xdr:cNvPr id="81" name="フローチャート: 判断 80"/>
        <xdr:cNvSpPr/>
      </xdr:nvSpPr>
      <xdr:spPr>
        <a:xfrm>
          <a:off x="1397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47572</xdr:rowOff>
    </xdr:from>
    <xdr:ext cx="762000" cy="259045"/>
    <xdr:sp macro="" textlink="">
      <xdr:nvSpPr>
        <xdr:cNvPr id="82" name="テキスト ボックス 81"/>
        <xdr:cNvSpPr txBox="1"/>
      </xdr:nvSpPr>
      <xdr:spPr>
        <a:xfrm>
          <a:off x="10668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88" name="楕円 87"/>
        <xdr:cNvSpPr/>
      </xdr:nvSpPr>
      <xdr:spPr>
        <a:xfrm>
          <a:off x="49022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82144</xdr:rowOff>
    </xdr:from>
    <xdr:ext cx="762000" cy="259045"/>
    <xdr:sp macro="" textlink="">
      <xdr:nvSpPr>
        <xdr:cNvPr id="89" name="財政力該当値テキスト"/>
        <xdr:cNvSpPr txBox="1"/>
      </xdr:nvSpPr>
      <xdr:spPr>
        <a:xfrm>
          <a:off x="5041900" y="694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79022</xdr:rowOff>
    </xdr:from>
    <xdr:to>
      <xdr:col>19</xdr:col>
      <xdr:colOff>184150</xdr:colOff>
      <xdr:row>42</xdr:row>
      <xdr:rowOff>9172</xdr:rowOff>
    </xdr:to>
    <xdr:sp macro="" textlink="">
      <xdr:nvSpPr>
        <xdr:cNvPr id="90" name="楕円 89"/>
        <xdr:cNvSpPr/>
      </xdr:nvSpPr>
      <xdr:spPr>
        <a:xfrm>
          <a:off x="4064000" y="710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19349</xdr:rowOff>
    </xdr:from>
    <xdr:ext cx="736600" cy="259045"/>
    <xdr:sp macro="" textlink="">
      <xdr:nvSpPr>
        <xdr:cNvPr id="91" name="テキスト ボックス 90"/>
        <xdr:cNvSpPr txBox="1"/>
      </xdr:nvSpPr>
      <xdr:spPr>
        <a:xfrm>
          <a:off x="3733800" y="6877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79022</xdr:rowOff>
    </xdr:from>
    <xdr:to>
      <xdr:col>15</xdr:col>
      <xdr:colOff>133350</xdr:colOff>
      <xdr:row>42</xdr:row>
      <xdr:rowOff>9172</xdr:rowOff>
    </xdr:to>
    <xdr:sp macro="" textlink="">
      <xdr:nvSpPr>
        <xdr:cNvPr id="92" name="楕円 91"/>
        <xdr:cNvSpPr/>
      </xdr:nvSpPr>
      <xdr:spPr>
        <a:xfrm>
          <a:off x="3175000" y="710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19349</xdr:rowOff>
    </xdr:from>
    <xdr:ext cx="762000" cy="259045"/>
    <xdr:sp macro="" textlink="">
      <xdr:nvSpPr>
        <xdr:cNvPr id="93" name="テキスト ボックス 92"/>
        <xdr:cNvSpPr txBox="1"/>
      </xdr:nvSpPr>
      <xdr:spPr>
        <a:xfrm>
          <a:off x="2844800" y="687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92428</xdr:rowOff>
    </xdr:from>
    <xdr:to>
      <xdr:col>11</xdr:col>
      <xdr:colOff>82550</xdr:colOff>
      <xdr:row>42</xdr:row>
      <xdr:rowOff>22578</xdr:rowOff>
    </xdr:to>
    <xdr:sp macro="" textlink="">
      <xdr:nvSpPr>
        <xdr:cNvPr id="94" name="楕円 93"/>
        <xdr:cNvSpPr/>
      </xdr:nvSpPr>
      <xdr:spPr>
        <a:xfrm>
          <a:off x="2286000" y="712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32755</xdr:rowOff>
    </xdr:from>
    <xdr:ext cx="762000" cy="259045"/>
    <xdr:sp macro="" textlink="">
      <xdr:nvSpPr>
        <xdr:cNvPr id="95" name="テキスト ボックス 94"/>
        <xdr:cNvSpPr txBox="1"/>
      </xdr:nvSpPr>
      <xdr:spPr>
        <a:xfrm>
          <a:off x="1955800" y="68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119239</xdr:rowOff>
    </xdr:from>
    <xdr:to>
      <xdr:col>7</xdr:col>
      <xdr:colOff>31750</xdr:colOff>
      <xdr:row>42</xdr:row>
      <xdr:rowOff>49389</xdr:rowOff>
    </xdr:to>
    <xdr:sp macro="" textlink="">
      <xdr:nvSpPr>
        <xdr:cNvPr id="96" name="楕円 95"/>
        <xdr:cNvSpPr/>
      </xdr:nvSpPr>
      <xdr:spPr>
        <a:xfrm>
          <a:off x="1397000" y="714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59566</xdr:rowOff>
    </xdr:from>
    <xdr:ext cx="762000" cy="259045"/>
    <xdr:sp macro="" textlink="">
      <xdr:nvSpPr>
        <xdr:cNvPr id="97" name="テキスト ボックス 96"/>
        <xdr:cNvSpPr txBox="1"/>
      </xdr:nvSpPr>
      <xdr:spPr>
        <a:xfrm>
          <a:off x="1066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経常収支比率は、前年度から</a:t>
          </a:r>
          <a:r>
            <a:rPr kumimoji="1" lang="en-US" altLang="ja-JP" sz="1200">
              <a:solidFill>
                <a:schemeClr val="dk1"/>
              </a:solidFill>
              <a:effectLst/>
              <a:latin typeface="+mn-lt"/>
              <a:ea typeface="+mn-ea"/>
              <a:cs typeface="+mn-cs"/>
            </a:rPr>
            <a:t>0.2</a:t>
          </a:r>
          <a:r>
            <a:rPr kumimoji="1" lang="ja-JP" altLang="ja-JP" sz="1200">
              <a:solidFill>
                <a:schemeClr val="dk1"/>
              </a:solidFill>
              <a:effectLst/>
              <a:latin typeface="+mn-lt"/>
              <a:ea typeface="+mn-ea"/>
              <a:cs typeface="+mn-cs"/>
            </a:rPr>
            <a:t>ポイント低下</a:t>
          </a:r>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良化</a:t>
          </a:r>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して</a:t>
          </a:r>
          <a:r>
            <a:rPr kumimoji="1" lang="en-US" altLang="ja-JP" sz="1200">
              <a:solidFill>
                <a:schemeClr val="dk1"/>
              </a:solidFill>
              <a:effectLst/>
              <a:latin typeface="+mn-lt"/>
              <a:ea typeface="+mn-ea"/>
              <a:cs typeface="+mn-cs"/>
            </a:rPr>
            <a:t>95.7</a:t>
          </a:r>
          <a:r>
            <a:rPr kumimoji="1" lang="ja-JP" altLang="ja-JP" sz="1200">
              <a:solidFill>
                <a:schemeClr val="dk1"/>
              </a:solidFill>
              <a:effectLst/>
              <a:latin typeface="+mn-lt"/>
              <a:ea typeface="+mn-ea"/>
              <a:cs typeface="+mn-cs"/>
            </a:rPr>
            <a:t>％となった。この数値は類似団体内平均値を上回り、県内で</a:t>
          </a:r>
          <a:r>
            <a:rPr kumimoji="1" lang="ja-JP" altLang="en-US" sz="1200">
              <a:solidFill>
                <a:schemeClr val="dk1"/>
              </a:solidFill>
              <a:effectLst/>
              <a:latin typeface="+mn-lt"/>
              <a:ea typeface="+mn-ea"/>
              <a:cs typeface="+mn-cs"/>
            </a:rPr>
            <a:t>ニ</a:t>
          </a:r>
          <a:r>
            <a:rPr kumimoji="1" lang="ja-JP" altLang="ja-JP" sz="1200">
              <a:solidFill>
                <a:schemeClr val="dk1"/>
              </a:solidFill>
              <a:effectLst/>
              <a:latin typeface="+mn-lt"/>
              <a:ea typeface="+mn-ea"/>
              <a:cs typeface="+mn-cs"/>
            </a:rPr>
            <a:t>番</a:t>
          </a:r>
          <a:r>
            <a:rPr kumimoji="1" lang="ja-JP" altLang="en-US" sz="1200">
              <a:solidFill>
                <a:schemeClr val="dk1"/>
              </a:solidFill>
              <a:effectLst/>
              <a:latin typeface="+mn-lt"/>
              <a:ea typeface="+mn-ea"/>
              <a:cs typeface="+mn-cs"/>
            </a:rPr>
            <a:t>目に</a:t>
          </a:r>
          <a:r>
            <a:rPr kumimoji="1" lang="ja-JP" altLang="ja-JP" sz="1200">
              <a:solidFill>
                <a:schemeClr val="dk1"/>
              </a:solidFill>
              <a:effectLst/>
              <a:latin typeface="+mn-lt"/>
              <a:ea typeface="+mn-ea"/>
              <a:cs typeface="+mn-cs"/>
            </a:rPr>
            <a:t>高い数値である。</a:t>
          </a:r>
          <a:r>
            <a:rPr kumimoji="1" lang="en-US" altLang="ja-JP" sz="1200">
              <a:solidFill>
                <a:schemeClr val="dk1"/>
              </a:solidFill>
              <a:effectLst/>
              <a:latin typeface="+mn-lt"/>
              <a:ea typeface="+mn-ea"/>
              <a:cs typeface="+mn-cs"/>
            </a:rPr>
            <a:t/>
          </a:r>
          <a:br>
            <a:rPr kumimoji="1" lang="en-US" altLang="ja-JP" sz="1200">
              <a:solidFill>
                <a:schemeClr val="dk1"/>
              </a:solidFill>
              <a:effectLst/>
              <a:latin typeface="+mn-lt"/>
              <a:ea typeface="+mn-ea"/>
              <a:cs typeface="+mn-cs"/>
            </a:rPr>
          </a:br>
          <a:r>
            <a:rPr kumimoji="1" lang="ja-JP" altLang="ja-JP" sz="1200">
              <a:solidFill>
                <a:schemeClr val="dk1"/>
              </a:solidFill>
              <a:effectLst/>
              <a:latin typeface="+mn-lt"/>
              <a:ea typeface="+mn-ea"/>
              <a:cs typeface="+mn-cs"/>
            </a:rPr>
            <a:t>　良化の主な要因は、市税収入の</a:t>
          </a:r>
          <a:r>
            <a:rPr kumimoji="1" lang="ja-JP" altLang="en-US" sz="1200">
              <a:solidFill>
                <a:schemeClr val="dk1"/>
              </a:solidFill>
              <a:effectLst/>
              <a:latin typeface="+mn-lt"/>
              <a:ea typeface="+mn-ea"/>
              <a:cs typeface="+mn-cs"/>
            </a:rPr>
            <a:t>減少</a:t>
          </a:r>
          <a:r>
            <a:rPr kumimoji="1" lang="ja-JP" altLang="ja-JP" sz="1200">
              <a:solidFill>
                <a:schemeClr val="dk1"/>
              </a:solidFill>
              <a:effectLst/>
              <a:latin typeface="+mn-lt"/>
              <a:ea typeface="+mn-ea"/>
              <a:cs typeface="+mn-cs"/>
            </a:rPr>
            <a:t>等により経常収入一般財源等が</a:t>
          </a:r>
          <a:r>
            <a:rPr kumimoji="1" lang="en-US" altLang="ja-JP" sz="1200">
              <a:solidFill>
                <a:schemeClr val="dk1"/>
              </a:solidFill>
              <a:effectLst/>
              <a:latin typeface="+mn-lt"/>
              <a:ea typeface="+mn-ea"/>
              <a:cs typeface="+mn-cs"/>
            </a:rPr>
            <a:t>2.9</a:t>
          </a:r>
          <a:r>
            <a:rPr kumimoji="1" lang="ja-JP" altLang="ja-JP" sz="1200">
              <a:solidFill>
                <a:schemeClr val="dk1"/>
              </a:solidFill>
              <a:effectLst/>
              <a:latin typeface="+mn-lt"/>
              <a:ea typeface="+mn-ea"/>
              <a:cs typeface="+mn-cs"/>
            </a:rPr>
            <a:t>億円</a:t>
          </a:r>
          <a:r>
            <a:rPr kumimoji="1" lang="ja-JP" altLang="en-US" sz="1200">
              <a:solidFill>
                <a:schemeClr val="dk1"/>
              </a:solidFill>
              <a:effectLst/>
              <a:latin typeface="+mn-lt"/>
              <a:ea typeface="+mn-ea"/>
              <a:cs typeface="+mn-cs"/>
            </a:rPr>
            <a:t>減少</a:t>
          </a:r>
          <a:r>
            <a:rPr kumimoji="1" lang="ja-JP" altLang="ja-JP" sz="1200">
              <a:solidFill>
                <a:schemeClr val="dk1"/>
              </a:solidFill>
              <a:effectLst/>
              <a:latin typeface="+mn-lt"/>
              <a:ea typeface="+mn-ea"/>
              <a:cs typeface="+mn-cs"/>
            </a:rPr>
            <a:t>したことに対して、</a:t>
          </a:r>
          <a:r>
            <a:rPr kumimoji="1" lang="ja-JP" altLang="en-US" sz="1200">
              <a:solidFill>
                <a:schemeClr val="dk1"/>
              </a:solidFill>
              <a:effectLst/>
              <a:latin typeface="+mn-lt"/>
              <a:ea typeface="+mn-ea"/>
              <a:cs typeface="+mn-cs"/>
            </a:rPr>
            <a:t>繰出金の減少等により</a:t>
          </a:r>
          <a:r>
            <a:rPr kumimoji="1" lang="ja-JP" altLang="ja-JP" sz="1200">
              <a:solidFill>
                <a:schemeClr val="dk1"/>
              </a:solidFill>
              <a:effectLst/>
              <a:latin typeface="+mn-lt"/>
              <a:ea typeface="+mn-ea"/>
              <a:cs typeface="+mn-cs"/>
            </a:rPr>
            <a:t>経常経費充当一般財源等が</a:t>
          </a:r>
          <a:r>
            <a:rPr kumimoji="1" lang="en-US" altLang="ja-JP" sz="1200">
              <a:solidFill>
                <a:schemeClr val="dk1"/>
              </a:solidFill>
              <a:effectLst/>
              <a:latin typeface="+mn-lt"/>
              <a:ea typeface="+mn-ea"/>
              <a:cs typeface="+mn-cs"/>
            </a:rPr>
            <a:t>3.0</a:t>
          </a:r>
          <a:r>
            <a:rPr kumimoji="1" lang="ja-JP" altLang="ja-JP" sz="1200">
              <a:solidFill>
                <a:schemeClr val="dk1"/>
              </a:solidFill>
              <a:effectLst/>
              <a:latin typeface="+mn-lt"/>
              <a:ea typeface="+mn-ea"/>
              <a:cs typeface="+mn-cs"/>
            </a:rPr>
            <a:t>億円</a:t>
          </a:r>
          <a:r>
            <a:rPr kumimoji="1" lang="ja-JP" altLang="en-US" sz="1200">
              <a:solidFill>
                <a:schemeClr val="dk1"/>
              </a:solidFill>
              <a:effectLst/>
              <a:latin typeface="+mn-lt"/>
              <a:ea typeface="+mn-ea"/>
              <a:cs typeface="+mn-cs"/>
            </a:rPr>
            <a:t>減少した</a:t>
          </a:r>
          <a:r>
            <a:rPr kumimoji="1" lang="ja-JP" altLang="ja-JP" sz="1200">
              <a:solidFill>
                <a:schemeClr val="dk1"/>
              </a:solidFill>
              <a:effectLst/>
              <a:latin typeface="+mn-lt"/>
              <a:ea typeface="+mn-ea"/>
              <a:cs typeface="+mn-cs"/>
            </a:rPr>
            <a:t>ことによる。</a:t>
          </a:r>
          <a:endParaRPr lang="ja-JP" altLang="ja-JP" sz="1600">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166688</xdr:rowOff>
    </xdr:from>
    <xdr:to>
      <xdr:col>23</xdr:col>
      <xdr:colOff>133350</xdr:colOff>
      <xdr:row>67</xdr:row>
      <xdr:rowOff>7620</xdr:rowOff>
    </xdr:to>
    <xdr:cxnSp macro="">
      <xdr:nvCxnSpPr>
        <xdr:cNvPr id="123" name="直線コネクタ 122"/>
        <xdr:cNvCxnSpPr/>
      </xdr:nvCxnSpPr>
      <xdr:spPr>
        <a:xfrm flipV="1">
          <a:off x="4953000" y="10282238"/>
          <a:ext cx="0" cy="12125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151147</xdr:rowOff>
    </xdr:from>
    <xdr:ext cx="762000" cy="259045"/>
    <xdr:sp macro="" textlink="">
      <xdr:nvSpPr>
        <xdr:cNvPr id="124" name="財政構造の弾力性最小値テキスト"/>
        <xdr:cNvSpPr txBox="1"/>
      </xdr:nvSpPr>
      <xdr:spPr>
        <a:xfrm>
          <a:off x="5041900" y="1146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7620</xdr:rowOff>
    </xdr:from>
    <xdr:to>
      <xdr:col>24</xdr:col>
      <xdr:colOff>12700</xdr:colOff>
      <xdr:row>67</xdr:row>
      <xdr:rowOff>7620</xdr:rowOff>
    </xdr:to>
    <xdr:cxnSp macro="">
      <xdr:nvCxnSpPr>
        <xdr:cNvPr id="125" name="直線コネクタ 124"/>
        <xdr:cNvCxnSpPr/>
      </xdr:nvCxnSpPr>
      <xdr:spPr>
        <a:xfrm>
          <a:off x="4864100" y="1149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81615</xdr:rowOff>
    </xdr:from>
    <xdr:ext cx="762000" cy="259045"/>
    <xdr:sp macro="" textlink="">
      <xdr:nvSpPr>
        <xdr:cNvPr id="126" name="財政構造の弾力性最大値テキスト"/>
        <xdr:cNvSpPr txBox="1"/>
      </xdr:nvSpPr>
      <xdr:spPr>
        <a:xfrm>
          <a:off x="5041900" y="10025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166688</xdr:rowOff>
    </xdr:from>
    <xdr:to>
      <xdr:col>24</xdr:col>
      <xdr:colOff>12700</xdr:colOff>
      <xdr:row>59</xdr:row>
      <xdr:rowOff>166688</xdr:rowOff>
    </xdr:to>
    <xdr:cxnSp macro="">
      <xdr:nvCxnSpPr>
        <xdr:cNvPr id="127" name="直線コネクタ 126"/>
        <xdr:cNvCxnSpPr/>
      </xdr:nvCxnSpPr>
      <xdr:spPr>
        <a:xfrm>
          <a:off x="4864100" y="10282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166053</xdr:rowOff>
    </xdr:from>
    <xdr:to>
      <xdr:col>23</xdr:col>
      <xdr:colOff>133350</xdr:colOff>
      <xdr:row>65</xdr:row>
      <xdr:rowOff>6668</xdr:rowOff>
    </xdr:to>
    <xdr:cxnSp macro="">
      <xdr:nvCxnSpPr>
        <xdr:cNvPr id="128" name="直線コネクタ 127"/>
        <xdr:cNvCxnSpPr/>
      </xdr:nvCxnSpPr>
      <xdr:spPr>
        <a:xfrm flipV="1">
          <a:off x="4114800" y="11138853"/>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67962</xdr:rowOff>
    </xdr:from>
    <xdr:ext cx="762000" cy="259045"/>
    <xdr:sp macro="" textlink="">
      <xdr:nvSpPr>
        <xdr:cNvPr id="129" name="財政構造の弾力性平均値テキスト"/>
        <xdr:cNvSpPr txBox="1"/>
      </xdr:nvSpPr>
      <xdr:spPr>
        <a:xfrm>
          <a:off x="5041900" y="10697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51435</xdr:rowOff>
    </xdr:from>
    <xdr:to>
      <xdr:col>23</xdr:col>
      <xdr:colOff>184150</xdr:colOff>
      <xdr:row>63</xdr:row>
      <xdr:rowOff>153035</xdr:rowOff>
    </xdr:to>
    <xdr:sp macro="" textlink="">
      <xdr:nvSpPr>
        <xdr:cNvPr id="130" name="フローチャート: 判断 129"/>
        <xdr:cNvSpPr/>
      </xdr:nvSpPr>
      <xdr:spPr>
        <a:xfrm>
          <a:off x="4902200" y="10852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6668</xdr:rowOff>
    </xdr:from>
    <xdr:to>
      <xdr:col>19</xdr:col>
      <xdr:colOff>133350</xdr:colOff>
      <xdr:row>65</xdr:row>
      <xdr:rowOff>85090</xdr:rowOff>
    </xdr:to>
    <xdr:cxnSp macro="">
      <xdr:nvCxnSpPr>
        <xdr:cNvPr id="131" name="直線コネクタ 130"/>
        <xdr:cNvCxnSpPr/>
      </xdr:nvCxnSpPr>
      <xdr:spPr>
        <a:xfrm flipV="1">
          <a:off x="3225800" y="11150918"/>
          <a:ext cx="889000" cy="78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63500</xdr:rowOff>
    </xdr:from>
    <xdr:to>
      <xdr:col>19</xdr:col>
      <xdr:colOff>184150</xdr:colOff>
      <xdr:row>63</xdr:row>
      <xdr:rowOff>165100</xdr:rowOff>
    </xdr:to>
    <xdr:sp macro="" textlink="">
      <xdr:nvSpPr>
        <xdr:cNvPr id="132" name="フローチャート: 判断 131"/>
        <xdr:cNvSpPr/>
      </xdr:nvSpPr>
      <xdr:spPr>
        <a:xfrm>
          <a:off x="4064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3827</xdr:rowOff>
    </xdr:from>
    <xdr:ext cx="736600" cy="259045"/>
    <xdr:sp macro="" textlink="">
      <xdr:nvSpPr>
        <xdr:cNvPr id="133" name="テキスト ボックス 132"/>
        <xdr:cNvSpPr txBox="1"/>
      </xdr:nvSpPr>
      <xdr:spPr>
        <a:xfrm>
          <a:off x="3733800" y="1063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24765</xdr:rowOff>
    </xdr:from>
    <xdr:to>
      <xdr:col>15</xdr:col>
      <xdr:colOff>82550</xdr:colOff>
      <xdr:row>65</xdr:row>
      <xdr:rowOff>85090</xdr:rowOff>
    </xdr:to>
    <xdr:cxnSp macro="">
      <xdr:nvCxnSpPr>
        <xdr:cNvPr id="134" name="直線コネクタ 133"/>
        <xdr:cNvCxnSpPr/>
      </xdr:nvCxnSpPr>
      <xdr:spPr>
        <a:xfrm>
          <a:off x="2336800" y="11169015"/>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27305</xdr:rowOff>
    </xdr:from>
    <xdr:to>
      <xdr:col>15</xdr:col>
      <xdr:colOff>133350</xdr:colOff>
      <xdr:row>63</xdr:row>
      <xdr:rowOff>128905</xdr:rowOff>
    </xdr:to>
    <xdr:sp macro="" textlink="">
      <xdr:nvSpPr>
        <xdr:cNvPr id="135" name="フローチャート: 判断 134"/>
        <xdr:cNvSpPr/>
      </xdr:nvSpPr>
      <xdr:spPr>
        <a:xfrm>
          <a:off x="3175000" y="1082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139082</xdr:rowOff>
    </xdr:from>
    <xdr:ext cx="762000" cy="259045"/>
    <xdr:sp macro="" textlink="">
      <xdr:nvSpPr>
        <xdr:cNvPr id="136" name="テキスト ボックス 135"/>
        <xdr:cNvSpPr txBox="1"/>
      </xdr:nvSpPr>
      <xdr:spPr>
        <a:xfrm>
          <a:off x="2844800" y="10597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147955</xdr:rowOff>
    </xdr:from>
    <xdr:to>
      <xdr:col>11</xdr:col>
      <xdr:colOff>31750</xdr:colOff>
      <xdr:row>65</xdr:row>
      <xdr:rowOff>24765</xdr:rowOff>
    </xdr:to>
    <xdr:cxnSp macro="">
      <xdr:nvCxnSpPr>
        <xdr:cNvPr id="137" name="直線コネクタ 136"/>
        <xdr:cNvCxnSpPr/>
      </xdr:nvCxnSpPr>
      <xdr:spPr>
        <a:xfrm>
          <a:off x="1447800" y="11120755"/>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39370</xdr:rowOff>
    </xdr:from>
    <xdr:to>
      <xdr:col>11</xdr:col>
      <xdr:colOff>82550</xdr:colOff>
      <xdr:row>63</xdr:row>
      <xdr:rowOff>140970</xdr:rowOff>
    </xdr:to>
    <xdr:sp macro="" textlink="">
      <xdr:nvSpPr>
        <xdr:cNvPr id="138" name="フローチャート: 判断 137"/>
        <xdr:cNvSpPr/>
      </xdr:nvSpPr>
      <xdr:spPr>
        <a:xfrm>
          <a:off x="2286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151147</xdr:rowOff>
    </xdr:from>
    <xdr:ext cx="762000" cy="259045"/>
    <xdr:sp macro="" textlink="">
      <xdr:nvSpPr>
        <xdr:cNvPr id="139" name="テキスト ボックス 138"/>
        <xdr:cNvSpPr txBox="1"/>
      </xdr:nvSpPr>
      <xdr:spPr>
        <a:xfrm>
          <a:off x="1955800" y="1060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15240</xdr:rowOff>
    </xdr:from>
    <xdr:to>
      <xdr:col>7</xdr:col>
      <xdr:colOff>31750</xdr:colOff>
      <xdr:row>63</xdr:row>
      <xdr:rowOff>116840</xdr:rowOff>
    </xdr:to>
    <xdr:sp macro="" textlink="">
      <xdr:nvSpPr>
        <xdr:cNvPr id="140" name="フローチャート: 判断 139"/>
        <xdr:cNvSpPr/>
      </xdr:nvSpPr>
      <xdr:spPr>
        <a:xfrm>
          <a:off x="1397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127017</xdr:rowOff>
    </xdr:from>
    <xdr:ext cx="762000" cy="259045"/>
    <xdr:sp macro="" textlink="">
      <xdr:nvSpPr>
        <xdr:cNvPr id="141" name="テキスト ボックス 140"/>
        <xdr:cNvSpPr txBox="1"/>
      </xdr:nvSpPr>
      <xdr:spPr>
        <a:xfrm>
          <a:off x="1066800" y="1058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115253</xdr:rowOff>
    </xdr:from>
    <xdr:to>
      <xdr:col>23</xdr:col>
      <xdr:colOff>184150</xdr:colOff>
      <xdr:row>65</xdr:row>
      <xdr:rowOff>45403</xdr:rowOff>
    </xdr:to>
    <xdr:sp macro="" textlink="">
      <xdr:nvSpPr>
        <xdr:cNvPr id="147" name="楕円 146"/>
        <xdr:cNvSpPr/>
      </xdr:nvSpPr>
      <xdr:spPr>
        <a:xfrm>
          <a:off x="4902200" y="11088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87330</xdr:rowOff>
    </xdr:from>
    <xdr:ext cx="762000" cy="259045"/>
    <xdr:sp macro="" textlink="">
      <xdr:nvSpPr>
        <xdr:cNvPr id="148" name="財政構造の弾力性該当値テキスト"/>
        <xdr:cNvSpPr txBox="1"/>
      </xdr:nvSpPr>
      <xdr:spPr>
        <a:xfrm>
          <a:off x="5041900" y="11060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127318</xdr:rowOff>
    </xdr:from>
    <xdr:to>
      <xdr:col>19</xdr:col>
      <xdr:colOff>184150</xdr:colOff>
      <xdr:row>65</xdr:row>
      <xdr:rowOff>57468</xdr:rowOff>
    </xdr:to>
    <xdr:sp macro="" textlink="">
      <xdr:nvSpPr>
        <xdr:cNvPr id="149" name="楕円 148"/>
        <xdr:cNvSpPr/>
      </xdr:nvSpPr>
      <xdr:spPr>
        <a:xfrm>
          <a:off x="4064000" y="11100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42245</xdr:rowOff>
    </xdr:from>
    <xdr:ext cx="736600" cy="259045"/>
    <xdr:sp macro="" textlink="">
      <xdr:nvSpPr>
        <xdr:cNvPr id="150" name="テキスト ボックス 149"/>
        <xdr:cNvSpPr txBox="1"/>
      </xdr:nvSpPr>
      <xdr:spPr>
        <a:xfrm>
          <a:off x="3733800" y="111864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34290</xdr:rowOff>
    </xdr:from>
    <xdr:to>
      <xdr:col>15</xdr:col>
      <xdr:colOff>133350</xdr:colOff>
      <xdr:row>65</xdr:row>
      <xdr:rowOff>135890</xdr:rowOff>
    </xdr:to>
    <xdr:sp macro="" textlink="">
      <xdr:nvSpPr>
        <xdr:cNvPr id="151" name="楕円 150"/>
        <xdr:cNvSpPr/>
      </xdr:nvSpPr>
      <xdr:spPr>
        <a:xfrm>
          <a:off x="3175000" y="1117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120667</xdr:rowOff>
    </xdr:from>
    <xdr:ext cx="762000" cy="259045"/>
    <xdr:sp macro="" textlink="">
      <xdr:nvSpPr>
        <xdr:cNvPr id="152" name="テキスト ボックス 151"/>
        <xdr:cNvSpPr txBox="1"/>
      </xdr:nvSpPr>
      <xdr:spPr>
        <a:xfrm>
          <a:off x="2844800" y="1126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145415</xdr:rowOff>
    </xdr:from>
    <xdr:to>
      <xdr:col>11</xdr:col>
      <xdr:colOff>82550</xdr:colOff>
      <xdr:row>65</xdr:row>
      <xdr:rowOff>75565</xdr:rowOff>
    </xdr:to>
    <xdr:sp macro="" textlink="">
      <xdr:nvSpPr>
        <xdr:cNvPr id="153" name="楕円 152"/>
        <xdr:cNvSpPr/>
      </xdr:nvSpPr>
      <xdr:spPr>
        <a:xfrm>
          <a:off x="2286000" y="11118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60342</xdr:rowOff>
    </xdr:from>
    <xdr:ext cx="762000" cy="259045"/>
    <xdr:sp macro="" textlink="">
      <xdr:nvSpPr>
        <xdr:cNvPr id="154" name="テキスト ボックス 153"/>
        <xdr:cNvSpPr txBox="1"/>
      </xdr:nvSpPr>
      <xdr:spPr>
        <a:xfrm>
          <a:off x="1955800" y="11204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97155</xdr:rowOff>
    </xdr:from>
    <xdr:to>
      <xdr:col>7</xdr:col>
      <xdr:colOff>31750</xdr:colOff>
      <xdr:row>65</xdr:row>
      <xdr:rowOff>27305</xdr:rowOff>
    </xdr:to>
    <xdr:sp macro="" textlink="">
      <xdr:nvSpPr>
        <xdr:cNvPr id="155" name="楕円 154"/>
        <xdr:cNvSpPr/>
      </xdr:nvSpPr>
      <xdr:spPr>
        <a:xfrm>
          <a:off x="1397000" y="1106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12082</xdr:rowOff>
    </xdr:from>
    <xdr:ext cx="762000" cy="259045"/>
    <xdr:sp macro="" textlink="">
      <xdr:nvSpPr>
        <xdr:cNvPr id="156" name="テキスト ボックス 155"/>
        <xdr:cNvSpPr txBox="1"/>
      </xdr:nvSpPr>
      <xdr:spPr>
        <a:xfrm>
          <a:off x="1066800" y="11156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[115,260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前年度と比較して、人件費は微増、物件費は</a:t>
          </a:r>
          <a:r>
            <a:rPr kumimoji="1" lang="ja-JP" altLang="en-US" sz="1200">
              <a:solidFill>
                <a:schemeClr val="dk1"/>
              </a:solidFill>
              <a:effectLst/>
              <a:latin typeface="+mn-lt"/>
              <a:ea typeface="+mn-ea"/>
              <a:cs typeface="+mn-cs"/>
            </a:rPr>
            <a:t>増加</a:t>
          </a:r>
          <a:r>
            <a:rPr kumimoji="1" lang="ja-JP" altLang="ja-JP" sz="1200">
              <a:solidFill>
                <a:schemeClr val="dk1"/>
              </a:solidFill>
              <a:effectLst/>
              <a:latin typeface="+mn-lt"/>
              <a:ea typeface="+mn-ea"/>
              <a:cs typeface="+mn-cs"/>
            </a:rPr>
            <a:t>した結果、人口一人当たり人件費・物件費等決算額は</a:t>
          </a:r>
          <a:r>
            <a:rPr kumimoji="1" lang="ja-JP" altLang="en-US" sz="1200">
              <a:solidFill>
                <a:schemeClr val="dk1"/>
              </a:solidFill>
              <a:effectLst/>
              <a:latin typeface="+mn-lt"/>
              <a:ea typeface="+mn-ea"/>
              <a:cs typeface="+mn-cs"/>
            </a:rPr>
            <a:t>増加</a:t>
          </a:r>
          <a:r>
            <a:rPr kumimoji="1" lang="ja-JP" altLang="ja-JP" sz="1200">
              <a:solidFill>
                <a:schemeClr val="dk1"/>
              </a:solidFill>
              <a:effectLst/>
              <a:latin typeface="+mn-lt"/>
              <a:ea typeface="+mn-ea"/>
              <a:cs typeface="+mn-cs"/>
            </a:rPr>
            <a:t>となった。</a:t>
          </a:r>
          <a:r>
            <a:rPr kumimoji="1" lang="en-US" altLang="ja-JP" sz="1200">
              <a:solidFill>
                <a:schemeClr val="dk1"/>
              </a:solidFill>
              <a:effectLst/>
              <a:latin typeface="+mn-lt"/>
              <a:ea typeface="+mn-ea"/>
              <a:cs typeface="+mn-cs"/>
            </a:rPr>
            <a:t/>
          </a:r>
          <a:br>
            <a:rPr kumimoji="1" lang="en-US" altLang="ja-JP" sz="1200">
              <a:solidFill>
                <a:schemeClr val="dk1"/>
              </a:solidFill>
              <a:effectLst/>
              <a:latin typeface="+mn-lt"/>
              <a:ea typeface="+mn-ea"/>
              <a:cs typeface="+mn-cs"/>
            </a:rPr>
          </a:br>
          <a:r>
            <a:rPr kumimoji="1" lang="ja-JP" altLang="ja-JP" sz="1200">
              <a:solidFill>
                <a:schemeClr val="dk1"/>
              </a:solidFill>
              <a:effectLst/>
              <a:latin typeface="+mn-lt"/>
              <a:ea typeface="+mn-ea"/>
              <a:cs typeface="+mn-cs"/>
            </a:rPr>
            <a:t>　物件費については、公共施設等の指定管理費や、民間委託費における労務単価の上昇、平成</a:t>
          </a:r>
          <a:r>
            <a:rPr kumimoji="1" lang="en-US" altLang="ja-JP" sz="1200">
              <a:solidFill>
                <a:schemeClr val="dk1"/>
              </a:solidFill>
              <a:effectLst/>
              <a:latin typeface="+mn-lt"/>
              <a:ea typeface="+mn-ea"/>
              <a:cs typeface="+mn-cs"/>
            </a:rPr>
            <a:t>28</a:t>
          </a:r>
          <a:r>
            <a:rPr kumimoji="1" lang="ja-JP" altLang="ja-JP" sz="1200">
              <a:solidFill>
                <a:schemeClr val="dk1"/>
              </a:solidFill>
              <a:effectLst/>
              <a:latin typeface="+mn-lt"/>
              <a:ea typeface="+mn-ea"/>
              <a:cs typeface="+mn-cs"/>
            </a:rPr>
            <a:t>年度に開始し次期ごみ処理施設が稼働するまで続く、可燃ごみを積替施設経由で市外の民間処理施設まで運搬し処理する事業等により、大幅な減少は見込まれない。</a:t>
          </a:r>
          <a:endParaRPr lang="ja-JP" altLang="ja-JP" sz="1600">
            <a:effectLst/>
          </a:endParaRP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71661</xdr:rowOff>
    </xdr:from>
    <xdr:to>
      <xdr:col>23</xdr:col>
      <xdr:colOff>133350</xdr:colOff>
      <xdr:row>89</xdr:row>
      <xdr:rowOff>96965</xdr:rowOff>
    </xdr:to>
    <xdr:cxnSp macro="">
      <xdr:nvCxnSpPr>
        <xdr:cNvPr id="186" name="直線コネクタ 185"/>
        <xdr:cNvCxnSpPr/>
      </xdr:nvCxnSpPr>
      <xdr:spPr>
        <a:xfrm flipV="1">
          <a:off x="4953000" y="13787661"/>
          <a:ext cx="0" cy="15683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69042</xdr:rowOff>
    </xdr:from>
    <xdr:ext cx="762000" cy="259045"/>
    <xdr:sp macro="" textlink="">
      <xdr:nvSpPr>
        <xdr:cNvPr id="187" name="人件費・物件費等の状況最小値テキスト"/>
        <xdr:cNvSpPr txBox="1"/>
      </xdr:nvSpPr>
      <xdr:spPr>
        <a:xfrm>
          <a:off x="5041900" y="15328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96965</xdr:rowOff>
    </xdr:from>
    <xdr:to>
      <xdr:col>24</xdr:col>
      <xdr:colOff>12700</xdr:colOff>
      <xdr:row>89</xdr:row>
      <xdr:rowOff>96965</xdr:rowOff>
    </xdr:to>
    <xdr:cxnSp macro="">
      <xdr:nvCxnSpPr>
        <xdr:cNvPr id="188" name="直線コネクタ 187"/>
        <xdr:cNvCxnSpPr/>
      </xdr:nvCxnSpPr>
      <xdr:spPr>
        <a:xfrm>
          <a:off x="4864100" y="15356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158038</xdr:rowOff>
    </xdr:from>
    <xdr:ext cx="762000" cy="259045"/>
    <xdr:sp macro="" textlink="">
      <xdr:nvSpPr>
        <xdr:cNvPr id="189" name="人件費・物件費等の状況最大値テキスト"/>
        <xdr:cNvSpPr txBox="1"/>
      </xdr:nvSpPr>
      <xdr:spPr>
        <a:xfrm>
          <a:off x="5041900" y="13531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71661</xdr:rowOff>
    </xdr:from>
    <xdr:to>
      <xdr:col>24</xdr:col>
      <xdr:colOff>12700</xdr:colOff>
      <xdr:row>80</xdr:row>
      <xdr:rowOff>71661</xdr:rowOff>
    </xdr:to>
    <xdr:cxnSp macro="">
      <xdr:nvCxnSpPr>
        <xdr:cNvPr id="190" name="直線コネクタ 189"/>
        <xdr:cNvCxnSpPr/>
      </xdr:nvCxnSpPr>
      <xdr:spPr>
        <a:xfrm>
          <a:off x="4864100" y="13787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143649</xdr:rowOff>
    </xdr:from>
    <xdr:to>
      <xdr:col>23</xdr:col>
      <xdr:colOff>133350</xdr:colOff>
      <xdr:row>81</xdr:row>
      <xdr:rowOff>35957</xdr:rowOff>
    </xdr:to>
    <xdr:cxnSp macro="">
      <xdr:nvCxnSpPr>
        <xdr:cNvPr id="191" name="直線コネクタ 190"/>
        <xdr:cNvCxnSpPr/>
      </xdr:nvCxnSpPr>
      <xdr:spPr>
        <a:xfrm>
          <a:off x="4114800" y="13859649"/>
          <a:ext cx="838200" cy="63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142319</xdr:rowOff>
    </xdr:from>
    <xdr:ext cx="762000" cy="259045"/>
    <xdr:sp macro="" textlink="">
      <xdr:nvSpPr>
        <xdr:cNvPr id="192" name="人件費・物件費等の状況平均値テキスト"/>
        <xdr:cNvSpPr txBox="1"/>
      </xdr:nvSpPr>
      <xdr:spPr>
        <a:xfrm>
          <a:off x="5041900" y="14029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170242</xdr:rowOff>
    </xdr:from>
    <xdr:to>
      <xdr:col>23</xdr:col>
      <xdr:colOff>184150</xdr:colOff>
      <xdr:row>82</xdr:row>
      <xdr:rowOff>100392</xdr:rowOff>
    </xdr:to>
    <xdr:sp macro="" textlink="">
      <xdr:nvSpPr>
        <xdr:cNvPr id="193" name="フローチャート: 判断 192"/>
        <xdr:cNvSpPr/>
      </xdr:nvSpPr>
      <xdr:spPr>
        <a:xfrm>
          <a:off x="4902200" y="1405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142965</xdr:rowOff>
    </xdr:from>
    <xdr:to>
      <xdr:col>19</xdr:col>
      <xdr:colOff>133350</xdr:colOff>
      <xdr:row>80</xdr:row>
      <xdr:rowOff>143649</xdr:rowOff>
    </xdr:to>
    <xdr:cxnSp macro="">
      <xdr:nvCxnSpPr>
        <xdr:cNvPr id="194" name="直線コネクタ 193"/>
        <xdr:cNvCxnSpPr/>
      </xdr:nvCxnSpPr>
      <xdr:spPr>
        <a:xfrm>
          <a:off x="3225800" y="13858965"/>
          <a:ext cx="889000" cy="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91281</xdr:rowOff>
    </xdr:from>
    <xdr:to>
      <xdr:col>19</xdr:col>
      <xdr:colOff>184150</xdr:colOff>
      <xdr:row>82</xdr:row>
      <xdr:rowOff>21431</xdr:rowOff>
    </xdr:to>
    <xdr:sp macro="" textlink="">
      <xdr:nvSpPr>
        <xdr:cNvPr id="195" name="フローチャート: 判断 194"/>
        <xdr:cNvSpPr/>
      </xdr:nvSpPr>
      <xdr:spPr>
        <a:xfrm>
          <a:off x="4064000" y="1397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6208</xdr:rowOff>
    </xdr:from>
    <xdr:ext cx="736600" cy="259045"/>
    <xdr:sp macro="" textlink="">
      <xdr:nvSpPr>
        <xdr:cNvPr id="196" name="テキスト ボックス 195"/>
        <xdr:cNvSpPr txBox="1"/>
      </xdr:nvSpPr>
      <xdr:spPr>
        <a:xfrm>
          <a:off x="3733800" y="140651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76639</xdr:rowOff>
    </xdr:from>
    <xdr:to>
      <xdr:col>15</xdr:col>
      <xdr:colOff>82550</xdr:colOff>
      <xdr:row>80</xdr:row>
      <xdr:rowOff>142965</xdr:rowOff>
    </xdr:to>
    <xdr:cxnSp macro="">
      <xdr:nvCxnSpPr>
        <xdr:cNvPr id="197" name="直線コネクタ 196"/>
        <xdr:cNvCxnSpPr/>
      </xdr:nvCxnSpPr>
      <xdr:spPr>
        <a:xfrm>
          <a:off x="2336800" y="13792639"/>
          <a:ext cx="889000" cy="66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63139</xdr:rowOff>
    </xdr:from>
    <xdr:to>
      <xdr:col>15</xdr:col>
      <xdr:colOff>133350</xdr:colOff>
      <xdr:row>81</xdr:row>
      <xdr:rowOff>164739</xdr:rowOff>
    </xdr:to>
    <xdr:sp macro="" textlink="">
      <xdr:nvSpPr>
        <xdr:cNvPr id="198" name="フローチャート: 判断 197"/>
        <xdr:cNvSpPr/>
      </xdr:nvSpPr>
      <xdr:spPr>
        <a:xfrm>
          <a:off x="3175000" y="1395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149516</xdr:rowOff>
    </xdr:from>
    <xdr:ext cx="762000" cy="259045"/>
    <xdr:sp macro="" textlink="">
      <xdr:nvSpPr>
        <xdr:cNvPr id="199" name="テキスト ボックス 198"/>
        <xdr:cNvSpPr txBox="1"/>
      </xdr:nvSpPr>
      <xdr:spPr>
        <a:xfrm>
          <a:off x="2844800" y="14036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53442</xdr:rowOff>
    </xdr:from>
    <xdr:to>
      <xdr:col>11</xdr:col>
      <xdr:colOff>31750</xdr:colOff>
      <xdr:row>80</xdr:row>
      <xdr:rowOff>76639</xdr:rowOff>
    </xdr:to>
    <xdr:cxnSp macro="">
      <xdr:nvCxnSpPr>
        <xdr:cNvPr id="200" name="直線コネクタ 199"/>
        <xdr:cNvCxnSpPr/>
      </xdr:nvCxnSpPr>
      <xdr:spPr>
        <a:xfrm>
          <a:off x="1447800" y="13769442"/>
          <a:ext cx="889000" cy="23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60950</xdr:rowOff>
    </xdr:from>
    <xdr:to>
      <xdr:col>11</xdr:col>
      <xdr:colOff>82550</xdr:colOff>
      <xdr:row>81</xdr:row>
      <xdr:rowOff>162550</xdr:rowOff>
    </xdr:to>
    <xdr:sp macro="" textlink="">
      <xdr:nvSpPr>
        <xdr:cNvPr id="201" name="フローチャート: 判断 200"/>
        <xdr:cNvSpPr/>
      </xdr:nvSpPr>
      <xdr:spPr>
        <a:xfrm>
          <a:off x="2286000" y="139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147327</xdr:rowOff>
    </xdr:from>
    <xdr:ext cx="762000" cy="259045"/>
    <xdr:sp macro="" textlink="">
      <xdr:nvSpPr>
        <xdr:cNvPr id="202" name="テキスト ボックス 201"/>
        <xdr:cNvSpPr txBox="1"/>
      </xdr:nvSpPr>
      <xdr:spPr>
        <a:xfrm>
          <a:off x="1955800" y="140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94965</xdr:rowOff>
    </xdr:from>
    <xdr:to>
      <xdr:col>7</xdr:col>
      <xdr:colOff>31750</xdr:colOff>
      <xdr:row>82</xdr:row>
      <xdr:rowOff>25115</xdr:rowOff>
    </xdr:to>
    <xdr:sp macro="" textlink="">
      <xdr:nvSpPr>
        <xdr:cNvPr id="203" name="フローチャート: 判断 202"/>
        <xdr:cNvSpPr/>
      </xdr:nvSpPr>
      <xdr:spPr>
        <a:xfrm>
          <a:off x="1397000" y="1398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9892</xdr:rowOff>
    </xdr:from>
    <xdr:ext cx="762000" cy="259045"/>
    <xdr:sp macro="" textlink="">
      <xdr:nvSpPr>
        <xdr:cNvPr id="204" name="テキスト ボックス 203"/>
        <xdr:cNvSpPr txBox="1"/>
      </xdr:nvSpPr>
      <xdr:spPr>
        <a:xfrm>
          <a:off x="1066800" y="1406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156607</xdr:rowOff>
    </xdr:from>
    <xdr:to>
      <xdr:col>23</xdr:col>
      <xdr:colOff>184150</xdr:colOff>
      <xdr:row>81</xdr:row>
      <xdr:rowOff>86757</xdr:rowOff>
    </xdr:to>
    <xdr:sp macro="" textlink="">
      <xdr:nvSpPr>
        <xdr:cNvPr id="210" name="楕円 209"/>
        <xdr:cNvSpPr/>
      </xdr:nvSpPr>
      <xdr:spPr>
        <a:xfrm>
          <a:off x="4902200" y="13872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1684</xdr:rowOff>
    </xdr:from>
    <xdr:ext cx="762000" cy="259045"/>
    <xdr:sp macro="" textlink="">
      <xdr:nvSpPr>
        <xdr:cNvPr id="211" name="人件費・物件費等の状況該当値テキスト"/>
        <xdr:cNvSpPr txBox="1"/>
      </xdr:nvSpPr>
      <xdr:spPr>
        <a:xfrm>
          <a:off x="5041900" y="13717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92849</xdr:rowOff>
    </xdr:from>
    <xdr:to>
      <xdr:col>19</xdr:col>
      <xdr:colOff>184150</xdr:colOff>
      <xdr:row>81</xdr:row>
      <xdr:rowOff>22999</xdr:rowOff>
    </xdr:to>
    <xdr:sp macro="" textlink="">
      <xdr:nvSpPr>
        <xdr:cNvPr id="212" name="楕円 211"/>
        <xdr:cNvSpPr/>
      </xdr:nvSpPr>
      <xdr:spPr>
        <a:xfrm>
          <a:off x="4064000" y="13808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33176</xdr:rowOff>
    </xdr:from>
    <xdr:ext cx="736600" cy="259045"/>
    <xdr:sp macro="" textlink="">
      <xdr:nvSpPr>
        <xdr:cNvPr id="213" name="テキスト ボックス 212"/>
        <xdr:cNvSpPr txBox="1"/>
      </xdr:nvSpPr>
      <xdr:spPr>
        <a:xfrm>
          <a:off x="3733800" y="135777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92165</xdr:rowOff>
    </xdr:from>
    <xdr:to>
      <xdr:col>15</xdr:col>
      <xdr:colOff>133350</xdr:colOff>
      <xdr:row>81</xdr:row>
      <xdr:rowOff>22315</xdr:rowOff>
    </xdr:to>
    <xdr:sp macro="" textlink="">
      <xdr:nvSpPr>
        <xdr:cNvPr id="214" name="楕円 213"/>
        <xdr:cNvSpPr/>
      </xdr:nvSpPr>
      <xdr:spPr>
        <a:xfrm>
          <a:off x="3175000" y="13808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32492</xdr:rowOff>
    </xdr:from>
    <xdr:ext cx="762000" cy="259045"/>
    <xdr:sp macro="" textlink="">
      <xdr:nvSpPr>
        <xdr:cNvPr id="215" name="テキスト ボックス 214"/>
        <xdr:cNvSpPr txBox="1"/>
      </xdr:nvSpPr>
      <xdr:spPr>
        <a:xfrm>
          <a:off x="2844800" y="13577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25839</xdr:rowOff>
    </xdr:from>
    <xdr:to>
      <xdr:col>11</xdr:col>
      <xdr:colOff>82550</xdr:colOff>
      <xdr:row>80</xdr:row>
      <xdr:rowOff>127439</xdr:rowOff>
    </xdr:to>
    <xdr:sp macro="" textlink="">
      <xdr:nvSpPr>
        <xdr:cNvPr id="216" name="楕円 215"/>
        <xdr:cNvSpPr/>
      </xdr:nvSpPr>
      <xdr:spPr>
        <a:xfrm>
          <a:off x="2286000" y="13741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137616</xdr:rowOff>
    </xdr:from>
    <xdr:ext cx="762000" cy="259045"/>
    <xdr:sp macro="" textlink="">
      <xdr:nvSpPr>
        <xdr:cNvPr id="217" name="テキスト ボックス 216"/>
        <xdr:cNvSpPr txBox="1"/>
      </xdr:nvSpPr>
      <xdr:spPr>
        <a:xfrm>
          <a:off x="1955800" y="13510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2642</xdr:rowOff>
    </xdr:from>
    <xdr:to>
      <xdr:col>7</xdr:col>
      <xdr:colOff>31750</xdr:colOff>
      <xdr:row>80</xdr:row>
      <xdr:rowOff>104242</xdr:rowOff>
    </xdr:to>
    <xdr:sp macro="" textlink="">
      <xdr:nvSpPr>
        <xdr:cNvPr id="218" name="楕円 217"/>
        <xdr:cNvSpPr/>
      </xdr:nvSpPr>
      <xdr:spPr>
        <a:xfrm>
          <a:off x="1397000" y="13718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114419</xdr:rowOff>
    </xdr:from>
    <xdr:ext cx="762000" cy="259045"/>
    <xdr:sp macro="" textlink="">
      <xdr:nvSpPr>
        <xdr:cNvPr id="219" name="テキスト ボックス 218"/>
        <xdr:cNvSpPr txBox="1"/>
      </xdr:nvSpPr>
      <xdr:spPr>
        <a:xfrm>
          <a:off x="1066800" y="13487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ラスパイレス指数は、前年度から</a:t>
          </a:r>
          <a:r>
            <a:rPr kumimoji="1" lang="en-US" altLang="ja-JP" sz="1200">
              <a:solidFill>
                <a:schemeClr val="dk1"/>
              </a:solidFill>
              <a:effectLst/>
              <a:latin typeface="+mn-lt"/>
              <a:ea typeface="+mn-ea"/>
              <a:cs typeface="+mn-cs"/>
            </a:rPr>
            <a:t>3.0</a:t>
          </a:r>
          <a:r>
            <a:rPr kumimoji="1" lang="ja-JP" altLang="ja-JP" sz="1200">
              <a:solidFill>
                <a:schemeClr val="dk1"/>
              </a:solidFill>
              <a:effectLst/>
              <a:latin typeface="+mn-lt"/>
              <a:ea typeface="+mn-ea"/>
              <a:cs typeface="+mn-cs"/>
            </a:rPr>
            <a:t>ポイント</a:t>
          </a:r>
          <a:r>
            <a:rPr kumimoji="1" lang="ja-JP" altLang="en-US" sz="1200">
              <a:solidFill>
                <a:schemeClr val="dk1"/>
              </a:solidFill>
              <a:effectLst/>
              <a:latin typeface="+mn-lt"/>
              <a:ea typeface="+mn-ea"/>
              <a:cs typeface="+mn-cs"/>
            </a:rPr>
            <a:t>上昇</a:t>
          </a:r>
          <a:r>
            <a:rPr kumimoji="1" lang="ja-JP" altLang="ja-JP" sz="1200">
              <a:solidFill>
                <a:schemeClr val="dk1"/>
              </a:solidFill>
              <a:effectLst/>
              <a:latin typeface="+mn-lt"/>
              <a:ea typeface="+mn-ea"/>
              <a:cs typeface="+mn-cs"/>
            </a:rPr>
            <a:t>し、</a:t>
          </a:r>
          <a:r>
            <a:rPr kumimoji="1" lang="en-US" altLang="ja-JP" sz="1200">
              <a:solidFill>
                <a:schemeClr val="dk1"/>
              </a:solidFill>
              <a:effectLst/>
              <a:latin typeface="+mn-lt"/>
              <a:ea typeface="+mn-ea"/>
              <a:cs typeface="+mn-cs"/>
            </a:rPr>
            <a:t>93.1</a:t>
          </a:r>
          <a:r>
            <a:rPr kumimoji="1" lang="ja-JP" altLang="ja-JP" sz="1200">
              <a:solidFill>
                <a:schemeClr val="dk1"/>
              </a:solidFill>
              <a:effectLst/>
              <a:latin typeface="+mn-lt"/>
              <a:ea typeface="+mn-ea"/>
              <a:cs typeface="+mn-cs"/>
            </a:rPr>
            <a:t>となった、これは、類似団体平均を</a:t>
          </a:r>
          <a:r>
            <a:rPr kumimoji="1" lang="en-US" altLang="ja-JP" sz="1200">
              <a:solidFill>
                <a:schemeClr val="dk1"/>
              </a:solidFill>
              <a:effectLst/>
              <a:latin typeface="+mn-lt"/>
              <a:ea typeface="+mn-ea"/>
              <a:cs typeface="+mn-cs"/>
            </a:rPr>
            <a:t>5.4</a:t>
          </a:r>
          <a:r>
            <a:rPr kumimoji="1" lang="ja-JP" altLang="ja-JP" sz="1200">
              <a:solidFill>
                <a:schemeClr val="dk1"/>
              </a:solidFill>
              <a:effectLst/>
              <a:latin typeface="+mn-lt"/>
              <a:ea typeface="+mn-ea"/>
              <a:cs typeface="+mn-cs"/>
            </a:rPr>
            <a:t>ポイント、全国平均を</a:t>
          </a:r>
          <a:r>
            <a:rPr kumimoji="1" lang="en-US" altLang="ja-JP" sz="1200">
              <a:solidFill>
                <a:schemeClr val="dk1"/>
              </a:solidFill>
              <a:effectLst/>
              <a:latin typeface="+mn-lt"/>
              <a:ea typeface="+mn-ea"/>
              <a:cs typeface="+mn-cs"/>
            </a:rPr>
            <a:t>5.7</a:t>
          </a:r>
          <a:r>
            <a:rPr kumimoji="1" lang="ja-JP" altLang="ja-JP" sz="1200">
              <a:solidFill>
                <a:schemeClr val="dk1"/>
              </a:solidFill>
              <a:effectLst/>
              <a:latin typeface="+mn-lt"/>
              <a:ea typeface="+mn-ea"/>
              <a:cs typeface="+mn-cs"/>
            </a:rPr>
            <a:t>ポイント下回る数値である。</a:t>
          </a:r>
          <a:endParaRPr lang="ja-JP" altLang="ja-JP" sz="1200">
            <a:effectLst/>
          </a:endParaRPr>
        </a:p>
        <a:p>
          <a:r>
            <a:rPr kumimoji="1" lang="ja-JP" altLang="ja-JP" sz="1200">
              <a:solidFill>
                <a:schemeClr val="dk1"/>
              </a:solidFill>
              <a:effectLst/>
              <a:latin typeface="+mn-lt"/>
              <a:ea typeface="+mn-ea"/>
              <a:cs typeface="+mn-cs"/>
            </a:rPr>
            <a:t>　令和</a:t>
          </a:r>
          <a:r>
            <a:rPr kumimoji="1" lang="en-US" altLang="ja-JP" sz="1200">
              <a:solidFill>
                <a:schemeClr val="dk1"/>
              </a:solidFill>
              <a:effectLst/>
              <a:latin typeface="+mn-lt"/>
              <a:ea typeface="+mn-ea"/>
              <a:cs typeface="+mn-cs"/>
            </a:rPr>
            <a:t>2</a:t>
          </a:r>
          <a:r>
            <a:rPr kumimoji="1" lang="ja-JP" altLang="ja-JP" sz="1200">
              <a:solidFill>
                <a:schemeClr val="dk1"/>
              </a:solidFill>
              <a:effectLst/>
              <a:latin typeface="+mn-lt"/>
              <a:ea typeface="+mn-ea"/>
              <a:cs typeface="+mn-cs"/>
            </a:rPr>
            <a:t>年度より開始した財政の「安定化対策」の一環として、市職員の給与削減を実施しており、その影響を受けたものとなっている。</a:t>
          </a:r>
          <a:endParaRPr lang="ja-JP" altLang="ja-JP" sz="12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40518</xdr:rowOff>
    </xdr:from>
    <xdr:to>
      <xdr:col>81</xdr:col>
      <xdr:colOff>44450</xdr:colOff>
      <xdr:row>89</xdr:row>
      <xdr:rowOff>23888</xdr:rowOff>
    </xdr:to>
    <xdr:cxnSp macro="">
      <xdr:nvCxnSpPr>
        <xdr:cNvPr id="250" name="直線コネクタ 249"/>
        <xdr:cNvCxnSpPr/>
      </xdr:nvCxnSpPr>
      <xdr:spPr>
        <a:xfrm flipV="1">
          <a:off x="17018000" y="14099418"/>
          <a:ext cx="0" cy="11835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167415</xdr:rowOff>
    </xdr:from>
    <xdr:ext cx="762000" cy="259045"/>
    <xdr:sp macro="" textlink="">
      <xdr:nvSpPr>
        <xdr:cNvPr id="251" name="給与水準   （国との比較）最小値テキスト"/>
        <xdr:cNvSpPr txBox="1"/>
      </xdr:nvSpPr>
      <xdr:spPr>
        <a:xfrm>
          <a:off x="17106900" y="1525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23888</xdr:rowOff>
    </xdr:from>
    <xdr:to>
      <xdr:col>81</xdr:col>
      <xdr:colOff>133350</xdr:colOff>
      <xdr:row>89</xdr:row>
      <xdr:rowOff>23888</xdr:rowOff>
    </xdr:to>
    <xdr:cxnSp macro="">
      <xdr:nvCxnSpPr>
        <xdr:cNvPr id="252" name="直線コネクタ 251"/>
        <xdr:cNvCxnSpPr/>
      </xdr:nvCxnSpPr>
      <xdr:spPr>
        <a:xfrm>
          <a:off x="16929100" y="1528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126895</xdr:rowOff>
    </xdr:from>
    <xdr:ext cx="762000" cy="259045"/>
    <xdr:sp macro="" textlink="">
      <xdr:nvSpPr>
        <xdr:cNvPr id="253" name="給与水準   （国との比較）最大値テキスト"/>
        <xdr:cNvSpPr txBox="1"/>
      </xdr:nvSpPr>
      <xdr:spPr>
        <a:xfrm>
          <a:off x="17106900" y="13842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40518</xdr:rowOff>
    </xdr:from>
    <xdr:to>
      <xdr:col>81</xdr:col>
      <xdr:colOff>133350</xdr:colOff>
      <xdr:row>82</xdr:row>
      <xdr:rowOff>40518</xdr:rowOff>
    </xdr:to>
    <xdr:cxnSp macro="">
      <xdr:nvCxnSpPr>
        <xdr:cNvPr id="254" name="直線コネクタ 253"/>
        <xdr:cNvCxnSpPr/>
      </xdr:nvCxnSpPr>
      <xdr:spPr>
        <a:xfrm>
          <a:off x="16929100" y="14099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80</xdr:row>
      <xdr:rowOff>38705</xdr:rowOff>
    </xdr:from>
    <xdr:to>
      <xdr:col>81</xdr:col>
      <xdr:colOff>44450</xdr:colOff>
      <xdr:row>82</xdr:row>
      <xdr:rowOff>40518</xdr:rowOff>
    </xdr:to>
    <xdr:cxnSp macro="">
      <xdr:nvCxnSpPr>
        <xdr:cNvPr id="255" name="直線コネクタ 254"/>
        <xdr:cNvCxnSpPr/>
      </xdr:nvCxnSpPr>
      <xdr:spPr>
        <a:xfrm>
          <a:off x="16179800" y="13754705"/>
          <a:ext cx="838200" cy="344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67932</xdr:rowOff>
    </xdr:from>
    <xdr:ext cx="762000" cy="259045"/>
    <xdr:sp macro="" textlink="">
      <xdr:nvSpPr>
        <xdr:cNvPr id="256" name="給与水準   （国との比較）平均値テキスト"/>
        <xdr:cNvSpPr txBox="1"/>
      </xdr:nvSpPr>
      <xdr:spPr>
        <a:xfrm>
          <a:off x="17106900" y="146411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95855</xdr:rowOff>
    </xdr:from>
    <xdr:to>
      <xdr:col>81</xdr:col>
      <xdr:colOff>95250</xdr:colOff>
      <xdr:row>86</xdr:row>
      <xdr:rowOff>26005</xdr:rowOff>
    </xdr:to>
    <xdr:sp macro="" textlink="">
      <xdr:nvSpPr>
        <xdr:cNvPr id="257" name="フローチャート: 判断 256"/>
        <xdr:cNvSpPr/>
      </xdr:nvSpPr>
      <xdr:spPr>
        <a:xfrm>
          <a:off x="16967200" y="1466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80</xdr:row>
      <xdr:rowOff>38705</xdr:rowOff>
    </xdr:from>
    <xdr:to>
      <xdr:col>77</xdr:col>
      <xdr:colOff>44450</xdr:colOff>
      <xdr:row>83</xdr:row>
      <xdr:rowOff>156332</xdr:rowOff>
    </xdr:to>
    <xdr:cxnSp macro="">
      <xdr:nvCxnSpPr>
        <xdr:cNvPr id="258" name="直線コネクタ 257"/>
        <xdr:cNvCxnSpPr/>
      </xdr:nvCxnSpPr>
      <xdr:spPr>
        <a:xfrm flipV="1">
          <a:off x="15290800" y="13754705"/>
          <a:ext cx="889000" cy="631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84364</xdr:rowOff>
    </xdr:from>
    <xdr:to>
      <xdr:col>77</xdr:col>
      <xdr:colOff>95250</xdr:colOff>
      <xdr:row>86</xdr:row>
      <xdr:rowOff>14514</xdr:rowOff>
    </xdr:to>
    <xdr:sp macro="" textlink="">
      <xdr:nvSpPr>
        <xdr:cNvPr id="259" name="フローチャート: 判断 258"/>
        <xdr:cNvSpPr/>
      </xdr:nvSpPr>
      <xdr:spPr>
        <a:xfrm>
          <a:off x="16129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170741</xdr:rowOff>
    </xdr:from>
    <xdr:ext cx="736600" cy="259045"/>
    <xdr:sp macro="" textlink="">
      <xdr:nvSpPr>
        <xdr:cNvPr id="260" name="テキスト ボックス 259"/>
        <xdr:cNvSpPr txBox="1"/>
      </xdr:nvSpPr>
      <xdr:spPr>
        <a:xfrm>
          <a:off x="15798800" y="14743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6955</xdr:rowOff>
    </xdr:from>
    <xdr:to>
      <xdr:col>72</xdr:col>
      <xdr:colOff>203200</xdr:colOff>
      <xdr:row>83</xdr:row>
      <xdr:rowOff>156332</xdr:rowOff>
    </xdr:to>
    <xdr:cxnSp macro="">
      <xdr:nvCxnSpPr>
        <xdr:cNvPr id="261" name="直線コネクタ 260"/>
        <xdr:cNvCxnSpPr/>
      </xdr:nvCxnSpPr>
      <xdr:spPr>
        <a:xfrm>
          <a:off x="14401800" y="14237305"/>
          <a:ext cx="889000" cy="149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107345</xdr:rowOff>
    </xdr:from>
    <xdr:to>
      <xdr:col>73</xdr:col>
      <xdr:colOff>44450</xdr:colOff>
      <xdr:row>86</xdr:row>
      <xdr:rowOff>37495</xdr:rowOff>
    </xdr:to>
    <xdr:sp macro="" textlink="">
      <xdr:nvSpPr>
        <xdr:cNvPr id="262" name="フローチャート: 判断 261"/>
        <xdr:cNvSpPr/>
      </xdr:nvSpPr>
      <xdr:spPr>
        <a:xfrm>
          <a:off x="15240000" y="1468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22272</xdr:rowOff>
    </xdr:from>
    <xdr:ext cx="762000" cy="259045"/>
    <xdr:sp macro="" textlink="">
      <xdr:nvSpPr>
        <xdr:cNvPr id="263" name="テキスト ボックス 262"/>
        <xdr:cNvSpPr txBox="1"/>
      </xdr:nvSpPr>
      <xdr:spPr>
        <a:xfrm>
          <a:off x="14909800" y="14766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6955</xdr:rowOff>
    </xdr:from>
    <xdr:to>
      <xdr:col>68</xdr:col>
      <xdr:colOff>152400</xdr:colOff>
      <xdr:row>83</xdr:row>
      <xdr:rowOff>87388</xdr:rowOff>
    </xdr:to>
    <xdr:cxnSp macro="">
      <xdr:nvCxnSpPr>
        <xdr:cNvPr id="264" name="直線コネクタ 263"/>
        <xdr:cNvCxnSpPr/>
      </xdr:nvCxnSpPr>
      <xdr:spPr>
        <a:xfrm flipV="1">
          <a:off x="13512800" y="14237305"/>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107345</xdr:rowOff>
    </xdr:from>
    <xdr:to>
      <xdr:col>68</xdr:col>
      <xdr:colOff>203200</xdr:colOff>
      <xdr:row>86</xdr:row>
      <xdr:rowOff>37495</xdr:rowOff>
    </xdr:to>
    <xdr:sp macro="" textlink="">
      <xdr:nvSpPr>
        <xdr:cNvPr id="265" name="フローチャート: 判断 264"/>
        <xdr:cNvSpPr/>
      </xdr:nvSpPr>
      <xdr:spPr>
        <a:xfrm>
          <a:off x="14351000" y="1468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22272</xdr:rowOff>
    </xdr:from>
    <xdr:ext cx="762000" cy="259045"/>
    <xdr:sp macro="" textlink="">
      <xdr:nvSpPr>
        <xdr:cNvPr id="266" name="テキスト ボックス 265"/>
        <xdr:cNvSpPr txBox="1"/>
      </xdr:nvSpPr>
      <xdr:spPr>
        <a:xfrm>
          <a:off x="14020800" y="14766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84364</xdr:rowOff>
    </xdr:from>
    <xdr:to>
      <xdr:col>64</xdr:col>
      <xdr:colOff>152400</xdr:colOff>
      <xdr:row>86</xdr:row>
      <xdr:rowOff>14514</xdr:rowOff>
    </xdr:to>
    <xdr:sp macro="" textlink="">
      <xdr:nvSpPr>
        <xdr:cNvPr id="267" name="フローチャート: 判断 266"/>
        <xdr:cNvSpPr/>
      </xdr:nvSpPr>
      <xdr:spPr>
        <a:xfrm>
          <a:off x="13462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170741</xdr:rowOff>
    </xdr:from>
    <xdr:ext cx="762000" cy="259045"/>
    <xdr:sp macro="" textlink="">
      <xdr:nvSpPr>
        <xdr:cNvPr id="268" name="テキスト ボックス 267"/>
        <xdr:cNvSpPr txBox="1"/>
      </xdr:nvSpPr>
      <xdr:spPr>
        <a:xfrm>
          <a:off x="13131800" y="1474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81</xdr:row>
      <xdr:rowOff>161168</xdr:rowOff>
    </xdr:from>
    <xdr:to>
      <xdr:col>81</xdr:col>
      <xdr:colOff>95250</xdr:colOff>
      <xdr:row>82</xdr:row>
      <xdr:rowOff>91318</xdr:rowOff>
    </xdr:to>
    <xdr:sp macro="" textlink="">
      <xdr:nvSpPr>
        <xdr:cNvPr id="274" name="楕円 273"/>
        <xdr:cNvSpPr/>
      </xdr:nvSpPr>
      <xdr:spPr>
        <a:xfrm>
          <a:off x="16967200" y="14048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82445</xdr:rowOff>
    </xdr:from>
    <xdr:ext cx="762000" cy="259045"/>
    <xdr:sp macro="" textlink="">
      <xdr:nvSpPr>
        <xdr:cNvPr id="275" name="給与水準   （国との比較）該当値テキスト"/>
        <xdr:cNvSpPr txBox="1"/>
      </xdr:nvSpPr>
      <xdr:spPr>
        <a:xfrm>
          <a:off x="17106900" y="13969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79</xdr:row>
      <xdr:rowOff>159355</xdr:rowOff>
    </xdr:from>
    <xdr:to>
      <xdr:col>77</xdr:col>
      <xdr:colOff>95250</xdr:colOff>
      <xdr:row>80</xdr:row>
      <xdr:rowOff>89505</xdr:rowOff>
    </xdr:to>
    <xdr:sp macro="" textlink="">
      <xdr:nvSpPr>
        <xdr:cNvPr id="276" name="楕円 275"/>
        <xdr:cNvSpPr/>
      </xdr:nvSpPr>
      <xdr:spPr>
        <a:xfrm>
          <a:off x="16129000" y="13703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78</xdr:row>
      <xdr:rowOff>99682</xdr:rowOff>
    </xdr:from>
    <xdr:ext cx="736600" cy="259045"/>
    <xdr:sp macro="" textlink="">
      <xdr:nvSpPr>
        <xdr:cNvPr id="277" name="テキスト ボックス 276"/>
        <xdr:cNvSpPr txBox="1"/>
      </xdr:nvSpPr>
      <xdr:spPr>
        <a:xfrm>
          <a:off x="15798800" y="134727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105532</xdr:rowOff>
    </xdr:from>
    <xdr:to>
      <xdr:col>73</xdr:col>
      <xdr:colOff>44450</xdr:colOff>
      <xdr:row>84</xdr:row>
      <xdr:rowOff>35682</xdr:rowOff>
    </xdr:to>
    <xdr:sp macro="" textlink="">
      <xdr:nvSpPr>
        <xdr:cNvPr id="278" name="楕円 277"/>
        <xdr:cNvSpPr/>
      </xdr:nvSpPr>
      <xdr:spPr>
        <a:xfrm>
          <a:off x="15240000" y="14335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45859</xdr:rowOff>
    </xdr:from>
    <xdr:ext cx="762000" cy="259045"/>
    <xdr:sp macro="" textlink="">
      <xdr:nvSpPr>
        <xdr:cNvPr id="279" name="テキスト ボックス 278"/>
        <xdr:cNvSpPr txBox="1"/>
      </xdr:nvSpPr>
      <xdr:spPr>
        <a:xfrm>
          <a:off x="14909800" y="14104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127605</xdr:rowOff>
    </xdr:from>
    <xdr:to>
      <xdr:col>68</xdr:col>
      <xdr:colOff>203200</xdr:colOff>
      <xdr:row>83</xdr:row>
      <xdr:rowOff>57755</xdr:rowOff>
    </xdr:to>
    <xdr:sp macro="" textlink="">
      <xdr:nvSpPr>
        <xdr:cNvPr id="280" name="楕円 279"/>
        <xdr:cNvSpPr/>
      </xdr:nvSpPr>
      <xdr:spPr>
        <a:xfrm>
          <a:off x="14351000" y="1418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67932</xdr:rowOff>
    </xdr:from>
    <xdr:ext cx="762000" cy="259045"/>
    <xdr:sp macro="" textlink="">
      <xdr:nvSpPr>
        <xdr:cNvPr id="281" name="テキスト ボックス 280"/>
        <xdr:cNvSpPr txBox="1"/>
      </xdr:nvSpPr>
      <xdr:spPr>
        <a:xfrm>
          <a:off x="14020800" y="13955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36588</xdr:rowOff>
    </xdr:from>
    <xdr:to>
      <xdr:col>64</xdr:col>
      <xdr:colOff>152400</xdr:colOff>
      <xdr:row>83</xdr:row>
      <xdr:rowOff>138188</xdr:rowOff>
    </xdr:to>
    <xdr:sp macro="" textlink="">
      <xdr:nvSpPr>
        <xdr:cNvPr id="282" name="楕円 281"/>
        <xdr:cNvSpPr/>
      </xdr:nvSpPr>
      <xdr:spPr>
        <a:xfrm>
          <a:off x="13462000" y="1426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148365</xdr:rowOff>
    </xdr:from>
    <xdr:ext cx="762000" cy="259045"/>
    <xdr:sp macro="" textlink="">
      <xdr:nvSpPr>
        <xdr:cNvPr id="283" name="テキスト ボックス 282"/>
        <xdr:cNvSpPr txBox="1"/>
      </xdr:nvSpPr>
      <xdr:spPr>
        <a:xfrm>
          <a:off x="13131800" y="14035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計画的な新規採用等による定員適正化計画の推進により職員数は</a:t>
          </a:r>
          <a:r>
            <a:rPr kumimoji="1" lang="ja-JP" altLang="en-US" sz="1200">
              <a:solidFill>
                <a:schemeClr val="dk1"/>
              </a:solidFill>
              <a:effectLst/>
              <a:latin typeface="+mn-lt"/>
              <a:ea typeface="+mn-ea"/>
              <a:cs typeface="+mn-cs"/>
            </a:rPr>
            <a:t>微減</a:t>
          </a:r>
          <a:r>
            <a:rPr kumimoji="1" lang="ja-JP" altLang="ja-JP" sz="1200">
              <a:solidFill>
                <a:schemeClr val="dk1"/>
              </a:solidFill>
              <a:effectLst/>
              <a:latin typeface="+mn-lt"/>
              <a:ea typeface="+mn-ea"/>
              <a:cs typeface="+mn-cs"/>
            </a:rPr>
            <a:t>傾向にあ</a:t>
          </a:r>
          <a:r>
            <a:rPr kumimoji="1" lang="ja-JP" altLang="en-US" sz="1200">
              <a:solidFill>
                <a:schemeClr val="dk1"/>
              </a:solidFill>
              <a:effectLst/>
              <a:latin typeface="+mn-lt"/>
              <a:ea typeface="+mn-ea"/>
              <a:cs typeface="+mn-cs"/>
            </a:rPr>
            <a:t>り</a:t>
          </a:r>
          <a:r>
            <a:rPr kumimoji="1" lang="ja-JP" altLang="ja-JP" sz="1200">
              <a:solidFill>
                <a:schemeClr val="dk1"/>
              </a:solidFill>
              <a:effectLst/>
              <a:latin typeface="+mn-lt"/>
              <a:ea typeface="+mn-ea"/>
              <a:cs typeface="+mn-cs"/>
            </a:rPr>
            <a:t>、類似団体内平均値を</a:t>
          </a:r>
          <a:r>
            <a:rPr kumimoji="1" lang="en-US" altLang="ja-JP" sz="1200">
              <a:solidFill>
                <a:schemeClr val="dk1"/>
              </a:solidFill>
              <a:effectLst/>
              <a:latin typeface="+mn-lt"/>
              <a:ea typeface="+mn-ea"/>
              <a:cs typeface="+mn-cs"/>
            </a:rPr>
            <a:t>2.00</a:t>
          </a:r>
          <a:r>
            <a:rPr kumimoji="1" lang="ja-JP" altLang="ja-JP" sz="1200">
              <a:solidFill>
                <a:schemeClr val="dk1"/>
              </a:solidFill>
              <a:effectLst/>
              <a:latin typeface="+mn-lt"/>
              <a:ea typeface="+mn-ea"/>
              <a:cs typeface="+mn-cs"/>
            </a:rPr>
            <a:t>人下回っている。</a:t>
          </a:r>
          <a:endParaRPr lang="ja-JP" altLang="ja-JP" sz="1600">
            <a:effectLst/>
          </a:endParaRPr>
        </a:p>
        <a:p>
          <a:r>
            <a:rPr kumimoji="1" lang="ja-JP" altLang="ja-JP" sz="1200">
              <a:solidFill>
                <a:schemeClr val="dk1"/>
              </a:solidFill>
              <a:effectLst/>
              <a:latin typeface="+mn-lt"/>
              <a:ea typeface="+mn-ea"/>
              <a:cs typeface="+mn-cs"/>
            </a:rPr>
            <a:t>　今後も民間事業者の活用、組織及び業務の見直し等により、適正な定員管理に努めていく。</a:t>
          </a:r>
          <a:endParaRPr lang="ja-JP" altLang="ja-JP" sz="1600">
            <a:effectLst/>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17886</xdr:rowOff>
    </xdr:from>
    <xdr:to>
      <xdr:col>81</xdr:col>
      <xdr:colOff>44450</xdr:colOff>
      <xdr:row>66</xdr:row>
      <xdr:rowOff>54398</xdr:rowOff>
    </xdr:to>
    <xdr:cxnSp macro="">
      <xdr:nvCxnSpPr>
        <xdr:cNvPr id="313" name="直線コネクタ 312"/>
        <xdr:cNvCxnSpPr/>
      </xdr:nvCxnSpPr>
      <xdr:spPr>
        <a:xfrm flipV="1">
          <a:off x="17018000" y="10133436"/>
          <a:ext cx="0" cy="12366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26475</xdr:rowOff>
    </xdr:from>
    <xdr:ext cx="762000" cy="259045"/>
    <xdr:sp macro="" textlink="">
      <xdr:nvSpPr>
        <xdr:cNvPr id="314" name="定員管理の状況最小値テキスト"/>
        <xdr:cNvSpPr txBox="1"/>
      </xdr:nvSpPr>
      <xdr:spPr>
        <a:xfrm>
          <a:off x="17106900" y="11342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54398</xdr:rowOff>
    </xdr:from>
    <xdr:to>
      <xdr:col>81</xdr:col>
      <xdr:colOff>133350</xdr:colOff>
      <xdr:row>66</xdr:row>
      <xdr:rowOff>54398</xdr:rowOff>
    </xdr:to>
    <xdr:cxnSp macro="">
      <xdr:nvCxnSpPr>
        <xdr:cNvPr id="315" name="直線コネクタ 314"/>
        <xdr:cNvCxnSpPr/>
      </xdr:nvCxnSpPr>
      <xdr:spPr>
        <a:xfrm>
          <a:off x="16929100" y="11370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104263</xdr:rowOff>
    </xdr:from>
    <xdr:ext cx="762000" cy="259045"/>
    <xdr:sp macro="" textlink="">
      <xdr:nvSpPr>
        <xdr:cNvPr id="316" name="定員管理の状況最大値テキスト"/>
        <xdr:cNvSpPr txBox="1"/>
      </xdr:nvSpPr>
      <xdr:spPr>
        <a:xfrm>
          <a:off x="17106900" y="9876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17886</xdr:rowOff>
    </xdr:from>
    <xdr:to>
      <xdr:col>81</xdr:col>
      <xdr:colOff>133350</xdr:colOff>
      <xdr:row>59</xdr:row>
      <xdr:rowOff>17886</xdr:rowOff>
    </xdr:to>
    <xdr:cxnSp macro="">
      <xdr:nvCxnSpPr>
        <xdr:cNvPr id="317" name="直線コネクタ 316"/>
        <xdr:cNvCxnSpPr/>
      </xdr:nvCxnSpPr>
      <xdr:spPr>
        <a:xfrm>
          <a:off x="16929100" y="10133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138536</xdr:rowOff>
    </xdr:from>
    <xdr:to>
      <xdr:col>81</xdr:col>
      <xdr:colOff>44450</xdr:colOff>
      <xdr:row>59</xdr:row>
      <xdr:rowOff>146579</xdr:rowOff>
    </xdr:to>
    <xdr:cxnSp macro="">
      <xdr:nvCxnSpPr>
        <xdr:cNvPr id="318" name="直線コネクタ 317"/>
        <xdr:cNvCxnSpPr/>
      </xdr:nvCxnSpPr>
      <xdr:spPr>
        <a:xfrm flipV="1">
          <a:off x="16179800" y="10254086"/>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119080</xdr:rowOff>
    </xdr:from>
    <xdr:ext cx="762000" cy="259045"/>
    <xdr:sp macro="" textlink="">
      <xdr:nvSpPr>
        <xdr:cNvPr id="319" name="定員管理の状況平均値テキスト"/>
        <xdr:cNvSpPr txBox="1"/>
      </xdr:nvSpPr>
      <xdr:spPr>
        <a:xfrm>
          <a:off x="17106900" y="105775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147003</xdr:rowOff>
    </xdr:from>
    <xdr:to>
      <xdr:col>81</xdr:col>
      <xdr:colOff>95250</xdr:colOff>
      <xdr:row>62</xdr:row>
      <xdr:rowOff>77153</xdr:rowOff>
    </xdr:to>
    <xdr:sp macro="" textlink="">
      <xdr:nvSpPr>
        <xdr:cNvPr id="320" name="フローチャート: 判断 319"/>
        <xdr:cNvSpPr/>
      </xdr:nvSpPr>
      <xdr:spPr>
        <a:xfrm>
          <a:off x="16967200" y="1060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146579</xdr:rowOff>
    </xdr:from>
    <xdr:to>
      <xdr:col>77</xdr:col>
      <xdr:colOff>44450</xdr:colOff>
      <xdr:row>59</xdr:row>
      <xdr:rowOff>154622</xdr:rowOff>
    </xdr:to>
    <xdr:cxnSp macro="">
      <xdr:nvCxnSpPr>
        <xdr:cNvPr id="321" name="直線コネクタ 320"/>
        <xdr:cNvCxnSpPr/>
      </xdr:nvCxnSpPr>
      <xdr:spPr>
        <a:xfrm flipV="1">
          <a:off x="15290800" y="10262129"/>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167111</xdr:rowOff>
    </xdr:from>
    <xdr:to>
      <xdr:col>77</xdr:col>
      <xdr:colOff>95250</xdr:colOff>
      <xdr:row>62</xdr:row>
      <xdr:rowOff>97261</xdr:rowOff>
    </xdr:to>
    <xdr:sp macro="" textlink="">
      <xdr:nvSpPr>
        <xdr:cNvPr id="322" name="フローチャート: 判断 321"/>
        <xdr:cNvSpPr/>
      </xdr:nvSpPr>
      <xdr:spPr>
        <a:xfrm>
          <a:off x="16129000" y="1062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82038</xdr:rowOff>
    </xdr:from>
    <xdr:ext cx="736600" cy="259045"/>
    <xdr:sp macro="" textlink="">
      <xdr:nvSpPr>
        <xdr:cNvPr id="323" name="テキスト ボックス 322"/>
        <xdr:cNvSpPr txBox="1"/>
      </xdr:nvSpPr>
      <xdr:spPr>
        <a:xfrm>
          <a:off x="15798800" y="10711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140546</xdr:rowOff>
    </xdr:from>
    <xdr:to>
      <xdr:col>72</xdr:col>
      <xdr:colOff>203200</xdr:colOff>
      <xdr:row>59</xdr:row>
      <xdr:rowOff>154622</xdr:rowOff>
    </xdr:to>
    <xdr:cxnSp macro="">
      <xdr:nvCxnSpPr>
        <xdr:cNvPr id="324" name="直線コネクタ 323"/>
        <xdr:cNvCxnSpPr/>
      </xdr:nvCxnSpPr>
      <xdr:spPr>
        <a:xfrm>
          <a:off x="14401800" y="10256096"/>
          <a:ext cx="8890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149013</xdr:rowOff>
    </xdr:from>
    <xdr:to>
      <xdr:col>73</xdr:col>
      <xdr:colOff>44450</xdr:colOff>
      <xdr:row>62</xdr:row>
      <xdr:rowOff>79163</xdr:rowOff>
    </xdr:to>
    <xdr:sp macro="" textlink="">
      <xdr:nvSpPr>
        <xdr:cNvPr id="325" name="フローチャート: 判断 324"/>
        <xdr:cNvSpPr/>
      </xdr:nvSpPr>
      <xdr:spPr>
        <a:xfrm>
          <a:off x="15240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63940</xdr:rowOff>
    </xdr:from>
    <xdr:ext cx="762000" cy="259045"/>
    <xdr:sp macro="" textlink="">
      <xdr:nvSpPr>
        <xdr:cNvPr id="326" name="テキスト ボックス 325"/>
        <xdr:cNvSpPr txBox="1"/>
      </xdr:nvSpPr>
      <xdr:spPr>
        <a:xfrm>
          <a:off x="14909800" y="1069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110384</xdr:rowOff>
    </xdr:from>
    <xdr:to>
      <xdr:col>68</xdr:col>
      <xdr:colOff>152400</xdr:colOff>
      <xdr:row>59</xdr:row>
      <xdr:rowOff>140546</xdr:rowOff>
    </xdr:to>
    <xdr:cxnSp macro="">
      <xdr:nvCxnSpPr>
        <xdr:cNvPr id="327" name="直線コネクタ 326"/>
        <xdr:cNvCxnSpPr/>
      </xdr:nvCxnSpPr>
      <xdr:spPr>
        <a:xfrm>
          <a:off x="13512800" y="10225934"/>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134938</xdr:rowOff>
    </xdr:from>
    <xdr:to>
      <xdr:col>68</xdr:col>
      <xdr:colOff>203200</xdr:colOff>
      <xdr:row>62</xdr:row>
      <xdr:rowOff>65088</xdr:rowOff>
    </xdr:to>
    <xdr:sp macro="" textlink="">
      <xdr:nvSpPr>
        <xdr:cNvPr id="328" name="フローチャート: 判断 327"/>
        <xdr:cNvSpPr/>
      </xdr:nvSpPr>
      <xdr:spPr>
        <a:xfrm>
          <a:off x="14351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49865</xdr:rowOff>
    </xdr:from>
    <xdr:ext cx="762000" cy="259045"/>
    <xdr:sp macro="" textlink="">
      <xdr:nvSpPr>
        <xdr:cNvPr id="329" name="テキスト ボックス 328"/>
        <xdr:cNvSpPr txBox="1"/>
      </xdr:nvSpPr>
      <xdr:spPr>
        <a:xfrm>
          <a:off x="14020800" y="1067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128905</xdr:rowOff>
    </xdr:from>
    <xdr:to>
      <xdr:col>64</xdr:col>
      <xdr:colOff>152400</xdr:colOff>
      <xdr:row>62</xdr:row>
      <xdr:rowOff>59055</xdr:rowOff>
    </xdr:to>
    <xdr:sp macro="" textlink="">
      <xdr:nvSpPr>
        <xdr:cNvPr id="330" name="フローチャート: 判断 329"/>
        <xdr:cNvSpPr/>
      </xdr:nvSpPr>
      <xdr:spPr>
        <a:xfrm>
          <a:off x="13462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43832</xdr:rowOff>
    </xdr:from>
    <xdr:ext cx="762000" cy="259045"/>
    <xdr:sp macro="" textlink="">
      <xdr:nvSpPr>
        <xdr:cNvPr id="331" name="テキスト ボックス 330"/>
        <xdr:cNvSpPr txBox="1"/>
      </xdr:nvSpPr>
      <xdr:spPr>
        <a:xfrm>
          <a:off x="13131800" y="106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87736</xdr:rowOff>
    </xdr:from>
    <xdr:to>
      <xdr:col>81</xdr:col>
      <xdr:colOff>95250</xdr:colOff>
      <xdr:row>60</xdr:row>
      <xdr:rowOff>17886</xdr:rowOff>
    </xdr:to>
    <xdr:sp macro="" textlink="">
      <xdr:nvSpPr>
        <xdr:cNvPr id="337" name="楕円 336"/>
        <xdr:cNvSpPr/>
      </xdr:nvSpPr>
      <xdr:spPr>
        <a:xfrm>
          <a:off x="16967200" y="10203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9013</xdr:rowOff>
    </xdr:from>
    <xdr:ext cx="762000" cy="259045"/>
    <xdr:sp macro="" textlink="">
      <xdr:nvSpPr>
        <xdr:cNvPr id="338" name="定員管理の状況該当値テキスト"/>
        <xdr:cNvSpPr txBox="1"/>
      </xdr:nvSpPr>
      <xdr:spPr>
        <a:xfrm>
          <a:off x="17106900" y="101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95779</xdr:rowOff>
    </xdr:from>
    <xdr:to>
      <xdr:col>77</xdr:col>
      <xdr:colOff>95250</xdr:colOff>
      <xdr:row>60</xdr:row>
      <xdr:rowOff>25929</xdr:rowOff>
    </xdr:to>
    <xdr:sp macro="" textlink="">
      <xdr:nvSpPr>
        <xdr:cNvPr id="339" name="楕円 338"/>
        <xdr:cNvSpPr/>
      </xdr:nvSpPr>
      <xdr:spPr>
        <a:xfrm>
          <a:off x="16129000" y="10211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36106</xdr:rowOff>
    </xdr:from>
    <xdr:ext cx="736600" cy="259045"/>
    <xdr:sp macro="" textlink="">
      <xdr:nvSpPr>
        <xdr:cNvPr id="340" name="テキスト ボックス 339"/>
        <xdr:cNvSpPr txBox="1"/>
      </xdr:nvSpPr>
      <xdr:spPr>
        <a:xfrm>
          <a:off x="15798800" y="99802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103822</xdr:rowOff>
    </xdr:from>
    <xdr:to>
      <xdr:col>73</xdr:col>
      <xdr:colOff>44450</xdr:colOff>
      <xdr:row>60</xdr:row>
      <xdr:rowOff>33972</xdr:rowOff>
    </xdr:to>
    <xdr:sp macro="" textlink="">
      <xdr:nvSpPr>
        <xdr:cNvPr id="341" name="楕円 340"/>
        <xdr:cNvSpPr/>
      </xdr:nvSpPr>
      <xdr:spPr>
        <a:xfrm>
          <a:off x="15240000" y="1021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44149</xdr:rowOff>
    </xdr:from>
    <xdr:ext cx="762000" cy="259045"/>
    <xdr:sp macro="" textlink="">
      <xdr:nvSpPr>
        <xdr:cNvPr id="342" name="テキスト ボックス 341"/>
        <xdr:cNvSpPr txBox="1"/>
      </xdr:nvSpPr>
      <xdr:spPr>
        <a:xfrm>
          <a:off x="14909800" y="9988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89746</xdr:rowOff>
    </xdr:from>
    <xdr:to>
      <xdr:col>68</xdr:col>
      <xdr:colOff>203200</xdr:colOff>
      <xdr:row>60</xdr:row>
      <xdr:rowOff>19896</xdr:rowOff>
    </xdr:to>
    <xdr:sp macro="" textlink="">
      <xdr:nvSpPr>
        <xdr:cNvPr id="343" name="楕円 342"/>
        <xdr:cNvSpPr/>
      </xdr:nvSpPr>
      <xdr:spPr>
        <a:xfrm>
          <a:off x="14351000" y="10205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30073</xdr:rowOff>
    </xdr:from>
    <xdr:ext cx="762000" cy="259045"/>
    <xdr:sp macro="" textlink="">
      <xdr:nvSpPr>
        <xdr:cNvPr id="344" name="テキスト ボックス 343"/>
        <xdr:cNvSpPr txBox="1"/>
      </xdr:nvSpPr>
      <xdr:spPr>
        <a:xfrm>
          <a:off x="14020800" y="9974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59584</xdr:rowOff>
    </xdr:from>
    <xdr:to>
      <xdr:col>64</xdr:col>
      <xdr:colOff>152400</xdr:colOff>
      <xdr:row>59</xdr:row>
      <xdr:rowOff>161184</xdr:rowOff>
    </xdr:to>
    <xdr:sp macro="" textlink="">
      <xdr:nvSpPr>
        <xdr:cNvPr id="345" name="楕円 344"/>
        <xdr:cNvSpPr/>
      </xdr:nvSpPr>
      <xdr:spPr>
        <a:xfrm>
          <a:off x="13462000" y="10175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171361</xdr:rowOff>
    </xdr:from>
    <xdr:ext cx="762000" cy="259045"/>
    <xdr:sp macro="" textlink="">
      <xdr:nvSpPr>
        <xdr:cNvPr id="346" name="テキスト ボックス 345"/>
        <xdr:cNvSpPr txBox="1"/>
      </xdr:nvSpPr>
      <xdr:spPr>
        <a:xfrm>
          <a:off x="13131800" y="9944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実質公債費比率は、前年度から</a:t>
          </a:r>
          <a:r>
            <a:rPr kumimoji="1" lang="en-US" altLang="ja-JP" sz="1200">
              <a:solidFill>
                <a:schemeClr val="dk1"/>
              </a:solidFill>
              <a:effectLst/>
              <a:latin typeface="+mn-lt"/>
              <a:ea typeface="+mn-ea"/>
              <a:cs typeface="+mn-cs"/>
            </a:rPr>
            <a:t>0.3</a:t>
          </a:r>
          <a:r>
            <a:rPr kumimoji="1" lang="ja-JP" altLang="ja-JP" sz="1200">
              <a:solidFill>
                <a:schemeClr val="dk1"/>
              </a:solidFill>
              <a:effectLst/>
              <a:latin typeface="+mn-lt"/>
              <a:ea typeface="+mn-ea"/>
              <a:cs typeface="+mn-cs"/>
            </a:rPr>
            <a:t>ポイント</a:t>
          </a:r>
          <a:r>
            <a:rPr kumimoji="1" lang="ja-JP" altLang="en-US" sz="1200">
              <a:solidFill>
                <a:schemeClr val="dk1"/>
              </a:solidFill>
              <a:effectLst/>
              <a:latin typeface="+mn-lt"/>
              <a:ea typeface="+mn-ea"/>
              <a:cs typeface="+mn-cs"/>
            </a:rPr>
            <a:t>増加</a:t>
          </a:r>
          <a:r>
            <a:rPr kumimoji="1" lang="ja-JP" altLang="ja-JP" sz="1200">
              <a:solidFill>
                <a:schemeClr val="dk1"/>
              </a:solidFill>
              <a:effectLst/>
              <a:latin typeface="+mn-lt"/>
              <a:ea typeface="+mn-ea"/>
              <a:cs typeface="+mn-cs"/>
            </a:rPr>
            <a:t>して</a:t>
          </a:r>
          <a:r>
            <a:rPr kumimoji="1" lang="en-US" altLang="ja-JP" sz="1200">
              <a:solidFill>
                <a:schemeClr val="dk1"/>
              </a:solidFill>
              <a:effectLst/>
              <a:latin typeface="+mn-lt"/>
              <a:ea typeface="+mn-ea"/>
              <a:cs typeface="+mn-cs"/>
            </a:rPr>
            <a:t>4.5</a:t>
          </a:r>
          <a:r>
            <a:rPr kumimoji="1" lang="ja-JP" altLang="ja-JP" sz="1200">
              <a:solidFill>
                <a:schemeClr val="dk1"/>
              </a:solidFill>
              <a:effectLst/>
              <a:latin typeface="+mn-lt"/>
              <a:ea typeface="+mn-ea"/>
              <a:cs typeface="+mn-cs"/>
            </a:rPr>
            <a:t>％となった。</a:t>
          </a:r>
          <a:r>
            <a:rPr kumimoji="1" lang="en-US" altLang="ja-JP" sz="1200">
              <a:solidFill>
                <a:schemeClr val="dk1"/>
              </a:solidFill>
              <a:effectLst/>
              <a:latin typeface="+mn-lt"/>
              <a:ea typeface="+mn-ea"/>
              <a:cs typeface="+mn-cs"/>
            </a:rPr>
            <a:t/>
          </a:r>
          <a:br>
            <a:rPr kumimoji="1" lang="en-US" altLang="ja-JP" sz="1200">
              <a:solidFill>
                <a:schemeClr val="dk1"/>
              </a:solidFill>
              <a:effectLst/>
              <a:latin typeface="+mn-lt"/>
              <a:ea typeface="+mn-ea"/>
              <a:cs typeface="+mn-cs"/>
            </a:rPr>
          </a:br>
          <a:r>
            <a:rPr kumimoji="1" lang="ja-JP" altLang="en-US" sz="1200">
              <a:solidFill>
                <a:schemeClr val="dk1"/>
              </a:solidFill>
              <a:effectLst/>
              <a:latin typeface="+mn-lt"/>
              <a:ea typeface="+mn-ea"/>
              <a:cs typeface="+mn-cs"/>
            </a:rPr>
            <a:t>　比率増加の主な要因は、令和</a:t>
          </a:r>
          <a:r>
            <a:rPr kumimoji="1" lang="en-US" altLang="ja-JP" sz="1200">
              <a:solidFill>
                <a:schemeClr val="dk1"/>
              </a:solidFill>
              <a:effectLst/>
              <a:latin typeface="+mn-lt"/>
              <a:ea typeface="+mn-ea"/>
              <a:cs typeface="+mn-cs"/>
            </a:rPr>
            <a:t>2</a:t>
          </a:r>
          <a:r>
            <a:rPr kumimoji="1" lang="ja-JP" altLang="en-US" sz="1200">
              <a:solidFill>
                <a:schemeClr val="dk1"/>
              </a:solidFill>
              <a:effectLst/>
              <a:latin typeface="+mn-lt"/>
              <a:ea typeface="+mn-ea"/>
              <a:cs typeface="+mn-cs"/>
            </a:rPr>
            <a:t>年度の元利償還金が大幅に増加したことによる。</a:t>
          </a:r>
          <a:r>
            <a:rPr kumimoji="1" lang="en-US" altLang="ja-JP" sz="1200">
              <a:solidFill>
                <a:schemeClr val="dk1"/>
              </a:solidFill>
              <a:effectLst/>
              <a:latin typeface="+mn-lt"/>
              <a:ea typeface="+mn-ea"/>
              <a:cs typeface="+mn-cs"/>
            </a:rPr>
            <a:t/>
          </a:r>
          <a:br>
            <a:rPr kumimoji="1" lang="en-US" altLang="ja-JP" sz="1200">
              <a:solidFill>
                <a:schemeClr val="dk1"/>
              </a:solidFill>
              <a:effectLst/>
              <a:latin typeface="+mn-lt"/>
              <a:ea typeface="+mn-ea"/>
              <a:cs typeface="+mn-cs"/>
            </a:rPr>
          </a:br>
          <a:r>
            <a:rPr kumimoji="1" lang="ja-JP" altLang="ja-JP" sz="1200">
              <a:solidFill>
                <a:schemeClr val="dk1"/>
              </a:solidFill>
              <a:effectLst/>
              <a:latin typeface="+mn-lt"/>
              <a:ea typeface="+mn-ea"/>
              <a:cs typeface="+mn-cs"/>
            </a:rPr>
            <a:t>　</a:t>
          </a:r>
          <a:r>
            <a:rPr kumimoji="1" lang="ja-JP" altLang="en-US" sz="1200">
              <a:solidFill>
                <a:schemeClr val="dk1"/>
              </a:solidFill>
              <a:effectLst/>
              <a:latin typeface="+mn-lt"/>
              <a:ea typeface="+mn-ea"/>
              <a:cs typeface="+mn-cs"/>
            </a:rPr>
            <a:t>今後も</a:t>
          </a:r>
          <a:r>
            <a:rPr kumimoji="1" lang="ja-JP" altLang="ja-JP" sz="1200">
              <a:solidFill>
                <a:schemeClr val="dk1"/>
              </a:solidFill>
              <a:effectLst/>
              <a:latin typeface="+mn-lt"/>
              <a:ea typeface="+mn-ea"/>
              <a:cs typeface="+mn-cs"/>
            </a:rPr>
            <a:t>新庁舎建設</a:t>
          </a:r>
          <a:r>
            <a:rPr kumimoji="1" lang="ja-JP" altLang="en-US" sz="1200">
              <a:solidFill>
                <a:schemeClr val="dk1"/>
              </a:solidFill>
              <a:effectLst/>
              <a:latin typeface="+mn-lt"/>
              <a:ea typeface="+mn-ea"/>
              <a:cs typeface="+mn-cs"/>
            </a:rPr>
            <a:t>事業実施に伴う起債発行により</a:t>
          </a:r>
          <a:r>
            <a:rPr kumimoji="1" lang="ja-JP" altLang="ja-JP" sz="1200">
              <a:solidFill>
                <a:schemeClr val="dk1"/>
              </a:solidFill>
              <a:effectLst/>
              <a:latin typeface="+mn-lt"/>
              <a:ea typeface="+mn-ea"/>
              <a:cs typeface="+mn-cs"/>
            </a:rPr>
            <a:t>、公債費の増加</a:t>
          </a:r>
          <a:r>
            <a:rPr kumimoji="1" lang="ja-JP" altLang="en-US" sz="1200">
              <a:solidFill>
                <a:schemeClr val="dk1"/>
              </a:solidFill>
              <a:effectLst/>
              <a:latin typeface="+mn-lt"/>
              <a:ea typeface="+mn-ea"/>
              <a:cs typeface="+mn-cs"/>
            </a:rPr>
            <a:t>する</a:t>
          </a:r>
          <a:r>
            <a:rPr kumimoji="1" lang="ja-JP" altLang="ja-JP" sz="1200">
              <a:solidFill>
                <a:schemeClr val="dk1"/>
              </a:solidFill>
              <a:effectLst/>
              <a:latin typeface="+mn-lt"/>
              <a:ea typeface="+mn-ea"/>
              <a:cs typeface="+mn-cs"/>
            </a:rPr>
            <a:t>見込</a:t>
          </a:r>
          <a:r>
            <a:rPr kumimoji="1" lang="ja-JP" altLang="en-US" sz="1200">
              <a:solidFill>
                <a:schemeClr val="dk1"/>
              </a:solidFill>
              <a:effectLst/>
              <a:latin typeface="+mn-lt"/>
              <a:ea typeface="+mn-ea"/>
              <a:cs typeface="+mn-cs"/>
            </a:rPr>
            <a:t>み</a:t>
          </a:r>
          <a:r>
            <a:rPr kumimoji="1" lang="ja-JP" altLang="ja-JP" sz="1200">
              <a:solidFill>
                <a:schemeClr val="dk1"/>
              </a:solidFill>
              <a:effectLst/>
              <a:latin typeface="+mn-lt"/>
              <a:ea typeface="+mn-ea"/>
              <a:cs typeface="+mn-cs"/>
            </a:rPr>
            <a:t>。</a:t>
          </a:r>
          <a:endParaRPr kumimoji="1" lang="en-US" altLang="ja-JP" sz="1200">
            <a:solidFill>
              <a:schemeClr val="dk1"/>
            </a:solidFill>
            <a:effectLst/>
            <a:latin typeface="+mn-lt"/>
            <a:ea typeface="+mn-ea"/>
            <a:cs typeface="+mn-cs"/>
          </a:endParaRPr>
        </a:p>
        <a:p>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地方債の発行に際しては、交付税措置や利率の多寡等を判断材料とし、有利なものを選定するよう努める。</a:t>
          </a:r>
          <a:endParaRPr lang="ja-JP" altLang="ja-JP" sz="1600">
            <a:effectLst/>
          </a:endParaRP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0" name="テキスト ボックス 369"/>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115570</xdr:rowOff>
    </xdr:from>
    <xdr:to>
      <xdr:col>81</xdr:col>
      <xdr:colOff>44450</xdr:colOff>
      <xdr:row>45</xdr:row>
      <xdr:rowOff>90170</xdr:rowOff>
    </xdr:to>
    <xdr:cxnSp macro="">
      <xdr:nvCxnSpPr>
        <xdr:cNvPr id="373" name="直線コネクタ 372"/>
        <xdr:cNvCxnSpPr/>
      </xdr:nvCxnSpPr>
      <xdr:spPr>
        <a:xfrm flipV="1">
          <a:off x="17018000" y="6116320"/>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62247</xdr:rowOff>
    </xdr:from>
    <xdr:ext cx="762000" cy="259045"/>
    <xdr:sp macro="" textlink="">
      <xdr:nvSpPr>
        <xdr:cNvPr id="374" name="公債費負担の状況最小値テキスト"/>
        <xdr:cNvSpPr txBox="1"/>
      </xdr:nvSpPr>
      <xdr:spPr>
        <a:xfrm>
          <a:off x="17106900" y="777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90170</xdr:rowOff>
    </xdr:from>
    <xdr:to>
      <xdr:col>81</xdr:col>
      <xdr:colOff>133350</xdr:colOff>
      <xdr:row>45</xdr:row>
      <xdr:rowOff>90170</xdr:rowOff>
    </xdr:to>
    <xdr:cxnSp macro="">
      <xdr:nvCxnSpPr>
        <xdr:cNvPr id="375" name="直線コネクタ 374"/>
        <xdr:cNvCxnSpPr/>
      </xdr:nvCxnSpPr>
      <xdr:spPr>
        <a:xfrm>
          <a:off x="16929100" y="780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30497</xdr:rowOff>
    </xdr:from>
    <xdr:ext cx="762000" cy="259045"/>
    <xdr:sp macro="" textlink="">
      <xdr:nvSpPr>
        <xdr:cNvPr id="376" name="公債費負担の状況最大値テキスト"/>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115570</xdr:rowOff>
    </xdr:from>
    <xdr:to>
      <xdr:col>81</xdr:col>
      <xdr:colOff>133350</xdr:colOff>
      <xdr:row>35</xdr:row>
      <xdr:rowOff>115570</xdr:rowOff>
    </xdr:to>
    <xdr:cxnSp macro="">
      <xdr:nvCxnSpPr>
        <xdr:cNvPr id="377" name="直線コネクタ 376"/>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151384</xdr:rowOff>
    </xdr:from>
    <xdr:to>
      <xdr:col>81</xdr:col>
      <xdr:colOff>44450</xdr:colOff>
      <xdr:row>39</xdr:row>
      <xdr:rowOff>8890</xdr:rowOff>
    </xdr:to>
    <xdr:cxnSp macro="">
      <xdr:nvCxnSpPr>
        <xdr:cNvPr id="378" name="直線コネクタ 377"/>
        <xdr:cNvCxnSpPr/>
      </xdr:nvCxnSpPr>
      <xdr:spPr>
        <a:xfrm>
          <a:off x="16179800" y="6666484"/>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113555</xdr:rowOff>
    </xdr:from>
    <xdr:ext cx="762000" cy="259045"/>
    <xdr:sp macro="" textlink="">
      <xdr:nvSpPr>
        <xdr:cNvPr id="379" name="公債費負担の状況平均値テキスト"/>
        <xdr:cNvSpPr txBox="1"/>
      </xdr:nvSpPr>
      <xdr:spPr>
        <a:xfrm>
          <a:off x="17106900" y="6800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141478</xdr:rowOff>
    </xdr:from>
    <xdr:to>
      <xdr:col>81</xdr:col>
      <xdr:colOff>95250</xdr:colOff>
      <xdr:row>40</xdr:row>
      <xdr:rowOff>71628</xdr:rowOff>
    </xdr:to>
    <xdr:sp macro="" textlink="">
      <xdr:nvSpPr>
        <xdr:cNvPr id="380" name="フローチャート: 判断 379"/>
        <xdr:cNvSpPr/>
      </xdr:nvSpPr>
      <xdr:spPr>
        <a:xfrm>
          <a:off x="16967200" y="682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151384</xdr:rowOff>
    </xdr:from>
    <xdr:to>
      <xdr:col>77</xdr:col>
      <xdr:colOff>44450</xdr:colOff>
      <xdr:row>39</xdr:row>
      <xdr:rowOff>8890</xdr:rowOff>
    </xdr:to>
    <xdr:cxnSp macro="">
      <xdr:nvCxnSpPr>
        <xdr:cNvPr id="381" name="直線コネクタ 380"/>
        <xdr:cNvCxnSpPr/>
      </xdr:nvCxnSpPr>
      <xdr:spPr>
        <a:xfrm flipV="1">
          <a:off x="15290800" y="6666484"/>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160782</xdr:rowOff>
    </xdr:from>
    <xdr:to>
      <xdr:col>77</xdr:col>
      <xdr:colOff>95250</xdr:colOff>
      <xdr:row>40</xdr:row>
      <xdr:rowOff>90932</xdr:rowOff>
    </xdr:to>
    <xdr:sp macro="" textlink="">
      <xdr:nvSpPr>
        <xdr:cNvPr id="382" name="フローチャート: 判断 381"/>
        <xdr:cNvSpPr/>
      </xdr:nvSpPr>
      <xdr:spPr>
        <a:xfrm>
          <a:off x="161290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75709</xdr:rowOff>
    </xdr:from>
    <xdr:ext cx="736600" cy="259045"/>
    <xdr:sp macro="" textlink="">
      <xdr:nvSpPr>
        <xdr:cNvPr id="383" name="テキスト ボックス 382"/>
        <xdr:cNvSpPr txBox="1"/>
      </xdr:nvSpPr>
      <xdr:spPr>
        <a:xfrm>
          <a:off x="15798800" y="6933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8890</xdr:rowOff>
    </xdr:from>
    <xdr:to>
      <xdr:col>72</xdr:col>
      <xdr:colOff>203200</xdr:colOff>
      <xdr:row>39</xdr:row>
      <xdr:rowOff>57150</xdr:rowOff>
    </xdr:to>
    <xdr:cxnSp macro="">
      <xdr:nvCxnSpPr>
        <xdr:cNvPr id="384" name="直線コネクタ 383"/>
        <xdr:cNvCxnSpPr/>
      </xdr:nvCxnSpPr>
      <xdr:spPr>
        <a:xfrm flipV="1">
          <a:off x="14401800" y="669544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18288</xdr:rowOff>
    </xdr:from>
    <xdr:to>
      <xdr:col>73</xdr:col>
      <xdr:colOff>44450</xdr:colOff>
      <xdr:row>40</xdr:row>
      <xdr:rowOff>119888</xdr:rowOff>
    </xdr:to>
    <xdr:sp macro="" textlink="">
      <xdr:nvSpPr>
        <xdr:cNvPr id="385" name="フローチャート: 判断 384"/>
        <xdr:cNvSpPr/>
      </xdr:nvSpPr>
      <xdr:spPr>
        <a:xfrm>
          <a:off x="15240000" y="687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104665</xdr:rowOff>
    </xdr:from>
    <xdr:ext cx="762000" cy="259045"/>
    <xdr:sp macro="" textlink="">
      <xdr:nvSpPr>
        <xdr:cNvPr id="386" name="テキスト ボックス 385"/>
        <xdr:cNvSpPr txBox="1"/>
      </xdr:nvSpPr>
      <xdr:spPr>
        <a:xfrm>
          <a:off x="14909800" y="696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57150</xdr:rowOff>
    </xdr:from>
    <xdr:to>
      <xdr:col>68</xdr:col>
      <xdr:colOff>152400</xdr:colOff>
      <xdr:row>39</xdr:row>
      <xdr:rowOff>134366</xdr:rowOff>
    </xdr:to>
    <xdr:cxnSp macro="">
      <xdr:nvCxnSpPr>
        <xdr:cNvPr id="387" name="直線コネクタ 386"/>
        <xdr:cNvCxnSpPr/>
      </xdr:nvCxnSpPr>
      <xdr:spPr>
        <a:xfrm flipV="1">
          <a:off x="13512800" y="6743700"/>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47244</xdr:rowOff>
    </xdr:from>
    <xdr:to>
      <xdr:col>68</xdr:col>
      <xdr:colOff>203200</xdr:colOff>
      <xdr:row>40</xdr:row>
      <xdr:rowOff>148844</xdr:rowOff>
    </xdr:to>
    <xdr:sp macro="" textlink="">
      <xdr:nvSpPr>
        <xdr:cNvPr id="388" name="フローチャート: 判断 387"/>
        <xdr:cNvSpPr/>
      </xdr:nvSpPr>
      <xdr:spPr>
        <a:xfrm>
          <a:off x="14351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133621</xdr:rowOff>
    </xdr:from>
    <xdr:ext cx="762000" cy="259045"/>
    <xdr:sp macro="" textlink="">
      <xdr:nvSpPr>
        <xdr:cNvPr id="389" name="テキスト ボックス 388"/>
        <xdr:cNvSpPr txBox="1"/>
      </xdr:nvSpPr>
      <xdr:spPr>
        <a:xfrm>
          <a:off x="14020800" y="699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76200</xdr:rowOff>
    </xdr:from>
    <xdr:to>
      <xdr:col>64</xdr:col>
      <xdr:colOff>152400</xdr:colOff>
      <xdr:row>41</xdr:row>
      <xdr:rowOff>6350</xdr:rowOff>
    </xdr:to>
    <xdr:sp macro="" textlink="">
      <xdr:nvSpPr>
        <xdr:cNvPr id="390" name="フローチャート: 判断 389"/>
        <xdr:cNvSpPr/>
      </xdr:nvSpPr>
      <xdr:spPr>
        <a:xfrm>
          <a:off x="13462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162577</xdr:rowOff>
    </xdr:from>
    <xdr:ext cx="762000" cy="259045"/>
    <xdr:sp macro="" textlink="">
      <xdr:nvSpPr>
        <xdr:cNvPr id="391" name="テキスト ボックス 390"/>
        <xdr:cNvSpPr txBox="1"/>
      </xdr:nvSpPr>
      <xdr:spPr>
        <a:xfrm>
          <a:off x="13131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2" name="テキスト ボックス 39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3" name="テキスト ボックス 39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4" name="テキスト ボックス 39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5" name="テキスト ボックス 39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6" name="テキスト ボックス 39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129540</xdr:rowOff>
    </xdr:from>
    <xdr:to>
      <xdr:col>81</xdr:col>
      <xdr:colOff>95250</xdr:colOff>
      <xdr:row>39</xdr:row>
      <xdr:rowOff>59690</xdr:rowOff>
    </xdr:to>
    <xdr:sp macro="" textlink="">
      <xdr:nvSpPr>
        <xdr:cNvPr id="397" name="楕円 396"/>
        <xdr:cNvSpPr/>
      </xdr:nvSpPr>
      <xdr:spPr>
        <a:xfrm>
          <a:off x="169672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146067</xdr:rowOff>
    </xdr:from>
    <xdr:ext cx="762000" cy="259045"/>
    <xdr:sp macro="" textlink="">
      <xdr:nvSpPr>
        <xdr:cNvPr id="398" name="公債費負担の状況該当値テキスト"/>
        <xdr:cNvSpPr txBox="1"/>
      </xdr:nvSpPr>
      <xdr:spPr>
        <a:xfrm>
          <a:off x="17106900" y="648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100584</xdr:rowOff>
    </xdr:from>
    <xdr:to>
      <xdr:col>77</xdr:col>
      <xdr:colOff>95250</xdr:colOff>
      <xdr:row>39</xdr:row>
      <xdr:rowOff>30734</xdr:rowOff>
    </xdr:to>
    <xdr:sp macro="" textlink="">
      <xdr:nvSpPr>
        <xdr:cNvPr id="399" name="楕円 398"/>
        <xdr:cNvSpPr/>
      </xdr:nvSpPr>
      <xdr:spPr>
        <a:xfrm>
          <a:off x="16129000" y="661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40911</xdr:rowOff>
    </xdr:from>
    <xdr:ext cx="736600" cy="259045"/>
    <xdr:sp macro="" textlink="">
      <xdr:nvSpPr>
        <xdr:cNvPr id="400" name="テキスト ボックス 399"/>
        <xdr:cNvSpPr txBox="1"/>
      </xdr:nvSpPr>
      <xdr:spPr>
        <a:xfrm>
          <a:off x="15798800" y="6384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129540</xdr:rowOff>
    </xdr:from>
    <xdr:to>
      <xdr:col>73</xdr:col>
      <xdr:colOff>44450</xdr:colOff>
      <xdr:row>39</xdr:row>
      <xdr:rowOff>59690</xdr:rowOff>
    </xdr:to>
    <xdr:sp macro="" textlink="">
      <xdr:nvSpPr>
        <xdr:cNvPr id="401" name="楕円 400"/>
        <xdr:cNvSpPr/>
      </xdr:nvSpPr>
      <xdr:spPr>
        <a:xfrm>
          <a:off x="152400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69867</xdr:rowOff>
    </xdr:from>
    <xdr:ext cx="762000" cy="259045"/>
    <xdr:sp macro="" textlink="">
      <xdr:nvSpPr>
        <xdr:cNvPr id="402" name="テキスト ボックス 401"/>
        <xdr:cNvSpPr txBox="1"/>
      </xdr:nvSpPr>
      <xdr:spPr>
        <a:xfrm>
          <a:off x="14909800" y="641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6350</xdr:rowOff>
    </xdr:from>
    <xdr:to>
      <xdr:col>68</xdr:col>
      <xdr:colOff>203200</xdr:colOff>
      <xdr:row>39</xdr:row>
      <xdr:rowOff>107950</xdr:rowOff>
    </xdr:to>
    <xdr:sp macro="" textlink="">
      <xdr:nvSpPr>
        <xdr:cNvPr id="403" name="楕円 402"/>
        <xdr:cNvSpPr/>
      </xdr:nvSpPr>
      <xdr:spPr>
        <a:xfrm>
          <a:off x="14351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118127</xdr:rowOff>
    </xdr:from>
    <xdr:ext cx="762000" cy="259045"/>
    <xdr:sp macro="" textlink="">
      <xdr:nvSpPr>
        <xdr:cNvPr id="404" name="テキスト ボックス 403"/>
        <xdr:cNvSpPr txBox="1"/>
      </xdr:nvSpPr>
      <xdr:spPr>
        <a:xfrm>
          <a:off x="14020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83566</xdr:rowOff>
    </xdr:from>
    <xdr:to>
      <xdr:col>64</xdr:col>
      <xdr:colOff>152400</xdr:colOff>
      <xdr:row>40</xdr:row>
      <xdr:rowOff>13716</xdr:rowOff>
    </xdr:to>
    <xdr:sp macro="" textlink="">
      <xdr:nvSpPr>
        <xdr:cNvPr id="405" name="楕円 404"/>
        <xdr:cNvSpPr/>
      </xdr:nvSpPr>
      <xdr:spPr>
        <a:xfrm>
          <a:off x="13462000" y="677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23893</xdr:rowOff>
    </xdr:from>
    <xdr:ext cx="762000" cy="259045"/>
    <xdr:sp macro="" textlink="">
      <xdr:nvSpPr>
        <xdr:cNvPr id="406" name="テキスト ボックス 405"/>
        <xdr:cNvSpPr txBox="1"/>
      </xdr:nvSpPr>
      <xdr:spPr>
        <a:xfrm>
          <a:off x="13131800" y="653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7" name="正方形/長方形 40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8" name="テキスト ボックス 40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9" name="テキスト ボックス 40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0" name="正方形/長方形 40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1" name="正方形/長方形 41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2" name="正方形/長方形 41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3" name="正方形/長方形 41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4" name="正方形/長方形 41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5" name="正方形/長方形 41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6" name="正方形/長方形 41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7" name="正方形/長方形 41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8" name="正方形/長方形 41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9" name="テキスト ボックス 41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将来負担比率は、前年度から</a:t>
          </a:r>
          <a:r>
            <a:rPr kumimoji="1" lang="en-US" altLang="ja-JP" sz="1200">
              <a:solidFill>
                <a:schemeClr val="dk1"/>
              </a:solidFill>
              <a:effectLst/>
              <a:latin typeface="+mn-lt"/>
              <a:ea typeface="+mn-ea"/>
              <a:cs typeface="+mn-cs"/>
            </a:rPr>
            <a:t>13.7</a:t>
          </a:r>
          <a:r>
            <a:rPr kumimoji="1" lang="ja-JP" altLang="ja-JP" sz="1200">
              <a:solidFill>
                <a:schemeClr val="dk1"/>
              </a:solidFill>
              <a:effectLst/>
              <a:latin typeface="+mn-lt"/>
              <a:ea typeface="+mn-ea"/>
              <a:cs typeface="+mn-cs"/>
            </a:rPr>
            <a:t>ポイント増加して</a:t>
          </a:r>
          <a:r>
            <a:rPr kumimoji="1" lang="en-US" altLang="ja-JP" sz="1200">
              <a:solidFill>
                <a:schemeClr val="dk1"/>
              </a:solidFill>
              <a:effectLst/>
              <a:latin typeface="+mn-lt"/>
              <a:ea typeface="+mn-ea"/>
              <a:cs typeface="+mn-cs"/>
            </a:rPr>
            <a:t>36.9</a:t>
          </a:r>
          <a:r>
            <a:rPr kumimoji="1" lang="ja-JP" altLang="ja-JP" sz="1200">
              <a:solidFill>
                <a:schemeClr val="dk1"/>
              </a:solidFill>
              <a:effectLst/>
              <a:latin typeface="+mn-lt"/>
              <a:ea typeface="+mn-ea"/>
              <a:cs typeface="+mn-cs"/>
            </a:rPr>
            <a:t>％となった。その要因は、新庁舎建設に伴う地方債現在高の増加による。</a:t>
          </a:r>
          <a:r>
            <a:rPr kumimoji="1" lang="en-US" altLang="ja-JP" sz="1200">
              <a:solidFill>
                <a:schemeClr val="dk1"/>
              </a:solidFill>
              <a:effectLst/>
              <a:latin typeface="+mn-lt"/>
              <a:ea typeface="+mn-ea"/>
              <a:cs typeface="+mn-cs"/>
            </a:rPr>
            <a:t/>
          </a:r>
          <a:br>
            <a:rPr kumimoji="1" lang="en-US" altLang="ja-JP" sz="1200">
              <a:solidFill>
                <a:schemeClr val="dk1"/>
              </a:solidFill>
              <a:effectLst/>
              <a:latin typeface="+mn-lt"/>
              <a:ea typeface="+mn-ea"/>
              <a:cs typeface="+mn-cs"/>
            </a:rPr>
          </a:br>
          <a:r>
            <a:rPr kumimoji="1" lang="ja-JP" altLang="ja-JP" sz="1200">
              <a:solidFill>
                <a:schemeClr val="dk1"/>
              </a:solidFill>
              <a:effectLst/>
              <a:latin typeface="+mn-lt"/>
              <a:ea typeface="+mn-ea"/>
              <a:cs typeface="+mn-cs"/>
            </a:rPr>
            <a:t>　今後についても、新庁舎の建設や、次期ごみ処理施設の整備といった投資的経費の大幅な増加が見込まれるため、引き続き継続的な行財政改革を推進するとともに、計画的な地方債の発行に努める。</a:t>
          </a:r>
          <a:endParaRPr lang="ja-JP" altLang="ja-JP" sz="1600">
            <a:effectLst/>
          </a:endParaRPr>
        </a:p>
      </xdr:txBody>
    </xdr:sp>
    <xdr:clientData/>
  </xdr:twoCellAnchor>
  <xdr:oneCellAnchor>
    <xdr:from>
      <xdr:col>61</xdr:col>
      <xdr:colOff>6350</xdr:colOff>
      <xdr:row>10</xdr:row>
      <xdr:rowOff>63500</xdr:rowOff>
    </xdr:from>
    <xdr:ext cx="298543" cy="225703"/>
    <xdr:sp macro="" textlink="">
      <xdr:nvSpPr>
        <xdr:cNvPr id="420" name="テキスト ボックス 41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1" name="直線コネクタ 42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2" name="テキスト ボックス 42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3" name="直線コネクタ 422"/>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4" name="テキスト ボックス 423"/>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5" name="直線コネクタ 424"/>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6" name="テキスト ボックス 425"/>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7" name="直線コネクタ 426"/>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8" name="テキスト ボックス 427"/>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9" name="直線コネクタ 428"/>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0" name="テキスト ボックス 429"/>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1" name="直線コネクタ 430"/>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2" name="テキスト ボックス 431"/>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44154</xdr:rowOff>
    </xdr:to>
    <xdr:cxnSp macro="">
      <xdr:nvCxnSpPr>
        <xdr:cNvPr id="435" name="直線コネクタ 434"/>
        <xdr:cNvCxnSpPr/>
      </xdr:nvCxnSpPr>
      <xdr:spPr>
        <a:xfrm flipV="1">
          <a:off x="17018000" y="2370667"/>
          <a:ext cx="0" cy="14453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16231</xdr:rowOff>
    </xdr:from>
    <xdr:ext cx="762000" cy="259045"/>
    <xdr:sp macro="" textlink="">
      <xdr:nvSpPr>
        <xdr:cNvPr id="436" name="将来負担の状況最小値テキスト"/>
        <xdr:cNvSpPr txBox="1"/>
      </xdr:nvSpPr>
      <xdr:spPr>
        <a:xfrm>
          <a:off x="17106900" y="3788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44154</xdr:rowOff>
    </xdr:from>
    <xdr:to>
      <xdr:col>81</xdr:col>
      <xdr:colOff>133350</xdr:colOff>
      <xdr:row>22</xdr:row>
      <xdr:rowOff>44154</xdr:rowOff>
    </xdr:to>
    <xdr:cxnSp macro="">
      <xdr:nvCxnSpPr>
        <xdr:cNvPr id="437" name="直線コネクタ 436"/>
        <xdr:cNvCxnSpPr/>
      </xdr:nvCxnSpPr>
      <xdr:spPr>
        <a:xfrm>
          <a:off x="16929100" y="3816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38"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9" name="直線コネクタ 438"/>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156972</xdr:rowOff>
    </xdr:from>
    <xdr:to>
      <xdr:col>81</xdr:col>
      <xdr:colOff>44450</xdr:colOff>
      <xdr:row>15</xdr:row>
      <xdr:rowOff>95716</xdr:rowOff>
    </xdr:to>
    <xdr:cxnSp macro="">
      <xdr:nvCxnSpPr>
        <xdr:cNvPr id="440" name="直線コネクタ 439"/>
        <xdr:cNvCxnSpPr/>
      </xdr:nvCxnSpPr>
      <xdr:spPr>
        <a:xfrm>
          <a:off x="16179800" y="2557272"/>
          <a:ext cx="838200" cy="110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137981</xdr:rowOff>
    </xdr:from>
    <xdr:ext cx="762000" cy="259045"/>
    <xdr:sp macro="" textlink="">
      <xdr:nvSpPr>
        <xdr:cNvPr id="441" name="将来負担の状況平均値テキスト"/>
        <xdr:cNvSpPr txBox="1"/>
      </xdr:nvSpPr>
      <xdr:spPr>
        <a:xfrm>
          <a:off x="17106900" y="23668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121454</xdr:rowOff>
    </xdr:from>
    <xdr:to>
      <xdr:col>81</xdr:col>
      <xdr:colOff>95250</xdr:colOff>
      <xdr:row>15</xdr:row>
      <xdr:rowOff>51604</xdr:rowOff>
    </xdr:to>
    <xdr:sp macro="" textlink="">
      <xdr:nvSpPr>
        <xdr:cNvPr id="442" name="フローチャート: 判断 441"/>
        <xdr:cNvSpPr/>
      </xdr:nvSpPr>
      <xdr:spPr>
        <a:xfrm>
          <a:off x="16967200" y="2521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66887</xdr:rowOff>
    </xdr:from>
    <xdr:to>
      <xdr:col>77</xdr:col>
      <xdr:colOff>44450</xdr:colOff>
      <xdr:row>14</xdr:row>
      <xdr:rowOff>156972</xdr:rowOff>
    </xdr:to>
    <xdr:cxnSp macro="">
      <xdr:nvCxnSpPr>
        <xdr:cNvPr id="443" name="直線コネクタ 442"/>
        <xdr:cNvCxnSpPr/>
      </xdr:nvCxnSpPr>
      <xdr:spPr>
        <a:xfrm>
          <a:off x="15290800" y="2467187"/>
          <a:ext cx="889000" cy="90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124672</xdr:rowOff>
    </xdr:from>
    <xdr:to>
      <xdr:col>77</xdr:col>
      <xdr:colOff>95250</xdr:colOff>
      <xdr:row>15</xdr:row>
      <xdr:rowOff>54822</xdr:rowOff>
    </xdr:to>
    <xdr:sp macro="" textlink="">
      <xdr:nvSpPr>
        <xdr:cNvPr id="444" name="フローチャート: 判断 443"/>
        <xdr:cNvSpPr/>
      </xdr:nvSpPr>
      <xdr:spPr>
        <a:xfrm>
          <a:off x="16129000" y="252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39599</xdr:rowOff>
    </xdr:from>
    <xdr:ext cx="736600" cy="259045"/>
    <xdr:sp macro="" textlink="">
      <xdr:nvSpPr>
        <xdr:cNvPr id="445" name="テキスト ボックス 444"/>
        <xdr:cNvSpPr txBox="1"/>
      </xdr:nvSpPr>
      <xdr:spPr>
        <a:xfrm>
          <a:off x="15798800" y="2611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66887</xdr:rowOff>
    </xdr:from>
    <xdr:to>
      <xdr:col>72</xdr:col>
      <xdr:colOff>203200</xdr:colOff>
      <xdr:row>14</xdr:row>
      <xdr:rowOff>104690</xdr:rowOff>
    </xdr:to>
    <xdr:cxnSp macro="">
      <xdr:nvCxnSpPr>
        <xdr:cNvPr id="446" name="直線コネクタ 445"/>
        <xdr:cNvCxnSpPr/>
      </xdr:nvCxnSpPr>
      <xdr:spPr>
        <a:xfrm flipV="1">
          <a:off x="14401800" y="2467187"/>
          <a:ext cx="889000" cy="37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123063</xdr:rowOff>
    </xdr:from>
    <xdr:to>
      <xdr:col>73</xdr:col>
      <xdr:colOff>44450</xdr:colOff>
      <xdr:row>15</xdr:row>
      <xdr:rowOff>53213</xdr:rowOff>
    </xdr:to>
    <xdr:sp macro="" textlink="">
      <xdr:nvSpPr>
        <xdr:cNvPr id="447" name="フローチャート: 判断 446"/>
        <xdr:cNvSpPr/>
      </xdr:nvSpPr>
      <xdr:spPr>
        <a:xfrm>
          <a:off x="15240000" y="252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37990</xdr:rowOff>
    </xdr:from>
    <xdr:ext cx="762000" cy="259045"/>
    <xdr:sp macro="" textlink="">
      <xdr:nvSpPr>
        <xdr:cNvPr id="448" name="テキスト ボックス 447"/>
        <xdr:cNvSpPr txBox="1"/>
      </xdr:nvSpPr>
      <xdr:spPr>
        <a:xfrm>
          <a:off x="14909800" y="2609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104690</xdr:rowOff>
    </xdr:from>
    <xdr:to>
      <xdr:col>68</xdr:col>
      <xdr:colOff>152400</xdr:colOff>
      <xdr:row>14</xdr:row>
      <xdr:rowOff>169841</xdr:rowOff>
    </xdr:to>
    <xdr:cxnSp macro="">
      <xdr:nvCxnSpPr>
        <xdr:cNvPr id="449" name="直線コネクタ 448"/>
        <xdr:cNvCxnSpPr/>
      </xdr:nvCxnSpPr>
      <xdr:spPr>
        <a:xfrm flipV="1">
          <a:off x="13512800" y="2504990"/>
          <a:ext cx="889000" cy="65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171323</xdr:rowOff>
    </xdr:from>
    <xdr:to>
      <xdr:col>68</xdr:col>
      <xdr:colOff>203200</xdr:colOff>
      <xdr:row>15</xdr:row>
      <xdr:rowOff>101473</xdr:rowOff>
    </xdr:to>
    <xdr:sp macro="" textlink="">
      <xdr:nvSpPr>
        <xdr:cNvPr id="450" name="フローチャート: 判断 449"/>
        <xdr:cNvSpPr/>
      </xdr:nvSpPr>
      <xdr:spPr>
        <a:xfrm>
          <a:off x="14351000" y="257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86250</xdr:rowOff>
    </xdr:from>
    <xdr:ext cx="762000" cy="259045"/>
    <xdr:sp macro="" textlink="">
      <xdr:nvSpPr>
        <xdr:cNvPr id="451" name="テキスト ボックス 450"/>
        <xdr:cNvSpPr txBox="1"/>
      </xdr:nvSpPr>
      <xdr:spPr>
        <a:xfrm>
          <a:off x="14020800" y="2658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14351</xdr:rowOff>
    </xdr:from>
    <xdr:to>
      <xdr:col>64</xdr:col>
      <xdr:colOff>152400</xdr:colOff>
      <xdr:row>15</xdr:row>
      <xdr:rowOff>115951</xdr:rowOff>
    </xdr:to>
    <xdr:sp macro="" textlink="">
      <xdr:nvSpPr>
        <xdr:cNvPr id="452" name="フローチャート: 判断 451"/>
        <xdr:cNvSpPr/>
      </xdr:nvSpPr>
      <xdr:spPr>
        <a:xfrm>
          <a:off x="134620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100728</xdr:rowOff>
    </xdr:from>
    <xdr:ext cx="762000" cy="259045"/>
    <xdr:sp macro="" textlink="">
      <xdr:nvSpPr>
        <xdr:cNvPr id="453" name="テキスト ボックス 452"/>
        <xdr:cNvSpPr txBox="1"/>
      </xdr:nvSpPr>
      <xdr:spPr>
        <a:xfrm>
          <a:off x="13131800" y="2672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44916</xdr:rowOff>
    </xdr:from>
    <xdr:to>
      <xdr:col>81</xdr:col>
      <xdr:colOff>95250</xdr:colOff>
      <xdr:row>15</xdr:row>
      <xdr:rowOff>146516</xdr:rowOff>
    </xdr:to>
    <xdr:sp macro="" textlink="">
      <xdr:nvSpPr>
        <xdr:cNvPr id="459" name="楕円 458"/>
        <xdr:cNvSpPr/>
      </xdr:nvSpPr>
      <xdr:spPr>
        <a:xfrm>
          <a:off x="16967200" y="261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16993</xdr:rowOff>
    </xdr:from>
    <xdr:ext cx="762000" cy="259045"/>
    <xdr:sp macro="" textlink="">
      <xdr:nvSpPr>
        <xdr:cNvPr id="460" name="将来負担の状況該当値テキスト"/>
        <xdr:cNvSpPr txBox="1"/>
      </xdr:nvSpPr>
      <xdr:spPr>
        <a:xfrm>
          <a:off x="17106900" y="2588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106172</xdr:rowOff>
    </xdr:from>
    <xdr:to>
      <xdr:col>77</xdr:col>
      <xdr:colOff>95250</xdr:colOff>
      <xdr:row>15</xdr:row>
      <xdr:rowOff>36322</xdr:rowOff>
    </xdr:to>
    <xdr:sp macro="" textlink="">
      <xdr:nvSpPr>
        <xdr:cNvPr id="461" name="楕円 460"/>
        <xdr:cNvSpPr/>
      </xdr:nvSpPr>
      <xdr:spPr>
        <a:xfrm>
          <a:off x="16129000" y="250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46499</xdr:rowOff>
    </xdr:from>
    <xdr:ext cx="736600" cy="259045"/>
    <xdr:sp macro="" textlink="">
      <xdr:nvSpPr>
        <xdr:cNvPr id="462" name="テキスト ボックス 461"/>
        <xdr:cNvSpPr txBox="1"/>
      </xdr:nvSpPr>
      <xdr:spPr>
        <a:xfrm>
          <a:off x="15798800" y="2275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16087</xdr:rowOff>
    </xdr:from>
    <xdr:to>
      <xdr:col>73</xdr:col>
      <xdr:colOff>44450</xdr:colOff>
      <xdr:row>14</xdr:row>
      <xdr:rowOff>117687</xdr:rowOff>
    </xdr:to>
    <xdr:sp macro="" textlink="">
      <xdr:nvSpPr>
        <xdr:cNvPr id="463" name="楕円 462"/>
        <xdr:cNvSpPr/>
      </xdr:nvSpPr>
      <xdr:spPr>
        <a:xfrm>
          <a:off x="15240000" y="2416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127864</xdr:rowOff>
    </xdr:from>
    <xdr:ext cx="762000" cy="259045"/>
    <xdr:sp macro="" textlink="">
      <xdr:nvSpPr>
        <xdr:cNvPr id="464" name="テキスト ボックス 463"/>
        <xdr:cNvSpPr txBox="1"/>
      </xdr:nvSpPr>
      <xdr:spPr>
        <a:xfrm>
          <a:off x="14909800" y="2185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53890</xdr:rowOff>
    </xdr:from>
    <xdr:to>
      <xdr:col>68</xdr:col>
      <xdr:colOff>203200</xdr:colOff>
      <xdr:row>14</xdr:row>
      <xdr:rowOff>155490</xdr:rowOff>
    </xdr:to>
    <xdr:sp macro="" textlink="">
      <xdr:nvSpPr>
        <xdr:cNvPr id="465" name="楕円 464"/>
        <xdr:cNvSpPr/>
      </xdr:nvSpPr>
      <xdr:spPr>
        <a:xfrm>
          <a:off x="14351000" y="2454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165667</xdr:rowOff>
    </xdr:from>
    <xdr:ext cx="762000" cy="259045"/>
    <xdr:sp macro="" textlink="">
      <xdr:nvSpPr>
        <xdr:cNvPr id="466" name="テキスト ボックス 465"/>
        <xdr:cNvSpPr txBox="1"/>
      </xdr:nvSpPr>
      <xdr:spPr>
        <a:xfrm>
          <a:off x="14020800" y="2223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119041</xdr:rowOff>
    </xdr:from>
    <xdr:to>
      <xdr:col>64</xdr:col>
      <xdr:colOff>152400</xdr:colOff>
      <xdr:row>15</xdr:row>
      <xdr:rowOff>49191</xdr:rowOff>
    </xdr:to>
    <xdr:sp macro="" textlink="">
      <xdr:nvSpPr>
        <xdr:cNvPr id="467" name="楕円 466"/>
        <xdr:cNvSpPr/>
      </xdr:nvSpPr>
      <xdr:spPr>
        <a:xfrm>
          <a:off x="13462000" y="2519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59368</xdr:rowOff>
    </xdr:from>
    <xdr:ext cx="762000" cy="259045"/>
    <xdr:sp macro="" textlink="">
      <xdr:nvSpPr>
        <xdr:cNvPr id="468" name="テキスト ボックス 467"/>
        <xdr:cNvSpPr txBox="1"/>
      </xdr:nvSpPr>
      <xdr:spPr>
        <a:xfrm>
          <a:off x="13131800" y="2288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岐阜県羽島市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67,595
66,178
53.66
31,519,074
30,781,507
616,300
13,784,755
20,045,019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36.9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類似団体内平均値を</a:t>
          </a:r>
          <a:r>
            <a:rPr kumimoji="1" lang="ja-JP" altLang="en-US" sz="1200">
              <a:solidFill>
                <a:schemeClr val="dk1"/>
              </a:solidFill>
              <a:effectLst/>
              <a:latin typeface="+mn-lt"/>
              <a:ea typeface="+mn-ea"/>
              <a:cs typeface="+mn-cs"/>
            </a:rPr>
            <a:t>下</a:t>
          </a:r>
          <a:r>
            <a:rPr kumimoji="1" lang="ja-JP" altLang="ja-JP" sz="1200">
              <a:solidFill>
                <a:schemeClr val="dk1"/>
              </a:solidFill>
              <a:effectLst/>
              <a:latin typeface="+mn-lt"/>
              <a:ea typeface="+mn-ea"/>
              <a:cs typeface="+mn-cs"/>
            </a:rPr>
            <a:t>回る傾向が続いている。</a:t>
          </a:r>
          <a:r>
            <a:rPr kumimoji="1" lang="en-US" altLang="ja-JP" sz="1200">
              <a:solidFill>
                <a:schemeClr val="dk1"/>
              </a:solidFill>
              <a:effectLst/>
              <a:latin typeface="+mn-lt"/>
              <a:ea typeface="+mn-ea"/>
              <a:cs typeface="+mn-cs"/>
            </a:rPr>
            <a:t/>
          </a:r>
          <a:br>
            <a:rPr kumimoji="1" lang="en-US" altLang="ja-JP" sz="1200">
              <a:solidFill>
                <a:schemeClr val="dk1"/>
              </a:solidFill>
              <a:effectLst/>
              <a:latin typeface="+mn-lt"/>
              <a:ea typeface="+mn-ea"/>
              <a:cs typeface="+mn-cs"/>
            </a:rPr>
          </a:br>
          <a:r>
            <a:rPr kumimoji="1" lang="ja-JP" altLang="ja-JP" sz="1200">
              <a:solidFill>
                <a:schemeClr val="dk1"/>
              </a:solidFill>
              <a:effectLst/>
              <a:latin typeface="+mn-lt"/>
              <a:ea typeface="+mn-ea"/>
              <a:cs typeface="+mn-cs"/>
            </a:rPr>
            <a:t>　これまで退職者補充の抑制、計画的な新規採用等により定員管理の数値目標を上回る水準で達成している。</a:t>
          </a:r>
          <a:endParaRPr lang="ja-JP" altLang="ja-JP" sz="1600">
            <a:effectLst/>
          </a:endParaRPr>
        </a:p>
        <a:p>
          <a:r>
            <a:rPr kumimoji="1" lang="ja-JP" altLang="ja-JP" sz="1200">
              <a:solidFill>
                <a:schemeClr val="dk1"/>
              </a:solidFill>
              <a:effectLst/>
              <a:latin typeface="+mn-lt"/>
              <a:ea typeface="+mn-ea"/>
              <a:cs typeface="+mn-cs"/>
            </a:rPr>
            <a:t>　令和</a:t>
          </a:r>
          <a:r>
            <a:rPr kumimoji="1" lang="en-US" altLang="ja-JP" sz="1200">
              <a:solidFill>
                <a:schemeClr val="dk1"/>
              </a:solidFill>
              <a:effectLst/>
              <a:latin typeface="+mn-lt"/>
              <a:ea typeface="+mn-ea"/>
              <a:cs typeface="+mn-cs"/>
            </a:rPr>
            <a:t>2</a:t>
          </a:r>
          <a:r>
            <a:rPr kumimoji="1" lang="ja-JP" altLang="ja-JP" sz="1200">
              <a:solidFill>
                <a:schemeClr val="dk1"/>
              </a:solidFill>
              <a:effectLst/>
              <a:latin typeface="+mn-lt"/>
              <a:ea typeface="+mn-ea"/>
              <a:cs typeface="+mn-cs"/>
            </a:rPr>
            <a:t>年度から</a:t>
          </a:r>
          <a:r>
            <a:rPr kumimoji="1" lang="ja-JP" altLang="en-US" sz="1200">
              <a:solidFill>
                <a:schemeClr val="dk1"/>
              </a:solidFill>
              <a:effectLst/>
              <a:latin typeface="+mn-lt"/>
              <a:ea typeface="+mn-ea"/>
              <a:cs typeface="+mn-cs"/>
            </a:rPr>
            <a:t>会計年度任用職員制度の導入され、人件費の割合が増加するものの、</a:t>
          </a:r>
          <a:r>
            <a:rPr kumimoji="1" lang="ja-JP" altLang="ja-JP" sz="1200">
              <a:solidFill>
                <a:schemeClr val="dk1"/>
              </a:solidFill>
              <a:effectLst/>
              <a:latin typeface="+mn-lt"/>
              <a:ea typeface="+mn-ea"/>
              <a:cs typeface="+mn-cs"/>
            </a:rPr>
            <a:t>財政の「安定化対策」に伴う職員の給与削減により、</a:t>
          </a:r>
          <a:r>
            <a:rPr kumimoji="1" lang="ja-JP" altLang="en-US" sz="1200">
              <a:solidFill>
                <a:schemeClr val="dk1"/>
              </a:solidFill>
              <a:effectLst/>
              <a:latin typeface="+mn-lt"/>
              <a:ea typeface="+mn-ea"/>
              <a:cs typeface="+mn-cs"/>
            </a:rPr>
            <a:t>微増となった。</a:t>
          </a:r>
          <a:endParaRPr lang="ja-JP" altLang="ja-JP" sz="16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113284</xdr:rowOff>
    </xdr:from>
    <xdr:to>
      <xdr:col>24</xdr:col>
      <xdr:colOff>25400</xdr:colOff>
      <xdr:row>41</xdr:row>
      <xdr:rowOff>124714</xdr:rowOff>
    </xdr:to>
    <xdr:cxnSp macro="">
      <xdr:nvCxnSpPr>
        <xdr:cNvPr id="59" name="直線コネクタ 58"/>
        <xdr:cNvCxnSpPr/>
      </xdr:nvCxnSpPr>
      <xdr:spPr>
        <a:xfrm flipV="1">
          <a:off x="4826000" y="5599684"/>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96791</xdr:rowOff>
    </xdr:from>
    <xdr:ext cx="762000" cy="259045"/>
    <xdr:sp macro="" textlink="">
      <xdr:nvSpPr>
        <xdr:cNvPr id="60" name="人件費最小値テキスト"/>
        <xdr:cNvSpPr txBox="1"/>
      </xdr:nvSpPr>
      <xdr:spPr>
        <a:xfrm>
          <a:off x="4914900" y="7126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124714</xdr:rowOff>
    </xdr:from>
    <xdr:to>
      <xdr:col>24</xdr:col>
      <xdr:colOff>114300</xdr:colOff>
      <xdr:row>41</xdr:row>
      <xdr:rowOff>124714</xdr:rowOff>
    </xdr:to>
    <xdr:cxnSp macro="">
      <xdr:nvCxnSpPr>
        <xdr:cNvPr id="61" name="直線コネクタ 60"/>
        <xdr:cNvCxnSpPr/>
      </xdr:nvCxnSpPr>
      <xdr:spPr>
        <a:xfrm>
          <a:off x="4737100" y="7154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28211</xdr:rowOff>
    </xdr:from>
    <xdr:ext cx="762000" cy="259045"/>
    <xdr:sp macro="" textlink="">
      <xdr:nvSpPr>
        <xdr:cNvPr id="62" name="人件費最大値テキスト"/>
        <xdr:cNvSpPr txBox="1"/>
      </xdr:nvSpPr>
      <xdr:spPr>
        <a:xfrm>
          <a:off x="4914900" y="5343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113284</xdr:rowOff>
    </xdr:from>
    <xdr:to>
      <xdr:col>24</xdr:col>
      <xdr:colOff>114300</xdr:colOff>
      <xdr:row>32</xdr:row>
      <xdr:rowOff>113284</xdr:rowOff>
    </xdr:to>
    <xdr:cxnSp macro="">
      <xdr:nvCxnSpPr>
        <xdr:cNvPr id="63" name="直線コネクタ 62"/>
        <xdr:cNvCxnSpPr/>
      </xdr:nvCxnSpPr>
      <xdr:spPr>
        <a:xfrm>
          <a:off x="4737100" y="5599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8128</xdr:rowOff>
    </xdr:from>
    <xdr:to>
      <xdr:col>24</xdr:col>
      <xdr:colOff>25400</xdr:colOff>
      <xdr:row>34</xdr:row>
      <xdr:rowOff>53848</xdr:rowOff>
    </xdr:to>
    <xdr:cxnSp macro="">
      <xdr:nvCxnSpPr>
        <xdr:cNvPr id="64" name="直線コネクタ 63"/>
        <xdr:cNvCxnSpPr/>
      </xdr:nvCxnSpPr>
      <xdr:spPr>
        <a:xfrm>
          <a:off x="3987800" y="5837428"/>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123715</xdr:rowOff>
    </xdr:from>
    <xdr:ext cx="762000" cy="259045"/>
    <xdr:sp macro="" textlink="">
      <xdr:nvSpPr>
        <xdr:cNvPr id="65" name="人件費平均値テキスト"/>
        <xdr:cNvSpPr txBox="1"/>
      </xdr:nvSpPr>
      <xdr:spPr>
        <a:xfrm>
          <a:off x="4914900" y="61244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151638</xdr:rowOff>
    </xdr:from>
    <xdr:to>
      <xdr:col>24</xdr:col>
      <xdr:colOff>76200</xdr:colOff>
      <xdr:row>36</xdr:row>
      <xdr:rowOff>81788</xdr:rowOff>
    </xdr:to>
    <xdr:sp macro="" textlink="">
      <xdr:nvSpPr>
        <xdr:cNvPr id="66" name="フローチャート: 判断 65"/>
        <xdr:cNvSpPr/>
      </xdr:nvSpPr>
      <xdr:spPr>
        <a:xfrm>
          <a:off x="47752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8128</xdr:rowOff>
    </xdr:from>
    <xdr:to>
      <xdr:col>19</xdr:col>
      <xdr:colOff>187325</xdr:colOff>
      <xdr:row>34</xdr:row>
      <xdr:rowOff>35560</xdr:rowOff>
    </xdr:to>
    <xdr:cxnSp macro="">
      <xdr:nvCxnSpPr>
        <xdr:cNvPr id="67" name="直線コネクタ 66"/>
        <xdr:cNvCxnSpPr/>
      </xdr:nvCxnSpPr>
      <xdr:spPr>
        <a:xfrm flipV="1">
          <a:off x="3098800" y="583742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94488</xdr:rowOff>
    </xdr:from>
    <xdr:to>
      <xdr:col>20</xdr:col>
      <xdr:colOff>38100</xdr:colOff>
      <xdr:row>35</xdr:row>
      <xdr:rowOff>24638</xdr:rowOff>
    </xdr:to>
    <xdr:sp macro="" textlink="">
      <xdr:nvSpPr>
        <xdr:cNvPr id="68" name="フローチャート: 判断 67"/>
        <xdr:cNvSpPr/>
      </xdr:nvSpPr>
      <xdr:spPr>
        <a:xfrm>
          <a:off x="3937000" y="5923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9415</xdr:rowOff>
    </xdr:from>
    <xdr:ext cx="736600" cy="259045"/>
    <xdr:sp macro="" textlink="">
      <xdr:nvSpPr>
        <xdr:cNvPr id="69" name="テキスト ボックス 68"/>
        <xdr:cNvSpPr txBox="1"/>
      </xdr:nvSpPr>
      <xdr:spPr>
        <a:xfrm>
          <a:off x="3606800" y="60101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8128</xdr:rowOff>
    </xdr:from>
    <xdr:to>
      <xdr:col>15</xdr:col>
      <xdr:colOff>98425</xdr:colOff>
      <xdr:row>34</xdr:row>
      <xdr:rowOff>35560</xdr:rowOff>
    </xdr:to>
    <xdr:cxnSp macro="">
      <xdr:nvCxnSpPr>
        <xdr:cNvPr id="70" name="直線コネクタ 69"/>
        <xdr:cNvCxnSpPr/>
      </xdr:nvCxnSpPr>
      <xdr:spPr>
        <a:xfrm>
          <a:off x="2209800" y="583742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94488</xdr:rowOff>
    </xdr:from>
    <xdr:to>
      <xdr:col>15</xdr:col>
      <xdr:colOff>149225</xdr:colOff>
      <xdr:row>35</xdr:row>
      <xdr:rowOff>24638</xdr:rowOff>
    </xdr:to>
    <xdr:sp macro="" textlink="">
      <xdr:nvSpPr>
        <xdr:cNvPr id="71" name="フローチャート: 判断 70"/>
        <xdr:cNvSpPr/>
      </xdr:nvSpPr>
      <xdr:spPr>
        <a:xfrm>
          <a:off x="3048000" y="5923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9415</xdr:rowOff>
    </xdr:from>
    <xdr:ext cx="762000" cy="259045"/>
    <xdr:sp macro="" textlink="">
      <xdr:nvSpPr>
        <xdr:cNvPr id="72" name="テキスト ボックス 71"/>
        <xdr:cNvSpPr txBox="1"/>
      </xdr:nvSpPr>
      <xdr:spPr>
        <a:xfrm>
          <a:off x="2717800" y="6010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170434</xdr:rowOff>
    </xdr:from>
    <xdr:to>
      <xdr:col>11</xdr:col>
      <xdr:colOff>9525</xdr:colOff>
      <xdr:row>34</xdr:row>
      <xdr:rowOff>8128</xdr:rowOff>
    </xdr:to>
    <xdr:cxnSp macro="">
      <xdr:nvCxnSpPr>
        <xdr:cNvPr id="73" name="直線コネクタ 72"/>
        <xdr:cNvCxnSpPr/>
      </xdr:nvCxnSpPr>
      <xdr:spPr>
        <a:xfrm>
          <a:off x="1320800" y="582828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94488</xdr:rowOff>
    </xdr:from>
    <xdr:to>
      <xdr:col>11</xdr:col>
      <xdr:colOff>60325</xdr:colOff>
      <xdr:row>35</xdr:row>
      <xdr:rowOff>24638</xdr:rowOff>
    </xdr:to>
    <xdr:sp macro="" textlink="">
      <xdr:nvSpPr>
        <xdr:cNvPr id="74" name="フローチャート: 判断 73"/>
        <xdr:cNvSpPr/>
      </xdr:nvSpPr>
      <xdr:spPr>
        <a:xfrm>
          <a:off x="2159000" y="5923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9415</xdr:rowOff>
    </xdr:from>
    <xdr:ext cx="762000" cy="259045"/>
    <xdr:sp macro="" textlink="">
      <xdr:nvSpPr>
        <xdr:cNvPr id="75" name="テキスト ボックス 74"/>
        <xdr:cNvSpPr txBox="1"/>
      </xdr:nvSpPr>
      <xdr:spPr>
        <a:xfrm>
          <a:off x="1828800" y="6010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121920</xdr:rowOff>
    </xdr:from>
    <xdr:to>
      <xdr:col>6</xdr:col>
      <xdr:colOff>171450</xdr:colOff>
      <xdr:row>35</xdr:row>
      <xdr:rowOff>52070</xdr:rowOff>
    </xdr:to>
    <xdr:sp macro="" textlink="">
      <xdr:nvSpPr>
        <xdr:cNvPr id="76" name="フローチャート: 判断 75"/>
        <xdr:cNvSpPr/>
      </xdr:nvSpPr>
      <xdr:spPr>
        <a:xfrm>
          <a:off x="12700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36847</xdr:rowOff>
    </xdr:from>
    <xdr:ext cx="762000" cy="259045"/>
    <xdr:sp macro="" textlink="">
      <xdr:nvSpPr>
        <xdr:cNvPr id="77" name="テキスト ボックス 76"/>
        <xdr:cNvSpPr txBox="1"/>
      </xdr:nvSpPr>
      <xdr:spPr>
        <a:xfrm>
          <a:off x="939800" y="603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3048</xdr:rowOff>
    </xdr:from>
    <xdr:to>
      <xdr:col>24</xdr:col>
      <xdr:colOff>76200</xdr:colOff>
      <xdr:row>34</xdr:row>
      <xdr:rowOff>104648</xdr:rowOff>
    </xdr:to>
    <xdr:sp macro="" textlink="">
      <xdr:nvSpPr>
        <xdr:cNvPr id="83" name="楕円 82"/>
        <xdr:cNvSpPr/>
      </xdr:nvSpPr>
      <xdr:spPr>
        <a:xfrm>
          <a:off x="4775200" y="5832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19575</xdr:rowOff>
    </xdr:from>
    <xdr:ext cx="762000" cy="259045"/>
    <xdr:sp macro="" textlink="">
      <xdr:nvSpPr>
        <xdr:cNvPr id="84" name="人件費該当値テキスト"/>
        <xdr:cNvSpPr txBox="1"/>
      </xdr:nvSpPr>
      <xdr:spPr>
        <a:xfrm>
          <a:off x="4914900" y="5677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128778</xdr:rowOff>
    </xdr:from>
    <xdr:to>
      <xdr:col>20</xdr:col>
      <xdr:colOff>38100</xdr:colOff>
      <xdr:row>34</xdr:row>
      <xdr:rowOff>58928</xdr:rowOff>
    </xdr:to>
    <xdr:sp macro="" textlink="">
      <xdr:nvSpPr>
        <xdr:cNvPr id="85" name="楕円 84"/>
        <xdr:cNvSpPr/>
      </xdr:nvSpPr>
      <xdr:spPr>
        <a:xfrm>
          <a:off x="3937000" y="5786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69105</xdr:rowOff>
    </xdr:from>
    <xdr:ext cx="736600" cy="259045"/>
    <xdr:sp macro="" textlink="">
      <xdr:nvSpPr>
        <xdr:cNvPr id="86" name="テキスト ボックス 85"/>
        <xdr:cNvSpPr txBox="1"/>
      </xdr:nvSpPr>
      <xdr:spPr>
        <a:xfrm>
          <a:off x="3606800" y="5555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156210</xdr:rowOff>
    </xdr:from>
    <xdr:to>
      <xdr:col>15</xdr:col>
      <xdr:colOff>149225</xdr:colOff>
      <xdr:row>34</xdr:row>
      <xdr:rowOff>86360</xdr:rowOff>
    </xdr:to>
    <xdr:sp macro="" textlink="">
      <xdr:nvSpPr>
        <xdr:cNvPr id="87" name="楕円 86"/>
        <xdr:cNvSpPr/>
      </xdr:nvSpPr>
      <xdr:spPr>
        <a:xfrm>
          <a:off x="3048000" y="581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96537</xdr:rowOff>
    </xdr:from>
    <xdr:ext cx="762000" cy="259045"/>
    <xdr:sp macro="" textlink="">
      <xdr:nvSpPr>
        <xdr:cNvPr id="88" name="テキスト ボックス 87"/>
        <xdr:cNvSpPr txBox="1"/>
      </xdr:nvSpPr>
      <xdr:spPr>
        <a:xfrm>
          <a:off x="2717800" y="558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128778</xdr:rowOff>
    </xdr:from>
    <xdr:to>
      <xdr:col>11</xdr:col>
      <xdr:colOff>60325</xdr:colOff>
      <xdr:row>34</xdr:row>
      <xdr:rowOff>58928</xdr:rowOff>
    </xdr:to>
    <xdr:sp macro="" textlink="">
      <xdr:nvSpPr>
        <xdr:cNvPr id="89" name="楕円 88"/>
        <xdr:cNvSpPr/>
      </xdr:nvSpPr>
      <xdr:spPr>
        <a:xfrm>
          <a:off x="2159000" y="5786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69105</xdr:rowOff>
    </xdr:from>
    <xdr:ext cx="762000" cy="259045"/>
    <xdr:sp macro="" textlink="">
      <xdr:nvSpPr>
        <xdr:cNvPr id="90" name="テキスト ボックス 89"/>
        <xdr:cNvSpPr txBox="1"/>
      </xdr:nvSpPr>
      <xdr:spPr>
        <a:xfrm>
          <a:off x="1828800" y="555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119634</xdr:rowOff>
    </xdr:from>
    <xdr:to>
      <xdr:col>6</xdr:col>
      <xdr:colOff>171450</xdr:colOff>
      <xdr:row>34</xdr:row>
      <xdr:rowOff>49784</xdr:rowOff>
    </xdr:to>
    <xdr:sp macro="" textlink="">
      <xdr:nvSpPr>
        <xdr:cNvPr id="91" name="楕円 90"/>
        <xdr:cNvSpPr/>
      </xdr:nvSpPr>
      <xdr:spPr>
        <a:xfrm>
          <a:off x="1270000" y="5777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59961</xdr:rowOff>
    </xdr:from>
    <xdr:ext cx="762000" cy="259045"/>
    <xdr:sp macro="" textlink="">
      <xdr:nvSpPr>
        <xdr:cNvPr id="92" name="テキスト ボックス 91"/>
        <xdr:cNvSpPr txBox="1"/>
      </xdr:nvSpPr>
      <xdr:spPr>
        <a:xfrm>
          <a:off x="939800" y="5546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類似団体平均を上回る傾向が続いている。特に平成</a:t>
          </a:r>
          <a:r>
            <a:rPr kumimoji="1" lang="en-US" altLang="ja-JP" sz="1200">
              <a:solidFill>
                <a:schemeClr val="dk1"/>
              </a:solidFill>
              <a:effectLst/>
              <a:latin typeface="+mn-lt"/>
              <a:ea typeface="+mn-ea"/>
              <a:cs typeface="+mn-cs"/>
            </a:rPr>
            <a:t>28</a:t>
          </a:r>
          <a:r>
            <a:rPr kumimoji="1" lang="ja-JP" altLang="ja-JP" sz="1200">
              <a:solidFill>
                <a:schemeClr val="dk1"/>
              </a:solidFill>
              <a:effectLst/>
              <a:latin typeface="+mn-lt"/>
              <a:ea typeface="+mn-ea"/>
              <a:cs typeface="+mn-cs"/>
            </a:rPr>
            <a:t>年度からは可燃ごみについて、次期ごみ処理施設が稼働するまでの間、積替施設を経由して市外の民間処理施設まで運搬し処理する必要があることや、北部学校給食センター調理員を外部委託化したこと等により高止まりしている。</a:t>
          </a:r>
          <a:endParaRPr lang="ja-JP" altLang="ja-JP" sz="18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50800</xdr:rowOff>
    </xdr:from>
    <xdr:to>
      <xdr:col>82</xdr:col>
      <xdr:colOff>107950</xdr:colOff>
      <xdr:row>20</xdr:row>
      <xdr:rowOff>165100</xdr:rowOff>
    </xdr:to>
    <xdr:cxnSp macro="">
      <xdr:nvCxnSpPr>
        <xdr:cNvPr id="120" name="直線コネクタ 119"/>
        <xdr:cNvCxnSpPr/>
      </xdr:nvCxnSpPr>
      <xdr:spPr>
        <a:xfrm flipV="1">
          <a:off x="16510000" y="245110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137177</xdr:rowOff>
    </xdr:from>
    <xdr:ext cx="762000" cy="259045"/>
    <xdr:sp macro="" textlink="">
      <xdr:nvSpPr>
        <xdr:cNvPr id="121" name="物件費最小値テキスト"/>
        <xdr:cNvSpPr txBox="1"/>
      </xdr:nvSpPr>
      <xdr:spPr>
        <a:xfrm>
          <a:off x="16598900" y="356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165100</xdr:rowOff>
    </xdr:from>
    <xdr:to>
      <xdr:col>82</xdr:col>
      <xdr:colOff>196850</xdr:colOff>
      <xdr:row>20</xdr:row>
      <xdr:rowOff>165100</xdr:rowOff>
    </xdr:to>
    <xdr:cxnSp macro="">
      <xdr:nvCxnSpPr>
        <xdr:cNvPr id="122" name="直線コネクタ 121"/>
        <xdr:cNvCxnSpPr/>
      </xdr:nvCxnSpPr>
      <xdr:spPr>
        <a:xfrm>
          <a:off x="16421100" y="3594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137177</xdr:rowOff>
    </xdr:from>
    <xdr:ext cx="762000" cy="259045"/>
    <xdr:sp macro="" textlink="">
      <xdr:nvSpPr>
        <xdr:cNvPr id="123" name="物件費最大値テキスト"/>
        <xdr:cNvSpPr txBox="1"/>
      </xdr:nvSpPr>
      <xdr:spPr>
        <a:xfrm>
          <a:off x="16598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50800</xdr:rowOff>
    </xdr:from>
    <xdr:to>
      <xdr:col>82</xdr:col>
      <xdr:colOff>196850</xdr:colOff>
      <xdr:row>14</xdr:row>
      <xdr:rowOff>50800</xdr:rowOff>
    </xdr:to>
    <xdr:cxnSp macro="">
      <xdr:nvCxnSpPr>
        <xdr:cNvPr id="124" name="直線コネクタ 123"/>
        <xdr:cNvCxnSpPr/>
      </xdr:nvCxnSpPr>
      <xdr:spPr>
        <a:xfrm>
          <a:off x="16421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20</xdr:row>
      <xdr:rowOff>165100</xdr:rowOff>
    </xdr:from>
    <xdr:to>
      <xdr:col>82</xdr:col>
      <xdr:colOff>107950</xdr:colOff>
      <xdr:row>21</xdr:row>
      <xdr:rowOff>16510</xdr:rowOff>
    </xdr:to>
    <xdr:cxnSp macro="">
      <xdr:nvCxnSpPr>
        <xdr:cNvPr id="125" name="直線コネクタ 124"/>
        <xdr:cNvCxnSpPr/>
      </xdr:nvCxnSpPr>
      <xdr:spPr>
        <a:xfrm flipV="1">
          <a:off x="15671800" y="35941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81297</xdr:rowOff>
    </xdr:from>
    <xdr:ext cx="762000" cy="259045"/>
    <xdr:sp macro="" textlink="">
      <xdr:nvSpPr>
        <xdr:cNvPr id="126" name="物件費平均値テキスト"/>
        <xdr:cNvSpPr txBox="1"/>
      </xdr:nvSpPr>
      <xdr:spPr>
        <a:xfrm>
          <a:off x="16598900" y="2824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64770</xdr:rowOff>
    </xdr:from>
    <xdr:to>
      <xdr:col>82</xdr:col>
      <xdr:colOff>158750</xdr:colOff>
      <xdr:row>17</xdr:row>
      <xdr:rowOff>166370</xdr:rowOff>
    </xdr:to>
    <xdr:sp macro="" textlink="">
      <xdr:nvSpPr>
        <xdr:cNvPr id="127" name="フローチャート: 判断 126"/>
        <xdr:cNvSpPr/>
      </xdr:nvSpPr>
      <xdr:spPr>
        <a:xfrm>
          <a:off x="164592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21</xdr:row>
      <xdr:rowOff>16510</xdr:rowOff>
    </xdr:from>
    <xdr:to>
      <xdr:col>78</xdr:col>
      <xdr:colOff>69850</xdr:colOff>
      <xdr:row>21</xdr:row>
      <xdr:rowOff>46990</xdr:rowOff>
    </xdr:to>
    <xdr:cxnSp macro="">
      <xdr:nvCxnSpPr>
        <xdr:cNvPr id="128" name="直線コネクタ 127"/>
        <xdr:cNvCxnSpPr/>
      </xdr:nvCxnSpPr>
      <xdr:spPr>
        <a:xfrm flipV="1">
          <a:off x="14782800" y="36169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148590</xdr:rowOff>
    </xdr:from>
    <xdr:to>
      <xdr:col>78</xdr:col>
      <xdr:colOff>120650</xdr:colOff>
      <xdr:row>18</xdr:row>
      <xdr:rowOff>78740</xdr:rowOff>
    </xdr:to>
    <xdr:sp macro="" textlink="">
      <xdr:nvSpPr>
        <xdr:cNvPr id="129" name="フローチャート: 判断 128"/>
        <xdr:cNvSpPr/>
      </xdr:nvSpPr>
      <xdr:spPr>
        <a:xfrm>
          <a:off x="15621000" y="306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88917</xdr:rowOff>
    </xdr:from>
    <xdr:ext cx="736600" cy="259045"/>
    <xdr:sp macro="" textlink="">
      <xdr:nvSpPr>
        <xdr:cNvPr id="130" name="テキスト ボックス 129"/>
        <xdr:cNvSpPr txBox="1"/>
      </xdr:nvSpPr>
      <xdr:spPr>
        <a:xfrm>
          <a:off x="15290800" y="2832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21</xdr:row>
      <xdr:rowOff>24130</xdr:rowOff>
    </xdr:from>
    <xdr:to>
      <xdr:col>73</xdr:col>
      <xdr:colOff>180975</xdr:colOff>
      <xdr:row>21</xdr:row>
      <xdr:rowOff>46990</xdr:rowOff>
    </xdr:to>
    <xdr:cxnSp macro="">
      <xdr:nvCxnSpPr>
        <xdr:cNvPr id="131" name="直線コネクタ 130"/>
        <xdr:cNvCxnSpPr/>
      </xdr:nvCxnSpPr>
      <xdr:spPr>
        <a:xfrm>
          <a:off x="13893800" y="36245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118110</xdr:rowOff>
    </xdr:from>
    <xdr:to>
      <xdr:col>74</xdr:col>
      <xdr:colOff>31750</xdr:colOff>
      <xdr:row>18</xdr:row>
      <xdr:rowOff>48260</xdr:rowOff>
    </xdr:to>
    <xdr:sp macro="" textlink="">
      <xdr:nvSpPr>
        <xdr:cNvPr id="132" name="フローチャート: 判断 131"/>
        <xdr:cNvSpPr/>
      </xdr:nvSpPr>
      <xdr:spPr>
        <a:xfrm>
          <a:off x="147320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58437</xdr:rowOff>
    </xdr:from>
    <xdr:ext cx="762000" cy="259045"/>
    <xdr:sp macro="" textlink="">
      <xdr:nvSpPr>
        <xdr:cNvPr id="133" name="テキスト ボックス 132"/>
        <xdr:cNvSpPr txBox="1"/>
      </xdr:nvSpPr>
      <xdr:spPr>
        <a:xfrm>
          <a:off x="14401800" y="280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20</xdr:row>
      <xdr:rowOff>88900</xdr:rowOff>
    </xdr:from>
    <xdr:to>
      <xdr:col>69</xdr:col>
      <xdr:colOff>92075</xdr:colOff>
      <xdr:row>21</xdr:row>
      <xdr:rowOff>24130</xdr:rowOff>
    </xdr:to>
    <xdr:cxnSp macro="">
      <xdr:nvCxnSpPr>
        <xdr:cNvPr id="134" name="直線コネクタ 133"/>
        <xdr:cNvCxnSpPr/>
      </xdr:nvCxnSpPr>
      <xdr:spPr>
        <a:xfrm>
          <a:off x="13004800" y="351790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102870</xdr:rowOff>
    </xdr:from>
    <xdr:to>
      <xdr:col>69</xdr:col>
      <xdr:colOff>142875</xdr:colOff>
      <xdr:row>18</xdr:row>
      <xdr:rowOff>33020</xdr:rowOff>
    </xdr:to>
    <xdr:sp macro="" textlink="">
      <xdr:nvSpPr>
        <xdr:cNvPr id="135" name="フローチャート: 判断 134"/>
        <xdr:cNvSpPr/>
      </xdr:nvSpPr>
      <xdr:spPr>
        <a:xfrm>
          <a:off x="13843000" y="301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43197</xdr:rowOff>
    </xdr:from>
    <xdr:ext cx="762000" cy="259045"/>
    <xdr:sp macro="" textlink="">
      <xdr:nvSpPr>
        <xdr:cNvPr id="136" name="テキスト ボックス 135"/>
        <xdr:cNvSpPr txBox="1"/>
      </xdr:nvSpPr>
      <xdr:spPr>
        <a:xfrm>
          <a:off x="13512800" y="2786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87630</xdr:rowOff>
    </xdr:from>
    <xdr:to>
      <xdr:col>65</xdr:col>
      <xdr:colOff>53975</xdr:colOff>
      <xdr:row>18</xdr:row>
      <xdr:rowOff>17780</xdr:rowOff>
    </xdr:to>
    <xdr:sp macro="" textlink="">
      <xdr:nvSpPr>
        <xdr:cNvPr id="137" name="フローチャート: 判断 136"/>
        <xdr:cNvSpPr/>
      </xdr:nvSpPr>
      <xdr:spPr>
        <a:xfrm>
          <a:off x="12954000" y="300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27957</xdr:rowOff>
    </xdr:from>
    <xdr:ext cx="762000" cy="259045"/>
    <xdr:sp macro="" textlink="">
      <xdr:nvSpPr>
        <xdr:cNvPr id="138" name="テキスト ボックス 137"/>
        <xdr:cNvSpPr txBox="1"/>
      </xdr:nvSpPr>
      <xdr:spPr>
        <a:xfrm>
          <a:off x="12623800" y="2771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20</xdr:row>
      <xdr:rowOff>114300</xdr:rowOff>
    </xdr:from>
    <xdr:to>
      <xdr:col>82</xdr:col>
      <xdr:colOff>158750</xdr:colOff>
      <xdr:row>21</xdr:row>
      <xdr:rowOff>44450</xdr:rowOff>
    </xdr:to>
    <xdr:sp macro="" textlink="">
      <xdr:nvSpPr>
        <xdr:cNvPr id="144" name="楕円 143"/>
        <xdr:cNvSpPr/>
      </xdr:nvSpPr>
      <xdr:spPr>
        <a:xfrm>
          <a:off x="16459200" y="354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20</xdr:row>
      <xdr:rowOff>22877</xdr:rowOff>
    </xdr:from>
    <xdr:ext cx="762000" cy="259045"/>
    <xdr:sp macro="" textlink="">
      <xdr:nvSpPr>
        <xdr:cNvPr id="145" name="物件費該当値テキスト"/>
        <xdr:cNvSpPr txBox="1"/>
      </xdr:nvSpPr>
      <xdr:spPr>
        <a:xfrm>
          <a:off x="16598900" y="345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20</xdr:row>
      <xdr:rowOff>137160</xdr:rowOff>
    </xdr:from>
    <xdr:to>
      <xdr:col>78</xdr:col>
      <xdr:colOff>120650</xdr:colOff>
      <xdr:row>21</xdr:row>
      <xdr:rowOff>67310</xdr:rowOff>
    </xdr:to>
    <xdr:sp macro="" textlink="">
      <xdr:nvSpPr>
        <xdr:cNvPr id="146" name="楕円 145"/>
        <xdr:cNvSpPr/>
      </xdr:nvSpPr>
      <xdr:spPr>
        <a:xfrm>
          <a:off x="15621000" y="356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21</xdr:row>
      <xdr:rowOff>52087</xdr:rowOff>
    </xdr:from>
    <xdr:ext cx="736600" cy="259045"/>
    <xdr:sp macro="" textlink="">
      <xdr:nvSpPr>
        <xdr:cNvPr id="147" name="テキスト ボックス 146"/>
        <xdr:cNvSpPr txBox="1"/>
      </xdr:nvSpPr>
      <xdr:spPr>
        <a:xfrm>
          <a:off x="15290800" y="3652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20</xdr:row>
      <xdr:rowOff>167640</xdr:rowOff>
    </xdr:from>
    <xdr:to>
      <xdr:col>74</xdr:col>
      <xdr:colOff>31750</xdr:colOff>
      <xdr:row>21</xdr:row>
      <xdr:rowOff>97790</xdr:rowOff>
    </xdr:to>
    <xdr:sp macro="" textlink="">
      <xdr:nvSpPr>
        <xdr:cNvPr id="148" name="楕円 147"/>
        <xdr:cNvSpPr/>
      </xdr:nvSpPr>
      <xdr:spPr>
        <a:xfrm>
          <a:off x="14732000" y="3596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21</xdr:row>
      <xdr:rowOff>82567</xdr:rowOff>
    </xdr:from>
    <xdr:ext cx="762000" cy="259045"/>
    <xdr:sp macro="" textlink="">
      <xdr:nvSpPr>
        <xdr:cNvPr id="149" name="テキスト ボックス 148"/>
        <xdr:cNvSpPr txBox="1"/>
      </xdr:nvSpPr>
      <xdr:spPr>
        <a:xfrm>
          <a:off x="14401800" y="368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20</xdr:row>
      <xdr:rowOff>144780</xdr:rowOff>
    </xdr:from>
    <xdr:to>
      <xdr:col>69</xdr:col>
      <xdr:colOff>142875</xdr:colOff>
      <xdr:row>21</xdr:row>
      <xdr:rowOff>74930</xdr:rowOff>
    </xdr:to>
    <xdr:sp macro="" textlink="">
      <xdr:nvSpPr>
        <xdr:cNvPr id="150" name="楕円 149"/>
        <xdr:cNvSpPr/>
      </xdr:nvSpPr>
      <xdr:spPr>
        <a:xfrm>
          <a:off x="13843000" y="357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21</xdr:row>
      <xdr:rowOff>59707</xdr:rowOff>
    </xdr:from>
    <xdr:ext cx="762000" cy="259045"/>
    <xdr:sp macro="" textlink="">
      <xdr:nvSpPr>
        <xdr:cNvPr id="151" name="テキスト ボックス 150"/>
        <xdr:cNvSpPr txBox="1"/>
      </xdr:nvSpPr>
      <xdr:spPr>
        <a:xfrm>
          <a:off x="13512800" y="366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20</xdr:row>
      <xdr:rowOff>38100</xdr:rowOff>
    </xdr:from>
    <xdr:to>
      <xdr:col>65</xdr:col>
      <xdr:colOff>53975</xdr:colOff>
      <xdr:row>20</xdr:row>
      <xdr:rowOff>139700</xdr:rowOff>
    </xdr:to>
    <xdr:sp macro="" textlink="">
      <xdr:nvSpPr>
        <xdr:cNvPr id="152" name="楕円 151"/>
        <xdr:cNvSpPr/>
      </xdr:nvSpPr>
      <xdr:spPr>
        <a:xfrm>
          <a:off x="12954000" y="346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20</xdr:row>
      <xdr:rowOff>124477</xdr:rowOff>
    </xdr:from>
    <xdr:ext cx="762000" cy="259045"/>
    <xdr:sp macro="" textlink="">
      <xdr:nvSpPr>
        <xdr:cNvPr id="153" name="テキスト ボックス 152"/>
        <xdr:cNvSpPr txBox="1"/>
      </xdr:nvSpPr>
      <xdr:spPr>
        <a:xfrm>
          <a:off x="12623800" y="355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類似団体内平均値を上回る傾向が続いている。</a:t>
          </a:r>
          <a:r>
            <a:rPr kumimoji="1" lang="en-US" altLang="ja-JP" sz="1200">
              <a:solidFill>
                <a:schemeClr val="dk1"/>
              </a:solidFill>
              <a:effectLst/>
              <a:latin typeface="+mn-lt"/>
              <a:ea typeface="+mn-ea"/>
              <a:cs typeface="+mn-cs"/>
            </a:rPr>
            <a:t/>
          </a:r>
          <a:br>
            <a:rPr kumimoji="1" lang="en-US" altLang="ja-JP" sz="1200">
              <a:solidFill>
                <a:schemeClr val="dk1"/>
              </a:solidFill>
              <a:effectLst/>
              <a:latin typeface="+mn-lt"/>
              <a:ea typeface="+mn-ea"/>
              <a:cs typeface="+mn-cs"/>
            </a:rPr>
          </a:br>
          <a:r>
            <a:rPr kumimoji="1" lang="ja-JP" altLang="ja-JP" sz="1200">
              <a:solidFill>
                <a:schemeClr val="dk1"/>
              </a:solidFill>
              <a:effectLst/>
              <a:latin typeface="+mn-lt"/>
              <a:ea typeface="+mn-ea"/>
              <a:cs typeface="+mn-cs"/>
            </a:rPr>
            <a:t>　令和</a:t>
          </a:r>
          <a:r>
            <a:rPr kumimoji="1" lang="en-US" altLang="ja-JP" sz="1200">
              <a:solidFill>
                <a:schemeClr val="dk1"/>
              </a:solidFill>
              <a:effectLst/>
              <a:latin typeface="+mn-lt"/>
              <a:ea typeface="+mn-ea"/>
              <a:cs typeface="+mn-cs"/>
            </a:rPr>
            <a:t>2</a:t>
          </a:r>
          <a:r>
            <a:rPr kumimoji="1" lang="ja-JP" altLang="ja-JP" sz="1200">
              <a:solidFill>
                <a:schemeClr val="dk1"/>
              </a:solidFill>
              <a:effectLst/>
              <a:latin typeface="+mn-lt"/>
              <a:ea typeface="+mn-ea"/>
              <a:cs typeface="+mn-cs"/>
            </a:rPr>
            <a:t>年度において</a:t>
          </a:r>
          <a:r>
            <a:rPr kumimoji="1" lang="ja-JP" altLang="en-US" sz="1200">
              <a:solidFill>
                <a:schemeClr val="dk1"/>
              </a:solidFill>
              <a:effectLst/>
              <a:latin typeface="+mn-lt"/>
              <a:ea typeface="+mn-ea"/>
              <a:cs typeface="+mn-cs"/>
            </a:rPr>
            <a:t>も</a:t>
          </a:r>
          <a:r>
            <a:rPr kumimoji="1" lang="ja-JP" altLang="ja-JP" sz="1200">
              <a:solidFill>
                <a:schemeClr val="dk1"/>
              </a:solidFill>
              <a:effectLst/>
              <a:latin typeface="+mn-lt"/>
              <a:ea typeface="+mn-ea"/>
              <a:cs typeface="+mn-cs"/>
            </a:rPr>
            <a:t>、扶助費総額が増加し、経常収支比率に占める割合も増加する結果となった。</a:t>
          </a:r>
          <a:r>
            <a:rPr kumimoji="1" lang="en-US" altLang="ja-JP" sz="1200">
              <a:solidFill>
                <a:schemeClr val="dk1"/>
              </a:solidFill>
              <a:effectLst/>
              <a:latin typeface="+mn-lt"/>
              <a:ea typeface="+mn-ea"/>
              <a:cs typeface="+mn-cs"/>
            </a:rPr>
            <a:t/>
          </a:r>
          <a:br>
            <a:rPr kumimoji="1" lang="en-US" altLang="ja-JP" sz="1200">
              <a:solidFill>
                <a:schemeClr val="dk1"/>
              </a:solidFill>
              <a:effectLst/>
              <a:latin typeface="+mn-lt"/>
              <a:ea typeface="+mn-ea"/>
              <a:cs typeface="+mn-cs"/>
            </a:rPr>
          </a:br>
          <a:r>
            <a:rPr kumimoji="1" lang="ja-JP" altLang="ja-JP" sz="1200">
              <a:solidFill>
                <a:schemeClr val="dk1"/>
              </a:solidFill>
              <a:effectLst/>
              <a:latin typeface="+mn-lt"/>
              <a:ea typeface="+mn-ea"/>
              <a:cs typeface="+mn-cs"/>
            </a:rPr>
            <a:t>　今後についても、社会保障関係経費の増加が見込まれることから、扶助費についても、同様に増加が見込まれる。</a:t>
          </a:r>
          <a:endParaRPr lang="ja-JP" altLang="ja-JP" sz="1600">
            <a:effectLst/>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67128</xdr:rowOff>
    </xdr:from>
    <xdr:to>
      <xdr:col>24</xdr:col>
      <xdr:colOff>25400</xdr:colOff>
      <xdr:row>61</xdr:row>
      <xdr:rowOff>80735</xdr:rowOff>
    </xdr:to>
    <xdr:cxnSp macro="">
      <xdr:nvCxnSpPr>
        <xdr:cNvPr id="183" name="直線コネクタ 182"/>
        <xdr:cNvCxnSpPr/>
      </xdr:nvCxnSpPr>
      <xdr:spPr>
        <a:xfrm flipV="1">
          <a:off x="4826000" y="8982528"/>
          <a:ext cx="0" cy="1556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52812</xdr:rowOff>
    </xdr:from>
    <xdr:ext cx="762000" cy="259045"/>
    <xdr:sp macro="" textlink="">
      <xdr:nvSpPr>
        <xdr:cNvPr id="184" name="扶助費最小値テキスト"/>
        <xdr:cNvSpPr txBox="1"/>
      </xdr:nvSpPr>
      <xdr:spPr>
        <a:xfrm>
          <a:off x="4914900" y="10511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80735</xdr:rowOff>
    </xdr:from>
    <xdr:to>
      <xdr:col>24</xdr:col>
      <xdr:colOff>114300</xdr:colOff>
      <xdr:row>61</xdr:row>
      <xdr:rowOff>80735</xdr:rowOff>
    </xdr:to>
    <xdr:cxnSp macro="">
      <xdr:nvCxnSpPr>
        <xdr:cNvPr id="185" name="直線コネクタ 184"/>
        <xdr:cNvCxnSpPr/>
      </xdr:nvCxnSpPr>
      <xdr:spPr>
        <a:xfrm>
          <a:off x="4737100" y="10539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153505</xdr:rowOff>
    </xdr:from>
    <xdr:ext cx="762000" cy="259045"/>
    <xdr:sp macro="" textlink="">
      <xdr:nvSpPr>
        <xdr:cNvPr id="186" name="扶助費最大値テキスト"/>
        <xdr:cNvSpPr txBox="1"/>
      </xdr:nvSpPr>
      <xdr:spPr>
        <a:xfrm>
          <a:off x="4914900" y="872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67128</xdr:rowOff>
    </xdr:from>
    <xdr:to>
      <xdr:col>24</xdr:col>
      <xdr:colOff>114300</xdr:colOff>
      <xdr:row>52</xdr:row>
      <xdr:rowOff>67128</xdr:rowOff>
    </xdr:to>
    <xdr:cxnSp macro="">
      <xdr:nvCxnSpPr>
        <xdr:cNvPr id="187" name="直線コネクタ 186"/>
        <xdr:cNvCxnSpPr/>
      </xdr:nvCxnSpPr>
      <xdr:spPr>
        <a:xfrm>
          <a:off x="4737100" y="898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121557</xdr:rowOff>
    </xdr:from>
    <xdr:to>
      <xdr:col>24</xdr:col>
      <xdr:colOff>25400</xdr:colOff>
      <xdr:row>57</xdr:row>
      <xdr:rowOff>15422</xdr:rowOff>
    </xdr:to>
    <xdr:cxnSp macro="">
      <xdr:nvCxnSpPr>
        <xdr:cNvPr id="188" name="直線コネクタ 187"/>
        <xdr:cNvCxnSpPr/>
      </xdr:nvCxnSpPr>
      <xdr:spPr>
        <a:xfrm>
          <a:off x="3987800" y="9722757"/>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41020</xdr:rowOff>
    </xdr:from>
    <xdr:ext cx="762000" cy="259045"/>
    <xdr:sp macro="" textlink="">
      <xdr:nvSpPr>
        <xdr:cNvPr id="189" name="扶助費平均値テキスト"/>
        <xdr:cNvSpPr txBox="1"/>
      </xdr:nvSpPr>
      <xdr:spPr>
        <a:xfrm>
          <a:off x="4914900" y="9299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24493</xdr:rowOff>
    </xdr:from>
    <xdr:to>
      <xdr:col>24</xdr:col>
      <xdr:colOff>76200</xdr:colOff>
      <xdr:row>55</xdr:row>
      <xdr:rowOff>126093</xdr:rowOff>
    </xdr:to>
    <xdr:sp macro="" textlink="">
      <xdr:nvSpPr>
        <xdr:cNvPr id="190" name="フローチャート: 判断 189"/>
        <xdr:cNvSpPr/>
      </xdr:nvSpPr>
      <xdr:spPr>
        <a:xfrm>
          <a:off x="47752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99785</xdr:rowOff>
    </xdr:from>
    <xdr:to>
      <xdr:col>19</xdr:col>
      <xdr:colOff>187325</xdr:colOff>
      <xdr:row>56</xdr:row>
      <xdr:rowOff>121557</xdr:rowOff>
    </xdr:to>
    <xdr:cxnSp macro="">
      <xdr:nvCxnSpPr>
        <xdr:cNvPr id="191" name="直線コネクタ 190"/>
        <xdr:cNvCxnSpPr/>
      </xdr:nvCxnSpPr>
      <xdr:spPr>
        <a:xfrm>
          <a:off x="3098800" y="9700985"/>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100693</xdr:rowOff>
    </xdr:from>
    <xdr:to>
      <xdr:col>20</xdr:col>
      <xdr:colOff>38100</xdr:colOff>
      <xdr:row>56</xdr:row>
      <xdr:rowOff>30843</xdr:rowOff>
    </xdr:to>
    <xdr:sp macro="" textlink="">
      <xdr:nvSpPr>
        <xdr:cNvPr id="192" name="フローチャート: 判断 191"/>
        <xdr:cNvSpPr/>
      </xdr:nvSpPr>
      <xdr:spPr>
        <a:xfrm>
          <a:off x="3937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41020</xdr:rowOff>
    </xdr:from>
    <xdr:ext cx="736600" cy="259045"/>
    <xdr:sp macro="" textlink="">
      <xdr:nvSpPr>
        <xdr:cNvPr id="193" name="テキスト ボックス 192"/>
        <xdr:cNvSpPr txBox="1"/>
      </xdr:nvSpPr>
      <xdr:spPr>
        <a:xfrm>
          <a:off x="3606800" y="9299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99785</xdr:rowOff>
    </xdr:from>
    <xdr:to>
      <xdr:col>15</xdr:col>
      <xdr:colOff>98425</xdr:colOff>
      <xdr:row>56</xdr:row>
      <xdr:rowOff>99785</xdr:rowOff>
    </xdr:to>
    <xdr:cxnSp macro="">
      <xdr:nvCxnSpPr>
        <xdr:cNvPr id="194" name="直線コネクタ 193"/>
        <xdr:cNvCxnSpPr/>
      </xdr:nvCxnSpPr>
      <xdr:spPr>
        <a:xfrm>
          <a:off x="2209800" y="97009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68035</xdr:rowOff>
    </xdr:from>
    <xdr:to>
      <xdr:col>15</xdr:col>
      <xdr:colOff>149225</xdr:colOff>
      <xdr:row>55</xdr:row>
      <xdr:rowOff>169635</xdr:rowOff>
    </xdr:to>
    <xdr:sp macro="" textlink="">
      <xdr:nvSpPr>
        <xdr:cNvPr id="195" name="フローチャート: 判断 194"/>
        <xdr:cNvSpPr/>
      </xdr:nvSpPr>
      <xdr:spPr>
        <a:xfrm>
          <a:off x="3048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8362</xdr:rowOff>
    </xdr:from>
    <xdr:ext cx="762000" cy="259045"/>
    <xdr:sp macro="" textlink="">
      <xdr:nvSpPr>
        <xdr:cNvPr id="196" name="テキスト ボックス 195"/>
        <xdr:cNvSpPr txBox="1"/>
      </xdr:nvSpPr>
      <xdr:spPr>
        <a:xfrm>
          <a:off x="2717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88900</xdr:rowOff>
    </xdr:from>
    <xdr:to>
      <xdr:col>11</xdr:col>
      <xdr:colOff>9525</xdr:colOff>
      <xdr:row>56</xdr:row>
      <xdr:rowOff>99785</xdr:rowOff>
    </xdr:to>
    <xdr:cxnSp macro="">
      <xdr:nvCxnSpPr>
        <xdr:cNvPr id="197" name="直線コネクタ 196"/>
        <xdr:cNvCxnSpPr/>
      </xdr:nvCxnSpPr>
      <xdr:spPr>
        <a:xfrm>
          <a:off x="1320800" y="9690100"/>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46265</xdr:rowOff>
    </xdr:from>
    <xdr:to>
      <xdr:col>11</xdr:col>
      <xdr:colOff>60325</xdr:colOff>
      <xdr:row>55</xdr:row>
      <xdr:rowOff>147865</xdr:rowOff>
    </xdr:to>
    <xdr:sp macro="" textlink="">
      <xdr:nvSpPr>
        <xdr:cNvPr id="198" name="フローチャート: 判断 197"/>
        <xdr:cNvSpPr/>
      </xdr:nvSpPr>
      <xdr:spPr>
        <a:xfrm>
          <a:off x="2159000" y="947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158042</xdr:rowOff>
    </xdr:from>
    <xdr:ext cx="762000" cy="259045"/>
    <xdr:sp macro="" textlink="">
      <xdr:nvSpPr>
        <xdr:cNvPr id="199" name="テキスト ボックス 198"/>
        <xdr:cNvSpPr txBox="1"/>
      </xdr:nvSpPr>
      <xdr:spPr>
        <a:xfrm>
          <a:off x="1828800" y="924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24493</xdr:rowOff>
    </xdr:from>
    <xdr:to>
      <xdr:col>6</xdr:col>
      <xdr:colOff>171450</xdr:colOff>
      <xdr:row>55</xdr:row>
      <xdr:rowOff>126093</xdr:rowOff>
    </xdr:to>
    <xdr:sp macro="" textlink="">
      <xdr:nvSpPr>
        <xdr:cNvPr id="200" name="フローチャート: 判断 199"/>
        <xdr:cNvSpPr/>
      </xdr:nvSpPr>
      <xdr:spPr>
        <a:xfrm>
          <a:off x="12700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136270</xdr:rowOff>
    </xdr:from>
    <xdr:ext cx="762000" cy="259045"/>
    <xdr:sp macro="" textlink="">
      <xdr:nvSpPr>
        <xdr:cNvPr id="201" name="テキスト ボックス 200"/>
        <xdr:cNvSpPr txBox="1"/>
      </xdr:nvSpPr>
      <xdr:spPr>
        <a:xfrm>
          <a:off x="939800" y="922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136072</xdr:rowOff>
    </xdr:from>
    <xdr:to>
      <xdr:col>24</xdr:col>
      <xdr:colOff>76200</xdr:colOff>
      <xdr:row>57</xdr:row>
      <xdr:rowOff>66222</xdr:rowOff>
    </xdr:to>
    <xdr:sp macro="" textlink="">
      <xdr:nvSpPr>
        <xdr:cNvPr id="207" name="楕円 206"/>
        <xdr:cNvSpPr/>
      </xdr:nvSpPr>
      <xdr:spPr>
        <a:xfrm>
          <a:off x="4775200" y="973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108149</xdr:rowOff>
    </xdr:from>
    <xdr:ext cx="762000" cy="259045"/>
    <xdr:sp macro="" textlink="">
      <xdr:nvSpPr>
        <xdr:cNvPr id="208" name="扶助費該当値テキスト"/>
        <xdr:cNvSpPr txBox="1"/>
      </xdr:nvSpPr>
      <xdr:spPr>
        <a:xfrm>
          <a:off x="4914900" y="970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70757</xdr:rowOff>
    </xdr:from>
    <xdr:to>
      <xdr:col>20</xdr:col>
      <xdr:colOff>38100</xdr:colOff>
      <xdr:row>57</xdr:row>
      <xdr:rowOff>907</xdr:rowOff>
    </xdr:to>
    <xdr:sp macro="" textlink="">
      <xdr:nvSpPr>
        <xdr:cNvPr id="209" name="楕円 208"/>
        <xdr:cNvSpPr/>
      </xdr:nvSpPr>
      <xdr:spPr>
        <a:xfrm>
          <a:off x="3937000" y="967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157134</xdr:rowOff>
    </xdr:from>
    <xdr:ext cx="736600" cy="259045"/>
    <xdr:sp macro="" textlink="">
      <xdr:nvSpPr>
        <xdr:cNvPr id="210" name="テキスト ボックス 209"/>
        <xdr:cNvSpPr txBox="1"/>
      </xdr:nvSpPr>
      <xdr:spPr>
        <a:xfrm>
          <a:off x="3606800" y="9758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48985</xdr:rowOff>
    </xdr:from>
    <xdr:to>
      <xdr:col>15</xdr:col>
      <xdr:colOff>149225</xdr:colOff>
      <xdr:row>56</xdr:row>
      <xdr:rowOff>150585</xdr:rowOff>
    </xdr:to>
    <xdr:sp macro="" textlink="">
      <xdr:nvSpPr>
        <xdr:cNvPr id="211" name="楕円 210"/>
        <xdr:cNvSpPr/>
      </xdr:nvSpPr>
      <xdr:spPr>
        <a:xfrm>
          <a:off x="3048000" y="965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135362</xdr:rowOff>
    </xdr:from>
    <xdr:ext cx="762000" cy="259045"/>
    <xdr:sp macro="" textlink="">
      <xdr:nvSpPr>
        <xdr:cNvPr id="212" name="テキスト ボックス 211"/>
        <xdr:cNvSpPr txBox="1"/>
      </xdr:nvSpPr>
      <xdr:spPr>
        <a:xfrm>
          <a:off x="2717800" y="9736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48985</xdr:rowOff>
    </xdr:from>
    <xdr:to>
      <xdr:col>11</xdr:col>
      <xdr:colOff>60325</xdr:colOff>
      <xdr:row>56</xdr:row>
      <xdr:rowOff>150585</xdr:rowOff>
    </xdr:to>
    <xdr:sp macro="" textlink="">
      <xdr:nvSpPr>
        <xdr:cNvPr id="213" name="楕円 212"/>
        <xdr:cNvSpPr/>
      </xdr:nvSpPr>
      <xdr:spPr>
        <a:xfrm>
          <a:off x="2159000" y="965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135362</xdr:rowOff>
    </xdr:from>
    <xdr:ext cx="762000" cy="259045"/>
    <xdr:sp macro="" textlink="">
      <xdr:nvSpPr>
        <xdr:cNvPr id="214" name="テキスト ボックス 213"/>
        <xdr:cNvSpPr txBox="1"/>
      </xdr:nvSpPr>
      <xdr:spPr>
        <a:xfrm>
          <a:off x="1828800" y="9736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38100</xdr:rowOff>
    </xdr:from>
    <xdr:to>
      <xdr:col>6</xdr:col>
      <xdr:colOff>171450</xdr:colOff>
      <xdr:row>56</xdr:row>
      <xdr:rowOff>139700</xdr:rowOff>
    </xdr:to>
    <xdr:sp macro="" textlink="">
      <xdr:nvSpPr>
        <xdr:cNvPr id="215" name="楕円 214"/>
        <xdr:cNvSpPr/>
      </xdr:nvSpPr>
      <xdr:spPr>
        <a:xfrm>
          <a:off x="1270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124477</xdr:rowOff>
    </xdr:from>
    <xdr:ext cx="762000" cy="259045"/>
    <xdr:sp macro="" textlink="">
      <xdr:nvSpPr>
        <xdr:cNvPr id="216" name="テキスト ボックス 215"/>
        <xdr:cNvSpPr txBox="1"/>
      </xdr:nvSpPr>
      <xdr:spPr>
        <a:xfrm>
          <a:off x="939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類似団体平均を上回る傾向が続いている。</a:t>
          </a:r>
          <a:endParaRPr kumimoji="1" lang="en-US" altLang="ja-JP" sz="1200">
            <a:solidFill>
              <a:schemeClr val="dk1"/>
            </a:solidFill>
            <a:effectLst/>
            <a:latin typeface="+mn-lt"/>
            <a:ea typeface="+mn-ea"/>
            <a:cs typeface="+mn-cs"/>
          </a:endParaRPr>
        </a:p>
        <a:p>
          <a:r>
            <a:rPr kumimoji="1" lang="ja-JP" altLang="ja-JP" sz="1200">
              <a:solidFill>
                <a:schemeClr val="dk1"/>
              </a:solidFill>
              <a:effectLst/>
              <a:latin typeface="+mn-lt"/>
              <a:ea typeface="+mn-ea"/>
              <a:cs typeface="+mn-cs"/>
            </a:rPr>
            <a:t>後期高齢者医療特別会計と介護保険特別会計への繰出金が増加している</a:t>
          </a:r>
          <a:r>
            <a:rPr kumimoji="1" lang="ja-JP" altLang="en-US" sz="1200">
              <a:solidFill>
                <a:schemeClr val="dk1"/>
              </a:solidFill>
              <a:effectLst/>
              <a:latin typeface="+mn-lt"/>
              <a:ea typeface="+mn-ea"/>
              <a:cs typeface="+mn-cs"/>
            </a:rPr>
            <a:t>ものの、下水道事業の法適化によりその他（繰出金）の割合が減少した。</a:t>
          </a:r>
          <a:endParaRPr kumimoji="1" lang="en-US" altLang="ja-JP" sz="1200">
            <a:solidFill>
              <a:schemeClr val="dk1"/>
            </a:solidFill>
            <a:effectLst/>
            <a:latin typeface="+mn-lt"/>
            <a:ea typeface="+mn-ea"/>
            <a:cs typeface="+mn-cs"/>
          </a:endParaRPr>
        </a:p>
        <a:p>
          <a:endParaRPr kumimoji="1" lang="en-US" altLang="ja-JP" sz="1200">
            <a:solidFill>
              <a:schemeClr val="dk1"/>
            </a:solidFill>
            <a:effectLst/>
            <a:latin typeface="+mn-lt"/>
            <a:ea typeface="+mn-ea"/>
            <a:cs typeface="+mn-cs"/>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1" name="直線コネクタ 230"/>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2" name="テキスト ボックス 231"/>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3" name="直線コネクタ 232"/>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4" name="テキスト ボックス 233"/>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5" name="直線コネクタ 234"/>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6" name="テキスト ボックス 235"/>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7" name="直線コネクタ 236"/>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8" name="テキスト ボックス 237"/>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42418</xdr:rowOff>
    </xdr:from>
    <xdr:to>
      <xdr:col>82</xdr:col>
      <xdr:colOff>107950</xdr:colOff>
      <xdr:row>60</xdr:row>
      <xdr:rowOff>159004</xdr:rowOff>
    </xdr:to>
    <xdr:cxnSp macro="">
      <xdr:nvCxnSpPr>
        <xdr:cNvPr id="242" name="直線コネクタ 241"/>
        <xdr:cNvCxnSpPr/>
      </xdr:nvCxnSpPr>
      <xdr:spPr>
        <a:xfrm flipV="1">
          <a:off x="16510000" y="9129268"/>
          <a:ext cx="0" cy="1316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131081</xdr:rowOff>
    </xdr:from>
    <xdr:ext cx="762000" cy="259045"/>
    <xdr:sp macro="" textlink="">
      <xdr:nvSpPr>
        <xdr:cNvPr id="243" name="その他最小値テキスト"/>
        <xdr:cNvSpPr txBox="1"/>
      </xdr:nvSpPr>
      <xdr:spPr>
        <a:xfrm>
          <a:off x="16598900" y="10418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159004</xdr:rowOff>
    </xdr:from>
    <xdr:to>
      <xdr:col>82</xdr:col>
      <xdr:colOff>196850</xdr:colOff>
      <xdr:row>60</xdr:row>
      <xdr:rowOff>159004</xdr:rowOff>
    </xdr:to>
    <xdr:cxnSp macro="">
      <xdr:nvCxnSpPr>
        <xdr:cNvPr id="244" name="直線コネクタ 243"/>
        <xdr:cNvCxnSpPr/>
      </xdr:nvCxnSpPr>
      <xdr:spPr>
        <a:xfrm>
          <a:off x="16421100" y="10446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128795</xdr:rowOff>
    </xdr:from>
    <xdr:ext cx="762000" cy="259045"/>
    <xdr:sp macro="" textlink="">
      <xdr:nvSpPr>
        <xdr:cNvPr id="245" name="その他最大値テキスト"/>
        <xdr:cNvSpPr txBox="1"/>
      </xdr:nvSpPr>
      <xdr:spPr>
        <a:xfrm>
          <a:off x="16598900" y="8872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42418</xdr:rowOff>
    </xdr:from>
    <xdr:to>
      <xdr:col>82</xdr:col>
      <xdr:colOff>196850</xdr:colOff>
      <xdr:row>53</xdr:row>
      <xdr:rowOff>42418</xdr:rowOff>
    </xdr:to>
    <xdr:cxnSp macro="">
      <xdr:nvCxnSpPr>
        <xdr:cNvPr id="246" name="直線コネクタ 245"/>
        <xdr:cNvCxnSpPr/>
      </xdr:nvCxnSpPr>
      <xdr:spPr>
        <a:xfrm>
          <a:off x="16421100" y="9129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88138</xdr:rowOff>
    </xdr:from>
    <xdr:to>
      <xdr:col>82</xdr:col>
      <xdr:colOff>107950</xdr:colOff>
      <xdr:row>61</xdr:row>
      <xdr:rowOff>88138</xdr:rowOff>
    </xdr:to>
    <xdr:cxnSp macro="">
      <xdr:nvCxnSpPr>
        <xdr:cNvPr id="247" name="直線コネクタ 246"/>
        <xdr:cNvCxnSpPr/>
      </xdr:nvCxnSpPr>
      <xdr:spPr>
        <a:xfrm flipV="1">
          <a:off x="15671800" y="9860788"/>
          <a:ext cx="838200" cy="685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161307</xdr:rowOff>
    </xdr:from>
    <xdr:ext cx="762000" cy="259045"/>
    <xdr:sp macro="" textlink="">
      <xdr:nvSpPr>
        <xdr:cNvPr id="248" name="その他平均値テキスト"/>
        <xdr:cNvSpPr txBox="1"/>
      </xdr:nvSpPr>
      <xdr:spPr>
        <a:xfrm>
          <a:off x="16598900" y="959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144780</xdr:rowOff>
    </xdr:from>
    <xdr:to>
      <xdr:col>82</xdr:col>
      <xdr:colOff>158750</xdr:colOff>
      <xdr:row>57</xdr:row>
      <xdr:rowOff>74930</xdr:rowOff>
    </xdr:to>
    <xdr:sp macro="" textlink="">
      <xdr:nvSpPr>
        <xdr:cNvPr id="249" name="フローチャート: 判断 248"/>
        <xdr:cNvSpPr/>
      </xdr:nvSpPr>
      <xdr:spPr>
        <a:xfrm>
          <a:off x="164592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61</xdr:row>
      <xdr:rowOff>88138</xdr:rowOff>
    </xdr:from>
    <xdr:to>
      <xdr:col>78</xdr:col>
      <xdr:colOff>69850</xdr:colOff>
      <xdr:row>61</xdr:row>
      <xdr:rowOff>115570</xdr:rowOff>
    </xdr:to>
    <xdr:cxnSp macro="">
      <xdr:nvCxnSpPr>
        <xdr:cNvPr id="250" name="直線コネクタ 249"/>
        <xdr:cNvCxnSpPr/>
      </xdr:nvCxnSpPr>
      <xdr:spPr>
        <a:xfrm flipV="1">
          <a:off x="14782800" y="1054658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128778</xdr:rowOff>
    </xdr:from>
    <xdr:to>
      <xdr:col>78</xdr:col>
      <xdr:colOff>120650</xdr:colOff>
      <xdr:row>58</xdr:row>
      <xdr:rowOff>58928</xdr:rowOff>
    </xdr:to>
    <xdr:sp macro="" textlink="">
      <xdr:nvSpPr>
        <xdr:cNvPr id="251" name="フローチャート: 判断 250"/>
        <xdr:cNvSpPr/>
      </xdr:nvSpPr>
      <xdr:spPr>
        <a:xfrm>
          <a:off x="15621000" y="9901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69105</xdr:rowOff>
    </xdr:from>
    <xdr:ext cx="736600" cy="259045"/>
    <xdr:sp macro="" textlink="">
      <xdr:nvSpPr>
        <xdr:cNvPr id="252" name="テキスト ボックス 251"/>
        <xdr:cNvSpPr txBox="1"/>
      </xdr:nvSpPr>
      <xdr:spPr>
        <a:xfrm>
          <a:off x="15290800" y="9670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61</xdr:row>
      <xdr:rowOff>115570</xdr:rowOff>
    </xdr:from>
    <xdr:to>
      <xdr:col>73</xdr:col>
      <xdr:colOff>180975</xdr:colOff>
      <xdr:row>61</xdr:row>
      <xdr:rowOff>115570</xdr:rowOff>
    </xdr:to>
    <xdr:cxnSp macro="">
      <xdr:nvCxnSpPr>
        <xdr:cNvPr id="253" name="直線コネクタ 252"/>
        <xdr:cNvCxnSpPr/>
      </xdr:nvCxnSpPr>
      <xdr:spPr>
        <a:xfrm>
          <a:off x="13893800" y="105740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165354</xdr:rowOff>
    </xdr:from>
    <xdr:to>
      <xdr:col>74</xdr:col>
      <xdr:colOff>31750</xdr:colOff>
      <xdr:row>58</xdr:row>
      <xdr:rowOff>95504</xdr:rowOff>
    </xdr:to>
    <xdr:sp macro="" textlink="">
      <xdr:nvSpPr>
        <xdr:cNvPr id="254" name="フローチャート: 判断 253"/>
        <xdr:cNvSpPr/>
      </xdr:nvSpPr>
      <xdr:spPr>
        <a:xfrm>
          <a:off x="14732000" y="9938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105681</xdr:rowOff>
    </xdr:from>
    <xdr:ext cx="762000" cy="259045"/>
    <xdr:sp macro="" textlink="">
      <xdr:nvSpPr>
        <xdr:cNvPr id="255" name="テキスト ボックス 254"/>
        <xdr:cNvSpPr txBox="1"/>
      </xdr:nvSpPr>
      <xdr:spPr>
        <a:xfrm>
          <a:off x="14401800" y="970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61</xdr:row>
      <xdr:rowOff>88138</xdr:rowOff>
    </xdr:from>
    <xdr:to>
      <xdr:col>69</xdr:col>
      <xdr:colOff>92075</xdr:colOff>
      <xdr:row>61</xdr:row>
      <xdr:rowOff>115570</xdr:rowOff>
    </xdr:to>
    <xdr:cxnSp macro="">
      <xdr:nvCxnSpPr>
        <xdr:cNvPr id="256" name="直線コネクタ 255"/>
        <xdr:cNvCxnSpPr/>
      </xdr:nvCxnSpPr>
      <xdr:spPr>
        <a:xfrm>
          <a:off x="13004800" y="1054658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21336</xdr:rowOff>
    </xdr:from>
    <xdr:to>
      <xdr:col>69</xdr:col>
      <xdr:colOff>142875</xdr:colOff>
      <xdr:row>58</xdr:row>
      <xdr:rowOff>122936</xdr:rowOff>
    </xdr:to>
    <xdr:sp macro="" textlink="">
      <xdr:nvSpPr>
        <xdr:cNvPr id="257" name="フローチャート: 判断 256"/>
        <xdr:cNvSpPr/>
      </xdr:nvSpPr>
      <xdr:spPr>
        <a:xfrm>
          <a:off x="13843000" y="996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133113</xdr:rowOff>
    </xdr:from>
    <xdr:ext cx="762000" cy="259045"/>
    <xdr:sp macro="" textlink="">
      <xdr:nvSpPr>
        <xdr:cNvPr id="258" name="テキスト ボックス 257"/>
        <xdr:cNvSpPr txBox="1"/>
      </xdr:nvSpPr>
      <xdr:spPr>
        <a:xfrm>
          <a:off x="13512800" y="973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30480</xdr:rowOff>
    </xdr:from>
    <xdr:to>
      <xdr:col>65</xdr:col>
      <xdr:colOff>53975</xdr:colOff>
      <xdr:row>58</xdr:row>
      <xdr:rowOff>132080</xdr:rowOff>
    </xdr:to>
    <xdr:sp macro="" textlink="">
      <xdr:nvSpPr>
        <xdr:cNvPr id="259" name="フローチャート: 判断 258"/>
        <xdr:cNvSpPr/>
      </xdr:nvSpPr>
      <xdr:spPr>
        <a:xfrm>
          <a:off x="12954000" y="997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142257</xdr:rowOff>
    </xdr:from>
    <xdr:ext cx="762000" cy="259045"/>
    <xdr:sp macro="" textlink="">
      <xdr:nvSpPr>
        <xdr:cNvPr id="260" name="テキスト ボックス 259"/>
        <xdr:cNvSpPr txBox="1"/>
      </xdr:nvSpPr>
      <xdr:spPr>
        <a:xfrm>
          <a:off x="12623800" y="974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37338</xdr:rowOff>
    </xdr:from>
    <xdr:to>
      <xdr:col>82</xdr:col>
      <xdr:colOff>158750</xdr:colOff>
      <xdr:row>57</xdr:row>
      <xdr:rowOff>138938</xdr:rowOff>
    </xdr:to>
    <xdr:sp macro="" textlink="">
      <xdr:nvSpPr>
        <xdr:cNvPr id="266" name="楕円 265"/>
        <xdr:cNvSpPr/>
      </xdr:nvSpPr>
      <xdr:spPr>
        <a:xfrm>
          <a:off x="16459200" y="9809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9415</xdr:rowOff>
    </xdr:from>
    <xdr:ext cx="762000" cy="259045"/>
    <xdr:sp macro="" textlink="">
      <xdr:nvSpPr>
        <xdr:cNvPr id="267" name="その他該当値テキスト"/>
        <xdr:cNvSpPr txBox="1"/>
      </xdr:nvSpPr>
      <xdr:spPr>
        <a:xfrm>
          <a:off x="16598900" y="9782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61</xdr:row>
      <xdr:rowOff>37338</xdr:rowOff>
    </xdr:from>
    <xdr:to>
      <xdr:col>78</xdr:col>
      <xdr:colOff>120650</xdr:colOff>
      <xdr:row>61</xdr:row>
      <xdr:rowOff>138938</xdr:rowOff>
    </xdr:to>
    <xdr:sp macro="" textlink="">
      <xdr:nvSpPr>
        <xdr:cNvPr id="268" name="楕円 267"/>
        <xdr:cNvSpPr/>
      </xdr:nvSpPr>
      <xdr:spPr>
        <a:xfrm>
          <a:off x="15621000" y="10495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61</xdr:row>
      <xdr:rowOff>123715</xdr:rowOff>
    </xdr:from>
    <xdr:ext cx="736600" cy="259045"/>
    <xdr:sp macro="" textlink="">
      <xdr:nvSpPr>
        <xdr:cNvPr id="269" name="テキスト ボックス 268"/>
        <xdr:cNvSpPr txBox="1"/>
      </xdr:nvSpPr>
      <xdr:spPr>
        <a:xfrm>
          <a:off x="15290800" y="105821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61</xdr:row>
      <xdr:rowOff>64770</xdr:rowOff>
    </xdr:from>
    <xdr:to>
      <xdr:col>74</xdr:col>
      <xdr:colOff>31750</xdr:colOff>
      <xdr:row>61</xdr:row>
      <xdr:rowOff>166370</xdr:rowOff>
    </xdr:to>
    <xdr:sp macro="" textlink="">
      <xdr:nvSpPr>
        <xdr:cNvPr id="270" name="楕円 269"/>
        <xdr:cNvSpPr/>
      </xdr:nvSpPr>
      <xdr:spPr>
        <a:xfrm>
          <a:off x="14732000" y="1052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61</xdr:row>
      <xdr:rowOff>151147</xdr:rowOff>
    </xdr:from>
    <xdr:ext cx="762000" cy="259045"/>
    <xdr:sp macro="" textlink="">
      <xdr:nvSpPr>
        <xdr:cNvPr id="271" name="テキスト ボックス 270"/>
        <xdr:cNvSpPr txBox="1"/>
      </xdr:nvSpPr>
      <xdr:spPr>
        <a:xfrm>
          <a:off x="14401800" y="1060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61</xdr:row>
      <xdr:rowOff>64770</xdr:rowOff>
    </xdr:from>
    <xdr:to>
      <xdr:col>69</xdr:col>
      <xdr:colOff>142875</xdr:colOff>
      <xdr:row>61</xdr:row>
      <xdr:rowOff>166370</xdr:rowOff>
    </xdr:to>
    <xdr:sp macro="" textlink="">
      <xdr:nvSpPr>
        <xdr:cNvPr id="272" name="楕円 271"/>
        <xdr:cNvSpPr/>
      </xdr:nvSpPr>
      <xdr:spPr>
        <a:xfrm>
          <a:off x="13843000" y="1052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61</xdr:row>
      <xdr:rowOff>151147</xdr:rowOff>
    </xdr:from>
    <xdr:ext cx="762000" cy="259045"/>
    <xdr:sp macro="" textlink="">
      <xdr:nvSpPr>
        <xdr:cNvPr id="273" name="テキスト ボックス 272"/>
        <xdr:cNvSpPr txBox="1"/>
      </xdr:nvSpPr>
      <xdr:spPr>
        <a:xfrm>
          <a:off x="13512800" y="1060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61</xdr:row>
      <xdr:rowOff>37338</xdr:rowOff>
    </xdr:from>
    <xdr:to>
      <xdr:col>65</xdr:col>
      <xdr:colOff>53975</xdr:colOff>
      <xdr:row>61</xdr:row>
      <xdr:rowOff>138938</xdr:rowOff>
    </xdr:to>
    <xdr:sp macro="" textlink="">
      <xdr:nvSpPr>
        <xdr:cNvPr id="274" name="楕円 273"/>
        <xdr:cNvSpPr/>
      </xdr:nvSpPr>
      <xdr:spPr>
        <a:xfrm>
          <a:off x="12954000" y="10495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61</xdr:row>
      <xdr:rowOff>123715</xdr:rowOff>
    </xdr:from>
    <xdr:ext cx="762000" cy="259045"/>
    <xdr:sp macro="" textlink="">
      <xdr:nvSpPr>
        <xdr:cNvPr id="275" name="テキスト ボックス 274"/>
        <xdr:cNvSpPr txBox="1"/>
      </xdr:nvSpPr>
      <xdr:spPr>
        <a:xfrm>
          <a:off x="12623800" y="10582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類似団体平均を</a:t>
          </a:r>
          <a:r>
            <a:rPr kumimoji="1" lang="ja-JP" altLang="en-US" sz="1200">
              <a:solidFill>
                <a:schemeClr val="dk1"/>
              </a:solidFill>
              <a:effectLst/>
              <a:latin typeface="+mn-lt"/>
              <a:ea typeface="+mn-ea"/>
              <a:cs typeface="+mn-cs"/>
            </a:rPr>
            <a:t>下</a:t>
          </a:r>
          <a:r>
            <a:rPr kumimoji="1" lang="ja-JP" altLang="ja-JP" sz="1200">
              <a:solidFill>
                <a:schemeClr val="dk1"/>
              </a:solidFill>
              <a:effectLst/>
              <a:latin typeface="+mn-lt"/>
              <a:ea typeface="+mn-ea"/>
              <a:cs typeface="+mn-cs"/>
            </a:rPr>
            <a:t>回る傾向が続いている。</a:t>
          </a:r>
          <a:endParaRPr kumimoji="1" lang="en-US" altLang="ja-JP" sz="1200">
            <a:solidFill>
              <a:schemeClr val="dk1"/>
            </a:solidFill>
            <a:effectLst/>
            <a:latin typeface="+mn-lt"/>
            <a:ea typeface="+mn-ea"/>
            <a:cs typeface="+mn-cs"/>
          </a:endParaRPr>
        </a:p>
        <a:p>
          <a:r>
            <a:rPr kumimoji="1" lang="ja-JP" altLang="en-US" sz="1200">
              <a:solidFill>
                <a:schemeClr val="dk1"/>
              </a:solidFill>
              <a:effectLst/>
              <a:latin typeface="+mn-lt"/>
              <a:ea typeface="+mn-ea"/>
              <a:cs typeface="+mn-cs"/>
            </a:rPr>
            <a:t>　令和</a:t>
          </a:r>
          <a:r>
            <a:rPr kumimoji="1" lang="en-US" altLang="ja-JP" sz="1200">
              <a:solidFill>
                <a:schemeClr val="dk1"/>
              </a:solidFill>
              <a:effectLst/>
              <a:latin typeface="+mn-lt"/>
              <a:ea typeface="+mn-ea"/>
              <a:cs typeface="+mn-cs"/>
            </a:rPr>
            <a:t>2</a:t>
          </a:r>
          <a:r>
            <a:rPr kumimoji="1" lang="ja-JP" altLang="en-US" sz="1200">
              <a:solidFill>
                <a:schemeClr val="dk1"/>
              </a:solidFill>
              <a:effectLst/>
              <a:latin typeface="+mn-lt"/>
              <a:ea typeface="+mn-ea"/>
              <a:cs typeface="+mn-cs"/>
            </a:rPr>
            <a:t>年度においては、下水道事業の法適化により補助費等の割合が増加した。</a:t>
          </a:r>
          <a:r>
            <a:rPr kumimoji="1" lang="ja-JP" altLang="ja-JP" sz="1200">
              <a:solidFill>
                <a:schemeClr val="dk1"/>
              </a:solidFill>
              <a:effectLst/>
              <a:latin typeface="+mn-lt"/>
              <a:ea typeface="+mn-ea"/>
              <a:cs typeface="+mn-cs"/>
            </a:rPr>
            <a:t>今後次期ごみ処理施設の建設に伴い、岐阜羽島衛生施設組合負担金が増加するため、上昇することが想定される。</a:t>
          </a:r>
          <a:endParaRPr lang="ja-JP" altLang="ja-JP" sz="1600">
            <a:effectLst/>
          </a:endParaRPr>
        </a:p>
      </xdr:txBody>
    </xdr:sp>
    <xdr:clientData/>
  </xdr:twoCellAnchor>
  <xdr:oneCellAnchor>
    <xdr:from>
      <xdr:col>62</xdr:col>
      <xdr:colOff>6350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127000</xdr:rowOff>
    </xdr:from>
    <xdr:to>
      <xdr:col>82</xdr:col>
      <xdr:colOff>107950</xdr:colOff>
      <xdr:row>40</xdr:row>
      <xdr:rowOff>122428</xdr:rowOff>
    </xdr:to>
    <xdr:cxnSp macro="">
      <xdr:nvCxnSpPr>
        <xdr:cNvPr id="300" name="直線コネクタ 299"/>
        <xdr:cNvCxnSpPr/>
      </xdr:nvCxnSpPr>
      <xdr:spPr>
        <a:xfrm flipV="1">
          <a:off x="16510000" y="5956300"/>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94505</xdr:rowOff>
    </xdr:from>
    <xdr:ext cx="762000" cy="259045"/>
    <xdr:sp macro="" textlink="">
      <xdr:nvSpPr>
        <xdr:cNvPr id="301" name="補助費等最小値テキスト"/>
        <xdr:cNvSpPr txBox="1"/>
      </xdr:nvSpPr>
      <xdr:spPr>
        <a:xfrm>
          <a:off x="16598900" y="695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122428</xdr:rowOff>
    </xdr:from>
    <xdr:to>
      <xdr:col>82</xdr:col>
      <xdr:colOff>196850</xdr:colOff>
      <xdr:row>40</xdr:row>
      <xdr:rowOff>122428</xdr:rowOff>
    </xdr:to>
    <xdr:cxnSp macro="">
      <xdr:nvCxnSpPr>
        <xdr:cNvPr id="302" name="直線コネクタ 301"/>
        <xdr:cNvCxnSpPr/>
      </xdr:nvCxnSpPr>
      <xdr:spPr>
        <a:xfrm>
          <a:off x="16421100" y="6980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41927</xdr:rowOff>
    </xdr:from>
    <xdr:ext cx="762000" cy="259045"/>
    <xdr:sp macro="" textlink="">
      <xdr:nvSpPr>
        <xdr:cNvPr id="303" name="補助費等最大値テキスト"/>
        <xdr:cNvSpPr txBox="1"/>
      </xdr:nvSpPr>
      <xdr:spPr>
        <a:xfrm>
          <a:off x="16598900" y="569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127000</xdr:rowOff>
    </xdr:from>
    <xdr:to>
      <xdr:col>82</xdr:col>
      <xdr:colOff>196850</xdr:colOff>
      <xdr:row>34</xdr:row>
      <xdr:rowOff>127000</xdr:rowOff>
    </xdr:to>
    <xdr:cxnSp macro="">
      <xdr:nvCxnSpPr>
        <xdr:cNvPr id="304" name="直線コネクタ 303"/>
        <xdr:cNvCxnSpPr/>
      </xdr:nvCxnSpPr>
      <xdr:spPr>
        <a:xfrm>
          <a:off x="16421100" y="595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65278</xdr:rowOff>
    </xdr:from>
    <xdr:to>
      <xdr:col>82</xdr:col>
      <xdr:colOff>107950</xdr:colOff>
      <xdr:row>36</xdr:row>
      <xdr:rowOff>131572</xdr:rowOff>
    </xdr:to>
    <xdr:cxnSp macro="">
      <xdr:nvCxnSpPr>
        <xdr:cNvPr id="305" name="直線コネクタ 304"/>
        <xdr:cNvCxnSpPr/>
      </xdr:nvCxnSpPr>
      <xdr:spPr>
        <a:xfrm>
          <a:off x="15671800" y="6066028"/>
          <a:ext cx="838200" cy="237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80281</xdr:rowOff>
    </xdr:from>
    <xdr:ext cx="762000" cy="259045"/>
    <xdr:sp macro="" textlink="">
      <xdr:nvSpPr>
        <xdr:cNvPr id="306" name="補助費等平均値テキスト"/>
        <xdr:cNvSpPr txBox="1"/>
      </xdr:nvSpPr>
      <xdr:spPr>
        <a:xfrm>
          <a:off x="16598900" y="6252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108204</xdr:rowOff>
    </xdr:from>
    <xdr:to>
      <xdr:col>82</xdr:col>
      <xdr:colOff>158750</xdr:colOff>
      <xdr:row>37</xdr:row>
      <xdr:rowOff>38354</xdr:rowOff>
    </xdr:to>
    <xdr:sp macro="" textlink="">
      <xdr:nvSpPr>
        <xdr:cNvPr id="307" name="フローチャート: 判断 306"/>
        <xdr:cNvSpPr/>
      </xdr:nvSpPr>
      <xdr:spPr>
        <a:xfrm>
          <a:off x="16459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65278</xdr:rowOff>
    </xdr:from>
    <xdr:to>
      <xdr:col>78</xdr:col>
      <xdr:colOff>69850</xdr:colOff>
      <xdr:row>35</xdr:row>
      <xdr:rowOff>69850</xdr:rowOff>
    </xdr:to>
    <xdr:cxnSp macro="">
      <xdr:nvCxnSpPr>
        <xdr:cNvPr id="308" name="直線コネクタ 307"/>
        <xdr:cNvCxnSpPr/>
      </xdr:nvCxnSpPr>
      <xdr:spPr>
        <a:xfrm flipV="1">
          <a:off x="14782800" y="606602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62484</xdr:rowOff>
    </xdr:from>
    <xdr:to>
      <xdr:col>78</xdr:col>
      <xdr:colOff>120650</xdr:colOff>
      <xdr:row>36</xdr:row>
      <xdr:rowOff>164084</xdr:rowOff>
    </xdr:to>
    <xdr:sp macro="" textlink="">
      <xdr:nvSpPr>
        <xdr:cNvPr id="309" name="フローチャート: 判断 308"/>
        <xdr:cNvSpPr/>
      </xdr:nvSpPr>
      <xdr:spPr>
        <a:xfrm>
          <a:off x="15621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148861</xdr:rowOff>
    </xdr:from>
    <xdr:ext cx="736600" cy="259045"/>
    <xdr:sp macro="" textlink="">
      <xdr:nvSpPr>
        <xdr:cNvPr id="310" name="テキスト ボックス 309"/>
        <xdr:cNvSpPr txBox="1"/>
      </xdr:nvSpPr>
      <xdr:spPr>
        <a:xfrm>
          <a:off x="15290800" y="6321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65278</xdr:rowOff>
    </xdr:from>
    <xdr:to>
      <xdr:col>73</xdr:col>
      <xdr:colOff>180975</xdr:colOff>
      <xdr:row>35</xdr:row>
      <xdr:rowOff>69850</xdr:rowOff>
    </xdr:to>
    <xdr:cxnSp macro="">
      <xdr:nvCxnSpPr>
        <xdr:cNvPr id="311" name="直線コネクタ 310"/>
        <xdr:cNvCxnSpPr/>
      </xdr:nvCxnSpPr>
      <xdr:spPr>
        <a:xfrm>
          <a:off x="13893800" y="606602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39624</xdr:rowOff>
    </xdr:from>
    <xdr:to>
      <xdr:col>74</xdr:col>
      <xdr:colOff>31750</xdr:colOff>
      <xdr:row>36</xdr:row>
      <xdr:rowOff>141224</xdr:rowOff>
    </xdr:to>
    <xdr:sp macro="" textlink="">
      <xdr:nvSpPr>
        <xdr:cNvPr id="312" name="フローチャート: 判断 311"/>
        <xdr:cNvSpPr/>
      </xdr:nvSpPr>
      <xdr:spPr>
        <a:xfrm>
          <a:off x="14732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126001</xdr:rowOff>
    </xdr:from>
    <xdr:ext cx="762000" cy="259045"/>
    <xdr:sp macro="" textlink="">
      <xdr:nvSpPr>
        <xdr:cNvPr id="313" name="テキスト ボックス 312"/>
        <xdr:cNvSpPr txBox="1"/>
      </xdr:nvSpPr>
      <xdr:spPr>
        <a:xfrm>
          <a:off x="144018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46990</xdr:rowOff>
    </xdr:from>
    <xdr:to>
      <xdr:col>69</xdr:col>
      <xdr:colOff>92075</xdr:colOff>
      <xdr:row>35</xdr:row>
      <xdr:rowOff>65278</xdr:rowOff>
    </xdr:to>
    <xdr:cxnSp macro="">
      <xdr:nvCxnSpPr>
        <xdr:cNvPr id="314" name="直線コネクタ 313"/>
        <xdr:cNvCxnSpPr/>
      </xdr:nvCxnSpPr>
      <xdr:spPr>
        <a:xfrm>
          <a:off x="13004800" y="604774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39624</xdr:rowOff>
    </xdr:from>
    <xdr:to>
      <xdr:col>69</xdr:col>
      <xdr:colOff>142875</xdr:colOff>
      <xdr:row>36</xdr:row>
      <xdr:rowOff>141224</xdr:rowOff>
    </xdr:to>
    <xdr:sp macro="" textlink="">
      <xdr:nvSpPr>
        <xdr:cNvPr id="315" name="フローチャート: 判断 314"/>
        <xdr:cNvSpPr/>
      </xdr:nvSpPr>
      <xdr:spPr>
        <a:xfrm>
          <a:off x="13843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126001</xdr:rowOff>
    </xdr:from>
    <xdr:ext cx="762000" cy="259045"/>
    <xdr:sp macro="" textlink="">
      <xdr:nvSpPr>
        <xdr:cNvPr id="316" name="テキスト ボックス 315"/>
        <xdr:cNvSpPr txBox="1"/>
      </xdr:nvSpPr>
      <xdr:spPr>
        <a:xfrm>
          <a:off x="135128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16764</xdr:rowOff>
    </xdr:from>
    <xdr:to>
      <xdr:col>65</xdr:col>
      <xdr:colOff>53975</xdr:colOff>
      <xdr:row>36</xdr:row>
      <xdr:rowOff>118364</xdr:rowOff>
    </xdr:to>
    <xdr:sp macro="" textlink="">
      <xdr:nvSpPr>
        <xdr:cNvPr id="317" name="フローチャート: 判断 316"/>
        <xdr:cNvSpPr/>
      </xdr:nvSpPr>
      <xdr:spPr>
        <a:xfrm>
          <a:off x="12954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103141</xdr:rowOff>
    </xdr:from>
    <xdr:ext cx="762000" cy="259045"/>
    <xdr:sp macro="" textlink="">
      <xdr:nvSpPr>
        <xdr:cNvPr id="318" name="テキスト ボックス 317"/>
        <xdr:cNvSpPr txBox="1"/>
      </xdr:nvSpPr>
      <xdr:spPr>
        <a:xfrm>
          <a:off x="12623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80772</xdr:rowOff>
    </xdr:from>
    <xdr:to>
      <xdr:col>82</xdr:col>
      <xdr:colOff>158750</xdr:colOff>
      <xdr:row>37</xdr:row>
      <xdr:rowOff>10922</xdr:rowOff>
    </xdr:to>
    <xdr:sp macro="" textlink="">
      <xdr:nvSpPr>
        <xdr:cNvPr id="324" name="楕円 323"/>
        <xdr:cNvSpPr/>
      </xdr:nvSpPr>
      <xdr:spPr>
        <a:xfrm>
          <a:off x="164592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97299</xdr:rowOff>
    </xdr:from>
    <xdr:ext cx="762000" cy="259045"/>
    <xdr:sp macro="" textlink="">
      <xdr:nvSpPr>
        <xdr:cNvPr id="325" name="補助費等該当値テキスト"/>
        <xdr:cNvSpPr txBox="1"/>
      </xdr:nvSpPr>
      <xdr:spPr>
        <a:xfrm>
          <a:off x="16598900" y="609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14478</xdr:rowOff>
    </xdr:from>
    <xdr:to>
      <xdr:col>78</xdr:col>
      <xdr:colOff>120650</xdr:colOff>
      <xdr:row>35</xdr:row>
      <xdr:rowOff>116078</xdr:rowOff>
    </xdr:to>
    <xdr:sp macro="" textlink="">
      <xdr:nvSpPr>
        <xdr:cNvPr id="326" name="楕円 325"/>
        <xdr:cNvSpPr/>
      </xdr:nvSpPr>
      <xdr:spPr>
        <a:xfrm>
          <a:off x="15621000" y="601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126255</xdr:rowOff>
    </xdr:from>
    <xdr:ext cx="736600" cy="259045"/>
    <xdr:sp macro="" textlink="">
      <xdr:nvSpPr>
        <xdr:cNvPr id="327" name="テキスト ボックス 326"/>
        <xdr:cNvSpPr txBox="1"/>
      </xdr:nvSpPr>
      <xdr:spPr>
        <a:xfrm>
          <a:off x="15290800" y="5784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19050</xdr:rowOff>
    </xdr:from>
    <xdr:to>
      <xdr:col>74</xdr:col>
      <xdr:colOff>31750</xdr:colOff>
      <xdr:row>35</xdr:row>
      <xdr:rowOff>120650</xdr:rowOff>
    </xdr:to>
    <xdr:sp macro="" textlink="">
      <xdr:nvSpPr>
        <xdr:cNvPr id="328" name="楕円 327"/>
        <xdr:cNvSpPr/>
      </xdr:nvSpPr>
      <xdr:spPr>
        <a:xfrm>
          <a:off x="14732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130827</xdr:rowOff>
    </xdr:from>
    <xdr:ext cx="762000" cy="259045"/>
    <xdr:sp macro="" textlink="">
      <xdr:nvSpPr>
        <xdr:cNvPr id="329" name="テキスト ボックス 328"/>
        <xdr:cNvSpPr txBox="1"/>
      </xdr:nvSpPr>
      <xdr:spPr>
        <a:xfrm>
          <a:off x="14401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14478</xdr:rowOff>
    </xdr:from>
    <xdr:to>
      <xdr:col>69</xdr:col>
      <xdr:colOff>142875</xdr:colOff>
      <xdr:row>35</xdr:row>
      <xdr:rowOff>116078</xdr:rowOff>
    </xdr:to>
    <xdr:sp macro="" textlink="">
      <xdr:nvSpPr>
        <xdr:cNvPr id="330" name="楕円 329"/>
        <xdr:cNvSpPr/>
      </xdr:nvSpPr>
      <xdr:spPr>
        <a:xfrm>
          <a:off x="13843000" y="601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126255</xdr:rowOff>
    </xdr:from>
    <xdr:ext cx="762000" cy="259045"/>
    <xdr:sp macro="" textlink="">
      <xdr:nvSpPr>
        <xdr:cNvPr id="331" name="テキスト ボックス 330"/>
        <xdr:cNvSpPr txBox="1"/>
      </xdr:nvSpPr>
      <xdr:spPr>
        <a:xfrm>
          <a:off x="13512800" y="5784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167640</xdr:rowOff>
    </xdr:from>
    <xdr:to>
      <xdr:col>65</xdr:col>
      <xdr:colOff>53975</xdr:colOff>
      <xdr:row>35</xdr:row>
      <xdr:rowOff>97790</xdr:rowOff>
    </xdr:to>
    <xdr:sp macro="" textlink="">
      <xdr:nvSpPr>
        <xdr:cNvPr id="332" name="楕円 331"/>
        <xdr:cNvSpPr/>
      </xdr:nvSpPr>
      <xdr:spPr>
        <a:xfrm>
          <a:off x="12954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107967</xdr:rowOff>
    </xdr:from>
    <xdr:ext cx="762000" cy="259045"/>
    <xdr:sp macro="" textlink="">
      <xdr:nvSpPr>
        <xdr:cNvPr id="333" name="テキスト ボックス 332"/>
        <xdr:cNvSpPr txBox="1"/>
      </xdr:nvSpPr>
      <xdr:spPr>
        <a:xfrm>
          <a:off x="12623800" y="576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数年来、事業の必要性・効果等を検討し公債費を抑制してきた結果、類似団体内平均値を下回っている。</a:t>
          </a:r>
          <a:r>
            <a:rPr kumimoji="1" lang="en-US" altLang="ja-JP" sz="1200">
              <a:solidFill>
                <a:schemeClr val="dk1"/>
              </a:solidFill>
              <a:effectLst/>
              <a:latin typeface="+mn-lt"/>
              <a:ea typeface="+mn-ea"/>
              <a:cs typeface="+mn-cs"/>
            </a:rPr>
            <a:t/>
          </a:r>
          <a:br>
            <a:rPr kumimoji="1" lang="en-US" altLang="ja-JP" sz="1200">
              <a:solidFill>
                <a:schemeClr val="dk1"/>
              </a:solidFill>
              <a:effectLst/>
              <a:latin typeface="+mn-lt"/>
              <a:ea typeface="+mn-ea"/>
              <a:cs typeface="+mn-cs"/>
            </a:rPr>
          </a:br>
          <a:r>
            <a:rPr kumimoji="1" lang="ja-JP" altLang="ja-JP" sz="1200">
              <a:solidFill>
                <a:schemeClr val="dk1"/>
              </a:solidFill>
              <a:effectLst/>
              <a:latin typeface="+mn-lt"/>
              <a:ea typeface="+mn-ea"/>
              <a:cs typeface="+mn-cs"/>
            </a:rPr>
            <a:t>　しかしながら、令和</a:t>
          </a:r>
          <a:r>
            <a:rPr kumimoji="1" lang="en-US" altLang="ja-JP" sz="1200">
              <a:solidFill>
                <a:schemeClr val="dk1"/>
              </a:solidFill>
              <a:effectLst/>
              <a:latin typeface="+mn-lt"/>
              <a:ea typeface="+mn-ea"/>
              <a:cs typeface="+mn-cs"/>
            </a:rPr>
            <a:t>3</a:t>
          </a:r>
          <a:r>
            <a:rPr kumimoji="1" lang="ja-JP" altLang="ja-JP" sz="1200">
              <a:solidFill>
                <a:schemeClr val="dk1"/>
              </a:solidFill>
              <a:effectLst/>
              <a:latin typeface="+mn-lt"/>
              <a:ea typeface="+mn-ea"/>
              <a:cs typeface="+mn-cs"/>
            </a:rPr>
            <a:t>年度までは、新庁舎建設等により市債発行額が大きく増加することから、今後は公債費負担は増加傾向となる見込み。</a:t>
          </a:r>
          <a:endParaRPr lang="ja-JP" altLang="ja-JP" sz="1600">
            <a:effectLst/>
          </a:endParaRPr>
        </a:p>
      </xdr:txBody>
    </xdr:sp>
    <xdr:clientData/>
  </xdr:twoCellAnchor>
  <xdr:oneCellAnchor>
    <xdr:from>
      <xdr:col>3</xdr:col>
      <xdr:colOff>123825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85852</xdr:rowOff>
    </xdr:from>
    <xdr:to>
      <xdr:col>24</xdr:col>
      <xdr:colOff>25400</xdr:colOff>
      <xdr:row>80</xdr:row>
      <xdr:rowOff>145287</xdr:rowOff>
    </xdr:to>
    <xdr:cxnSp macro="">
      <xdr:nvCxnSpPr>
        <xdr:cNvPr id="358" name="直線コネクタ 357"/>
        <xdr:cNvCxnSpPr/>
      </xdr:nvCxnSpPr>
      <xdr:spPr>
        <a:xfrm flipV="1">
          <a:off x="4826000" y="12773152"/>
          <a:ext cx="0" cy="1088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117364</xdr:rowOff>
    </xdr:from>
    <xdr:ext cx="762000" cy="259045"/>
    <xdr:sp macro="" textlink="">
      <xdr:nvSpPr>
        <xdr:cNvPr id="359" name="公債費最小値テキスト"/>
        <xdr:cNvSpPr txBox="1"/>
      </xdr:nvSpPr>
      <xdr:spPr>
        <a:xfrm>
          <a:off x="4914900" y="13833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145287</xdr:rowOff>
    </xdr:from>
    <xdr:to>
      <xdr:col>24</xdr:col>
      <xdr:colOff>114300</xdr:colOff>
      <xdr:row>80</xdr:row>
      <xdr:rowOff>145287</xdr:rowOff>
    </xdr:to>
    <xdr:cxnSp macro="">
      <xdr:nvCxnSpPr>
        <xdr:cNvPr id="360" name="直線コネクタ 359"/>
        <xdr:cNvCxnSpPr/>
      </xdr:nvCxnSpPr>
      <xdr:spPr>
        <a:xfrm>
          <a:off x="4737100" y="13861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779</xdr:rowOff>
    </xdr:from>
    <xdr:ext cx="762000" cy="259045"/>
    <xdr:sp macro="" textlink="">
      <xdr:nvSpPr>
        <xdr:cNvPr id="361" name="公債費最大値テキスト"/>
        <xdr:cNvSpPr txBox="1"/>
      </xdr:nvSpPr>
      <xdr:spPr>
        <a:xfrm>
          <a:off x="4914900" y="12516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85852</xdr:rowOff>
    </xdr:from>
    <xdr:to>
      <xdr:col>24</xdr:col>
      <xdr:colOff>114300</xdr:colOff>
      <xdr:row>74</xdr:row>
      <xdr:rowOff>85852</xdr:rowOff>
    </xdr:to>
    <xdr:cxnSp macro="">
      <xdr:nvCxnSpPr>
        <xdr:cNvPr id="362" name="直線コネクタ 361"/>
        <xdr:cNvCxnSpPr/>
      </xdr:nvCxnSpPr>
      <xdr:spPr>
        <a:xfrm>
          <a:off x="4737100" y="12773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76708</xdr:rowOff>
    </xdr:from>
    <xdr:to>
      <xdr:col>24</xdr:col>
      <xdr:colOff>25400</xdr:colOff>
      <xdr:row>76</xdr:row>
      <xdr:rowOff>136144</xdr:rowOff>
    </xdr:to>
    <xdr:cxnSp macro="">
      <xdr:nvCxnSpPr>
        <xdr:cNvPr id="363" name="直線コネクタ 362"/>
        <xdr:cNvCxnSpPr/>
      </xdr:nvCxnSpPr>
      <xdr:spPr>
        <a:xfrm>
          <a:off x="3987800" y="13106908"/>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9414</xdr:rowOff>
    </xdr:from>
    <xdr:ext cx="762000" cy="259045"/>
    <xdr:sp macro="" textlink="">
      <xdr:nvSpPr>
        <xdr:cNvPr id="364" name="公債費平均値テキスト"/>
        <xdr:cNvSpPr txBox="1"/>
      </xdr:nvSpPr>
      <xdr:spPr>
        <a:xfrm>
          <a:off x="4914900" y="13211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37337</xdr:rowOff>
    </xdr:from>
    <xdr:to>
      <xdr:col>24</xdr:col>
      <xdr:colOff>76200</xdr:colOff>
      <xdr:row>77</xdr:row>
      <xdr:rowOff>138937</xdr:rowOff>
    </xdr:to>
    <xdr:sp macro="" textlink="">
      <xdr:nvSpPr>
        <xdr:cNvPr id="365" name="フローチャート: 判断 364"/>
        <xdr:cNvSpPr/>
      </xdr:nvSpPr>
      <xdr:spPr>
        <a:xfrm>
          <a:off x="4775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76708</xdr:rowOff>
    </xdr:from>
    <xdr:to>
      <xdr:col>19</xdr:col>
      <xdr:colOff>187325</xdr:colOff>
      <xdr:row>76</xdr:row>
      <xdr:rowOff>94996</xdr:rowOff>
    </xdr:to>
    <xdr:cxnSp macro="">
      <xdr:nvCxnSpPr>
        <xdr:cNvPr id="366" name="直線コネクタ 365"/>
        <xdr:cNvCxnSpPr/>
      </xdr:nvCxnSpPr>
      <xdr:spPr>
        <a:xfrm flipV="1">
          <a:off x="3098800" y="1310690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46482</xdr:rowOff>
    </xdr:from>
    <xdr:to>
      <xdr:col>20</xdr:col>
      <xdr:colOff>38100</xdr:colOff>
      <xdr:row>77</xdr:row>
      <xdr:rowOff>148082</xdr:rowOff>
    </xdr:to>
    <xdr:sp macro="" textlink="">
      <xdr:nvSpPr>
        <xdr:cNvPr id="367" name="フローチャート: 判断 366"/>
        <xdr:cNvSpPr/>
      </xdr:nvSpPr>
      <xdr:spPr>
        <a:xfrm>
          <a:off x="3937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132859</xdr:rowOff>
    </xdr:from>
    <xdr:ext cx="736600" cy="259045"/>
    <xdr:sp macro="" textlink="">
      <xdr:nvSpPr>
        <xdr:cNvPr id="368" name="テキスト ボックス 367"/>
        <xdr:cNvSpPr txBox="1"/>
      </xdr:nvSpPr>
      <xdr:spPr>
        <a:xfrm>
          <a:off x="3606800" y="13334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81280</xdr:rowOff>
    </xdr:from>
    <xdr:to>
      <xdr:col>15</xdr:col>
      <xdr:colOff>98425</xdr:colOff>
      <xdr:row>76</xdr:row>
      <xdr:rowOff>94996</xdr:rowOff>
    </xdr:to>
    <xdr:cxnSp macro="">
      <xdr:nvCxnSpPr>
        <xdr:cNvPr id="369" name="直線コネクタ 368"/>
        <xdr:cNvCxnSpPr/>
      </xdr:nvCxnSpPr>
      <xdr:spPr>
        <a:xfrm>
          <a:off x="2209800" y="1311148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55626</xdr:rowOff>
    </xdr:from>
    <xdr:to>
      <xdr:col>15</xdr:col>
      <xdr:colOff>149225</xdr:colOff>
      <xdr:row>77</xdr:row>
      <xdr:rowOff>157226</xdr:rowOff>
    </xdr:to>
    <xdr:sp macro="" textlink="">
      <xdr:nvSpPr>
        <xdr:cNvPr id="370" name="フローチャート: 判断 369"/>
        <xdr:cNvSpPr/>
      </xdr:nvSpPr>
      <xdr:spPr>
        <a:xfrm>
          <a:off x="3048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142003</xdr:rowOff>
    </xdr:from>
    <xdr:ext cx="762000" cy="259045"/>
    <xdr:sp macro="" textlink="">
      <xdr:nvSpPr>
        <xdr:cNvPr id="371" name="テキスト ボックス 370"/>
        <xdr:cNvSpPr txBox="1"/>
      </xdr:nvSpPr>
      <xdr:spPr>
        <a:xfrm>
          <a:off x="2717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81280</xdr:rowOff>
    </xdr:from>
    <xdr:to>
      <xdr:col>11</xdr:col>
      <xdr:colOff>9525</xdr:colOff>
      <xdr:row>76</xdr:row>
      <xdr:rowOff>149861</xdr:rowOff>
    </xdr:to>
    <xdr:cxnSp macro="">
      <xdr:nvCxnSpPr>
        <xdr:cNvPr id="372" name="直線コネクタ 371"/>
        <xdr:cNvCxnSpPr/>
      </xdr:nvCxnSpPr>
      <xdr:spPr>
        <a:xfrm flipV="1">
          <a:off x="1320800" y="13111480"/>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69342</xdr:rowOff>
    </xdr:from>
    <xdr:to>
      <xdr:col>11</xdr:col>
      <xdr:colOff>60325</xdr:colOff>
      <xdr:row>77</xdr:row>
      <xdr:rowOff>170942</xdr:rowOff>
    </xdr:to>
    <xdr:sp macro="" textlink="">
      <xdr:nvSpPr>
        <xdr:cNvPr id="373" name="フローチャート: 判断 372"/>
        <xdr:cNvSpPr/>
      </xdr:nvSpPr>
      <xdr:spPr>
        <a:xfrm>
          <a:off x="2159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155719</xdr:rowOff>
    </xdr:from>
    <xdr:ext cx="762000" cy="259045"/>
    <xdr:sp macro="" textlink="">
      <xdr:nvSpPr>
        <xdr:cNvPr id="374" name="テキスト ボックス 373"/>
        <xdr:cNvSpPr txBox="1"/>
      </xdr:nvSpPr>
      <xdr:spPr>
        <a:xfrm>
          <a:off x="18288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73913</xdr:rowOff>
    </xdr:from>
    <xdr:to>
      <xdr:col>6</xdr:col>
      <xdr:colOff>171450</xdr:colOff>
      <xdr:row>78</xdr:row>
      <xdr:rowOff>4063</xdr:rowOff>
    </xdr:to>
    <xdr:sp macro="" textlink="">
      <xdr:nvSpPr>
        <xdr:cNvPr id="375" name="フローチャート: 判断 374"/>
        <xdr:cNvSpPr/>
      </xdr:nvSpPr>
      <xdr:spPr>
        <a:xfrm>
          <a:off x="1270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160290</xdr:rowOff>
    </xdr:from>
    <xdr:ext cx="762000" cy="259045"/>
    <xdr:sp macro="" textlink="">
      <xdr:nvSpPr>
        <xdr:cNvPr id="376" name="テキスト ボックス 375"/>
        <xdr:cNvSpPr txBox="1"/>
      </xdr:nvSpPr>
      <xdr:spPr>
        <a:xfrm>
          <a:off x="939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85344</xdr:rowOff>
    </xdr:from>
    <xdr:to>
      <xdr:col>24</xdr:col>
      <xdr:colOff>76200</xdr:colOff>
      <xdr:row>77</xdr:row>
      <xdr:rowOff>15494</xdr:rowOff>
    </xdr:to>
    <xdr:sp macro="" textlink="">
      <xdr:nvSpPr>
        <xdr:cNvPr id="382" name="楕円 381"/>
        <xdr:cNvSpPr/>
      </xdr:nvSpPr>
      <xdr:spPr>
        <a:xfrm>
          <a:off x="4775200" y="1311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101871</xdr:rowOff>
    </xdr:from>
    <xdr:ext cx="762000" cy="259045"/>
    <xdr:sp macro="" textlink="">
      <xdr:nvSpPr>
        <xdr:cNvPr id="383" name="公債費該当値テキスト"/>
        <xdr:cNvSpPr txBox="1"/>
      </xdr:nvSpPr>
      <xdr:spPr>
        <a:xfrm>
          <a:off x="4914900" y="12960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25908</xdr:rowOff>
    </xdr:from>
    <xdr:to>
      <xdr:col>20</xdr:col>
      <xdr:colOff>38100</xdr:colOff>
      <xdr:row>76</xdr:row>
      <xdr:rowOff>127508</xdr:rowOff>
    </xdr:to>
    <xdr:sp macro="" textlink="">
      <xdr:nvSpPr>
        <xdr:cNvPr id="384" name="楕円 383"/>
        <xdr:cNvSpPr/>
      </xdr:nvSpPr>
      <xdr:spPr>
        <a:xfrm>
          <a:off x="3937000" y="1305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137685</xdr:rowOff>
    </xdr:from>
    <xdr:ext cx="736600" cy="259045"/>
    <xdr:sp macro="" textlink="">
      <xdr:nvSpPr>
        <xdr:cNvPr id="385" name="テキスト ボックス 384"/>
        <xdr:cNvSpPr txBox="1"/>
      </xdr:nvSpPr>
      <xdr:spPr>
        <a:xfrm>
          <a:off x="3606800" y="12824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44196</xdr:rowOff>
    </xdr:from>
    <xdr:to>
      <xdr:col>15</xdr:col>
      <xdr:colOff>149225</xdr:colOff>
      <xdr:row>76</xdr:row>
      <xdr:rowOff>145796</xdr:rowOff>
    </xdr:to>
    <xdr:sp macro="" textlink="">
      <xdr:nvSpPr>
        <xdr:cNvPr id="386" name="楕円 385"/>
        <xdr:cNvSpPr/>
      </xdr:nvSpPr>
      <xdr:spPr>
        <a:xfrm>
          <a:off x="3048000" y="1307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155973</xdr:rowOff>
    </xdr:from>
    <xdr:ext cx="762000" cy="259045"/>
    <xdr:sp macro="" textlink="">
      <xdr:nvSpPr>
        <xdr:cNvPr id="387" name="テキスト ボックス 386"/>
        <xdr:cNvSpPr txBox="1"/>
      </xdr:nvSpPr>
      <xdr:spPr>
        <a:xfrm>
          <a:off x="2717800" y="12843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30480</xdr:rowOff>
    </xdr:from>
    <xdr:to>
      <xdr:col>11</xdr:col>
      <xdr:colOff>60325</xdr:colOff>
      <xdr:row>76</xdr:row>
      <xdr:rowOff>132080</xdr:rowOff>
    </xdr:to>
    <xdr:sp macro="" textlink="">
      <xdr:nvSpPr>
        <xdr:cNvPr id="388" name="楕円 387"/>
        <xdr:cNvSpPr/>
      </xdr:nvSpPr>
      <xdr:spPr>
        <a:xfrm>
          <a:off x="2159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142257</xdr:rowOff>
    </xdr:from>
    <xdr:ext cx="762000" cy="259045"/>
    <xdr:sp macro="" textlink="">
      <xdr:nvSpPr>
        <xdr:cNvPr id="389" name="テキスト ボックス 388"/>
        <xdr:cNvSpPr txBox="1"/>
      </xdr:nvSpPr>
      <xdr:spPr>
        <a:xfrm>
          <a:off x="1828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99061</xdr:rowOff>
    </xdr:from>
    <xdr:to>
      <xdr:col>6</xdr:col>
      <xdr:colOff>171450</xdr:colOff>
      <xdr:row>77</xdr:row>
      <xdr:rowOff>29211</xdr:rowOff>
    </xdr:to>
    <xdr:sp macro="" textlink="">
      <xdr:nvSpPr>
        <xdr:cNvPr id="390" name="楕円 389"/>
        <xdr:cNvSpPr/>
      </xdr:nvSpPr>
      <xdr:spPr>
        <a:xfrm>
          <a:off x="1270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39387</xdr:rowOff>
    </xdr:from>
    <xdr:ext cx="762000" cy="259045"/>
    <xdr:sp macro="" textlink="">
      <xdr:nvSpPr>
        <xdr:cNvPr id="391" name="テキスト ボックス 390"/>
        <xdr:cNvSpPr txBox="1"/>
      </xdr:nvSpPr>
      <xdr:spPr>
        <a:xfrm>
          <a:off x="939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類似団体を上回る傾向が続いている。以前は減少を続けていた人件費が、団塊の世代の大量退職も終わり増加に転じている。また、行政運営経常経費である物件費の抑制にも限界がある。</a:t>
          </a:r>
          <a:r>
            <a:rPr kumimoji="1" lang="en-US" altLang="ja-JP" sz="1200">
              <a:solidFill>
                <a:schemeClr val="dk1"/>
              </a:solidFill>
              <a:effectLst/>
              <a:latin typeface="+mn-lt"/>
              <a:ea typeface="+mn-ea"/>
              <a:cs typeface="+mn-cs"/>
            </a:rPr>
            <a:t/>
          </a:r>
          <a:br>
            <a:rPr kumimoji="1" lang="en-US" altLang="ja-JP" sz="1200">
              <a:solidFill>
                <a:schemeClr val="dk1"/>
              </a:solidFill>
              <a:effectLst/>
              <a:latin typeface="+mn-lt"/>
              <a:ea typeface="+mn-ea"/>
              <a:cs typeface="+mn-cs"/>
            </a:rPr>
          </a:br>
          <a:r>
            <a:rPr kumimoji="1" lang="ja-JP" altLang="ja-JP" sz="1200">
              <a:solidFill>
                <a:schemeClr val="dk1"/>
              </a:solidFill>
              <a:effectLst/>
              <a:latin typeface="+mn-lt"/>
              <a:ea typeface="+mn-ea"/>
              <a:cs typeface="+mn-cs"/>
            </a:rPr>
            <a:t>　一方で、扶助費のような社会保障費は増加の一途であり、新庁舎建設をはじめ、各公共施設等の維持管理費等も増加することが見込まれる。　</a:t>
          </a:r>
          <a:endParaRPr lang="ja-JP" altLang="ja-JP" sz="1600">
            <a:effectLst/>
          </a:endParaRP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7" name="テキスト ボックス 40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9" name="テキスト ボックス 40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1" name="テキスト ボックス 41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3" name="テキスト ボックス 41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154432</xdr:rowOff>
    </xdr:from>
    <xdr:to>
      <xdr:col>82</xdr:col>
      <xdr:colOff>107950</xdr:colOff>
      <xdr:row>81</xdr:row>
      <xdr:rowOff>147574</xdr:rowOff>
    </xdr:to>
    <xdr:cxnSp macro="">
      <xdr:nvCxnSpPr>
        <xdr:cNvPr id="417" name="直線コネクタ 416"/>
        <xdr:cNvCxnSpPr/>
      </xdr:nvCxnSpPr>
      <xdr:spPr>
        <a:xfrm flipV="1">
          <a:off x="16510000" y="12841732"/>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119651</xdr:rowOff>
    </xdr:from>
    <xdr:ext cx="762000" cy="259045"/>
    <xdr:sp macro="" textlink="">
      <xdr:nvSpPr>
        <xdr:cNvPr id="418" name="公債費以外最小値テキスト"/>
        <xdr:cNvSpPr txBox="1"/>
      </xdr:nvSpPr>
      <xdr:spPr>
        <a:xfrm>
          <a:off x="16598900" y="14007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147574</xdr:rowOff>
    </xdr:from>
    <xdr:to>
      <xdr:col>82</xdr:col>
      <xdr:colOff>196850</xdr:colOff>
      <xdr:row>81</xdr:row>
      <xdr:rowOff>147574</xdr:rowOff>
    </xdr:to>
    <xdr:cxnSp macro="">
      <xdr:nvCxnSpPr>
        <xdr:cNvPr id="419" name="直線コネクタ 418"/>
        <xdr:cNvCxnSpPr/>
      </xdr:nvCxnSpPr>
      <xdr:spPr>
        <a:xfrm>
          <a:off x="16421100" y="14035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69359</xdr:rowOff>
    </xdr:from>
    <xdr:ext cx="762000" cy="259045"/>
    <xdr:sp macro="" textlink="">
      <xdr:nvSpPr>
        <xdr:cNvPr id="420" name="公債費以外最大値テキスト"/>
        <xdr:cNvSpPr txBox="1"/>
      </xdr:nvSpPr>
      <xdr:spPr>
        <a:xfrm>
          <a:off x="16598900" y="12585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154432</xdr:rowOff>
    </xdr:from>
    <xdr:to>
      <xdr:col>82</xdr:col>
      <xdr:colOff>196850</xdr:colOff>
      <xdr:row>74</xdr:row>
      <xdr:rowOff>154432</xdr:rowOff>
    </xdr:to>
    <xdr:cxnSp macro="">
      <xdr:nvCxnSpPr>
        <xdr:cNvPr id="421" name="直線コネクタ 420"/>
        <xdr:cNvCxnSpPr/>
      </xdr:nvCxnSpPr>
      <xdr:spPr>
        <a:xfrm>
          <a:off x="16421100" y="12841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92711</xdr:rowOff>
    </xdr:from>
    <xdr:to>
      <xdr:col>82</xdr:col>
      <xdr:colOff>107950</xdr:colOff>
      <xdr:row>79</xdr:row>
      <xdr:rowOff>161289</xdr:rowOff>
    </xdr:to>
    <xdr:cxnSp macro="">
      <xdr:nvCxnSpPr>
        <xdr:cNvPr id="422" name="直線コネクタ 421"/>
        <xdr:cNvCxnSpPr/>
      </xdr:nvCxnSpPr>
      <xdr:spPr>
        <a:xfrm flipV="1">
          <a:off x="15671800" y="13637261"/>
          <a:ext cx="8382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99585</xdr:rowOff>
    </xdr:from>
    <xdr:ext cx="762000" cy="259045"/>
    <xdr:sp macro="" textlink="">
      <xdr:nvSpPr>
        <xdr:cNvPr id="423" name="公債費以外平均値テキスト"/>
        <xdr:cNvSpPr txBox="1"/>
      </xdr:nvSpPr>
      <xdr:spPr>
        <a:xfrm>
          <a:off x="16598900" y="13129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83058</xdr:rowOff>
    </xdr:from>
    <xdr:to>
      <xdr:col>82</xdr:col>
      <xdr:colOff>158750</xdr:colOff>
      <xdr:row>78</xdr:row>
      <xdr:rowOff>13208</xdr:rowOff>
    </xdr:to>
    <xdr:sp macro="" textlink="">
      <xdr:nvSpPr>
        <xdr:cNvPr id="424" name="フローチャート: 判断 423"/>
        <xdr:cNvSpPr/>
      </xdr:nvSpPr>
      <xdr:spPr>
        <a:xfrm>
          <a:off x="164592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161289</xdr:rowOff>
    </xdr:from>
    <xdr:to>
      <xdr:col>78</xdr:col>
      <xdr:colOff>69850</xdr:colOff>
      <xdr:row>80</xdr:row>
      <xdr:rowOff>30987</xdr:rowOff>
    </xdr:to>
    <xdr:cxnSp macro="">
      <xdr:nvCxnSpPr>
        <xdr:cNvPr id="425" name="直線コネクタ 424"/>
        <xdr:cNvCxnSpPr/>
      </xdr:nvCxnSpPr>
      <xdr:spPr>
        <a:xfrm flipV="1">
          <a:off x="14782800" y="13705839"/>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83058</xdr:rowOff>
    </xdr:from>
    <xdr:to>
      <xdr:col>78</xdr:col>
      <xdr:colOff>120650</xdr:colOff>
      <xdr:row>78</xdr:row>
      <xdr:rowOff>13208</xdr:rowOff>
    </xdr:to>
    <xdr:sp macro="" textlink="">
      <xdr:nvSpPr>
        <xdr:cNvPr id="426" name="フローチャート: 判断 425"/>
        <xdr:cNvSpPr/>
      </xdr:nvSpPr>
      <xdr:spPr>
        <a:xfrm>
          <a:off x="15621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23385</xdr:rowOff>
    </xdr:from>
    <xdr:ext cx="736600" cy="259045"/>
    <xdr:sp macro="" textlink="">
      <xdr:nvSpPr>
        <xdr:cNvPr id="427" name="テキスト ボックス 426"/>
        <xdr:cNvSpPr txBox="1"/>
      </xdr:nvSpPr>
      <xdr:spPr>
        <a:xfrm>
          <a:off x="15290800" y="13053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170435</xdr:rowOff>
    </xdr:from>
    <xdr:to>
      <xdr:col>73</xdr:col>
      <xdr:colOff>180975</xdr:colOff>
      <xdr:row>80</xdr:row>
      <xdr:rowOff>30987</xdr:rowOff>
    </xdr:to>
    <xdr:cxnSp macro="">
      <xdr:nvCxnSpPr>
        <xdr:cNvPr id="428" name="直線コネクタ 427"/>
        <xdr:cNvCxnSpPr/>
      </xdr:nvCxnSpPr>
      <xdr:spPr>
        <a:xfrm>
          <a:off x="13893800" y="13714985"/>
          <a:ext cx="889000" cy="3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46482</xdr:rowOff>
    </xdr:from>
    <xdr:to>
      <xdr:col>74</xdr:col>
      <xdr:colOff>31750</xdr:colOff>
      <xdr:row>77</xdr:row>
      <xdr:rowOff>148082</xdr:rowOff>
    </xdr:to>
    <xdr:sp macro="" textlink="">
      <xdr:nvSpPr>
        <xdr:cNvPr id="429" name="フローチャート: 判断 428"/>
        <xdr:cNvSpPr/>
      </xdr:nvSpPr>
      <xdr:spPr>
        <a:xfrm>
          <a:off x="14732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158259</xdr:rowOff>
    </xdr:from>
    <xdr:ext cx="762000" cy="259045"/>
    <xdr:sp macro="" textlink="">
      <xdr:nvSpPr>
        <xdr:cNvPr id="430" name="テキスト ボックス 429"/>
        <xdr:cNvSpPr txBox="1"/>
      </xdr:nvSpPr>
      <xdr:spPr>
        <a:xfrm>
          <a:off x="14401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65278</xdr:rowOff>
    </xdr:from>
    <xdr:to>
      <xdr:col>69</xdr:col>
      <xdr:colOff>92075</xdr:colOff>
      <xdr:row>79</xdr:row>
      <xdr:rowOff>170435</xdr:rowOff>
    </xdr:to>
    <xdr:cxnSp macro="">
      <xdr:nvCxnSpPr>
        <xdr:cNvPr id="431" name="直線コネクタ 430"/>
        <xdr:cNvCxnSpPr/>
      </xdr:nvCxnSpPr>
      <xdr:spPr>
        <a:xfrm>
          <a:off x="13004800" y="13609828"/>
          <a:ext cx="889000" cy="105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41911</xdr:rowOff>
    </xdr:from>
    <xdr:to>
      <xdr:col>69</xdr:col>
      <xdr:colOff>142875</xdr:colOff>
      <xdr:row>77</xdr:row>
      <xdr:rowOff>143511</xdr:rowOff>
    </xdr:to>
    <xdr:sp macro="" textlink="">
      <xdr:nvSpPr>
        <xdr:cNvPr id="432" name="フローチャート: 判断 431"/>
        <xdr:cNvSpPr/>
      </xdr:nvSpPr>
      <xdr:spPr>
        <a:xfrm>
          <a:off x="13843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153688</xdr:rowOff>
    </xdr:from>
    <xdr:ext cx="762000" cy="259045"/>
    <xdr:sp macro="" textlink="">
      <xdr:nvSpPr>
        <xdr:cNvPr id="433" name="テキスト ボックス 432"/>
        <xdr:cNvSpPr txBox="1"/>
      </xdr:nvSpPr>
      <xdr:spPr>
        <a:xfrm>
          <a:off x="13512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19050</xdr:rowOff>
    </xdr:from>
    <xdr:to>
      <xdr:col>65</xdr:col>
      <xdr:colOff>53975</xdr:colOff>
      <xdr:row>77</xdr:row>
      <xdr:rowOff>120650</xdr:rowOff>
    </xdr:to>
    <xdr:sp macro="" textlink="">
      <xdr:nvSpPr>
        <xdr:cNvPr id="434" name="フローチャート: 判断 433"/>
        <xdr:cNvSpPr/>
      </xdr:nvSpPr>
      <xdr:spPr>
        <a:xfrm>
          <a:off x="12954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130827</xdr:rowOff>
    </xdr:from>
    <xdr:ext cx="762000" cy="259045"/>
    <xdr:sp macro="" textlink="">
      <xdr:nvSpPr>
        <xdr:cNvPr id="435" name="テキスト ボックス 434"/>
        <xdr:cNvSpPr txBox="1"/>
      </xdr:nvSpPr>
      <xdr:spPr>
        <a:xfrm>
          <a:off x="12623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41911</xdr:rowOff>
    </xdr:from>
    <xdr:to>
      <xdr:col>82</xdr:col>
      <xdr:colOff>158750</xdr:colOff>
      <xdr:row>79</xdr:row>
      <xdr:rowOff>143511</xdr:rowOff>
    </xdr:to>
    <xdr:sp macro="" textlink="">
      <xdr:nvSpPr>
        <xdr:cNvPr id="441" name="楕円 440"/>
        <xdr:cNvSpPr/>
      </xdr:nvSpPr>
      <xdr:spPr>
        <a:xfrm>
          <a:off x="16459200" y="1358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13988</xdr:rowOff>
    </xdr:from>
    <xdr:ext cx="762000" cy="259045"/>
    <xdr:sp macro="" textlink="">
      <xdr:nvSpPr>
        <xdr:cNvPr id="442" name="公債費以外該当値テキスト"/>
        <xdr:cNvSpPr txBox="1"/>
      </xdr:nvSpPr>
      <xdr:spPr>
        <a:xfrm>
          <a:off x="165989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110489</xdr:rowOff>
    </xdr:from>
    <xdr:to>
      <xdr:col>78</xdr:col>
      <xdr:colOff>120650</xdr:colOff>
      <xdr:row>80</xdr:row>
      <xdr:rowOff>40639</xdr:rowOff>
    </xdr:to>
    <xdr:sp macro="" textlink="">
      <xdr:nvSpPr>
        <xdr:cNvPr id="443" name="楕円 442"/>
        <xdr:cNvSpPr/>
      </xdr:nvSpPr>
      <xdr:spPr>
        <a:xfrm>
          <a:off x="15621000" y="1365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25416</xdr:rowOff>
    </xdr:from>
    <xdr:ext cx="736600" cy="259045"/>
    <xdr:sp macro="" textlink="">
      <xdr:nvSpPr>
        <xdr:cNvPr id="444" name="テキスト ボックス 443"/>
        <xdr:cNvSpPr txBox="1"/>
      </xdr:nvSpPr>
      <xdr:spPr>
        <a:xfrm>
          <a:off x="15290800" y="137414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151637</xdr:rowOff>
    </xdr:from>
    <xdr:to>
      <xdr:col>74</xdr:col>
      <xdr:colOff>31750</xdr:colOff>
      <xdr:row>80</xdr:row>
      <xdr:rowOff>81787</xdr:rowOff>
    </xdr:to>
    <xdr:sp macro="" textlink="">
      <xdr:nvSpPr>
        <xdr:cNvPr id="445" name="楕円 444"/>
        <xdr:cNvSpPr/>
      </xdr:nvSpPr>
      <xdr:spPr>
        <a:xfrm>
          <a:off x="14732000" y="13696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66564</xdr:rowOff>
    </xdr:from>
    <xdr:ext cx="762000" cy="259045"/>
    <xdr:sp macro="" textlink="">
      <xdr:nvSpPr>
        <xdr:cNvPr id="446" name="テキスト ボックス 445"/>
        <xdr:cNvSpPr txBox="1"/>
      </xdr:nvSpPr>
      <xdr:spPr>
        <a:xfrm>
          <a:off x="14401800" y="13782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119635</xdr:rowOff>
    </xdr:from>
    <xdr:to>
      <xdr:col>69</xdr:col>
      <xdr:colOff>142875</xdr:colOff>
      <xdr:row>80</xdr:row>
      <xdr:rowOff>49785</xdr:rowOff>
    </xdr:to>
    <xdr:sp macro="" textlink="">
      <xdr:nvSpPr>
        <xdr:cNvPr id="447" name="楕円 446"/>
        <xdr:cNvSpPr/>
      </xdr:nvSpPr>
      <xdr:spPr>
        <a:xfrm>
          <a:off x="13843000" y="13664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34562</xdr:rowOff>
    </xdr:from>
    <xdr:ext cx="762000" cy="259045"/>
    <xdr:sp macro="" textlink="">
      <xdr:nvSpPr>
        <xdr:cNvPr id="448" name="テキスト ボックス 447"/>
        <xdr:cNvSpPr txBox="1"/>
      </xdr:nvSpPr>
      <xdr:spPr>
        <a:xfrm>
          <a:off x="13512800" y="13750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14478</xdr:rowOff>
    </xdr:from>
    <xdr:to>
      <xdr:col>65</xdr:col>
      <xdr:colOff>53975</xdr:colOff>
      <xdr:row>79</xdr:row>
      <xdr:rowOff>116078</xdr:rowOff>
    </xdr:to>
    <xdr:sp macro="" textlink="">
      <xdr:nvSpPr>
        <xdr:cNvPr id="449" name="楕円 448"/>
        <xdr:cNvSpPr/>
      </xdr:nvSpPr>
      <xdr:spPr>
        <a:xfrm>
          <a:off x="12954000" y="135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100855</xdr:rowOff>
    </xdr:from>
    <xdr:ext cx="762000" cy="259045"/>
    <xdr:sp macro="" textlink="">
      <xdr:nvSpPr>
        <xdr:cNvPr id="450" name="テキスト ボックス 449"/>
        <xdr:cNvSpPr txBox="1"/>
      </xdr:nvSpPr>
      <xdr:spPr>
        <a:xfrm>
          <a:off x="12623800" y="1364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岐阜県羽島市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13952</xdr:rowOff>
    </xdr:from>
    <xdr:to>
      <xdr:col>29</xdr:col>
      <xdr:colOff>127000</xdr:colOff>
      <xdr:row>20</xdr:row>
      <xdr:rowOff>20222</xdr:rowOff>
    </xdr:to>
    <xdr:cxnSp macro="">
      <xdr:nvCxnSpPr>
        <xdr:cNvPr id="47" name="直線コネクタ 46"/>
        <xdr:cNvCxnSpPr/>
      </xdr:nvCxnSpPr>
      <xdr:spPr bwMode="auto">
        <a:xfrm flipV="1">
          <a:off x="5651500" y="1947527"/>
          <a:ext cx="0" cy="15493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30399</xdr:rowOff>
    </xdr:from>
    <xdr:ext cx="762000" cy="259045"/>
    <xdr:sp macro="" textlink="">
      <xdr:nvSpPr>
        <xdr:cNvPr id="48" name="人口1人当たり決算額の推移最小値テキスト130"/>
        <xdr:cNvSpPr txBox="1"/>
      </xdr:nvSpPr>
      <xdr:spPr>
        <a:xfrm>
          <a:off x="5740400" y="3507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20222</xdr:rowOff>
    </xdr:from>
    <xdr:to>
      <xdr:col>30</xdr:col>
      <xdr:colOff>25400</xdr:colOff>
      <xdr:row>20</xdr:row>
      <xdr:rowOff>20222</xdr:rowOff>
    </xdr:to>
    <xdr:cxnSp macro="">
      <xdr:nvCxnSpPr>
        <xdr:cNvPr id="49" name="直線コネクタ 48"/>
        <xdr:cNvCxnSpPr/>
      </xdr:nvCxnSpPr>
      <xdr:spPr bwMode="auto">
        <a:xfrm>
          <a:off x="5562600" y="34968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100329</xdr:rowOff>
    </xdr:from>
    <xdr:ext cx="762000" cy="259045"/>
    <xdr:sp macro="" textlink="">
      <xdr:nvSpPr>
        <xdr:cNvPr id="50" name="人口1人当たり決算額の推移最大値テキスト130"/>
        <xdr:cNvSpPr txBox="1"/>
      </xdr:nvSpPr>
      <xdr:spPr>
        <a:xfrm>
          <a:off x="5740400" y="1691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13952</xdr:rowOff>
    </xdr:from>
    <xdr:to>
      <xdr:col>30</xdr:col>
      <xdr:colOff>25400</xdr:colOff>
      <xdr:row>11</xdr:row>
      <xdr:rowOff>13952</xdr:rowOff>
    </xdr:to>
    <xdr:cxnSp macro="">
      <xdr:nvCxnSpPr>
        <xdr:cNvPr id="51" name="直線コネクタ 50"/>
        <xdr:cNvCxnSpPr/>
      </xdr:nvCxnSpPr>
      <xdr:spPr bwMode="auto">
        <a:xfrm>
          <a:off x="5562600" y="19475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160566</xdr:rowOff>
    </xdr:from>
    <xdr:to>
      <xdr:col>29</xdr:col>
      <xdr:colOff>127000</xdr:colOff>
      <xdr:row>20</xdr:row>
      <xdr:rowOff>20222</xdr:rowOff>
    </xdr:to>
    <xdr:cxnSp macro="">
      <xdr:nvCxnSpPr>
        <xdr:cNvPr id="52" name="直線コネクタ 51"/>
        <xdr:cNvCxnSpPr/>
      </xdr:nvCxnSpPr>
      <xdr:spPr bwMode="auto">
        <a:xfrm>
          <a:off x="5003800" y="3465741"/>
          <a:ext cx="647700" cy="311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1135</xdr:rowOff>
    </xdr:from>
    <xdr:ext cx="762000" cy="259045"/>
    <xdr:sp macro="" textlink="">
      <xdr:nvSpPr>
        <xdr:cNvPr id="53" name="人口1人当たり決算額の推移平均値テキスト130"/>
        <xdr:cNvSpPr txBox="1"/>
      </xdr:nvSpPr>
      <xdr:spPr>
        <a:xfrm>
          <a:off x="5740400" y="2791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156058</xdr:rowOff>
    </xdr:from>
    <xdr:to>
      <xdr:col>29</xdr:col>
      <xdr:colOff>177800</xdr:colOff>
      <xdr:row>17</xdr:row>
      <xdr:rowOff>86208</xdr:rowOff>
    </xdr:to>
    <xdr:sp macro="" textlink="">
      <xdr:nvSpPr>
        <xdr:cNvPr id="54" name="フローチャート: 判断 53"/>
        <xdr:cNvSpPr/>
      </xdr:nvSpPr>
      <xdr:spPr bwMode="auto">
        <a:xfrm>
          <a:off x="5600700" y="29468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160566</xdr:rowOff>
    </xdr:from>
    <xdr:to>
      <xdr:col>26</xdr:col>
      <xdr:colOff>50800</xdr:colOff>
      <xdr:row>20</xdr:row>
      <xdr:rowOff>17446</xdr:rowOff>
    </xdr:to>
    <xdr:cxnSp macro="">
      <xdr:nvCxnSpPr>
        <xdr:cNvPr id="55" name="直線コネクタ 54"/>
        <xdr:cNvCxnSpPr/>
      </xdr:nvCxnSpPr>
      <xdr:spPr bwMode="auto">
        <a:xfrm flipV="1">
          <a:off x="4305300" y="3465741"/>
          <a:ext cx="698500" cy="283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11533</xdr:rowOff>
    </xdr:from>
    <xdr:to>
      <xdr:col>26</xdr:col>
      <xdr:colOff>101600</xdr:colOff>
      <xdr:row>17</xdr:row>
      <xdr:rowOff>113133</xdr:rowOff>
    </xdr:to>
    <xdr:sp macro="" textlink="">
      <xdr:nvSpPr>
        <xdr:cNvPr id="56" name="フローチャート: 判断 55"/>
        <xdr:cNvSpPr/>
      </xdr:nvSpPr>
      <xdr:spPr bwMode="auto">
        <a:xfrm>
          <a:off x="4953000" y="29738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123310</xdr:rowOff>
    </xdr:from>
    <xdr:ext cx="736600" cy="259045"/>
    <xdr:sp macro="" textlink="">
      <xdr:nvSpPr>
        <xdr:cNvPr id="57" name="テキスト ボックス 56"/>
        <xdr:cNvSpPr txBox="1"/>
      </xdr:nvSpPr>
      <xdr:spPr>
        <a:xfrm>
          <a:off x="4622800" y="2742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20</xdr:row>
      <xdr:rowOff>17446</xdr:rowOff>
    </xdr:from>
    <xdr:to>
      <xdr:col>22</xdr:col>
      <xdr:colOff>114300</xdr:colOff>
      <xdr:row>20</xdr:row>
      <xdr:rowOff>23112</xdr:rowOff>
    </xdr:to>
    <xdr:cxnSp macro="">
      <xdr:nvCxnSpPr>
        <xdr:cNvPr id="58" name="直線コネクタ 57"/>
        <xdr:cNvCxnSpPr/>
      </xdr:nvCxnSpPr>
      <xdr:spPr bwMode="auto">
        <a:xfrm flipV="1">
          <a:off x="3606800" y="3494071"/>
          <a:ext cx="698500" cy="56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31944</xdr:rowOff>
    </xdr:from>
    <xdr:to>
      <xdr:col>22</xdr:col>
      <xdr:colOff>165100</xdr:colOff>
      <xdr:row>17</xdr:row>
      <xdr:rowOff>133544</xdr:rowOff>
    </xdr:to>
    <xdr:sp macro="" textlink="">
      <xdr:nvSpPr>
        <xdr:cNvPr id="59" name="フローチャート: 判断 58"/>
        <xdr:cNvSpPr/>
      </xdr:nvSpPr>
      <xdr:spPr bwMode="auto">
        <a:xfrm>
          <a:off x="4254500" y="2994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143721</xdr:rowOff>
    </xdr:from>
    <xdr:ext cx="762000" cy="259045"/>
    <xdr:sp macro="" textlink="">
      <xdr:nvSpPr>
        <xdr:cNvPr id="60" name="テキスト ボックス 59"/>
        <xdr:cNvSpPr txBox="1"/>
      </xdr:nvSpPr>
      <xdr:spPr>
        <a:xfrm>
          <a:off x="3924300" y="2763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20</xdr:row>
      <xdr:rowOff>23112</xdr:rowOff>
    </xdr:from>
    <xdr:to>
      <xdr:col>18</xdr:col>
      <xdr:colOff>177800</xdr:colOff>
      <xdr:row>20</xdr:row>
      <xdr:rowOff>31897</xdr:rowOff>
    </xdr:to>
    <xdr:cxnSp macro="">
      <xdr:nvCxnSpPr>
        <xdr:cNvPr id="61" name="直線コネクタ 60"/>
        <xdr:cNvCxnSpPr/>
      </xdr:nvCxnSpPr>
      <xdr:spPr bwMode="auto">
        <a:xfrm flipV="1">
          <a:off x="2908300" y="3499737"/>
          <a:ext cx="698500" cy="87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49563</xdr:rowOff>
    </xdr:from>
    <xdr:to>
      <xdr:col>19</xdr:col>
      <xdr:colOff>38100</xdr:colOff>
      <xdr:row>17</xdr:row>
      <xdr:rowOff>151163</xdr:rowOff>
    </xdr:to>
    <xdr:sp macro="" textlink="">
      <xdr:nvSpPr>
        <xdr:cNvPr id="62" name="フローチャート: 判断 61"/>
        <xdr:cNvSpPr/>
      </xdr:nvSpPr>
      <xdr:spPr bwMode="auto">
        <a:xfrm>
          <a:off x="3556000" y="3011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161340</xdr:rowOff>
    </xdr:from>
    <xdr:ext cx="762000" cy="259045"/>
    <xdr:sp macro="" textlink="">
      <xdr:nvSpPr>
        <xdr:cNvPr id="63" name="テキスト ボックス 62"/>
        <xdr:cNvSpPr txBox="1"/>
      </xdr:nvSpPr>
      <xdr:spPr>
        <a:xfrm>
          <a:off x="3225800" y="2780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63981</xdr:rowOff>
    </xdr:from>
    <xdr:to>
      <xdr:col>15</xdr:col>
      <xdr:colOff>101600</xdr:colOff>
      <xdr:row>17</xdr:row>
      <xdr:rowOff>165581</xdr:rowOff>
    </xdr:to>
    <xdr:sp macro="" textlink="">
      <xdr:nvSpPr>
        <xdr:cNvPr id="64" name="フローチャート: 判断 63"/>
        <xdr:cNvSpPr/>
      </xdr:nvSpPr>
      <xdr:spPr bwMode="auto">
        <a:xfrm>
          <a:off x="2857500" y="3026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4308</xdr:rowOff>
    </xdr:from>
    <xdr:ext cx="762000" cy="259045"/>
    <xdr:sp macro="" textlink="">
      <xdr:nvSpPr>
        <xdr:cNvPr id="65" name="テキスト ボックス 64"/>
        <xdr:cNvSpPr txBox="1"/>
      </xdr:nvSpPr>
      <xdr:spPr>
        <a:xfrm>
          <a:off x="2527300" y="279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140872</xdr:rowOff>
    </xdr:from>
    <xdr:to>
      <xdr:col>29</xdr:col>
      <xdr:colOff>177800</xdr:colOff>
      <xdr:row>20</xdr:row>
      <xdr:rowOff>71022</xdr:rowOff>
    </xdr:to>
    <xdr:sp macro="" textlink="">
      <xdr:nvSpPr>
        <xdr:cNvPr id="71" name="楕円 70"/>
        <xdr:cNvSpPr/>
      </xdr:nvSpPr>
      <xdr:spPr bwMode="auto">
        <a:xfrm>
          <a:off x="5600700" y="34460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19</xdr:row>
      <xdr:rowOff>49449</xdr:rowOff>
    </xdr:from>
    <xdr:ext cx="762000" cy="259045"/>
    <xdr:sp macro="" textlink="">
      <xdr:nvSpPr>
        <xdr:cNvPr id="72" name="人口1人当たり決算額の推移該当値テキスト130"/>
        <xdr:cNvSpPr txBox="1"/>
      </xdr:nvSpPr>
      <xdr:spPr>
        <a:xfrm>
          <a:off x="5740400" y="3354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109766</xdr:rowOff>
    </xdr:from>
    <xdr:to>
      <xdr:col>26</xdr:col>
      <xdr:colOff>101600</xdr:colOff>
      <xdr:row>20</xdr:row>
      <xdr:rowOff>39916</xdr:rowOff>
    </xdr:to>
    <xdr:sp macro="" textlink="">
      <xdr:nvSpPr>
        <xdr:cNvPr id="73" name="楕円 72"/>
        <xdr:cNvSpPr/>
      </xdr:nvSpPr>
      <xdr:spPr bwMode="auto">
        <a:xfrm>
          <a:off x="4953000" y="34149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20</xdr:row>
      <xdr:rowOff>24693</xdr:rowOff>
    </xdr:from>
    <xdr:ext cx="736600" cy="259045"/>
    <xdr:sp macro="" textlink="">
      <xdr:nvSpPr>
        <xdr:cNvPr id="74" name="テキスト ボックス 73"/>
        <xdr:cNvSpPr txBox="1"/>
      </xdr:nvSpPr>
      <xdr:spPr>
        <a:xfrm>
          <a:off x="4622800" y="35013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138096</xdr:rowOff>
    </xdr:from>
    <xdr:to>
      <xdr:col>22</xdr:col>
      <xdr:colOff>165100</xdr:colOff>
      <xdr:row>20</xdr:row>
      <xdr:rowOff>68246</xdr:rowOff>
    </xdr:to>
    <xdr:sp macro="" textlink="">
      <xdr:nvSpPr>
        <xdr:cNvPr id="75" name="楕円 74"/>
        <xdr:cNvSpPr/>
      </xdr:nvSpPr>
      <xdr:spPr bwMode="auto">
        <a:xfrm>
          <a:off x="4254500" y="34432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20</xdr:row>
      <xdr:rowOff>53023</xdr:rowOff>
    </xdr:from>
    <xdr:ext cx="762000" cy="259045"/>
    <xdr:sp macro="" textlink="">
      <xdr:nvSpPr>
        <xdr:cNvPr id="76" name="テキスト ボックス 75"/>
        <xdr:cNvSpPr txBox="1"/>
      </xdr:nvSpPr>
      <xdr:spPr>
        <a:xfrm>
          <a:off x="3924300" y="3529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143762</xdr:rowOff>
    </xdr:from>
    <xdr:to>
      <xdr:col>19</xdr:col>
      <xdr:colOff>38100</xdr:colOff>
      <xdr:row>20</xdr:row>
      <xdr:rowOff>73912</xdr:rowOff>
    </xdr:to>
    <xdr:sp macro="" textlink="">
      <xdr:nvSpPr>
        <xdr:cNvPr id="77" name="楕円 76"/>
        <xdr:cNvSpPr/>
      </xdr:nvSpPr>
      <xdr:spPr bwMode="auto">
        <a:xfrm>
          <a:off x="3556000" y="34489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58689</xdr:rowOff>
    </xdr:from>
    <xdr:ext cx="762000" cy="259045"/>
    <xdr:sp macro="" textlink="">
      <xdr:nvSpPr>
        <xdr:cNvPr id="78" name="テキスト ボックス 77"/>
        <xdr:cNvSpPr txBox="1"/>
      </xdr:nvSpPr>
      <xdr:spPr>
        <a:xfrm>
          <a:off x="3225800" y="3535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152547</xdr:rowOff>
    </xdr:from>
    <xdr:to>
      <xdr:col>15</xdr:col>
      <xdr:colOff>101600</xdr:colOff>
      <xdr:row>20</xdr:row>
      <xdr:rowOff>82697</xdr:rowOff>
    </xdr:to>
    <xdr:sp macro="" textlink="">
      <xdr:nvSpPr>
        <xdr:cNvPr id="79" name="楕円 78"/>
        <xdr:cNvSpPr/>
      </xdr:nvSpPr>
      <xdr:spPr bwMode="auto">
        <a:xfrm>
          <a:off x="2857500" y="34577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67474</xdr:rowOff>
    </xdr:from>
    <xdr:ext cx="762000" cy="259045"/>
    <xdr:sp macro="" textlink="">
      <xdr:nvSpPr>
        <xdr:cNvPr id="80" name="テキスト ボックス 79"/>
        <xdr:cNvSpPr txBox="1"/>
      </xdr:nvSpPr>
      <xdr:spPr>
        <a:xfrm>
          <a:off x="2527300" y="3544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317043</xdr:rowOff>
    </xdr:from>
    <xdr:to>
      <xdr:col>29</xdr:col>
      <xdr:colOff>127000</xdr:colOff>
      <xdr:row>38</xdr:row>
      <xdr:rowOff>170738</xdr:rowOff>
    </xdr:to>
    <xdr:cxnSp macro="">
      <xdr:nvCxnSpPr>
        <xdr:cNvPr id="109" name="直線コネクタ 108"/>
        <xdr:cNvCxnSpPr/>
      </xdr:nvCxnSpPr>
      <xdr:spPr bwMode="auto">
        <a:xfrm flipV="1">
          <a:off x="5651500" y="6241593"/>
          <a:ext cx="0" cy="139674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142815</xdr:rowOff>
    </xdr:from>
    <xdr:ext cx="762000" cy="259045"/>
    <xdr:sp macro="" textlink="">
      <xdr:nvSpPr>
        <xdr:cNvPr id="110" name="人口1人当たり決算額の推移最小値テキスト445"/>
        <xdr:cNvSpPr txBox="1"/>
      </xdr:nvSpPr>
      <xdr:spPr>
        <a:xfrm>
          <a:off x="5740400" y="7610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170738</xdr:rowOff>
    </xdr:from>
    <xdr:to>
      <xdr:col>30</xdr:col>
      <xdr:colOff>25400</xdr:colOff>
      <xdr:row>38</xdr:row>
      <xdr:rowOff>170738</xdr:rowOff>
    </xdr:to>
    <xdr:cxnSp macro="">
      <xdr:nvCxnSpPr>
        <xdr:cNvPr id="111" name="直線コネクタ 110"/>
        <xdr:cNvCxnSpPr/>
      </xdr:nvCxnSpPr>
      <xdr:spPr bwMode="auto">
        <a:xfrm>
          <a:off x="5562600" y="76383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60520</xdr:rowOff>
    </xdr:from>
    <xdr:ext cx="762000" cy="259045"/>
    <xdr:sp macro="" textlink="">
      <xdr:nvSpPr>
        <xdr:cNvPr id="112" name="人口1人当たり決算額の推移最大値テキスト445"/>
        <xdr:cNvSpPr txBox="1"/>
      </xdr:nvSpPr>
      <xdr:spPr>
        <a:xfrm>
          <a:off x="5740400" y="5985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317043</xdr:rowOff>
    </xdr:from>
    <xdr:to>
      <xdr:col>30</xdr:col>
      <xdr:colOff>25400</xdr:colOff>
      <xdr:row>33</xdr:row>
      <xdr:rowOff>317043</xdr:rowOff>
    </xdr:to>
    <xdr:cxnSp macro="">
      <xdr:nvCxnSpPr>
        <xdr:cNvPr id="113" name="直線コネクタ 112"/>
        <xdr:cNvCxnSpPr/>
      </xdr:nvCxnSpPr>
      <xdr:spPr bwMode="auto">
        <a:xfrm>
          <a:off x="5562600" y="62415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116256</xdr:rowOff>
    </xdr:from>
    <xdr:to>
      <xdr:col>29</xdr:col>
      <xdr:colOff>127000</xdr:colOff>
      <xdr:row>37</xdr:row>
      <xdr:rowOff>139268</xdr:rowOff>
    </xdr:to>
    <xdr:cxnSp macro="">
      <xdr:nvCxnSpPr>
        <xdr:cNvPr id="114" name="直線コネクタ 113"/>
        <xdr:cNvCxnSpPr/>
      </xdr:nvCxnSpPr>
      <xdr:spPr bwMode="auto">
        <a:xfrm flipV="1">
          <a:off x="5003800" y="7240956"/>
          <a:ext cx="647700" cy="230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242384</xdr:rowOff>
    </xdr:from>
    <xdr:ext cx="762000" cy="259045"/>
    <xdr:sp macro="" textlink="">
      <xdr:nvSpPr>
        <xdr:cNvPr id="115" name="人口1人当たり決算額の推移平均値テキスト445"/>
        <xdr:cNvSpPr txBox="1"/>
      </xdr:nvSpPr>
      <xdr:spPr>
        <a:xfrm>
          <a:off x="5740400" y="68527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54407</xdr:rowOff>
    </xdr:from>
    <xdr:to>
      <xdr:col>29</xdr:col>
      <xdr:colOff>177800</xdr:colOff>
      <xdr:row>36</xdr:row>
      <xdr:rowOff>156007</xdr:rowOff>
    </xdr:to>
    <xdr:sp macro="" textlink="">
      <xdr:nvSpPr>
        <xdr:cNvPr id="116" name="フローチャート: 判断 115"/>
        <xdr:cNvSpPr/>
      </xdr:nvSpPr>
      <xdr:spPr bwMode="auto">
        <a:xfrm>
          <a:off x="5600700" y="70076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139268</xdr:rowOff>
    </xdr:from>
    <xdr:to>
      <xdr:col>26</xdr:col>
      <xdr:colOff>50800</xdr:colOff>
      <xdr:row>37</xdr:row>
      <xdr:rowOff>145669</xdr:rowOff>
    </xdr:to>
    <xdr:cxnSp macro="">
      <xdr:nvCxnSpPr>
        <xdr:cNvPr id="117" name="直線コネクタ 116"/>
        <xdr:cNvCxnSpPr/>
      </xdr:nvCxnSpPr>
      <xdr:spPr bwMode="auto">
        <a:xfrm flipV="1">
          <a:off x="4305300" y="7263968"/>
          <a:ext cx="698500" cy="64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55131</xdr:rowOff>
    </xdr:from>
    <xdr:to>
      <xdr:col>26</xdr:col>
      <xdr:colOff>101600</xdr:colOff>
      <xdr:row>36</xdr:row>
      <xdr:rowOff>156731</xdr:rowOff>
    </xdr:to>
    <xdr:sp macro="" textlink="">
      <xdr:nvSpPr>
        <xdr:cNvPr id="118" name="フローチャート: 判断 117"/>
        <xdr:cNvSpPr/>
      </xdr:nvSpPr>
      <xdr:spPr bwMode="auto">
        <a:xfrm>
          <a:off x="4953000" y="70083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166908</xdr:rowOff>
    </xdr:from>
    <xdr:ext cx="736600" cy="259045"/>
    <xdr:sp macro="" textlink="">
      <xdr:nvSpPr>
        <xdr:cNvPr id="119" name="テキスト ボックス 118"/>
        <xdr:cNvSpPr txBox="1"/>
      </xdr:nvSpPr>
      <xdr:spPr>
        <a:xfrm>
          <a:off x="4622800" y="67772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145669</xdr:rowOff>
    </xdr:from>
    <xdr:to>
      <xdr:col>22</xdr:col>
      <xdr:colOff>114300</xdr:colOff>
      <xdr:row>37</xdr:row>
      <xdr:rowOff>180569</xdr:rowOff>
    </xdr:to>
    <xdr:cxnSp macro="">
      <xdr:nvCxnSpPr>
        <xdr:cNvPr id="120" name="直線コネクタ 119"/>
        <xdr:cNvCxnSpPr/>
      </xdr:nvCxnSpPr>
      <xdr:spPr bwMode="auto">
        <a:xfrm flipV="1">
          <a:off x="3606800" y="7270369"/>
          <a:ext cx="698500" cy="349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37947</xdr:rowOff>
    </xdr:from>
    <xdr:to>
      <xdr:col>22</xdr:col>
      <xdr:colOff>165100</xdr:colOff>
      <xdr:row>36</xdr:row>
      <xdr:rowOff>139547</xdr:rowOff>
    </xdr:to>
    <xdr:sp macro="" textlink="">
      <xdr:nvSpPr>
        <xdr:cNvPr id="121" name="フローチャート: 判断 120"/>
        <xdr:cNvSpPr/>
      </xdr:nvSpPr>
      <xdr:spPr bwMode="auto">
        <a:xfrm>
          <a:off x="4254500" y="69911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149724</xdr:rowOff>
    </xdr:from>
    <xdr:ext cx="762000" cy="259045"/>
    <xdr:sp macro="" textlink="">
      <xdr:nvSpPr>
        <xdr:cNvPr id="122" name="テキスト ボックス 121"/>
        <xdr:cNvSpPr txBox="1"/>
      </xdr:nvSpPr>
      <xdr:spPr>
        <a:xfrm>
          <a:off x="3924300" y="6760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100330</xdr:rowOff>
    </xdr:from>
    <xdr:to>
      <xdr:col>18</xdr:col>
      <xdr:colOff>177800</xdr:colOff>
      <xdr:row>37</xdr:row>
      <xdr:rowOff>180569</xdr:rowOff>
    </xdr:to>
    <xdr:cxnSp macro="">
      <xdr:nvCxnSpPr>
        <xdr:cNvPr id="123" name="直線コネクタ 122"/>
        <xdr:cNvCxnSpPr/>
      </xdr:nvCxnSpPr>
      <xdr:spPr bwMode="auto">
        <a:xfrm>
          <a:off x="2908300" y="7225030"/>
          <a:ext cx="698500" cy="802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7506</xdr:rowOff>
    </xdr:from>
    <xdr:to>
      <xdr:col>19</xdr:col>
      <xdr:colOff>38100</xdr:colOff>
      <xdr:row>36</xdr:row>
      <xdr:rowOff>109106</xdr:rowOff>
    </xdr:to>
    <xdr:sp macro="" textlink="">
      <xdr:nvSpPr>
        <xdr:cNvPr id="124" name="フローチャート: 判断 123"/>
        <xdr:cNvSpPr/>
      </xdr:nvSpPr>
      <xdr:spPr bwMode="auto">
        <a:xfrm>
          <a:off x="3556000" y="69607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119283</xdr:rowOff>
    </xdr:from>
    <xdr:ext cx="762000" cy="259045"/>
    <xdr:sp macro="" textlink="">
      <xdr:nvSpPr>
        <xdr:cNvPr id="125" name="テキスト ボックス 124"/>
        <xdr:cNvSpPr txBox="1"/>
      </xdr:nvSpPr>
      <xdr:spPr>
        <a:xfrm>
          <a:off x="3225800" y="6729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336880</xdr:rowOff>
    </xdr:from>
    <xdr:to>
      <xdr:col>15</xdr:col>
      <xdr:colOff>101600</xdr:colOff>
      <xdr:row>36</xdr:row>
      <xdr:rowOff>95580</xdr:rowOff>
    </xdr:to>
    <xdr:sp macro="" textlink="">
      <xdr:nvSpPr>
        <xdr:cNvPr id="126" name="フローチャート: 判断 125"/>
        <xdr:cNvSpPr/>
      </xdr:nvSpPr>
      <xdr:spPr bwMode="auto">
        <a:xfrm>
          <a:off x="2857500" y="69472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105757</xdr:rowOff>
    </xdr:from>
    <xdr:ext cx="762000" cy="259045"/>
    <xdr:sp macro="" textlink="">
      <xdr:nvSpPr>
        <xdr:cNvPr id="127" name="テキスト ボックス 126"/>
        <xdr:cNvSpPr txBox="1"/>
      </xdr:nvSpPr>
      <xdr:spPr>
        <a:xfrm>
          <a:off x="2527300" y="6716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65456</xdr:rowOff>
    </xdr:from>
    <xdr:to>
      <xdr:col>29</xdr:col>
      <xdr:colOff>177800</xdr:colOff>
      <xdr:row>37</xdr:row>
      <xdr:rowOff>167056</xdr:rowOff>
    </xdr:to>
    <xdr:sp macro="" textlink="">
      <xdr:nvSpPr>
        <xdr:cNvPr id="133" name="楕円 132"/>
        <xdr:cNvSpPr/>
      </xdr:nvSpPr>
      <xdr:spPr bwMode="auto">
        <a:xfrm>
          <a:off x="5600700" y="71901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37533</xdr:rowOff>
    </xdr:from>
    <xdr:ext cx="762000" cy="259045"/>
    <xdr:sp macro="" textlink="">
      <xdr:nvSpPr>
        <xdr:cNvPr id="134" name="人口1人当たり決算額の推移該当値テキスト445"/>
        <xdr:cNvSpPr txBox="1"/>
      </xdr:nvSpPr>
      <xdr:spPr>
        <a:xfrm>
          <a:off x="5740400" y="716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88468</xdr:rowOff>
    </xdr:from>
    <xdr:to>
      <xdr:col>26</xdr:col>
      <xdr:colOff>101600</xdr:colOff>
      <xdr:row>37</xdr:row>
      <xdr:rowOff>190068</xdr:rowOff>
    </xdr:to>
    <xdr:sp macro="" textlink="">
      <xdr:nvSpPr>
        <xdr:cNvPr id="135" name="楕円 134"/>
        <xdr:cNvSpPr/>
      </xdr:nvSpPr>
      <xdr:spPr bwMode="auto">
        <a:xfrm>
          <a:off x="4953000" y="72131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174845</xdr:rowOff>
    </xdr:from>
    <xdr:ext cx="736600" cy="259045"/>
    <xdr:sp macro="" textlink="">
      <xdr:nvSpPr>
        <xdr:cNvPr id="136" name="テキスト ボックス 135"/>
        <xdr:cNvSpPr txBox="1"/>
      </xdr:nvSpPr>
      <xdr:spPr>
        <a:xfrm>
          <a:off x="4622800" y="7299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94869</xdr:rowOff>
    </xdr:from>
    <xdr:to>
      <xdr:col>22</xdr:col>
      <xdr:colOff>165100</xdr:colOff>
      <xdr:row>37</xdr:row>
      <xdr:rowOff>196469</xdr:rowOff>
    </xdr:to>
    <xdr:sp macro="" textlink="">
      <xdr:nvSpPr>
        <xdr:cNvPr id="137" name="楕円 136"/>
        <xdr:cNvSpPr/>
      </xdr:nvSpPr>
      <xdr:spPr bwMode="auto">
        <a:xfrm>
          <a:off x="4254500" y="72195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181246</xdr:rowOff>
    </xdr:from>
    <xdr:ext cx="762000" cy="259045"/>
    <xdr:sp macro="" textlink="">
      <xdr:nvSpPr>
        <xdr:cNvPr id="138" name="テキスト ボックス 137"/>
        <xdr:cNvSpPr txBox="1"/>
      </xdr:nvSpPr>
      <xdr:spPr>
        <a:xfrm>
          <a:off x="3924300" y="7305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129769</xdr:rowOff>
    </xdr:from>
    <xdr:to>
      <xdr:col>19</xdr:col>
      <xdr:colOff>38100</xdr:colOff>
      <xdr:row>37</xdr:row>
      <xdr:rowOff>231369</xdr:rowOff>
    </xdr:to>
    <xdr:sp macro="" textlink="">
      <xdr:nvSpPr>
        <xdr:cNvPr id="139" name="楕円 138"/>
        <xdr:cNvSpPr/>
      </xdr:nvSpPr>
      <xdr:spPr bwMode="auto">
        <a:xfrm>
          <a:off x="3556000" y="72544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216146</xdr:rowOff>
    </xdr:from>
    <xdr:ext cx="762000" cy="259045"/>
    <xdr:sp macro="" textlink="">
      <xdr:nvSpPr>
        <xdr:cNvPr id="140" name="テキスト ボックス 139"/>
        <xdr:cNvSpPr txBox="1"/>
      </xdr:nvSpPr>
      <xdr:spPr>
        <a:xfrm>
          <a:off x="3225800" y="7340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49530</xdr:rowOff>
    </xdr:from>
    <xdr:to>
      <xdr:col>15</xdr:col>
      <xdr:colOff>101600</xdr:colOff>
      <xdr:row>37</xdr:row>
      <xdr:rowOff>151130</xdr:rowOff>
    </xdr:to>
    <xdr:sp macro="" textlink="">
      <xdr:nvSpPr>
        <xdr:cNvPr id="141" name="楕円 140"/>
        <xdr:cNvSpPr/>
      </xdr:nvSpPr>
      <xdr:spPr bwMode="auto">
        <a:xfrm>
          <a:off x="2857500" y="71742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135907</xdr:rowOff>
    </xdr:from>
    <xdr:ext cx="762000" cy="259045"/>
    <xdr:sp macro="" textlink="">
      <xdr:nvSpPr>
        <xdr:cNvPr id="142" name="テキスト ボックス 141"/>
        <xdr:cNvSpPr txBox="1"/>
      </xdr:nvSpPr>
      <xdr:spPr>
        <a:xfrm>
          <a:off x="2527300" y="7260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岐阜県羽島市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67,595
66,178
53.66
31,519,074
30,781,507
616,300
13,784,755
20,045,019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36.9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72644</xdr:rowOff>
    </xdr:from>
    <xdr:to>
      <xdr:col>24</xdr:col>
      <xdr:colOff>62865</xdr:colOff>
      <xdr:row>38</xdr:row>
      <xdr:rowOff>104019</xdr:rowOff>
    </xdr:to>
    <xdr:cxnSp macro="">
      <xdr:nvCxnSpPr>
        <xdr:cNvPr id="56" name="直線コネクタ 55"/>
        <xdr:cNvCxnSpPr/>
      </xdr:nvCxnSpPr>
      <xdr:spPr>
        <a:xfrm flipV="1">
          <a:off x="4633595" y="5387594"/>
          <a:ext cx="1270" cy="1231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107846</xdr:rowOff>
    </xdr:from>
    <xdr:ext cx="534377" cy="259045"/>
    <xdr:sp macro="" textlink="">
      <xdr:nvSpPr>
        <xdr:cNvPr id="57" name="人件費最小値テキスト"/>
        <xdr:cNvSpPr txBox="1"/>
      </xdr:nvSpPr>
      <xdr:spPr>
        <a:xfrm>
          <a:off x="4686300" y="6622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104019</xdr:rowOff>
    </xdr:from>
    <xdr:to>
      <xdr:col>24</xdr:col>
      <xdr:colOff>152400</xdr:colOff>
      <xdr:row>38</xdr:row>
      <xdr:rowOff>104019</xdr:rowOff>
    </xdr:to>
    <xdr:cxnSp macro="">
      <xdr:nvCxnSpPr>
        <xdr:cNvPr id="58" name="直線コネクタ 57"/>
        <xdr:cNvCxnSpPr/>
      </xdr:nvCxnSpPr>
      <xdr:spPr>
        <a:xfrm>
          <a:off x="4546600" y="6619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19321</xdr:rowOff>
    </xdr:from>
    <xdr:ext cx="599010" cy="259045"/>
    <xdr:sp macro="" textlink="">
      <xdr:nvSpPr>
        <xdr:cNvPr id="59" name="人件費最大値テキスト"/>
        <xdr:cNvSpPr txBox="1"/>
      </xdr:nvSpPr>
      <xdr:spPr>
        <a:xfrm>
          <a:off x="4686300" y="5162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72644</xdr:rowOff>
    </xdr:from>
    <xdr:to>
      <xdr:col>24</xdr:col>
      <xdr:colOff>152400</xdr:colOff>
      <xdr:row>31</xdr:row>
      <xdr:rowOff>72644</xdr:rowOff>
    </xdr:to>
    <xdr:cxnSp macro="">
      <xdr:nvCxnSpPr>
        <xdr:cNvPr id="60" name="直線コネクタ 59"/>
        <xdr:cNvCxnSpPr/>
      </xdr:nvCxnSpPr>
      <xdr:spPr>
        <a:xfrm>
          <a:off x="4546600" y="5387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86741</xdr:rowOff>
    </xdr:from>
    <xdr:to>
      <xdr:col>24</xdr:col>
      <xdr:colOff>63500</xdr:colOff>
      <xdr:row>38</xdr:row>
      <xdr:rowOff>111506</xdr:rowOff>
    </xdr:to>
    <xdr:cxnSp macro="">
      <xdr:nvCxnSpPr>
        <xdr:cNvPr id="61" name="直線コネクタ 60"/>
        <xdr:cNvCxnSpPr/>
      </xdr:nvCxnSpPr>
      <xdr:spPr>
        <a:xfrm flipV="1">
          <a:off x="3797300" y="6601841"/>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119454</xdr:rowOff>
    </xdr:from>
    <xdr:ext cx="534377" cy="259045"/>
    <xdr:sp macro="" textlink="">
      <xdr:nvSpPr>
        <xdr:cNvPr id="62" name="人件費平均値テキスト"/>
        <xdr:cNvSpPr txBox="1"/>
      </xdr:nvSpPr>
      <xdr:spPr>
        <a:xfrm>
          <a:off x="4686300" y="59487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96577</xdr:rowOff>
    </xdr:from>
    <xdr:to>
      <xdr:col>24</xdr:col>
      <xdr:colOff>114300</xdr:colOff>
      <xdr:row>36</xdr:row>
      <xdr:rowOff>26727</xdr:rowOff>
    </xdr:to>
    <xdr:sp macro="" textlink="">
      <xdr:nvSpPr>
        <xdr:cNvPr id="63" name="フローチャート: 判断 62"/>
        <xdr:cNvSpPr/>
      </xdr:nvSpPr>
      <xdr:spPr>
        <a:xfrm>
          <a:off x="4584700" y="6097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111506</xdr:rowOff>
    </xdr:from>
    <xdr:to>
      <xdr:col>19</xdr:col>
      <xdr:colOff>177800</xdr:colOff>
      <xdr:row>38</xdr:row>
      <xdr:rowOff>119088</xdr:rowOff>
    </xdr:to>
    <xdr:cxnSp macro="">
      <xdr:nvCxnSpPr>
        <xdr:cNvPr id="64" name="直線コネクタ 63"/>
        <xdr:cNvCxnSpPr/>
      </xdr:nvCxnSpPr>
      <xdr:spPr>
        <a:xfrm flipV="1">
          <a:off x="2908300" y="6626606"/>
          <a:ext cx="889000" cy="7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64154</xdr:rowOff>
    </xdr:from>
    <xdr:to>
      <xdr:col>20</xdr:col>
      <xdr:colOff>38100</xdr:colOff>
      <xdr:row>36</xdr:row>
      <xdr:rowOff>165754</xdr:rowOff>
    </xdr:to>
    <xdr:sp macro="" textlink="">
      <xdr:nvSpPr>
        <xdr:cNvPr id="65" name="フローチャート: 判断 64"/>
        <xdr:cNvSpPr/>
      </xdr:nvSpPr>
      <xdr:spPr>
        <a:xfrm>
          <a:off x="3746500" y="623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10831</xdr:rowOff>
    </xdr:from>
    <xdr:ext cx="534377" cy="259045"/>
    <xdr:sp macro="" textlink="">
      <xdr:nvSpPr>
        <xdr:cNvPr id="66" name="テキスト ボックス 65"/>
        <xdr:cNvSpPr txBox="1"/>
      </xdr:nvSpPr>
      <xdr:spPr>
        <a:xfrm>
          <a:off x="3530111" y="6011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119088</xdr:rowOff>
    </xdr:from>
    <xdr:to>
      <xdr:col>15</xdr:col>
      <xdr:colOff>50800</xdr:colOff>
      <xdr:row>38</xdr:row>
      <xdr:rowOff>137261</xdr:rowOff>
    </xdr:to>
    <xdr:cxnSp macro="">
      <xdr:nvCxnSpPr>
        <xdr:cNvPr id="67" name="直線コネクタ 66"/>
        <xdr:cNvCxnSpPr/>
      </xdr:nvCxnSpPr>
      <xdr:spPr>
        <a:xfrm flipV="1">
          <a:off x="2019300" y="6634188"/>
          <a:ext cx="889000" cy="18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76575</xdr:rowOff>
    </xdr:from>
    <xdr:to>
      <xdr:col>15</xdr:col>
      <xdr:colOff>101600</xdr:colOff>
      <xdr:row>37</xdr:row>
      <xdr:rowOff>6725</xdr:rowOff>
    </xdr:to>
    <xdr:sp macro="" textlink="">
      <xdr:nvSpPr>
        <xdr:cNvPr id="68" name="フローチャート: 判断 67"/>
        <xdr:cNvSpPr/>
      </xdr:nvSpPr>
      <xdr:spPr>
        <a:xfrm>
          <a:off x="2857500" y="624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23252</xdr:rowOff>
    </xdr:from>
    <xdr:ext cx="534377" cy="259045"/>
    <xdr:sp macro="" textlink="">
      <xdr:nvSpPr>
        <xdr:cNvPr id="69" name="テキスト ボックス 68"/>
        <xdr:cNvSpPr txBox="1"/>
      </xdr:nvSpPr>
      <xdr:spPr>
        <a:xfrm>
          <a:off x="2641111" y="602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137261</xdr:rowOff>
    </xdr:from>
    <xdr:to>
      <xdr:col>10</xdr:col>
      <xdr:colOff>114300</xdr:colOff>
      <xdr:row>38</xdr:row>
      <xdr:rowOff>151835</xdr:rowOff>
    </xdr:to>
    <xdr:cxnSp macro="">
      <xdr:nvCxnSpPr>
        <xdr:cNvPr id="70" name="直線コネクタ 69"/>
        <xdr:cNvCxnSpPr/>
      </xdr:nvCxnSpPr>
      <xdr:spPr>
        <a:xfrm flipV="1">
          <a:off x="1130300" y="6652361"/>
          <a:ext cx="889000" cy="1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91834</xdr:rowOff>
    </xdr:from>
    <xdr:to>
      <xdr:col>10</xdr:col>
      <xdr:colOff>165100</xdr:colOff>
      <xdr:row>37</xdr:row>
      <xdr:rowOff>21984</xdr:rowOff>
    </xdr:to>
    <xdr:sp macro="" textlink="">
      <xdr:nvSpPr>
        <xdr:cNvPr id="71" name="フローチャート: 判断 70"/>
        <xdr:cNvSpPr/>
      </xdr:nvSpPr>
      <xdr:spPr>
        <a:xfrm>
          <a:off x="1968500" y="6264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38511</xdr:rowOff>
    </xdr:from>
    <xdr:ext cx="534377" cy="259045"/>
    <xdr:sp macro="" textlink="">
      <xdr:nvSpPr>
        <xdr:cNvPr id="72" name="テキスト ボックス 71"/>
        <xdr:cNvSpPr txBox="1"/>
      </xdr:nvSpPr>
      <xdr:spPr>
        <a:xfrm>
          <a:off x="1752111" y="6039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87928</xdr:rowOff>
    </xdr:from>
    <xdr:to>
      <xdr:col>6</xdr:col>
      <xdr:colOff>38100</xdr:colOff>
      <xdr:row>37</xdr:row>
      <xdr:rowOff>18078</xdr:rowOff>
    </xdr:to>
    <xdr:sp macro="" textlink="">
      <xdr:nvSpPr>
        <xdr:cNvPr id="73" name="フローチャート: 判断 72"/>
        <xdr:cNvSpPr/>
      </xdr:nvSpPr>
      <xdr:spPr>
        <a:xfrm>
          <a:off x="1079500" y="626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34605</xdr:rowOff>
    </xdr:from>
    <xdr:ext cx="534377" cy="259045"/>
    <xdr:sp macro="" textlink="">
      <xdr:nvSpPr>
        <xdr:cNvPr id="74" name="テキスト ボックス 73"/>
        <xdr:cNvSpPr txBox="1"/>
      </xdr:nvSpPr>
      <xdr:spPr>
        <a:xfrm>
          <a:off x="863111" y="6035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35941</xdr:rowOff>
    </xdr:from>
    <xdr:to>
      <xdr:col>24</xdr:col>
      <xdr:colOff>114300</xdr:colOff>
      <xdr:row>38</xdr:row>
      <xdr:rowOff>137541</xdr:rowOff>
    </xdr:to>
    <xdr:sp macro="" textlink="">
      <xdr:nvSpPr>
        <xdr:cNvPr id="80" name="楕円 79"/>
        <xdr:cNvSpPr/>
      </xdr:nvSpPr>
      <xdr:spPr>
        <a:xfrm>
          <a:off x="4584700" y="6551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122318</xdr:rowOff>
    </xdr:from>
    <xdr:ext cx="534377" cy="259045"/>
    <xdr:sp macro="" textlink="">
      <xdr:nvSpPr>
        <xdr:cNvPr id="81" name="人件費該当値テキスト"/>
        <xdr:cNvSpPr txBox="1"/>
      </xdr:nvSpPr>
      <xdr:spPr>
        <a:xfrm>
          <a:off x="4686300" y="6465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60706</xdr:rowOff>
    </xdr:from>
    <xdr:to>
      <xdr:col>20</xdr:col>
      <xdr:colOff>38100</xdr:colOff>
      <xdr:row>38</xdr:row>
      <xdr:rowOff>162306</xdr:rowOff>
    </xdr:to>
    <xdr:sp macro="" textlink="">
      <xdr:nvSpPr>
        <xdr:cNvPr id="82" name="楕円 81"/>
        <xdr:cNvSpPr/>
      </xdr:nvSpPr>
      <xdr:spPr>
        <a:xfrm>
          <a:off x="3746500" y="6575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153433</xdr:rowOff>
    </xdr:from>
    <xdr:ext cx="534377" cy="259045"/>
    <xdr:sp macro="" textlink="">
      <xdr:nvSpPr>
        <xdr:cNvPr id="83" name="テキスト ボックス 82"/>
        <xdr:cNvSpPr txBox="1"/>
      </xdr:nvSpPr>
      <xdr:spPr>
        <a:xfrm>
          <a:off x="3530111" y="6668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68288</xdr:rowOff>
    </xdr:from>
    <xdr:to>
      <xdr:col>15</xdr:col>
      <xdr:colOff>101600</xdr:colOff>
      <xdr:row>38</xdr:row>
      <xdr:rowOff>169888</xdr:rowOff>
    </xdr:to>
    <xdr:sp macro="" textlink="">
      <xdr:nvSpPr>
        <xdr:cNvPr id="84" name="楕円 83"/>
        <xdr:cNvSpPr/>
      </xdr:nvSpPr>
      <xdr:spPr>
        <a:xfrm>
          <a:off x="2857500" y="658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161015</xdr:rowOff>
    </xdr:from>
    <xdr:ext cx="534377" cy="259045"/>
    <xdr:sp macro="" textlink="">
      <xdr:nvSpPr>
        <xdr:cNvPr id="85" name="テキスト ボックス 84"/>
        <xdr:cNvSpPr txBox="1"/>
      </xdr:nvSpPr>
      <xdr:spPr>
        <a:xfrm>
          <a:off x="2641111" y="6676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86461</xdr:rowOff>
    </xdr:from>
    <xdr:to>
      <xdr:col>10</xdr:col>
      <xdr:colOff>165100</xdr:colOff>
      <xdr:row>39</xdr:row>
      <xdr:rowOff>16611</xdr:rowOff>
    </xdr:to>
    <xdr:sp macro="" textlink="">
      <xdr:nvSpPr>
        <xdr:cNvPr id="86" name="楕円 85"/>
        <xdr:cNvSpPr/>
      </xdr:nvSpPr>
      <xdr:spPr>
        <a:xfrm>
          <a:off x="1968500" y="6601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7738</xdr:rowOff>
    </xdr:from>
    <xdr:ext cx="534377" cy="259045"/>
    <xdr:sp macro="" textlink="">
      <xdr:nvSpPr>
        <xdr:cNvPr id="87" name="テキスト ボックス 86"/>
        <xdr:cNvSpPr txBox="1"/>
      </xdr:nvSpPr>
      <xdr:spPr>
        <a:xfrm>
          <a:off x="1752111" y="6694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101035</xdr:rowOff>
    </xdr:from>
    <xdr:to>
      <xdr:col>6</xdr:col>
      <xdr:colOff>38100</xdr:colOff>
      <xdr:row>39</xdr:row>
      <xdr:rowOff>31185</xdr:rowOff>
    </xdr:to>
    <xdr:sp macro="" textlink="">
      <xdr:nvSpPr>
        <xdr:cNvPr id="88" name="楕円 87"/>
        <xdr:cNvSpPr/>
      </xdr:nvSpPr>
      <xdr:spPr>
        <a:xfrm>
          <a:off x="1079500" y="6616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22312</xdr:rowOff>
    </xdr:from>
    <xdr:ext cx="534377" cy="259045"/>
    <xdr:sp macro="" textlink="">
      <xdr:nvSpPr>
        <xdr:cNvPr id="89" name="テキスト ボックス 88"/>
        <xdr:cNvSpPr txBox="1"/>
      </xdr:nvSpPr>
      <xdr:spPr>
        <a:xfrm>
          <a:off x="863111" y="6708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4" name="テキスト ボックス 103"/>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6" name="テキスト ボックス 105"/>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8" name="テキスト ボックス 107"/>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57166</xdr:rowOff>
    </xdr:from>
    <xdr:to>
      <xdr:col>24</xdr:col>
      <xdr:colOff>62865</xdr:colOff>
      <xdr:row>59</xdr:row>
      <xdr:rowOff>78901</xdr:rowOff>
    </xdr:to>
    <xdr:cxnSp macro="">
      <xdr:nvCxnSpPr>
        <xdr:cNvPr id="112" name="直線コネクタ 111"/>
        <xdr:cNvCxnSpPr/>
      </xdr:nvCxnSpPr>
      <xdr:spPr>
        <a:xfrm flipV="1">
          <a:off x="4633595" y="8801116"/>
          <a:ext cx="1270" cy="1393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82728</xdr:rowOff>
    </xdr:from>
    <xdr:ext cx="534377" cy="259045"/>
    <xdr:sp macro="" textlink="">
      <xdr:nvSpPr>
        <xdr:cNvPr id="113" name="物件費最小値テキスト"/>
        <xdr:cNvSpPr txBox="1"/>
      </xdr:nvSpPr>
      <xdr:spPr>
        <a:xfrm>
          <a:off x="4686300" y="10198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78901</xdr:rowOff>
    </xdr:from>
    <xdr:to>
      <xdr:col>24</xdr:col>
      <xdr:colOff>152400</xdr:colOff>
      <xdr:row>59</xdr:row>
      <xdr:rowOff>78901</xdr:rowOff>
    </xdr:to>
    <xdr:cxnSp macro="">
      <xdr:nvCxnSpPr>
        <xdr:cNvPr id="114" name="直線コネクタ 113"/>
        <xdr:cNvCxnSpPr/>
      </xdr:nvCxnSpPr>
      <xdr:spPr>
        <a:xfrm>
          <a:off x="4546600" y="10194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3843</xdr:rowOff>
    </xdr:from>
    <xdr:ext cx="599010" cy="259045"/>
    <xdr:sp macro="" textlink="">
      <xdr:nvSpPr>
        <xdr:cNvPr id="115" name="物件費最大値テキスト"/>
        <xdr:cNvSpPr txBox="1"/>
      </xdr:nvSpPr>
      <xdr:spPr>
        <a:xfrm>
          <a:off x="4686300" y="8576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57166</xdr:rowOff>
    </xdr:from>
    <xdr:to>
      <xdr:col>24</xdr:col>
      <xdr:colOff>152400</xdr:colOff>
      <xdr:row>51</xdr:row>
      <xdr:rowOff>57166</xdr:rowOff>
    </xdr:to>
    <xdr:cxnSp macro="">
      <xdr:nvCxnSpPr>
        <xdr:cNvPr id="116" name="直線コネクタ 115"/>
        <xdr:cNvCxnSpPr/>
      </xdr:nvCxnSpPr>
      <xdr:spPr>
        <a:xfrm>
          <a:off x="4546600" y="8801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136627</xdr:rowOff>
    </xdr:from>
    <xdr:to>
      <xdr:col>24</xdr:col>
      <xdr:colOff>63500</xdr:colOff>
      <xdr:row>58</xdr:row>
      <xdr:rowOff>22254</xdr:rowOff>
    </xdr:to>
    <xdr:cxnSp macro="">
      <xdr:nvCxnSpPr>
        <xdr:cNvPr id="117" name="直線コネクタ 116"/>
        <xdr:cNvCxnSpPr/>
      </xdr:nvCxnSpPr>
      <xdr:spPr>
        <a:xfrm flipV="1">
          <a:off x="3797300" y="9909277"/>
          <a:ext cx="838200" cy="57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93580</xdr:rowOff>
    </xdr:from>
    <xdr:ext cx="534377" cy="259045"/>
    <xdr:sp macro="" textlink="">
      <xdr:nvSpPr>
        <xdr:cNvPr id="118" name="物件費平均値テキスト"/>
        <xdr:cNvSpPr txBox="1"/>
      </xdr:nvSpPr>
      <xdr:spPr>
        <a:xfrm>
          <a:off x="4686300" y="98662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115153</xdr:rowOff>
    </xdr:from>
    <xdr:to>
      <xdr:col>24</xdr:col>
      <xdr:colOff>114300</xdr:colOff>
      <xdr:row>58</xdr:row>
      <xdr:rowOff>45303</xdr:rowOff>
    </xdr:to>
    <xdr:sp macro="" textlink="">
      <xdr:nvSpPr>
        <xdr:cNvPr id="119" name="フローチャート: 判断 118"/>
        <xdr:cNvSpPr/>
      </xdr:nvSpPr>
      <xdr:spPr>
        <a:xfrm>
          <a:off x="4584700" y="9887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22254</xdr:rowOff>
    </xdr:from>
    <xdr:to>
      <xdr:col>19</xdr:col>
      <xdr:colOff>177800</xdr:colOff>
      <xdr:row>58</xdr:row>
      <xdr:rowOff>22611</xdr:rowOff>
    </xdr:to>
    <xdr:cxnSp macro="">
      <xdr:nvCxnSpPr>
        <xdr:cNvPr id="120" name="直線コネクタ 119"/>
        <xdr:cNvCxnSpPr/>
      </xdr:nvCxnSpPr>
      <xdr:spPr>
        <a:xfrm flipV="1">
          <a:off x="2908300" y="9966354"/>
          <a:ext cx="889000" cy="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127552</xdr:rowOff>
    </xdr:from>
    <xdr:to>
      <xdr:col>20</xdr:col>
      <xdr:colOff>38100</xdr:colOff>
      <xdr:row>58</xdr:row>
      <xdr:rowOff>57702</xdr:rowOff>
    </xdr:to>
    <xdr:sp macro="" textlink="">
      <xdr:nvSpPr>
        <xdr:cNvPr id="121" name="フローチャート: 判断 120"/>
        <xdr:cNvSpPr/>
      </xdr:nvSpPr>
      <xdr:spPr>
        <a:xfrm>
          <a:off x="3746500" y="9900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74229</xdr:rowOff>
    </xdr:from>
    <xdr:ext cx="534377" cy="259045"/>
    <xdr:sp macro="" textlink="">
      <xdr:nvSpPr>
        <xdr:cNvPr id="122" name="テキスト ボックス 121"/>
        <xdr:cNvSpPr txBox="1"/>
      </xdr:nvSpPr>
      <xdr:spPr>
        <a:xfrm>
          <a:off x="3530111" y="9675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22611</xdr:rowOff>
    </xdr:from>
    <xdr:to>
      <xdr:col>15</xdr:col>
      <xdr:colOff>50800</xdr:colOff>
      <xdr:row>58</xdr:row>
      <xdr:rowOff>89893</xdr:rowOff>
    </xdr:to>
    <xdr:cxnSp macro="">
      <xdr:nvCxnSpPr>
        <xdr:cNvPr id="123" name="直線コネクタ 122"/>
        <xdr:cNvCxnSpPr/>
      </xdr:nvCxnSpPr>
      <xdr:spPr>
        <a:xfrm flipV="1">
          <a:off x="2019300" y="9966711"/>
          <a:ext cx="889000" cy="67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153338</xdr:rowOff>
    </xdr:from>
    <xdr:to>
      <xdr:col>15</xdr:col>
      <xdr:colOff>101600</xdr:colOff>
      <xdr:row>58</xdr:row>
      <xdr:rowOff>83488</xdr:rowOff>
    </xdr:to>
    <xdr:sp macro="" textlink="">
      <xdr:nvSpPr>
        <xdr:cNvPr id="124" name="フローチャート: 判断 123"/>
        <xdr:cNvSpPr/>
      </xdr:nvSpPr>
      <xdr:spPr>
        <a:xfrm>
          <a:off x="2857500" y="992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74615</xdr:rowOff>
    </xdr:from>
    <xdr:ext cx="534377" cy="259045"/>
    <xdr:sp macro="" textlink="">
      <xdr:nvSpPr>
        <xdr:cNvPr id="125" name="テキスト ボックス 124"/>
        <xdr:cNvSpPr txBox="1"/>
      </xdr:nvSpPr>
      <xdr:spPr>
        <a:xfrm>
          <a:off x="2641111" y="1001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89893</xdr:rowOff>
    </xdr:from>
    <xdr:to>
      <xdr:col>10</xdr:col>
      <xdr:colOff>114300</xdr:colOff>
      <xdr:row>58</xdr:row>
      <xdr:rowOff>117297</xdr:rowOff>
    </xdr:to>
    <xdr:cxnSp macro="">
      <xdr:nvCxnSpPr>
        <xdr:cNvPr id="126" name="直線コネクタ 125"/>
        <xdr:cNvCxnSpPr/>
      </xdr:nvCxnSpPr>
      <xdr:spPr>
        <a:xfrm flipV="1">
          <a:off x="1130300" y="10033993"/>
          <a:ext cx="889000" cy="27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155139</xdr:rowOff>
    </xdr:from>
    <xdr:to>
      <xdr:col>10</xdr:col>
      <xdr:colOff>165100</xdr:colOff>
      <xdr:row>58</xdr:row>
      <xdr:rowOff>85289</xdr:rowOff>
    </xdr:to>
    <xdr:sp macro="" textlink="">
      <xdr:nvSpPr>
        <xdr:cNvPr id="127" name="フローチャート: 判断 126"/>
        <xdr:cNvSpPr/>
      </xdr:nvSpPr>
      <xdr:spPr>
        <a:xfrm>
          <a:off x="1968500" y="9927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101816</xdr:rowOff>
    </xdr:from>
    <xdr:ext cx="534377" cy="259045"/>
    <xdr:sp macro="" textlink="">
      <xdr:nvSpPr>
        <xdr:cNvPr id="128" name="テキスト ボックス 127"/>
        <xdr:cNvSpPr txBox="1"/>
      </xdr:nvSpPr>
      <xdr:spPr>
        <a:xfrm>
          <a:off x="1752111" y="9703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102415</xdr:rowOff>
    </xdr:from>
    <xdr:to>
      <xdr:col>6</xdr:col>
      <xdr:colOff>38100</xdr:colOff>
      <xdr:row>58</xdr:row>
      <xdr:rowOff>32565</xdr:rowOff>
    </xdr:to>
    <xdr:sp macro="" textlink="">
      <xdr:nvSpPr>
        <xdr:cNvPr id="129" name="フローチャート: 判断 128"/>
        <xdr:cNvSpPr/>
      </xdr:nvSpPr>
      <xdr:spPr>
        <a:xfrm>
          <a:off x="1079500" y="9875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49092</xdr:rowOff>
    </xdr:from>
    <xdr:ext cx="534377" cy="259045"/>
    <xdr:sp macro="" textlink="">
      <xdr:nvSpPr>
        <xdr:cNvPr id="130" name="テキスト ボックス 129"/>
        <xdr:cNvSpPr txBox="1"/>
      </xdr:nvSpPr>
      <xdr:spPr>
        <a:xfrm>
          <a:off x="863111" y="9650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85827</xdr:rowOff>
    </xdr:from>
    <xdr:to>
      <xdr:col>24</xdr:col>
      <xdr:colOff>114300</xdr:colOff>
      <xdr:row>58</xdr:row>
      <xdr:rowOff>15977</xdr:rowOff>
    </xdr:to>
    <xdr:sp macro="" textlink="">
      <xdr:nvSpPr>
        <xdr:cNvPr id="136" name="楕円 135"/>
        <xdr:cNvSpPr/>
      </xdr:nvSpPr>
      <xdr:spPr>
        <a:xfrm>
          <a:off x="4584700" y="9858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108704</xdr:rowOff>
    </xdr:from>
    <xdr:ext cx="534377" cy="259045"/>
    <xdr:sp macro="" textlink="">
      <xdr:nvSpPr>
        <xdr:cNvPr id="137" name="物件費該当値テキスト"/>
        <xdr:cNvSpPr txBox="1"/>
      </xdr:nvSpPr>
      <xdr:spPr>
        <a:xfrm>
          <a:off x="4686300" y="9709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142904</xdr:rowOff>
    </xdr:from>
    <xdr:to>
      <xdr:col>20</xdr:col>
      <xdr:colOff>38100</xdr:colOff>
      <xdr:row>58</xdr:row>
      <xdr:rowOff>73054</xdr:rowOff>
    </xdr:to>
    <xdr:sp macro="" textlink="">
      <xdr:nvSpPr>
        <xdr:cNvPr id="138" name="楕円 137"/>
        <xdr:cNvSpPr/>
      </xdr:nvSpPr>
      <xdr:spPr>
        <a:xfrm>
          <a:off x="3746500" y="9915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64181</xdr:rowOff>
    </xdr:from>
    <xdr:ext cx="534377" cy="259045"/>
    <xdr:sp macro="" textlink="">
      <xdr:nvSpPr>
        <xdr:cNvPr id="139" name="テキスト ボックス 138"/>
        <xdr:cNvSpPr txBox="1"/>
      </xdr:nvSpPr>
      <xdr:spPr>
        <a:xfrm>
          <a:off x="3530111" y="10008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143261</xdr:rowOff>
    </xdr:from>
    <xdr:to>
      <xdr:col>15</xdr:col>
      <xdr:colOff>101600</xdr:colOff>
      <xdr:row>58</xdr:row>
      <xdr:rowOff>73411</xdr:rowOff>
    </xdr:to>
    <xdr:sp macro="" textlink="">
      <xdr:nvSpPr>
        <xdr:cNvPr id="140" name="楕円 139"/>
        <xdr:cNvSpPr/>
      </xdr:nvSpPr>
      <xdr:spPr>
        <a:xfrm>
          <a:off x="2857500" y="9915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89938</xdr:rowOff>
    </xdr:from>
    <xdr:ext cx="534377" cy="259045"/>
    <xdr:sp macro="" textlink="">
      <xdr:nvSpPr>
        <xdr:cNvPr id="141" name="テキスト ボックス 140"/>
        <xdr:cNvSpPr txBox="1"/>
      </xdr:nvSpPr>
      <xdr:spPr>
        <a:xfrm>
          <a:off x="2641111" y="9691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39093</xdr:rowOff>
    </xdr:from>
    <xdr:to>
      <xdr:col>10</xdr:col>
      <xdr:colOff>165100</xdr:colOff>
      <xdr:row>58</xdr:row>
      <xdr:rowOff>140693</xdr:rowOff>
    </xdr:to>
    <xdr:sp macro="" textlink="">
      <xdr:nvSpPr>
        <xdr:cNvPr id="142" name="楕円 141"/>
        <xdr:cNvSpPr/>
      </xdr:nvSpPr>
      <xdr:spPr>
        <a:xfrm>
          <a:off x="1968500" y="9983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131820</xdr:rowOff>
    </xdr:from>
    <xdr:ext cx="534377" cy="259045"/>
    <xdr:sp macro="" textlink="">
      <xdr:nvSpPr>
        <xdr:cNvPr id="143" name="テキスト ボックス 142"/>
        <xdr:cNvSpPr txBox="1"/>
      </xdr:nvSpPr>
      <xdr:spPr>
        <a:xfrm>
          <a:off x="1752111" y="10075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66497</xdr:rowOff>
    </xdr:from>
    <xdr:to>
      <xdr:col>6</xdr:col>
      <xdr:colOff>38100</xdr:colOff>
      <xdr:row>58</xdr:row>
      <xdr:rowOff>168097</xdr:rowOff>
    </xdr:to>
    <xdr:sp macro="" textlink="">
      <xdr:nvSpPr>
        <xdr:cNvPr id="144" name="楕円 143"/>
        <xdr:cNvSpPr/>
      </xdr:nvSpPr>
      <xdr:spPr>
        <a:xfrm>
          <a:off x="1079500" y="10010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159224</xdr:rowOff>
    </xdr:from>
    <xdr:ext cx="534377" cy="259045"/>
    <xdr:sp macro="" textlink="">
      <xdr:nvSpPr>
        <xdr:cNvPr id="145" name="テキスト ボックス 144"/>
        <xdr:cNvSpPr txBox="1"/>
      </xdr:nvSpPr>
      <xdr:spPr>
        <a:xfrm>
          <a:off x="863111" y="10103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6" name="直線コネクタ 155"/>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7" name="テキスト ボックス 156"/>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9" name="テキスト ボックス 158"/>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0" name="直線コネクタ 159"/>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1" name="テキスト ボックス 160"/>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3" name="テキスト ボックス 16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23685</xdr:rowOff>
    </xdr:from>
    <xdr:to>
      <xdr:col>24</xdr:col>
      <xdr:colOff>62865</xdr:colOff>
      <xdr:row>78</xdr:row>
      <xdr:rowOff>425</xdr:rowOff>
    </xdr:to>
    <xdr:cxnSp macro="">
      <xdr:nvCxnSpPr>
        <xdr:cNvPr id="165" name="直線コネクタ 164"/>
        <xdr:cNvCxnSpPr/>
      </xdr:nvCxnSpPr>
      <xdr:spPr>
        <a:xfrm flipV="1">
          <a:off x="4633595" y="12196635"/>
          <a:ext cx="1270" cy="1176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4252</xdr:rowOff>
    </xdr:from>
    <xdr:ext cx="378565" cy="259045"/>
    <xdr:sp macro="" textlink="">
      <xdr:nvSpPr>
        <xdr:cNvPr id="166" name="維持補修費最小値テキスト"/>
        <xdr:cNvSpPr txBox="1"/>
      </xdr:nvSpPr>
      <xdr:spPr>
        <a:xfrm>
          <a:off x="4686300" y="133773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425</xdr:rowOff>
    </xdr:from>
    <xdr:to>
      <xdr:col>24</xdr:col>
      <xdr:colOff>152400</xdr:colOff>
      <xdr:row>78</xdr:row>
      <xdr:rowOff>425</xdr:rowOff>
    </xdr:to>
    <xdr:cxnSp macro="">
      <xdr:nvCxnSpPr>
        <xdr:cNvPr id="167" name="直線コネクタ 166"/>
        <xdr:cNvCxnSpPr/>
      </xdr:nvCxnSpPr>
      <xdr:spPr>
        <a:xfrm>
          <a:off x="4546600" y="13373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141812</xdr:rowOff>
    </xdr:from>
    <xdr:ext cx="534377" cy="259045"/>
    <xdr:sp macro="" textlink="">
      <xdr:nvSpPr>
        <xdr:cNvPr id="168" name="維持補修費最大値テキスト"/>
        <xdr:cNvSpPr txBox="1"/>
      </xdr:nvSpPr>
      <xdr:spPr>
        <a:xfrm>
          <a:off x="4686300" y="1197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23685</xdr:rowOff>
    </xdr:from>
    <xdr:to>
      <xdr:col>24</xdr:col>
      <xdr:colOff>152400</xdr:colOff>
      <xdr:row>71</xdr:row>
      <xdr:rowOff>23685</xdr:rowOff>
    </xdr:to>
    <xdr:cxnSp macro="">
      <xdr:nvCxnSpPr>
        <xdr:cNvPr id="169" name="直線コネクタ 168"/>
        <xdr:cNvCxnSpPr/>
      </xdr:nvCxnSpPr>
      <xdr:spPr>
        <a:xfrm>
          <a:off x="4546600" y="12196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105639</xdr:rowOff>
    </xdr:from>
    <xdr:to>
      <xdr:col>24</xdr:col>
      <xdr:colOff>63500</xdr:colOff>
      <xdr:row>77</xdr:row>
      <xdr:rowOff>118726</xdr:rowOff>
    </xdr:to>
    <xdr:cxnSp macro="">
      <xdr:nvCxnSpPr>
        <xdr:cNvPr id="170" name="直線コネクタ 169"/>
        <xdr:cNvCxnSpPr/>
      </xdr:nvCxnSpPr>
      <xdr:spPr>
        <a:xfrm flipV="1">
          <a:off x="3797300" y="13307289"/>
          <a:ext cx="838200" cy="13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61542</xdr:rowOff>
    </xdr:from>
    <xdr:ext cx="469744" cy="259045"/>
    <xdr:sp macro="" textlink="">
      <xdr:nvSpPr>
        <xdr:cNvPr id="171" name="維持補修費平均値テキスト"/>
        <xdr:cNvSpPr txBox="1"/>
      </xdr:nvSpPr>
      <xdr:spPr>
        <a:xfrm>
          <a:off x="4686300" y="129202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38666</xdr:rowOff>
    </xdr:from>
    <xdr:to>
      <xdr:col>24</xdr:col>
      <xdr:colOff>114300</xdr:colOff>
      <xdr:row>76</xdr:row>
      <xdr:rowOff>140266</xdr:rowOff>
    </xdr:to>
    <xdr:sp macro="" textlink="">
      <xdr:nvSpPr>
        <xdr:cNvPr id="172" name="フローチャート: 判断 171"/>
        <xdr:cNvSpPr/>
      </xdr:nvSpPr>
      <xdr:spPr>
        <a:xfrm>
          <a:off x="4584700" y="13068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75292</xdr:rowOff>
    </xdr:from>
    <xdr:to>
      <xdr:col>19</xdr:col>
      <xdr:colOff>177800</xdr:colOff>
      <xdr:row>77</xdr:row>
      <xdr:rowOff>118726</xdr:rowOff>
    </xdr:to>
    <xdr:cxnSp macro="">
      <xdr:nvCxnSpPr>
        <xdr:cNvPr id="173" name="直線コネクタ 172"/>
        <xdr:cNvCxnSpPr/>
      </xdr:nvCxnSpPr>
      <xdr:spPr>
        <a:xfrm>
          <a:off x="2908300" y="13276942"/>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95186</xdr:rowOff>
    </xdr:from>
    <xdr:to>
      <xdr:col>20</xdr:col>
      <xdr:colOff>38100</xdr:colOff>
      <xdr:row>77</xdr:row>
      <xdr:rowOff>25336</xdr:rowOff>
    </xdr:to>
    <xdr:sp macro="" textlink="">
      <xdr:nvSpPr>
        <xdr:cNvPr id="174" name="フローチャート: 判断 173"/>
        <xdr:cNvSpPr/>
      </xdr:nvSpPr>
      <xdr:spPr>
        <a:xfrm>
          <a:off x="3746500" y="13125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41863</xdr:rowOff>
    </xdr:from>
    <xdr:ext cx="469744" cy="259045"/>
    <xdr:sp macro="" textlink="">
      <xdr:nvSpPr>
        <xdr:cNvPr id="175" name="テキスト ボックス 174"/>
        <xdr:cNvSpPr txBox="1"/>
      </xdr:nvSpPr>
      <xdr:spPr>
        <a:xfrm>
          <a:off x="3562428" y="12900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61576</xdr:rowOff>
    </xdr:from>
    <xdr:to>
      <xdr:col>15</xdr:col>
      <xdr:colOff>50800</xdr:colOff>
      <xdr:row>77</xdr:row>
      <xdr:rowOff>75292</xdr:rowOff>
    </xdr:to>
    <xdr:cxnSp macro="">
      <xdr:nvCxnSpPr>
        <xdr:cNvPr id="176" name="直線コネクタ 175"/>
        <xdr:cNvCxnSpPr/>
      </xdr:nvCxnSpPr>
      <xdr:spPr>
        <a:xfrm>
          <a:off x="2019300" y="1326322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84499</xdr:rowOff>
    </xdr:from>
    <xdr:to>
      <xdr:col>15</xdr:col>
      <xdr:colOff>101600</xdr:colOff>
      <xdr:row>77</xdr:row>
      <xdr:rowOff>14649</xdr:rowOff>
    </xdr:to>
    <xdr:sp macro="" textlink="">
      <xdr:nvSpPr>
        <xdr:cNvPr id="177" name="フローチャート: 判断 176"/>
        <xdr:cNvSpPr/>
      </xdr:nvSpPr>
      <xdr:spPr>
        <a:xfrm>
          <a:off x="2857500" y="13114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31176</xdr:rowOff>
    </xdr:from>
    <xdr:ext cx="469744" cy="259045"/>
    <xdr:sp macro="" textlink="">
      <xdr:nvSpPr>
        <xdr:cNvPr id="178" name="テキスト ボックス 177"/>
        <xdr:cNvSpPr txBox="1"/>
      </xdr:nvSpPr>
      <xdr:spPr>
        <a:xfrm>
          <a:off x="2673428" y="12889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51175</xdr:rowOff>
    </xdr:from>
    <xdr:to>
      <xdr:col>10</xdr:col>
      <xdr:colOff>114300</xdr:colOff>
      <xdr:row>77</xdr:row>
      <xdr:rowOff>61576</xdr:rowOff>
    </xdr:to>
    <xdr:cxnSp macro="">
      <xdr:nvCxnSpPr>
        <xdr:cNvPr id="179" name="直線コネクタ 178"/>
        <xdr:cNvCxnSpPr/>
      </xdr:nvCxnSpPr>
      <xdr:spPr>
        <a:xfrm>
          <a:off x="1130300" y="13252825"/>
          <a:ext cx="889000" cy="10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35237</xdr:rowOff>
    </xdr:from>
    <xdr:to>
      <xdr:col>10</xdr:col>
      <xdr:colOff>165100</xdr:colOff>
      <xdr:row>76</xdr:row>
      <xdr:rowOff>136837</xdr:rowOff>
    </xdr:to>
    <xdr:sp macro="" textlink="">
      <xdr:nvSpPr>
        <xdr:cNvPr id="180" name="フローチャート: 判断 179"/>
        <xdr:cNvSpPr/>
      </xdr:nvSpPr>
      <xdr:spPr>
        <a:xfrm>
          <a:off x="1968500" y="13065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153363</xdr:rowOff>
    </xdr:from>
    <xdr:ext cx="469744" cy="259045"/>
    <xdr:sp macro="" textlink="">
      <xdr:nvSpPr>
        <xdr:cNvPr id="181" name="テキスト ボックス 180"/>
        <xdr:cNvSpPr txBox="1"/>
      </xdr:nvSpPr>
      <xdr:spPr>
        <a:xfrm>
          <a:off x="1784428" y="12840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89585</xdr:rowOff>
    </xdr:from>
    <xdr:to>
      <xdr:col>6</xdr:col>
      <xdr:colOff>38100</xdr:colOff>
      <xdr:row>77</xdr:row>
      <xdr:rowOff>19735</xdr:rowOff>
    </xdr:to>
    <xdr:sp macro="" textlink="">
      <xdr:nvSpPr>
        <xdr:cNvPr id="182" name="フローチャート: 判断 181"/>
        <xdr:cNvSpPr/>
      </xdr:nvSpPr>
      <xdr:spPr>
        <a:xfrm>
          <a:off x="1079500" y="13119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36263</xdr:rowOff>
    </xdr:from>
    <xdr:ext cx="469744" cy="259045"/>
    <xdr:sp macro="" textlink="">
      <xdr:nvSpPr>
        <xdr:cNvPr id="183" name="テキスト ボックス 182"/>
        <xdr:cNvSpPr txBox="1"/>
      </xdr:nvSpPr>
      <xdr:spPr>
        <a:xfrm>
          <a:off x="895428" y="12895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54839</xdr:rowOff>
    </xdr:from>
    <xdr:to>
      <xdr:col>24</xdr:col>
      <xdr:colOff>114300</xdr:colOff>
      <xdr:row>77</xdr:row>
      <xdr:rowOff>156439</xdr:rowOff>
    </xdr:to>
    <xdr:sp macro="" textlink="">
      <xdr:nvSpPr>
        <xdr:cNvPr id="189" name="楕円 188"/>
        <xdr:cNvSpPr/>
      </xdr:nvSpPr>
      <xdr:spPr>
        <a:xfrm>
          <a:off x="4584700" y="13256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141216</xdr:rowOff>
    </xdr:from>
    <xdr:ext cx="469744" cy="259045"/>
    <xdr:sp macro="" textlink="">
      <xdr:nvSpPr>
        <xdr:cNvPr id="190" name="維持補修費該当値テキスト"/>
        <xdr:cNvSpPr txBox="1"/>
      </xdr:nvSpPr>
      <xdr:spPr>
        <a:xfrm>
          <a:off x="4686300" y="13171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67926</xdr:rowOff>
    </xdr:from>
    <xdr:to>
      <xdr:col>20</xdr:col>
      <xdr:colOff>38100</xdr:colOff>
      <xdr:row>77</xdr:row>
      <xdr:rowOff>169526</xdr:rowOff>
    </xdr:to>
    <xdr:sp macro="" textlink="">
      <xdr:nvSpPr>
        <xdr:cNvPr id="191" name="楕円 190"/>
        <xdr:cNvSpPr/>
      </xdr:nvSpPr>
      <xdr:spPr>
        <a:xfrm>
          <a:off x="3746500" y="13269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160653</xdr:rowOff>
    </xdr:from>
    <xdr:ext cx="469744" cy="259045"/>
    <xdr:sp macro="" textlink="">
      <xdr:nvSpPr>
        <xdr:cNvPr id="192" name="テキスト ボックス 191"/>
        <xdr:cNvSpPr txBox="1"/>
      </xdr:nvSpPr>
      <xdr:spPr>
        <a:xfrm>
          <a:off x="3562428" y="13362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24492</xdr:rowOff>
    </xdr:from>
    <xdr:to>
      <xdr:col>15</xdr:col>
      <xdr:colOff>101600</xdr:colOff>
      <xdr:row>77</xdr:row>
      <xdr:rowOff>126092</xdr:rowOff>
    </xdr:to>
    <xdr:sp macro="" textlink="">
      <xdr:nvSpPr>
        <xdr:cNvPr id="193" name="楕円 192"/>
        <xdr:cNvSpPr/>
      </xdr:nvSpPr>
      <xdr:spPr>
        <a:xfrm>
          <a:off x="2857500" y="13226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117219</xdr:rowOff>
    </xdr:from>
    <xdr:ext cx="469744" cy="259045"/>
    <xdr:sp macro="" textlink="">
      <xdr:nvSpPr>
        <xdr:cNvPr id="194" name="テキスト ボックス 193"/>
        <xdr:cNvSpPr txBox="1"/>
      </xdr:nvSpPr>
      <xdr:spPr>
        <a:xfrm>
          <a:off x="2673428" y="13318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10776</xdr:rowOff>
    </xdr:from>
    <xdr:to>
      <xdr:col>10</xdr:col>
      <xdr:colOff>165100</xdr:colOff>
      <xdr:row>77</xdr:row>
      <xdr:rowOff>112376</xdr:rowOff>
    </xdr:to>
    <xdr:sp macro="" textlink="">
      <xdr:nvSpPr>
        <xdr:cNvPr id="195" name="楕円 194"/>
        <xdr:cNvSpPr/>
      </xdr:nvSpPr>
      <xdr:spPr>
        <a:xfrm>
          <a:off x="1968500" y="13212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103503</xdr:rowOff>
    </xdr:from>
    <xdr:ext cx="469744" cy="259045"/>
    <xdr:sp macro="" textlink="">
      <xdr:nvSpPr>
        <xdr:cNvPr id="196" name="テキスト ボックス 195"/>
        <xdr:cNvSpPr txBox="1"/>
      </xdr:nvSpPr>
      <xdr:spPr>
        <a:xfrm>
          <a:off x="1784428" y="13305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375</xdr:rowOff>
    </xdr:from>
    <xdr:to>
      <xdr:col>6</xdr:col>
      <xdr:colOff>38100</xdr:colOff>
      <xdr:row>77</xdr:row>
      <xdr:rowOff>101975</xdr:rowOff>
    </xdr:to>
    <xdr:sp macro="" textlink="">
      <xdr:nvSpPr>
        <xdr:cNvPr id="197" name="楕円 196"/>
        <xdr:cNvSpPr/>
      </xdr:nvSpPr>
      <xdr:spPr>
        <a:xfrm>
          <a:off x="1079500" y="13202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93102</xdr:rowOff>
    </xdr:from>
    <xdr:ext cx="469744" cy="259045"/>
    <xdr:sp macro="" textlink="">
      <xdr:nvSpPr>
        <xdr:cNvPr id="198" name="テキスト ボックス 197"/>
        <xdr:cNvSpPr txBox="1"/>
      </xdr:nvSpPr>
      <xdr:spPr>
        <a:xfrm>
          <a:off x="895428" y="13294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09" name="テキスト ボックス 20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0" name="直線コネクタ 20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1" name="テキスト ボックス 21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2" name="直線コネクタ 21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3" name="テキスト ボックス 21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4" name="直線コネクタ 21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5" name="テキスト ボックス 214"/>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6" name="直線コネクタ 21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7" name="テキスト ボックス 21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8" name="直線コネクタ 21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9" name="テキスト ボックス 21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17907</xdr:rowOff>
    </xdr:from>
    <xdr:to>
      <xdr:col>24</xdr:col>
      <xdr:colOff>62865</xdr:colOff>
      <xdr:row>99</xdr:row>
      <xdr:rowOff>82511</xdr:rowOff>
    </xdr:to>
    <xdr:cxnSp macro="">
      <xdr:nvCxnSpPr>
        <xdr:cNvPr id="223" name="直線コネクタ 222"/>
        <xdr:cNvCxnSpPr/>
      </xdr:nvCxnSpPr>
      <xdr:spPr>
        <a:xfrm flipV="1">
          <a:off x="4633595" y="15619857"/>
          <a:ext cx="1270" cy="1436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86338</xdr:rowOff>
    </xdr:from>
    <xdr:ext cx="534377" cy="259045"/>
    <xdr:sp macro="" textlink="">
      <xdr:nvSpPr>
        <xdr:cNvPr id="224" name="扶助費最小値テキスト"/>
        <xdr:cNvSpPr txBox="1"/>
      </xdr:nvSpPr>
      <xdr:spPr>
        <a:xfrm>
          <a:off x="4686300" y="17059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82511</xdr:rowOff>
    </xdr:from>
    <xdr:to>
      <xdr:col>24</xdr:col>
      <xdr:colOff>152400</xdr:colOff>
      <xdr:row>99</xdr:row>
      <xdr:rowOff>82511</xdr:rowOff>
    </xdr:to>
    <xdr:cxnSp macro="">
      <xdr:nvCxnSpPr>
        <xdr:cNvPr id="225" name="直線コネクタ 224"/>
        <xdr:cNvCxnSpPr/>
      </xdr:nvCxnSpPr>
      <xdr:spPr>
        <a:xfrm>
          <a:off x="4546600" y="17056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136034</xdr:rowOff>
    </xdr:from>
    <xdr:ext cx="599010" cy="259045"/>
    <xdr:sp macro="" textlink="">
      <xdr:nvSpPr>
        <xdr:cNvPr id="226" name="扶助費最大値テキスト"/>
        <xdr:cNvSpPr txBox="1"/>
      </xdr:nvSpPr>
      <xdr:spPr>
        <a:xfrm>
          <a:off x="4686300" y="15395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17907</xdr:rowOff>
    </xdr:from>
    <xdr:to>
      <xdr:col>24</xdr:col>
      <xdr:colOff>152400</xdr:colOff>
      <xdr:row>91</xdr:row>
      <xdr:rowOff>17907</xdr:rowOff>
    </xdr:to>
    <xdr:cxnSp macro="">
      <xdr:nvCxnSpPr>
        <xdr:cNvPr id="227" name="直線コネクタ 226"/>
        <xdr:cNvCxnSpPr/>
      </xdr:nvCxnSpPr>
      <xdr:spPr>
        <a:xfrm>
          <a:off x="4546600" y="15619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43662</xdr:rowOff>
    </xdr:from>
    <xdr:to>
      <xdr:col>24</xdr:col>
      <xdr:colOff>63500</xdr:colOff>
      <xdr:row>97</xdr:row>
      <xdr:rowOff>106845</xdr:rowOff>
    </xdr:to>
    <xdr:cxnSp macro="">
      <xdr:nvCxnSpPr>
        <xdr:cNvPr id="228" name="直線コネクタ 227"/>
        <xdr:cNvCxnSpPr/>
      </xdr:nvCxnSpPr>
      <xdr:spPr>
        <a:xfrm flipV="1">
          <a:off x="3797300" y="16674312"/>
          <a:ext cx="838200" cy="63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9695</xdr:rowOff>
    </xdr:from>
    <xdr:ext cx="534377" cy="259045"/>
    <xdr:sp macro="" textlink="">
      <xdr:nvSpPr>
        <xdr:cNvPr id="229" name="扶助費平均値テキスト"/>
        <xdr:cNvSpPr txBox="1"/>
      </xdr:nvSpPr>
      <xdr:spPr>
        <a:xfrm>
          <a:off x="4686300" y="164688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158268</xdr:rowOff>
    </xdr:from>
    <xdr:to>
      <xdr:col>24</xdr:col>
      <xdr:colOff>114300</xdr:colOff>
      <xdr:row>97</xdr:row>
      <xdr:rowOff>88418</xdr:rowOff>
    </xdr:to>
    <xdr:sp macro="" textlink="">
      <xdr:nvSpPr>
        <xdr:cNvPr id="230" name="フローチャート: 判断 229"/>
        <xdr:cNvSpPr/>
      </xdr:nvSpPr>
      <xdr:spPr>
        <a:xfrm>
          <a:off x="4584700" y="16617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106845</xdr:rowOff>
    </xdr:from>
    <xdr:to>
      <xdr:col>19</xdr:col>
      <xdr:colOff>177800</xdr:colOff>
      <xdr:row>97</xdr:row>
      <xdr:rowOff>151512</xdr:rowOff>
    </xdr:to>
    <xdr:cxnSp macro="">
      <xdr:nvCxnSpPr>
        <xdr:cNvPr id="231" name="直線コネクタ 230"/>
        <xdr:cNvCxnSpPr/>
      </xdr:nvCxnSpPr>
      <xdr:spPr>
        <a:xfrm flipV="1">
          <a:off x="2908300" y="16737495"/>
          <a:ext cx="889000" cy="44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31483</xdr:rowOff>
    </xdr:from>
    <xdr:to>
      <xdr:col>20</xdr:col>
      <xdr:colOff>38100</xdr:colOff>
      <xdr:row>97</xdr:row>
      <xdr:rowOff>133083</xdr:rowOff>
    </xdr:to>
    <xdr:sp macro="" textlink="">
      <xdr:nvSpPr>
        <xdr:cNvPr id="232" name="フローチャート: 判断 231"/>
        <xdr:cNvSpPr/>
      </xdr:nvSpPr>
      <xdr:spPr>
        <a:xfrm>
          <a:off x="3746500" y="1666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149610</xdr:rowOff>
    </xdr:from>
    <xdr:ext cx="534377" cy="259045"/>
    <xdr:sp macro="" textlink="">
      <xdr:nvSpPr>
        <xdr:cNvPr id="233" name="テキスト ボックス 232"/>
        <xdr:cNvSpPr txBox="1"/>
      </xdr:nvSpPr>
      <xdr:spPr>
        <a:xfrm>
          <a:off x="3530111" y="16437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151512</xdr:rowOff>
    </xdr:from>
    <xdr:to>
      <xdr:col>15</xdr:col>
      <xdr:colOff>50800</xdr:colOff>
      <xdr:row>97</xdr:row>
      <xdr:rowOff>154279</xdr:rowOff>
    </xdr:to>
    <xdr:cxnSp macro="">
      <xdr:nvCxnSpPr>
        <xdr:cNvPr id="234" name="直線コネクタ 233"/>
        <xdr:cNvCxnSpPr/>
      </xdr:nvCxnSpPr>
      <xdr:spPr>
        <a:xfrm flipV="1">
          <a:off x="2019300" y="16782162"/>
          <a:ext cx="889000" cy="2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80975</xdr:rowOff>
    </xdr:from>
    <xdr:to>
      <xdr:col>15</xdr:col>
      <xdr:colOff>101600</xdr:colOff>
      <xdr:row>98</xdr:row>
      <xdr:rowOff>11125</xdr:rowOff>
    </xdr:to>
    <xdr:sp macro="" textlink="">
      <xdr:nvSpPr>
        <xdr:cNvPr id="235" name="フローチャート: 判断 234"/>
        <xdr:cNvSpPr/>
      </xdr:nvSpPr>
      <xdr:spPr>
        <a:xfrm>
          <a:off x="2857500" y="1671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27652</xdr:rowOff>
    </xdr:from>
    <xdr:ext cx="534377" cy="259045"/>
    <xdr:sp macro="" textlink="">
      <xdr:nvSpPr>
        <xdr:cNvPr id="236" name="テキスト ボックス 235"/>
        <xdr:cNvSpPr txBox="1"/>
      </xdr:nvSpPr>
      <xdr:spPr>
        <a:xfrm>
          <a:off x="2641111" y="16486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154279</xdr:rowOff>
    </xdr:from>
    <xdr:to>
      <xdr:col>10</xdr:col>
      <xdr:colOff>114300</xdr:colOff>
      <xdr:row>98</xdr:row>
      <xdr:rowOff>30023</xdr:rowOff>
    </xdr:to>
    <xdr:cxnSp macro="">
      <xdr:nvCxnSpPr>
        <xdr:cNvPr id="237" name="直線コネクタ 236"/>
        <xdr:cNvCxnSpPr/>
      </xdr:nvCxnSpPr>
      <xdr:spPr>
        <a:xfrm flipV="1">
          <a:off x="1130300" y="16784929"/>
          <a:ext cx="889000" cy="47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84252</xdr:rowOff>
    </xdr:from>
    <xdr:to>
      <xdr:col>10</xdr:col>
      <xdr:colOff>165100</xdr:colOff>
      <xdr:row>98</xdr:row>
      <xdr:rowOff>14402</xdr:rowOff>
    </xdr:to>
    <xdr:sp macro="" textlink="">
      <xdr:nvSpPr>
        <xdr:cNvPr id="238" name="フローチャート: 判断 237"/>
        <xdr:cNvSpPr/>
      </xdr:nvSpPr>
      <xdr:spPr>
        <a:xfrm>
          <a:off x="1968500" y="16714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30929</xdr:rowOff>
    </xdr:from>
    <xdr:ext cx="534377" cy="259045"/>
    <xdr:sp macro="" textlink="">
      <xdr:nvSpPr>
        <xdr:cNvPr id="239" name="テキスト ボックス 238"/>
        <xdr:cNvSpPr txBox="1"/>
      </xdr:nvSpPr>
      <xdr:spPr>
        <a:xfrm>
          <a:off x="1752111" y="16490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92951</xdr:rowOff>
    </xdr:from>
    <xdr:to>
      <xdr:col>6</xdr:col>
      <xdr:colOff>38100</xdr:colOff>
      <xdr:row>98</xdr:row>
      <xdr:rowOff>23101</xdr:rowOff>
    </xdr:to>
    <xdr:sp macro="" textlink="">
      <xdr:nvSpPr>
        <xdr:cNvPr id="240" name="フローチャート: 判断 239"/>
        <xdr:cNvSpPr/>
      </xdr:nvSpPr>
      <xdr:spPr>
        <a:xfrm>
          <a:off x="1079500" y="1672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39628</xdr:rowOff>
    </xdr:from>
    <xdr:ext cx="534377" cy="259045"/>
    <xdr:sp macro="" textlink="">
      <xdr:nvSpPr>
        <xdr:cNvPr id="241" name="テキスト ボックス 240"/>
        <xdr:cNvSpPr txBox="1"/>
      </xdr:nvSpPr>
      <xdr:spPr>
        <a:xfrm>
          <a:off x="863111" y="16498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164312</xdr:rowOff>
    </xdr:from>
    <xdr:to>
      <xdr:col>24</xdr:col>
      <xdr:colOff>114300</xdr:colOff>
      <xdr:row>97</xdr:row>
      <xdr:rowOff>94462</xdr:rowOff>
    </xdr:to>
    <xdr:sp macro="" textlink="">
      <xdr:nvSpPr>
        <xdr:cNvPr id="247" name="楕円 246"/>
        <xdr:cNvSpPr/>
      </xdr:nvSpPr>
      <xdr:spPr>
        <a:xfrm>
          <a:off x="4584700" y="16623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142739</xdr:rowOff>
    </xdr:from>
    <xdr:ext cx="534377" cy="259045"/>
    <xdr:sp macro="" textlink="">
      <xdr:nvSpPr>
        <xdr:cNvPr id="248" name="扶助費該当値テキスト"/>
        <xdr:cNvSpPr txBox="1"/>
      </xdr:nvSpPr>
      <xdr:spPr>
        <a:xfrm>
          <a:off x="4686300" y="16601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56045</xdr:rowOff>
    </xdr:from>
    <xdr:to>
      <xdr:col>20</xdr:col>
      <xdr:colOff>38100</xdr:colOff>
      <xdr:row>97</xdr:row>
      <xdr:rowOff>157645</xdr:rowOff>
    </xdr:to>
    <xdr:sp macro="" textlink="">
      <xdr:nvSpPr>
        <xdr:cNvPr id="249" name="楕円 248"/>
        <xdr:cNvSpPr/>
      </xdr:nvSpPr>
      <xdr:spPr>
        <a:xfrm>
          <a:off x="3746500" y="1668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148772</xdr:rowOff>
    </xdr:from>
    <xdr:ext cx="534377" cy="259045"/>
    <xdr:sp macro="" textlink="">
      <xdr:nvSpPr>
        <xdr:cNvPr id="250" name="テキスト ボックス 249"/>
        <xdr:cNvSpPr txBox="1"/>
      </xdr:nvSpPr>
      <xdr:spPr>
        <a:xfrm>
          <a:off x="3530111" y="16779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100712</xdr:rowOff>
    </xdr:from>
    <xdr:to>
      <xdr:col>15</xdr:col>
      <xdr:colOff>101600</xdr:colOff>
      <xdr:row>98</xdr:row>
      <xdr:rowOff>30862</xdr:rowOff>
    </xdr:to>
    <xdr:sp macro="" textlink="">
      <xdr:nvSpPr>
        <xdr:cNvPr id="251" name="楕円 250"/>
        <xdr:cNvSpPr/>
      </xdr:nvSpPr>
      <xdr:spPr>
        <a:xfrm>
          <a:off x="2857500" y="16731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21989</xdr:rowOff>
    </xdr:from>
    <xdr:ext cx="534377" cy="259045"/>
    <xdr:sp macro="" textlink="">
      <xdr:nvSpPr>
        <xdr:cNvPr id="252" name="テキスト ボックス 251"/>
        <xdr:cNvSpPr txBox="1"/>
      </xdr:nvSpPr>
      <xdr:spPr>
        <a:xfrm>
          <a:off x="2641111" y="16824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103479</xdr:rowOff>
    </xdr:from>
    <xdr:to>
      <xdr:col>10</xdr:col>
      <xdr:colOff>165100</xdr:colOff>
      <xdr:row>98</xdr:row>
      <xdr:rowOff>33629</xdr:rowOff>
    </xdr:to>
    <xdr:sp macro="" textlink="">
      <xdr:nvSpPr>
        <xdr:cNvPr id="253" name="楕円 252"/>
        <xdr:cNvSpPr/>
      </xdr:nvSpPr>
      <xdr:spPr>
        <a:xfrm>
          <a:off x="1968500" y="16734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24756</xdr:rowOff>
    </xdr:from>
    <xdr:ext cx="534377" cy="259045"/>
    <xdr:sp macro="" textlink="">
      <xdr:nvSpPr>
        <xdr:cNvPr id="254" name="テキスト ボックス 253"/>
        <xdr:cNvSpPr txBox="1"/>
      </xdr:nvSpPr>
      <xdr:spPr>
        <a:xfrm>
          <a:off x="1752111" y="16826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150673</xdr:rowOff>
    </xdr:from>
    <xdr:to>
      <xdr:col>6</xdr:col>
      <xdr:colOff>38100</xdr:colOff>
      <xdr:row>98</xdr:row>
      <xdr:rowOff>80823</xdr:rowOff>
    </xdr:to>
    <xdr:sp macro="" textlink="">
      <xdr:nvSpPr>
        <xdr:cNvPr id="255" name="楕円 254"/>
        <xdr:cNvSpPr/>
      </xdr:nvSpPr>
      <xdr:spPr>
        <a:xfrm>
          <a:off x="1079500" y="16781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71950</xdr:rowOff>
    </xdr:from>
    <xdr:ext cx="534377" cy="259045"/>
    <xdr:sp macro="" textlink="">
      <xdr:nvSpPr>
        <xdr:cNvPr id="256" name="テキスト ボックス 255"/>
        <xdr:cNvSpPr txBox="1"/>
      </xdr:nvSpPr>
      <xdr:spPr>
        <a:xfrm>
          <a:off x="863111" y="16874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7" name="直線コネクタ 266"/>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8" name="テキスト ボックス 267"/>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69" name="直線コネクタ 268"/>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0" name="テキスト ボックス 269"/>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1" name="直線コネクタ 270"/>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2" name="テキスト ボックス 271"/>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3" name="直線コネクタ 272"/>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4" name="テキスト ボックス 273"/>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6" name="テキスト ボックス 27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67751</xdr:rowOff>
    </xdr:from>
    <xdr:to>
      <xdr:col>54</xdr:col>
      <xdr:colOff>189865</xdr:colOff>
      <xdr:row>35</xdr:row>
      <xdr:rowOff>70471</xdr:rowOff>
    </xdr:to>
    <xdr:cxnSp macro="">
      <xdr:nvCxnSpPr>
        <xdr:cNvPr id="278" name="直線コネクタ 277"/>
        <xdr:cNvCxnSpPr/>
      </xdr:nvCxnSpPr>
      <xdr:spPr>
        <a:xfrm flipV="1">
          <a:off x="10475595" y="5211251"/>
          <a:ext cx="1270" cy="859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74298</xdr:rowOff>
    </xdr:from>
    <xdr:ext cx="599010" cy="259045"/>
    <xdr:sp macro="" textlink="">
      <xdr:nvSpPr>
        <xdr:cNvPr id="279" name="補助費等最小値テキスト"/>
        <xdr:cNvSpPr txBox="1"/>
      </xdr:nvSpPr>
      <xdr:spPr>
        <a:xfrm>
          <a:off x="10528300" y="6075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70471</xdr:rowOff>
    </xdr:from>
    <xdr:to>
      <xdr:col>55</xdr:col>
      <xdr:colOff>88900</xdr:colOff>
      <xdr:row>35</xdr:row>
      <xdr:rowOff>70471</xdr:rowOff>
    </xdr:to>
    <xdr:cxnSp macro="">
      <xdr:nvCxnSpPr>
        <xdr:cNvPr id="280" name="直線コネクタ 279"/>
        <xdr:cNvCxnSpPr/>
      </xdr:nvCxnSpPr>
      <xdr:spPr>
        <a:xfrm>
          <a:off x="10388600" y="6071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14428</xdr:rowOff>
    </xdr:from>
    <xdr:ext cx="599010" cy="259045"/>
    <xdr:sp macro="" textlink="">
      <xdr:nvSpPr>
        <xdr:cNvPr id="281" name="補助費等最大値テキスト"/>
        <xdr:cNvSpPr txBox="1"/>
      </xdr:nvSpPr>
      <xdr:spPr>
        <a:xfrm>
          <a:off x="10528300" y="4986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67751</xdr:rowOff>
    </xdr:from>
    <xdr:to>
      <xdr:col>55</xdr:col>
      <xdr:colOff>88900</xdr:colOff>
      <xdr:row>30</xdr:row>
      <xdr:rowOff>67751</xdr:rowOff>
    </xdr:to>
    <xdr:cxnSp macro="">
      <xdr:nvCxnSpPr>
        <xdr:cNvPr id="282" name="直線コネクタ 281"/>
        <xdr:cNvCxnSpPr/>
      </xdr:nvCxnSpPr>
      <xdr:spPr>
        <a:xfrm>
          <a:off x="10388600" y="5211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2110</xdr:rowOff>
    </xdr:from>
    <xdr:to>
      <xdr:col>55</xdr:col>
      <xdr:colOff>0</xdr:colOff>
      <xdr:row>38</xdr:row>
      <xdr:rowOff>28880</xdr:rowOff>
    </xdr:to>
    <xdr:cxnSp macro="">
      <xdr:nvCxnSpPr>
        <xdr:cNvPr id="283" name="直線コネクタ 282"/>
        <xdr:cNvCxnSpPr/>
      </xdr:nvCxnSpPr>
      <xdr:spPr>
        <a:xfrm flipV="1">
          <a:off x="9639300" y="6002860"/>
          <a:ext cx="838200" cy="541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55006</xdr:rowOff>
    </xdr:from>
    <xdr:ext cx="599010" cy="259045"/>
    <xdr:sp macro="" textlink="">
      <xdr:nvSpPr>
        <xdr:cNvPr id="284" name="補助費等平均値テキスト"/>
        <xdr:cNvSpPr txBox="1"/>
      </xdr:nvSpPr>
      <xdr:spPr>
        <a:xfrm>
          <a:off x="10528300" y="57128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32129</xdr:rowOff>
    </xdr:from>
    <xdr:to>
      <xdr:col>55</xdr:col>
      <xdr:colOff>50800</xdr:colOff>
      <xdr:row>34</xdr:row>
      <xdr:rowOff>133729</xdr:rowOff>
    </xdr:to>
    <xdr:sp macro="" textlink="">
      <xdr:nvSpPr>
        <xdr:cNvPr id="285" name="フローチャート: 判断 284"/>
        <xdr:cNvSpPr/>
      </xdr:nvSpPr>
      <xdr:spPr>
        <a:xfrm>
          <a:off x="10426700" y="5861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28568</xdr:rowOff>
    </xdr:from>
    <xdr:to>
      <xdr:col>50</xdr:col>
      <xdr:colOff>114300</xdr:colOff>
      <xdr:row>38</xdr:row>
      <xdr:rowOff>28880</xdr:rowOff>
    </xdr:to>
    <xdr:cxnSp macro="">
      <xdr:nvCxnSpPr>
        <xdr:cNvPr id="286" name="直線コネクタ 285"/>
        <xdr:cNvCxnSpPr/>
      </xdr:nvCxnSpPr>
      <xdr:spPr>
        <a:xfrm>
          <a:off x="8750300" y="6543668"/>
          <a:ext cx="889000" cy="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34644</xdr:rowOff>
    </xdr:from>
    <xdr:to>
      <xdr:col>50</xdr:col>
      <xdr:colOff>165100</xdr:colOff>
      <xdr:row>37</xdr:row>
      <xdr:rowOff>136244</xdr:rowOff>
    </xdr:to>
    <xdr:sp macro="" textlink="">
      <xdr:nvSpPr>
        <xdr:cNvPr id="287" name="フローチャート: 判断 286"/>
        <xdr:cNvSpPr/>
      </xdr:nvSpPr>
      <xdr:spPr>
        <a:xfrm>
          <a:off x="9588500" y="6378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152771</xdr:rowOff>
    </xdr:from>
    <xdr:ext cx="534377" cy="259045"/>
    <xdr:sp macro="" textlink="">
      <xdr:nvSpPr>
        <xdr:cNvPr id="288" name="テキスト ボックス 287"/>
        <xdr:cNvSpPr txBox="1"/>
      </xdr:nvSpPr>
      <xdr:spPr>
        <a:xfrm>
          <a:off x="9372111" y="6153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28568</xdr:rowOff>
    </xdr:from>
    <xdr:to>
      <xdr:col>45</xdr:col>
      <xdr:colOff>177800</xdr:colOff>
      <xdr:row>38</xdr:row>
      <xdr:rowOff>29108</xdr:rowOff>
    </xdr:to>
    <xdr:cxnSp macro="">
      <xdr:nvCxnSpPr>
        <xdr:cNvPr id="289" name="直線コネクタ 288"/>
        <xdr:cNvCxnSpPr/>
      </xdr:nvCxnSpPr>
      <xdr:spPr>
        <a:xfrm flipV="1">
          <a:off x="7861300" y="6543668"/>
          <a:ext cx="889000" cy="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53494</xdr:rowOff>
    </xdr:from>
    <xdr:to>
      <xdr:col>46</xdr:col>
      <xdr:colOff>38100</xdr:colOff>
      <xdr:row>37</xdr:row>
      <xdr:rowOff>155094</xdr:rowOff>
    </xdr:to>
    <xdr:sp macro="" textlink="">
      <xdr:nvSpPr>
        <xdr:cNvPr id="290" name="フローチャート: 判断 289"/>
        <xdr:cNvSpPr/>
      </xdr:nvSpPr>
      <xdr:spPr>
        <a:xfrm>
          <a:off x="8699500" y="6397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171</xdr:rowOff>
    </xdr:from>
    <xdr:ext cx="534377" cy="259045"/>
    <xdr:sp macro="" textlink="">
      <xdr:nvSpPr>
        <xdr:cNvPr id="291" name="テキスト ボックス 290"/>
        <xdr:cNvSpPr txBox="1"/>
      </xdr:nvSpPr>
      <xdr:spPr>
        <a:xfrm>
          <a:off x="8483111" y="6172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167749</xdr:rowOff>
    </xdr:from>
    <xdr:to>
      <xdr:col>41</xdr:col>
      <xdr:colOff>50800</xdr:colOff>
      <xdr:row>38</xdr:row>
      <xdr:rowOff>29108</xdr:rowOff>
    </xdr:to>
    <xdr:cxnSp macro="">
      <xdr:nvCxnSpPr>
        <xdr:cNvPr id="292" name="直線コネクタ 291"/>
        <xdr:cNvCxnSpPr/>
      </xdr:nvCxnSpPr>
      <xdr:spPr>
        <a:xfrm>
          <a:off x="6972300" y="6511399"/>
          <a:ext cx="889000" cy="32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59662</xdr:rowOff>
    </xdr:from>
    <xdr:to>
      <xdr:col>41</xdr:col>
      <xdr:colOff>101600</xdr:colOff>
      <xdr:row>37</xdr:row>
      <xdr:rowOff>161262</xdr:rowOff>
    </xdr:to>
    <xdr:sp macro="" textlink="">
      <xdr:nvSpPr>
        <xdr:cNvPr id="293" name="フローチャート: 判断 292"/>
        <xdr:cNvSpPr/>
      </xdr:nvSpPr>
      <xdr:spPr>
        <a:xfrm>
          <a:off x="7810500" y="6403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6339</xdr:rowOff>
    </xdr:from>
    <xdr:ext cx="534377" cy="259045"/>
    <xdr:sp macro="" textlink="">
      <xdr:nvSpPr>
        <xdr:cNvPr id="294" name="テキスト ボックス 293"/>
        <xdr:cNvSpPr txBox="1"/>
      </xdr:nvSpPr>
      <xdr:spPr>
        <a:xfrm>
          <a:off x="7594111" y="6178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60759</xdr:rowOff>
    </xdr:from>
    <xdr:to>
      <xdr:col>36</xdr:col>
      <xdr:colOff>165100</xdr:colOff>
      <xdr:row>37</xdr:row>
      <xdr:rowOff>162359</xdr:rowOff>
    </xdr:to>
    <xdr:sp macro="" textlink="">
      <xdr:nvSpPr>
        <xdr:cNvPr id="295" name="フローチャート: 判断 294"/>
        <xdr:cNvSpPr/>
      </xdr:nvSpPr>
      <xdr:spPr>
        <a:xfrm>
          <a:off x="6921500" y="6404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7436</xdr:rowOff>
    </xdr:from>
    <xdr:ext cx="534377" cy="259045"/>
    <xdr:sp macro="" textlink="">
      <xdr:nvSpPr>
        <xdr:cNvPr id="296" name="テキスト ボックス 295"/>
        <xdr:cNvSpPr txBox="1"/>
      </xdr:nvSpPr>
      <xdr:spPr>
        <a:xfrm>
          <a:off x="6705111" y="6179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122760</xdr:rowOff>
    </xdr:from>
    <xdr:to>
      <xdr:col>55</xdr:col>
      <xdr:colOff>50800</xdr:colOff>
      <xdr:row>35</xdr:row>
      <xdr:rowOff>52910</xdr:rowOff>
    </xdr:to>
    <xdr:sp macro="" textlink="">
      <xdr:nvSpPr>
        <xdr:cNvPr id="302" name="楕円 301"/>
        <xdr:cNvSpPr/>
      </xdr:nvSpPr>
      <xdr:spPr>
        <a:xfrm>
          <a:off x="10426700" y="595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37687</xdr:rowOff>
    </xdr:from>
    <xdr:ext cx="599010" cy="259045"/>
    <xdr:sp macro="" textlink="">
      <xdr:nvSpPr>
        <xdr:cNvPr id="303" name="補助費等該当値テキスト"/>
        <xdr:cNvSpPr txBox="1"/>
      </xdr:nvSpPr>
      <xdr:spPr>
        <a:xfrm>
          <a:off x="10528300" y="5866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149529</xdr:rowOff>
    </xdr:from>
    <xdr:to>
      <xdr:col>50</xdr:col>
      <xdr:colOff>165100</xdr:colOff>
      <xdr:row>38</xdr:row>
      <xdr:rowOff>79679</xdr:rowOff>
    </xdr:to>
    <xdr:sp macro="" textlink="">
      <xdr:nvSpPr>
        <xdr:cNvPr id="304" name="楕円 303"/>
        <xdr:cNvSpPr/>
      </xdr:nvSpPr>
      <xdr:spPr>
        <a:xfrm>
          <a:off x="9588500" y="6493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70807</xdr:rowOff>
    </xdr:from>
    <xdr:ext cx="534377" cy="259045"/>
    <xdr:sp macro="" textlink="">
      <xdr:nvSpPr>
        <xdr:cNvPr id="305" name="テキスト ボックス 304"/>
        <xdr:cNvSpPr txBox="1"/>
      </xdr:nvSpPr>
      <xdr:spPr>
        <a:xfrm>
          <a:off x="9372111" y="6585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149218</xdr:rowOff>
    </xdr:from>
    <xdr:to>
      <xdr:col>46</xdr:col>
      <xdr:colOff>38100</xdr:colOff>
      <xdr:row>38</xdr:row>
      <xdr:rowOff>79369</xdr:rowOff>
    </xdr:to>
    <xdr:sp macro="" textlink="">
      <xdr:nvSpPr>
        <xdr:cNvPr id="306" name="楕円 305"/>
        <xdr:cNvSpPr/>
      </xdr:nvSpPr>
      <xdr:spPr>
        <a:xfrm>
          <a:off x="8699500" y="649286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70495</xdr:rowOff>
    </xdr:from>
    <xdr:ext cx="534377" cy="259045"/>
    <xdr:sp macro="" textlink="">
      <xdr:nvSpPr>
        <xdr:cNvPr id="307" name="テキスト ボックス 306"/>
        <xdr:cNvSpPr txBox="1"/>
      </xdr:nvSpPr>
      <xdr:spPr>
        <a:xfrm>
          <a:off x="8483111" y="6585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149758</xdr:rowOff>
    </xdr:from>
    <xdr:to>
      <xdr:col>41</xdr:col>
      <xdr:colOff>101600</xdr:colOff>
      <xdr:row>38</xdr:row>
      <xdr:rowOff>79908</xdr:rowOff>
    </xdr:to>
    <xdr:sp macro="" textlink="">
      <xdr:nvSpPr>
        <xdr:cNvPr id="308" name="楕円 307"/>
        <xdr:cNvSpPr/>
      </xdr:nvSpPr>
      <xdr:spPr>
        <a:xfrm>
          <a:off x="7810500" y="6493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71035</xdr:rowOff>
    </xdr:from>
    <xdr:ext cx="534377" cy="259045"/>
    <xdr:sp macro="" textlink="">
      <xdr:nvSpPr>
        <xdr:cNvPr id="309" name="テキスト ボックス 308"/>
        <xdr:cNvSpPr txBox="1"/>
      </xdr:nvSpPr>
      <xdr:spPr>
        <a:xfrm>
          <a:off x="7594111" y="6586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116949</xdr:rowOff>
    </xdr:from>
    <xdr:to>
      <xdr:col>36</xdr:col>
      <xdr:colOff>165100</xdr:colOff>
      <xdr:row>38</xdr:row>
      <xdr:rowOff>47099</xdr:rowOff>
    </xdr:to>
    <xdr:sp macro="" textlink="">
      <xdr:nvSpPr>
        <xdr:cNvPr id="310" name="楕円 309"/>
        <xdr:cNvSpPr/>
      </xdr:nvSpPr>
      <xdr:spPr>
        <a:xfrm>
          <a:off x="6921500" y="6460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38226</xdr:rowOff>
    </xdr:from>
    <xdr:ext cx="534377" cy="259045"/>
    <xdr:sp macro="" textlink="">
      <xdr:nvSpPr>
        <xdr:cNvPr id="311" name="テキスト ボックス 310"/>
        <xdr:cNvSpPr txBox="1"/>
      </xdr:nvSpPr>
      <xdr:spPr>
        <a:xfrm>
          <a:off x="6705111" y="6553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3" name="正方形/長方形 31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4" name="正方形/長方形 31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5" name="正方形/長方形 31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6" name="正方形/長方形 31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7" name="正方形/長方形 31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8" name="正方形/長方形 31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0" name="テキスト ボックス 31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2" name="直線コネクタ 32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3" name="テキスト ボックス 32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4" name="直線コネクタ 32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25" name="テキスト ボックス 324"/>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6" name="直線コネクタ 32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27" name="テキスト ボックス 326"/>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8" name="直線コネクタ 32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29" name="テキスト ボックス 328"/>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0" name="直線コネクタ 32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1" name="テキスト ボックス 33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2" name="直線コネクタ 33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3" name="テキスト ボックス 33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5" name="テキスト ボックス 33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135341</xdr:rowOff>
    </xdr:from>
    <xdr:to>
      <xdr:col>54</xdr:col>
      <xdr:colOff>189865</xdr:colOff>
      <xdr:row>59</xdr:row>
      <xdr:rowOff>22673</xdr:rowOff>
    </xdr:to>
    <xdr:cxnSp macro="">
      <xdr:nvCxnSpPr>
        <xdr:cNvPr id="337" name="直線コネクタ 336"/>
        <xdr:cNvCxnSpPr/>
      </xdr:nvCxnSpPr>
      <xdr:spPr>
        <a:xfrm flipV="1">
          <a:off x="10475595" y="8707841"/>
          <a:ext cx="1270" cy="1430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26500</xdr:rowOff>
    </xdr:from>
    <xdr:ext cx="534377" cy="259045"/>
    <xdr:sp macro="" textlink="">
      <xdr:nvSpPr>
        <xdr:cNvPr id="338" name="普通建設事業費最小値テキスト"/>
        <xdr:cNvSpPr txBox="1"/>
      </xdr:nvSpPr>
      <xdr:spPr>
        <a:xfrm>
          <a:off x="10528300" y="10142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22673</xdr:rowOff>
    </xdr:from>
    <xdr:to>
      <xdr:col>55</xdr:col>
      <xdr:colOff>88900</xdr:colOff>
      <xdr:row>59</xdr:row>
      <xdr:rowOff>22673</xdr:rowOff>
    </xdr:to>
    <xdr:cxnSp macro="">
      <xdr:nvCxnSpPr>
        <xdr:cNvPr id="339" name="直線コネクタ 338"/>
        <xdr:cNvCxnSpPr/>
      </xdr:nvCxnSpPr>
      <xdr:spPr>
        <a:xfrm>
          <a:off x="10388600" y="10138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82018</xdr:rowOff>
    </xdr:from>
    <xdr:ext cx="599010" cy="259045"/>
    <xdr:sp macro="" textlink="">
      <xdr:nvSpPr>
        <xdr:cNvPr id="340" name="普通建設事業費最大値テキスト"/>
        <xdr:cNvSpPr txBox="1"/>
      </xdr:nvSpPr>
      <xdr:spPr>
        <a:xfrm>
          <a:off x="10528300" y="8483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135341</xdr:rowOff>
    </xdr:from>
    <xdr:to>
      <xdr:col>55</xdr:col>
      <xdr:colOff>88900</xdr:colOff>
      <xdr:row>50</xdr:row>
      <xdr:rowOff>135341</xdr:rowOff>
    </xdr:to>
    <xdr:cxnSp macro="">
      <xdr:nvCxnSpPr>
        <xdr:cNvPr id="341" name="直線コネクタ 340"/>
        <xdr:cNvCxnSpPr/>
      </xdr:nvCxnSpPr>
      <xdr:spPr>
        <a:xfrm>
          <a:off x="10388600" y="8707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103950</xdr:rowOff>
    </xdr:from>
    <xdr:to>
      <xdr:col>55</xdr:col>
      <xdr:colOff>0</xdr:colOff>
      <xdr:row>58</xdr:row>
      <xdr:rowOff>132469</xdr:rowOff>
    </xdr:to>
    <xdr:cxnSp macro="">
      <xdr:nvCxnSpPr>
        <xdr:cNvPr id="342" name="直線コネクタ 341"/>
        <xdr:cNvCxnSpPr/>
      </xdr:nvCxnSpPr>
      <xdr:spPr>
        <a:xfrm>
          <a:off x="9639300" y="10048050"/>
          <a:ext cx="838200" cy="28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34014</xdr:rowOff>
    </xdr:from>
    <xdr:ext cx="534377" cy="259045"/>
    <xdr:sp macro="" textlink="">
      <xdr:nvSpPr>
        <xdr:cNvPr id="343" name="普通建設事業費平均値テキスト"/>
        <xdr:cNvSpPr txBox="1"/>
      </xdr:nvSpPr>
      <xdr:spPr>
        <a:xfrm>
          <a:off x="10528300" y="98066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11137</xdr:rowOff>
    </xdr:from>
    <xdr:to>
      <xdr:col>55</xdr:col>
      <xdr:colOff>50800</xdr:colOff>
      <xdr:row>58</xdr:row>
      <xdr:rowOff>112737</xdr:rowOff>
    </xdr:to>
    <xdr:sp macro="" textlink="">
      <xdr:nvSpPr>
        <xdr:cNvPr id="344" name="フローチャート: 判断 343"/>
        <xdr:cNvSpPr/>
      </xdr:nvSpPr>
      <xdr:spPr>
        <a:xfrm>
          <a:off x="10426700" y="9955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103950</xdr:rowOff>
    </xdr:from>
    <xdr:to>
      <xdr:col>50</xdr:col>
      <xdr:colOff>114300</xdr:colOff>
      <xdr:row>59</xdr:row>
      <xdr:rowOff>7853</xdr:rowOff>
    </xdr:to>
    <xdr:cxnSp macro="">
      <xdr:nvCxnSpPr>
        <xdr:cNvPr id="345" name="直線コネクタ 344"/>
        <xdr:cNvCxnSpPr/>
      </xdr:nvCxnSpPr>
      <xdr:spPr>
        <a:xfrm flipV="1">
          <a:off x="8750300" y="10048050"/>
          <a:ext cx="889000" cy="75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15804</xdr:rowOff>
    </xdr:from>
    <xdr:to>
      <xdr:col>50</xdr:col>
      <xdr:colOff>165100</xdr:colOff>
      <xdr:row>58</xdr:row>
      <xdr:rowOff>117404</xdr:rowOff>
    </xdr:to>
    <xdr:sp macro="" textlink="">
      <xdr:nvSpPr>
        <xdr:cNvPr id="346" name="フローチャート: 判断 345"/>
        <xdr:cNvSpPr/>
      </xdr:nvSpPr>
      <xdr:spPr>
        <a:xfrm>
          <a:off x="9588500" y="9959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133931</xdr:rowOff>
    </xdr:from>
    <xdr:ext cx="534377" cy="259045"/>
    <xdr:sp macro="" textlink="">
      <xdr:nvSpPr>
        <xdr:cNvPr id="347" name="テキスト ボックス 346"/>
        <xdr:cNvSpPr txBox="1"/>
      </xdr:nvSpPr>
      <xdr:spPr>
        <a:xfrm>
          <a:off x="9372111" y="9735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7853</xdr:rowOff>
    </xdr:from>
    <xdr:to>
      <xdr:col>45</xdr:col>
      <xdr:colOff>177800</xdr:colOff>
      <xdr:row>59</xdr:row>
      <xdr:rowOff>26455</xdr:rowOff>
    </xdr:to>
    <xdr:cxnSp macro="">
      <xdr:nvCxnSpPr>
        <xdr:cNvPr id="348" name="直線コネクタ 347"/>
        <xdr:cNvCxnSpPr/>
      </xdr:nvCxnSpPr>
      <xdr:spPr>
        <a:xfrm flipV="1">
          <a:off x="7861300" y="10123403"/>
          <a:ext cx="889000" cy="18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40946</xdr:rowOff>
    </xdr:from>
    <xdr:to>
      <xdr:col>46</xdr:col>
      <xdr:colOff>38100</xdr:colOff>
      <xdr:row>58</xdr:row>
      <xdr:rowOff>142546</xdr:rowOff>
    </xdr:to>
    <xdr:sp macro="" textlink="">
      <xdr:nvSpPr>
        <xdr:cNvPr id="349" name="フローチャート: 判断 348"/>
        <xdr:cNvSpPr/>
      </xdr:nvSpPr>
      <xdr:spPr>
        <a:xfrm>
          <a:off x="8699500" y="9985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159073</xdr:rowOff>
    </xdr:from>
    <xdr:ext cx="534377" cy="259045"/>
    <xdr:sp macro="" textlink="">
      <xdr:nvSpPr>
        <xdr:cNvPr id="350" name="テキスト ボックス 349"/>
        <xdr:cNvSpPr txBox="1"/>
      </xdr:nvSpPr>
      <xdr:spPr>
        <a:xfrm>
          <a:off x="8483111" y="9760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131144</xdr:rowOff>
    </xdr:from>
    <xdr:to>
      <xdr:col>41</xdr:col>
      <xdr:colOff>50800</xdr:colOff>
      <xdr:row>59</xdr:row>
      <xdr:rowOff>26455</xdr:rowOff>
    </xdr:to>
    <xdr:cxnSp macro="">
      <xdr:nvCxnSpPr>
        <xdr:cNvPr id="351" name="直線コネクタ 350"/>
        <xdr:cNvCxnSpPr/>
      </xdr:nvCxnSpPr>
      <xdr:spPr>
        <a:xfrm>
          <a:off x="6972300" y="10075244"/>
          <a:ext cx="889000" cy="66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42821</xdr:rowOff>
    </xdr:from>
    <xdr:to>
      <xdr:col>41</xdr:col>
      <xdr:colOff>101600</xdr:colOff>
      <xdr:row>58</xdr:row>
      <xdr:rowOff>144421</xdr:rowOff>
    </xdr:to>
    <xdr:sp macro="" textlink="">
      <xdr:nvSpPr>
        <xdr:cNvPr id="352" name="フローチャート: 判断 351"/>
        <xdr:cNvSpPr/>
      </xdr:nvSpPr>
      <xdr:spPr>
        <a:xfrm>
          <a:off x="7810500" y="998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160948</xdr:rowOff>
    </xdr:from>
    <xdr:ext cx="534377" cy="259045"/>
    <xdr:sp macro="" textlink="">
      <xdr:nvSpPr>
        <xdr:cNvPr id="353" name="テキスト ボックス 352"/>
        <xdr:cNvSpPr txBox="1"/>
      </xdr:nvSpPr>
      <xdr:spPr>
        <a:xfrm>
          <a:off x="7594111" y="9762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32420</xdr:rowOff>
    </xdr:from>
    <xdr:to>
      <xdr:col>36</xdr:col>
      <xdr:colOff>165100</xdr:colOff>
      <xdr:row>58</xdr:row>
      <xdr:rowOff>134020</xdr:rowOff>
    </xdr:to>
    <xdr:sp macro="" textlink="">
      <xdr:nvSpPr>
        <xdr:cNvPr id="354" name="フローチャート: 判断 353"/>
        <xdr:cNvSpPr/>
      </xdr:nvSpPr>
      <xdr:spPr>
        <a:xfrm>
          <a:off x="6921500" y="997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150547</xdr:rowOff>
    </xdr:from>
    <xdr:ext cx="534377" cy="259045"/>
    <xdr:sp macro="" textlink="">
      <xdr:nvSpPr>
        <xdr:cNvPr id="355" name="テキスト ボックス 354"/>
        <xdr:cNvSpPr txBox="1"/>
      </xdr:nvSpPr>
      <xdr:spPr>
        <a:xfrm>
          <a:off x="6705111" y="975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81669</xdr:rowOff>
    </xdr:from>
    <xdr:to>
      <xdr:col>55</xdr:col>
      <xdr:colOff>50800</xdr:colOff>
      <xdr:row>59</xdr:row>
      <xdr:rowOff>11819</xdr:rowOff>
    </xdr:to>
    <xdr:sp macro="" textlink="">
      <xdr:nvSpPr>
        <xdr:cNvPr id="361" name="楕円 360"/>
        <xdr:cNvSpPr/>
      </xdr:nvSpPr>
      <xdr:spPr>
        <a:xfrm>
          <a:off x="10426700" y="10025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168046</xdr:rowOff>
    </xdr:from>
    <xdr:ext cx="534377" cy="259045"/>
    <xdr:sp macro="" textlink="">
      <xdr:nvSpPr>
        <xdr:cNvPr id="362" name="普通建設事業費該当値テキスト"/>
        <xdr:cNvSpPr txBox="1"/>
      </xdr:nvSpPr>
      <xdr:spPr>
        <a:xfrm>
          <a:off x="10528300" y="9940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53150</xdr:rowOff>
    </xdr:from>
    <xdr:to>
      <xdr:col>50</xdr:col>
      <xdr:colOff>165100</xdr:colOff>
      <xdr:row>58</xdr:row>
      <xdr:rowOff>154750</xdr:rowOff>
    </xdr:to>
    <xdr:sp macro="" textlink="">
      <xdr:nvSpPr>
        <xdr:cNvPr id="363" name="楕円 362"/>
        <xdr:cNvSpPr/>
      </xdr:nvSpPr>
      <xdr:spPr>
        <a:xfrm>
          <a:off x="9588500" y="9997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145877</xdr:rowOff>
    </xdr:from>
    <xdr:ext cx="534377" cy="259045"/>
    <xdr:sp macro="" textlink="">
      <xdr:nvSpPr>
        <xdr:cNvPr id="364" name="テキスト ボックス 363"/>
        <xdr:cNvSpPr txBox="1"/>
      </xdr:nvSpPr>
      <xdr:spPr>
        <a:xfrm>
          <a:off x="9372111" y="10089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128503</xdr:rowOff>
    </xdr:from>
    <xdr:to>
      <xdr:col>46</xdr:col>
      <xdr:colOff>38100</xdr:colOff>
      <xdr:row>59</xdr:row>
      <xdr:rowOff>58653</xdr:rowOff>
    </xdr:to>
    <xdr:sp macro="" textlink="">
      <xdr:nvSpPr>
        <xdr:cNvPr id="365" name="楕円 364"/>
        <xdr:cNvSpPr/>
      </xdr:nvSpPr>
      <xdr:spPr>
        <a:xfrm>
          <a:off x="8699500" y="10072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49780</xdr:rowOff>
    </xdr:from>
    <xdr:ext cx="534377" cy="259045"/>
    <xdr:sp macro="" textlink="">
      <xdr:nvSpPr>
        <xdr:cNvPr id="366" name="テキスト ボックス 365"/>
        <xdr:cNvSpPr txBox="1"/>
      </xdr:nvSpPr>
      <xdr:spPr>
        <a:xfrm>
          <a:off x="8483111" y="10165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147105</xdr:rowOff>
    </xdr:from>
    <xdr:to>
      <xdr:col>41</xdr:col>
      <xdr:colOff>101600</xdr:colOff>
      <xdr:row>59</xdr:row>
      <xdr:rowOff>77255</xdr:rowOff>
    </xdr:to>
    <xdr:sp macro="" textlink="">
      <xdr:nvSpPr>
        <xdr:cNvPr id="367" name="楕円 366"/>
        <xdr:cNvSpPr/>
      </xdr:nvSpPr>
      <xdr:spPr>
        <a:xfrm>
          <a:off x="7810500" y="10091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68382</xdr:rowOff>
    </xdr:from>
    <xdr:ext cx="534377" cy="259045"/>
    <xdr:sp macro="" textlink="">
      <xdr:nvSpPr>
        <xdr:cNvPr id="368" name="テキスト ボックス 367"/>
        <xdr:cNvSpPr txBox="1"/>
      </xdr:nvSpPr>
      <xdr:spPr>
        <a:xfrm>
          <a:off x="7594111" y="10183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80344</xdr:rowOff>
    </xdr:from>
    <xdr:to>
      <xdr:col>36</xdr:col>
      <xdr:colOff>165100</xdr:colOff>
      <xdr:row>59</xdr:row>
      <xdr:rowOff>10494</xdr:rowOff>
    </xdr:to>
    <xdr:sp macro="" textlink="">
      <xdr:nvSpPr>
        <xdr:cNvPr id="369" name="楕円 368"/>
        <xdr:cNvSpPr/>
      </xdr:nvSpPr>
      <xdr:spPr>
        <a:xfrm>
          <a:off x="6921500" y="10024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1621</xdr:rowOff>
    </xdr:from>
    <xdr:ext cx="534377" cy="259045"/>
    <xdr:sp macro="" textlink="">
      <xdr:nvSpPr>
        <xdr:cNvPr id="370" name="テキスト ボックス 369"/>
        <xdr:cNvSpPr txBox="1"/>
      </xdr:nvSpPr>
      <xdr:spPr>
        <a:xfrm>
          <a:off x="6705111" y="10117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1" name="直線コネクタ 380"/>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2" name="テキスト ボックス 381"/>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3" name="直線コネクタ 382"/>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4" name="テキスト ボックス 383"/>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5" name="直線コネクタ 384"/>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6" name="テキスト ボックス 385"/>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7" name="直線コネクタ 386"/>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8" name="テキスト ボックス 387"/>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29222</xdr:rowOff>
    </xdr:from>
    <xdr:to>
      <xdr:col>54</xdr:col>
      <xdr:colOff>189865</xdr:colOff>
      <xdr:row>78</xdr:row>
      <xdr:rowOff>139700</xdr:rowOff>
    </xdr:to>
    <xdr:cxnSp macro="">
      <xdr:nvCxnSpPr>
        <xdr:cNvPr id="392" name="直線コネクタ 391"/>
        <xdr:cNvCxnSpPr/>
      </xdr:nvCxnSpPr>
      <xdr:spPr>
        <a:xfrm flipV="1">
          <a:off x="10475595" y="12030722"/>
          <a:ext cx="1270" cy="14820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3"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4" name="直線コネクタ 393"/>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147349</xdr:rowOff>
    </xdr:from>
    <xdr:ext cx="599010" cy="259045"/>
    <xdr:sp macro="" textlink="">
      <xdr:nvSpPr>
        <xdr:cNvPr id="395" name="普通建設事業費 （ うち新規整備　）最大値テキスト"/>
        <xdr:cNvSpPr txBox="1"/>
      </xdr:nvSpPr>
      <xdr:spPr>
        <a:xfrm>
          <a:off x="10528300" y="11805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29222</xdr:rowOff>
    </xdr:from>
    <xdr:to>
      <xdr:col>55</xdr:col>
      <xdr:colOff>88900</xdr:colOff>
      <xdr:row>70</xdr:row>
      <xdr:rowOff>29222</xdr:rowOff>
    </xdr:to>
    <xdr:cxnSp macro="">
      <xdr:nvCxnSpPr>
        <xdr:cNvPr id="396" name="直線コネクタ 395"/>
        <xdr:cNvCxnSpPr/>
      </xdr:nvCxnSpPr>
      <xdr:spPr>
        <a:xfrm>
          <a:off x="10388600" y="12030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158107</xdr:rowOff>
    </xdr:from>
    <xdr:to>
      <xdr:col>55</xdr:col>
      <xdr:colOff>0</xdr:colOff>
      <xdr:row>78</xdr:row>
      <xdr:rowOff>36643</xdr:rowOff>
    </xdr:to>
    <xdr:cxnSp macro="">
      <xdr:nvCxnSpPr>
        <xdr:cNvPr id="397" name="直線コネクタ 396"/>
        <xdr:cNvCxnSpPr/>
      </xdr:nvCxnSpPr>
      <xdr:spPr>
        <a:xfrm>
          <a:off x="9639300" y="13359757"/>
          <a:ext cx="838200" cy="49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153990</xdr:rowOff>
    </xdr:from>
    <xdr:ext cx="534377" cy="259045"/>
    <xdr:sp macro="" textlink="">
      <xdr:nvSpPr>
        <xdr:cNvPr id="398" name="普通建設事業費 （ うち新規整備　）平均値テキスト"/>
        <xdr:cNvSpPr txBox="1"/>
      </xdr:nvSpPr>
      <xdr:spPr>
        <a:xfrm>
          <a:off x="10528300" y="133556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4113</xdr:rowOff>
    </xdr:from>
    <xdr:to>
      <xdr:col>55</xdr:col>
      <xdr:colOff>50800</xdr:colOff>
      <xdr:row>78</xdr:row>
      <xdr:rowOff>105713</xdr:rowOff>
    </xdr:to>
    <xdr:sp macro="" textlink="">
      <xdr:nvSpPr>
        <xdr:cNvPr id="399" name="フローチャート: 判断 398"/>
        <xdr:cNvSpPr/>
      </xdr:nvSpPr>
      <xdr:spPr>
        <a:xfrm>
          <a:off x="10426700" y="13377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158107</xdr:rowOff>
    </xdr:from>
    <xdr:to>
      <xdr:col>50</xdr:col>
      <xdr:colOff>114300</xdr:colOff>
      <xdr:row>78</xdr:row>
      <xdr:rowOff>92266</xdr:rowOff>
    </xdr:to>
    <xdr:cxnSp macro="">
      <xdr:nvCxnSpPr>
        <xdr:cNvPr id="400" name="直線コネクタ 399"/>
        <xdr:cNvCxnSpPr/>
      </xdr:nvCxnSpPr>
      <xdr:spPr>
        <a:xfrm flipV="1">
          <a:off x="8750300" y="13359757"/>
          <a:ext cx="889000" cy="105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9342</xdr:rowOff>
    </xdr:from>
    <xdr:to>
      <xdr:col>50</xdr:col>
      <xdr:colOff>165100</xdr:colOff>
      <xdr:row>78</xdr:row>
      <xdr:rowOff>110942</xdr:rowOff>
    </xdr:to>
    <xdr:sp macro="" textlink="">
      <xdr:nvSpPr>
        <xdr:cNvPr id="401" name="フローチャート: 判断 400"/>
        <xdr:cNvSpPr/>
      </xdr:nvSpPr>
      <xdr:spPr>
        <a:xfrm>
          <a:off x="9588500" y="13382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102069</xdr:rowOff>
    </xdr:from>
    <xdr:ext cx="534377" cy="259045"/>
    <xdr:sp macro="" textlink="">
      <xdr:nvSpPr>
        <xdr:cNvPr id="402" name="テキスト ボックス 401"/>
        <xdr:cNvSpPr txBox="1"/>
      </xdr:nvSpPr>
      <xdr:spPr>
        <a:xfrm>
          <a:off x="9372111" y="13475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92266</xdr:rowOff>
    </xdr:from>
    <xdr:to>
      <xdr:col>45</xdr:col>
      <xdr:colOff>177800</xdr:colOff>
      <xdr:row>78</xdr:row>
      <xdr:rowOff>109392</xdr:rowOff>
    </xdr:to>
    <xdr:cxnSp macro="">
      <xdr:nvCxnSpPr>
        <xdr:cNvPr id="403" name="直線コネクタ 402"/>
        <xdr:cNvCxnSpPr/>
      </xdr:nvCxnSpPr>
      <xdr:spPr>
        <a:xfrm flipV="1">
          <a:off x="7861300" y="13465366"/>
          <a:ext cx="889000" cy="17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24174</xdr:rowOff>
    </xdr:from>
    <xdr:to>
      <xdr:col>46</xdr:col>
      <xdr:colOff>38100</xdr:colOff>
      <xdr:row>78</xdr:row>
      <xdr:rowOff>125774</xdr:rowOff>
    </xdr:to>
    <xdr:sp macro="" textlink="">
      <xdr:nvSpPr>
        <xdr:cNvPr id="404" name="フローチャート: 判断 403"/>
        <xdr:cNvSpPr/>
      </xdr:nvSpPr>
      <xdr:spPr>
        <a:xfrm>
          <a:off x="8699500" y="1339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142301</xdr:rowOff>
    </xdr:from>
    <xdr:ext cx="534377" cy="259045"/>
    <xdr:sp macro="" textlink="">
      <xdr:nvSpPr>
        <xdr:cNvPr id="405" name="テキスト ボックス 404"/>
        <xdr:cNvSpPr txBox="1"/>
      </xdr:nvSpPr>
      <xdr:spPr>
        <a:xfrm>
          <a:off x="8483111" y="13172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167018</xdr:rowOff>
    </xdr:from>
    <xdr:to>
      <xdr:col>41</xdr:col>
      <xdr:colOff>50800</xdr:colOff>
      <xdr:row>78</xdr:row>
      <xdr:rowOff>109392</xdr:rowOff>
    </xdr:to>
    <xdr:cxnSp macro="">
      <xdr:nvCxnSpPr>
        <xdr:cNvPr id="406" name="直線コネクタ 405"/>
        <xdr:cNvCxnSpPr/>
      </xdr:nvCxnSpPr>
      <xdr:spPr>
        <a:xfrm>
          <a:off x="6972300" y="13368668"/>
          <a:ext cx="889000" cy="113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15304</xdr:rowOff>
    </xdr:from>
    <xdr:to>
      <xdr:col>41</xdr:col>
      <xdr:colOff>101600</xdr:colOff>
      <xdr:row>78</xdr:row>
      <xdr:rowOff>116904</xdr:rowOff>
    </xdr:to>
    <xdr:sp macro="" textlink="">
      <xdr:nvSpPr>
        <xdr:cNvPr id="407" name="フローチャート: 判断 406"/>
        <xdr:cNvSpPr/>
      </xdr:nvSpPr>
      <xdr:spPr>
        <a:xfrm>
          <a:off x="7810500" y="1338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133431</xdr:rowOff>
    </xdr:from>
    <xdr:ext cx="534377" cy="259045"/>
    <xdr:sp macro="" textlink="">
      <xdr:nvSpPr>
        <xdr:cNvPr id="408" name="テキスト ボックス 407"/>
        <xdr:cNvSpPr txBox="1"/>
      </xdr:nvSpPr>
      <xdr:spPr>
        <a:xfrm>
          <a:off x="7594111" y="13163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170689</xdr:rowOff>
    </xdr:from>
    <xdr:to>
      <xdr:col>36</xdr:col>
      <xdr:colOff>165100</xdr:colOff>
      <xdr:row>78</xdr:row>
      <xdr:rowOff>100839</xdr:rowOff>
    </xdr:to>
    <xdr:sp macro="" textlink="">
      <xdr:nvSpPr>
        <xdr:cNvPr id="409" name="フローチャート: 判断 408"/>
        <xdr:cNvSpPr/>
      </xdr:nvSpPr>
      <xdr:spPr>
        <a:xfrm>
          <a:off x="6921500" y="13372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91966</xdr:rowOff>
    </xdr:from>
    <xdr:ext cx="534377" cy="259045"/>
    <xdr:sp macro="" textlink="">
      <xdr:nvSpPr>
        <xdr:cNvPr id="410" name="テキスト ボックス 409"/>
        <xdr:cNvSpPr txBox="1"/>
      </xdr:nvSpPr>
      <xdr:spPr>
        <a:xfrm>
          <a:off x="6705111" y="13465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157293</xdr:rowOff>
    </xdr:from>
    <xdr:to>
      <xdr:col>55</xdr:col>
      <xdr:colOff>50800</xdr:colOff>
      <xdr:row>78</xdr:row>
      <xdr:rowOff>87443</xdr:rowOff>
    </xdr:to>
    <xdr:sp macro="" textlink="">
      <xdr:nvSpPr>
        <xdr:cNvPr id="416" name="楕円 415"/>
        <xdr:cNvSpPr/>
      </xdr:nvSpPr>
      <xdr:spPr>
        <a:xfrm>
          <a:off x="10426700" y="13358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116670</xdr:rowOff>
    </xdr:from>
    <xdr:ext cx="534377" cy="259045"/>
    <xdr:sp macro="" textlink="">
      <xdr:nvSpPr>
        <xdr:cNvPr id="417" name="普通建設事業費 （ うち新規整備　）該当値テキスト"/>
        <xdr:cNvSpPr txBox="1"/>
      </xdr:nvSpPr>
      <xdr:spPr>
        <a:xfrm>
          <a:off x="10528300" y="13146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107307</xdr:rowOff>
    </xdr:from>
    <xdr:to>
      <xdr:col>50</xdr:col>
      <xdr:colOff>165100</xdr:colOff>
      <xdr:row>78</xdr:row>
      <xdr:rowOff>37457</xdr:rowOff>
    </xdr:to>
    <xdr:sp macro="" textlink="">
      <xdr:nvSpPr>
        <xdr:cNvPr id="418" name="楕円 417"/>
        <xdr:cNvSpPr/>
      </xdr:nvSpPr>
      <xdr:spPr>
        <a:xfrm>
          <a:off x="9588500" y="13308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53984</xdr:rowOff>
    </xdr:from>
    <xdr:ext cx="534377" cy="259045"/>
    <xdr:sp macro="" textlink="">
      <xdr:nvSpPr>
        <xdr:cNvPr id="419" name="テキスト ボックス 418"/>
        <xdr:cNvSpPr txBox="1"/>
      </xdr:nvSpPr>
      <xdr:spPr>
        <a:xfrm>
          <a:off x="9372111" y="13084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41466</xdr:rowOff>
    </xdr:from>
    <xdr:to>
      <xdr:col>46</xdr:col>
      <xdr:colOff>38100</xdr:colOff>
      <xdr:row>78</xdr:row>
      <xdr:rowOff>143066</xdr:rowOff>
    </xdr:to>
    <xdr:sp macro="" textlink="">
      <xdr:nvSpPr>
        <xdr:cNvPr id="420" name="楕円 419"/>
        <xdr:cNvSpPr/>
      </xdr:nvSpPr>
      <xdr:spPr>
        <a:xfrm>
          <a:off x="8699500" y="13414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134193</xdr:rowOff>
    </xdr:from>
    <xdr:ext cx="534377" cy="259045"/>
    <xdr:sp macro="" textlink="">
      <xdr:nvSpPr>
        <xdr:cNvPr id="421" name="テキスト ボックス 420"/>
        <xdr:cNvSpPr txBox="1"/>
      </xdr:nvSpPr>
      <xdr:spPr>
        <a:xfrm>
          <a:off x="8483111" y="13507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58592</xdr:rowOff>
    </xdr:from>
    <xdr:to>
      <xdr:col>41</xdr:col>
      <xdr:colOff>101600</xdr:colOff>
      <xdr:row>78</xdr:row>
      <xdr:rowOff>160192</xdr:rowOff>
    </xdr:to>
    <xdr:sp macro="" textlink="">
      <xdr:nvSpPr>
        <xdr:cNvPr id="422" name="楕円 421"/>
        <xdr:cNvSpPr/>
      </xdr:nvSpPr>
      <xdr:spPr>
        <a:xfrm>
          <a:off x="7810500" y="13431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151319</xdr:rowOff>
    </xdr:from>
    <xdr:ext cx="469744" cy="259045"/>
    <xdr:sp macro="" textlink="">
      <xdr:nvSpPr>
        <xdr:cNvPr id="423" name="テキスト ボックス 422"/>
        <xdr:cNvSpPr txBox="1"/>
      </xdr:nvSpPr>
      <xdr:spPr>
        <a:xfrm>
          <a:off x="7626428" y="13524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116218</xdr:rowOff>
    </xdr:from>
    <xdr:to>
      <xdr:col>36</xdr:col>
      <xdr:colOff>165100</xdr:colOff>
      <xdr:row>78</xdr:row>
      <xdr:rowOff>46368</xdr:rowOff>
    </xdr:to>
    <xdr:sp macro="" textlink="">
      <xdr:nvSpPr>
        <xdr:cNvPr id="424" name="楕円 423"/>
        <xdr:cNvSpPr/>
      </xdr:nvSpPr>
      <xdr:spPr>
        <a:xfrm>
          <a:off x="6921500" y="13317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62895</xdr:rowOff>
    </xdr:from>
    <xdr:ext cx="534377" cy="259045"/>
    <xdr:sp macro="" textlink="">
      <xdr:nvSpPr>
        <xdr:cNvPr id="425" name="テキスト ボックス 424"/>
        <xdr:cNvSpPr txBox="1"/>
      </xdr:nvSpPr>
      <xdr:spPr>
        <a:xfrm>
          <a:off x="6705111" y="13093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6" name="直線コネクタ 435"/>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7" name="テキスト ボックス 436"/>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8" name="直線コネクタ 437"/>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39" name="テキスト ボックス 438"/>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0" name="直線コネクタ 439"/>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1" name="テキスト ボックス 440"/>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2" name="直線コネクタ 441"/>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3" name="テキスト ボックス 442"/>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4" name="直線コネクタ 443"/>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5" name="テキスト ボックス 444"/>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6" name="直線コネクタ 445"/>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47" name="テキスト ボックス 446"/>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94895</xdr:rowOff>
    </xdr:from>
    <xdr:to>
      <xdr:col>54</xdr:col>
      <xdr:colOff>189865</xdr:colOff>
      <xdr:row>98</xdr:row>
      <xdr:rowOff>155136</xdr:rowOff>
    </xdr:to>
    <xdr:cxnSp macro="">
      <xdr:nvCxnSpPr>
        <xdr:cNvPr id="451" name="直線コネクタ 450"/>
        <xdr:cNvCxnSpPr/>
      </xdr:nvCxnSpPr>
      <xdr:spPr>
        <a:xfrm flipV="1">
          <a:off x="10475595" y="15525395"/>
          <a:ext cx="1270" cy="1431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158963</xdr:rowOff>
    </xdr:from>
    <xdr:ext cx="534377" cy="259045"/>
    <xdr:sp macro="" textlink="">
      <xdr:nvSpPr>
        <xdr:cNvPr id="452" name="普通建設事業費 （ うち更新整備　）最小値テキスト"/>
        <xdr:cNvSpPr txBox="1"/>
      </xdr:nvSpPr>
      <xdr:spPr>
        <a:xfrm>
          <a:off x="10528300" y="16961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155136</xdr:rowOff>
    </xdr:from>
    <xdr:to>
      <xdr:col>55</xdr:col>
      <xdr:colOff>88900</xdr:colOff>
      <xdr:row>98</xdr:row>
      <xdr:rowOff>155136</xdr:rowOff>
    </xdr:to>
    <xdr:cxnSp macro="">
      <xdr:nvCxnSpPr>
        <xdr:cNvPr id="453" name="直線コネクタ 452"/>
        <xdr:cNvCxnSpPr/>
      </xdr:nvCxnSpPr>
      <xdr:spPr>
        <a:xfrm>
          <a:off x="10388600" y="16957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41572</xdr:rowOff>
    </xdr:from>
    <xdr:ext cx="599010" cy="259045"/>
    <xdr:sp macro="" textlink="">
      <xdr:nvSpPr>
        <xdr:cNvPr id="454" name="普通建設事業費 （ うち更新整備　）最大値テキスト"/>
        <xdr:cNvSpPr txBox="1"/>
      </xdr:nvSpPr>
      <xdr:spPr>
        <a:xfrm>
          <a:off x="10528300" y="15300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94895</xdr:rowOff>
    </xdr:from>
    <xdr:to>
      <xdr:col>55</xdr:col>
      <xdr:colOff>88900</xdr:colOff>
      <xdr:row>90</xdr:row>
      <xdr:rowOff>94895</xdr:rowOff>
    </xdr:to>
    <xdr:cxnSp macro="">
      <xdr:nvCxnSpPr>
        <xdr:cNvPr id="455" name="直線コネクタ 454"/>
        <xdr:cNvCxnSpPr/>
      </xdr:nvCxnSpPr>
      <xdr:spPr>
        <a:xfrm>
          <a:off x="10388600" y="15525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89712</xdr:rowOff>
    </xdr:from>
    <xdr:to>
      <xdr:col>55</xdr:col>
      <xdr:colOff>0</xdr:colOff>
      <xdr:row>98</xdr:row>
      <xdr:rowOff>136358</xdr:rowOff>
    </xdr:to>
    <xdr:cxnSp macro="">
      <xdr:nvCxnSpPr>
        <xdr:cNvPr id="456" name="直線コネクタ 455"/>
        <xdr:cNvCxnSpPr/>
      </xdr:nvCxnSpPr>
      <xdr:spPr>
        <a:xfrm flipV="1">
          <a:off x="9639300" y="16891812"/>
          <a:ext cx="838200" cy="46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15287</xdr:rowOff>
    </xdr:from>
    <xdr:ext cx="534377" cy="259045"/>
    <xdr:sp macro="" textlink="">
      <xdr:nvSpPr>
        <xdr:cNvPr id="457" name="普通建設事業費 （ うち更新整備　）平均値テキスト"/>
        <xdr:cNvSpPr txBox="1"/>
      </xdr:nvSpPr>
      <xdr:spPr>
        <a:xfrm>
          <a:off x="10528300" y="164744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163860</xdr:rowOff>
    </xdr:from>
    <xdr:to>
      <xdr:col>55</xdr:col>
      <xdr:colOff>50800</xdr:colOff>
      <xdr:row>97</xdr:row>
      <xdr:rowOff>94010</xdr:rowOff>
    </xdr:to>
    <xdr:sp macro="" textlink="">
      <xdr:nvSpPr>
        <xdr:cNvPr id="458" name="フローチャート: 判断 457"/>
        <xdr:cNvSpPr/>
      </xdr:nvSpPr>
      <xdr:spPr>
        <a:xfrm>
          <a:off x="10426700" y="1662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136358</xdr:rowOff>
    </xdr:from>
    <xdr:to>
      <xdr:col>50</xdr:col>
      <xdr:colOff>114300</xdr:colOff>
      <xdr:row>98</xdr:row>
      <xdr:rowOff>147027</xdr:rowOff>
    </xdr:to>
    <xdr:cxnSp macro="">
      <xdr:nvCxnSpPr>
        <xdr:cNvPr id="459" name="直線コネクタ 458"/>
        <xdr:cNvCxnSpPr/>
      </xdr:nvCxnSpPr>
      <xdr:spPr>
        <a:xfrm flipV="1">
          <a:off x="8750300" y="16938458"/>
          <a:ext cx="889000" cy="10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11720</xdr:rowOff>
    </xdr:from>
    <xdr:to>
      <xdr:col>50</xdr:col>
      <xdr:colOff>165100</xdr:colOff>
      <xdr:row>97</xdr:row>
      <xdr:rowOff>113320</xdr:rowOff>
    </xdr:to>
    <xdr:sp macro="" textlink="">
      <xdr:nvSpPr>
        <xdr:cNvPr id="460" name="フローチャート: 判断 459"/>
        <xdr:cNvSpPr/>
      </xdr:nvSpPr>
      <xdr:spPr>
        <a:xfrm>
          <a:off x="9588500" y="1664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129847</xdr:rowOff>
    </xdr:from>
    <xdr:ext cx="534377" cy="259045"/>
    <xdr:sp macro="" textlink="">
      <xdr:nvSpPr>
        <xdr:cNvPr id="461" name="テキスト ボックス 460"/>
        <xdr:cNvSpPr txBox="1"/>
      </xdr:nvSpPr>
      <xdr:spPr>
        <a:xfrm>
          <a:off x="9372111" y="16417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147027</xdr:rowOff>
    </xdr:from>
    <xdr:to>
      <xdr:col>45</xdr:col>
      <xdr:colOff>177800</xdr:colOff>
      <xdr:row>98</xdr:row>
      <xdr:rowOff>154907</xdr:rowOff>
    </xdr:to>
    <xdr:cxnSp macro="">
      <xdr:nvCxnSpPr>
        <xdr:cNvPr id="462" name="直線コネクタ 461"/>
        <xdr:cNvCxnSpPr/>
      </xdr:nvCxnSpPr>
      <xdr:spPr>
        <a:xfrm flipV="1">
          <a:off x="7861300" y="16949127"/>
          <a:ext cx="889000" cy="7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61610</xdr:rowOff>
    </xdr:from>
    <xdr:to>
      <xdr:col>46</xdr:col>
      <xdr:colOff>38100</xdr:colOff>
      <xdr:row>97</xdr:row>
      <xdr:rowOff>163210</xdr:rowOff>
    </xdr:to>
    <xdr:sp macro="" textlink="">
      <xdr:nvSpPr>
        <xdr:cNvPr id="463" name="フローチャート: 判断 462"/>
        <xdr:cNvSpPr/>
      </xdr:nvSpPr>
      <xdr:spPr>
        <a:xfrm>
          <a:off x="8699500" y="1669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8287</xdr:rowOff>
    </xdr:from>
    <xdr:ext cx="534377" cy="259045"/>
    <xdr:sp macro="" textlink="">
      <xdr:nvSpPr>
        <xdr:cNvPr id="464" name="テキスト ボックス 463"/>
        <xdr:cNvSpPr txBox="1"/>
      </xdr:nvSpPr>
      <xdr:spPr>
        <a:xfrm>
          <a:off x="8483111" y="16467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154907</xdr:rowOff>
    </xdr:from>
    <xdr:to>
      <xdr:col>41</xdr:col>
      <xdr:colOff>50800</xdr:colOff>
      <xdr:row>99</xdr:row>
      <xdr:rowOff>11238</xdr:rowOff>
    </xdr:to>
    <xdr:cxnSp macro="">
      <xdr:nvCxnSpPr>
        <xdr:cNvPr id="465" name="直線コネクタ 464"/>
        <xdr:cNvCxnSpPr/>
      </xdr:nvCxnSpPr>
      <xdr:spPr>
        <a:xfrm flipV="1">
          <a:off x="6972300" y="16957007"/>
          <a:ext cx="889000" cy="27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90794</xdr:rowOff>
    </xdr:from>
    <xdr:to>
      <xdr:col>41</xdr:col>
      <xdr:colOff>101600</xdr:colOff>
      <xdr:row>98</xdr:row>
      <xdr:rowOff>20944</xdr:rowOff>
    </xdr:to>
    <xdr:sp macro="" textlink="">
      <xdr:nvSpPr>
        <xdr:cNvPr id="466" name="フローチャート: 判断 465"/>
        <xdr:cNvSpPr/>
      </xdr:nvSpPr>
      <xdr:spPr>
        <a:xfrm>
          <a:off x="7810500" y="16721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37471</xdr:rowOff>
    </xdr:from>
    <xdr:ext cx="534377" cy="259045"/>
    <xdr:sp macro="" textlink="">
      <xdr:nvSpPr>
        <xdr:cNvPr id="467" name="テキスト ボックス 466"/>
        <xdr:cNvSpPr txBox="1"/>
      </xdr:nvSpPr>
      <xdr:spPr>
        <a:xfrm>
          <a:off x="7594111" y="16496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80474</xdr:rowOff>
    </xdr:from>
    <xdr:to>
      <xdr:col>36</xdr:col>
      <xdr:colOff>165100</xdr:colOff>
      <xdr:row>98</xdr:row>
      <xdr:rowOff>10624</xdr:rowOff>
    </xdr:to>
    <xdr:sp macro="" textlink="">
      <xdr:nvSpPr>
        <xdr:cNvPr id="468" name="フローチャート: 判断 467"/>
        <xdr:cNvSpPr/>
      </xdr:nvSpPr>
      <xdr:spPr>
        <a:xfrm>
          <a:off x="6921500" y="1671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27151</xdr:rowOff>
    </xdr:from>
    <xdr:ext cx="534377" cy="259045"/>
    <xdr:sp macro="" textlink="">
      <xdr:nvSpPr>
        <xdr:cNvPr id="469" name="テキスト ボックス 468"/>
        <xdr:cNvSpPr txBox="1"/>
      </xdr:nvSpPr>
      <xdr:spPr>
        <a:xfrm>
          <a:off x="6705111" y="16486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38912</xdr:rowOff>
    </xdr:from>
    <xdr:to>
      <xdr:col>55</xdr:col>
      <xdr:colOff>50800</xdr:colOff>
      <xdr:row>98</xdr:row>
      <xdr:rowOff>140512</xdr:rowOff>
    </xdr:to>
    <xdr:sp macro="" textlink="">
      <xdr:nvSpPr>
        <xdr:cNvPr id="475" name="楕円 474"/>
        <xdr:cNvSpPr/>
      </xdr:nvSpPr>
      <xdr:spPr>
        <a:xfrm>
          <a:off x="10426700" y="16841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125289</xdr:rowOff>
    </xdr:from>
    <xdr:ext cx="534377" cy="259045"/>
    <xdr:sp macro="" textlink="">
      <xdr:nvSpPr>
        <xdr:cNvPr id="476" name="普通建設事業費 （ うち更新整備　）該当値テキスト"/>
        <xdr:cNvSpPr txBox="1"/>
      </xdr:nvSpPr>
      <xdr:spPr>
        <a:xfrm>
          <a:off x="10528300" y="16755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85558</xdr:rowOff>
    </xdr:from>
    <xdr:to>
      <xdr:col>50</xdr:col>
      <xdr:colOff>165100</xdr:colOff>
      <xdr:row>99</xdr:row>
      <xdr:rowOff>15708</xdr:rowOff>
    </xdr:to>
    <xdr:sp macro="" textlink="">
      <xdr:nvSpPr>
        <xdr:cNvPr id="477" name="楕円 476"/>
        <xdr:cNvSpPr/>
      </xdr:nvSpPr>
      <xdr:spPr>
        <a:xfrm>
          <a:off x="9588500" y="16887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6835</xdr:rowOff>
    </xdr:from>
    <xdr:ext cx="534377" cy="259045"/>
    <xdr:sp macro="" textlink="">
      <xdr:nvSpPr>
        <xdr:cNvPr id="478" name="テキスト ボックス 477"/>
        <xdr:cNvSpPr txBox="1"/>
      </xdr:nvSpPr>
      <xdr:spPr>
        <a:xfrm>
          <a:off x="9372111" y="16980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96227</xdr:rowOff>
    </xdr:from>
    <xdr:to>
      <xdr:col>46</xdr:col>
      <xdr:colOff>38100</xdr:colOff>
      <xdr:row>99</xdr:row>
      <xdr:rowOff>26377</xdr:rowOff>
    </xdr:to>
    <xdr:sp macro="" textlink="">
      <xdr:nvSpPr>
        <xdr:cNvPr id="479" name="楕円 478"/>
        <xdr:cNvSpPr/>
      </xdr:nvSpPr>
      <xdr:spPr>
        <a:xfrm>
          <a:off x="8699500" y="16898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17504</xdr:rowOff>
    </xdr:from>
    <xdr:ext cx="534377" cy="259045"/>
    <xdr:sp macro="" textlink="">
      <xdr:nvSpPr>
        <xdr:cNvPr id="480" name="テキスト ボックス 479"/>
        <xdr:cNvSpPr txBox="1"/>
      </xdr:nvSpPr>
      <xdr:spPr>
        <a:xfrm>
          <a:off x="8483111" y="16991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104107</xdr:rowOff>
    </xdr:from>
    <xdr:to>
      <xdr:col>41</xdr:col>
      <xdr:colOff>101600</xdr:colOff>
      <xdr:row>99</xdr:row>
      <xdr:rowOff>34257</xdr:rowOff>
    </xdr:to>
    <xdr:sp macro="" textlink="">
      <xdr:nvSpPr>
        <xdr:cNvPr id="481" name="楕円 480"/>
        <xdr:cNvSpPr/>
      </xdr:nvSpPr>
      <xdr:spPr>
        <a:xfrm>
          <a:off x="7810500" y="16906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25384</xdr:rowOff>
    </xdr:from>
    <xdr:ext cx="534377" cy="259045"/>
    <xdr:sp macro="" textlink="">
      <xdr:nvSpPr>
        <xdr:cNvPr id="482" name="テキスト ボックス 481"/>
        <xdr:cNvSpPr txBox="1"/>
      </xdr:nvSpPr>
      <xdr:spPr>
        <a:xfrm>
          <a:off x="7594111" y="16998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131888</xdr:rowOff>
    </xdr:from>
    <xdr:to>
      <xdr:col>36</xdr:col>
      <xdr:colOff>165100</xdr:colOff>
      <xdr:row>99</xdr:row>
      <xdr:rowOff>62038</xdr:rowOff>
    </xdr:to>
    <xdr:sp macro="" textlink="">
      <xdr:nvSpPr>
        <xdr:cNvPr id="483" name="楕円 482"/>
        <xdr:cNvSpPr/>
      </xdr:nvSpPr>
      <xdr:spPr>
        <a:xfrm>
          <a:off x="6921500" y="1693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53165</xdr:rowOff>
    </xdr:from>
    <xdr:ext cx="469744" cy="259045"/>
    <xdr:sp macro="" textlink="">
      <xdr:nvSpPr>
        <xdr:cNvPr id="484" name="テキスト ボックス 483"/>
        <xdr:cNvSpPr txBox="1"/>
      </xdr:nvSpPr>
      <xdr:spPr>
        <a:xfrm>
          <a:off x="6737428" y="17026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5" name="直線コネクタ 494"/>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6" name="テキスト ボックス 495"/>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7" name="直線コネクタ 496"/>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8" name="テキスト ボックス 497"/>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9" name="直線コネクタ 49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0" name="テキスト ボックス 499"/>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1" name="直線コネクタ 500"/>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2" name="テキスト ボックス 501"/>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3" name="直線コネクタ 502"/>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4" name="テキスト ボックス 503"/>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144470</xdr:rowOff>
    </xdr:from>
    <xdr:to>
      <xdr:col>85</xdr:col>
      <xdr:colOff>126364</xdr:colOff>
      <xdr:row>39</xdr:row>
      <xdr:rowOff>44450</xdr:rowOff>
    </xdr:to>
    <xdr:cxnSp macro="">
      <xdr:nvCxnSpPr>
        <xdr:cNvPr id="508" name="直線コネクタ 507"/>
        <xdr:cNvCxnSpPr/>
      </xdr:nvCxnSpPr>
      <xdr:spPr>
        <a:xfrm flipV="1">
          <a:off x="16317595" y="5459420"/>
          <a:ext cx="1269" cy="127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66265</xdr:rowOff>
    </xdr:from>
    <xdr:ext cx="249299" cy="259045"/>
    <xdr:sp macro="" textlink="">
      <xdr:nvSpPr>
        <xdr:cNvPr id="509" name="災害復旧事業費最小値テキスト"/>
        <xdr:cNvSpPr txBox="1"/>
      </xdr:nvSpPr>
      <xdr:spPr>
        <a:xfrm>
          <a:off x="16370300" y="67528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0" name="直線コネクタ 509"/>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91147</xdr:rowOff>
    </xdr:from>
    <xdr:ext cx="599010" cy="259045"/>
    <xdr:sp macro="" textlink="">
      <xdr:nvSpPr>
        <xdr:cNvPr id="511" name="災害復旧事業費最大値テキスト"/>
        <xdr:cNvSpPr txBox="1"/>
      </xdr:nvSpPr>
      <xdr:spPr>
        <a:xfrm>
          <a:off x="16370300" y="5234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144470</xdr:rowOff>
    </xdr:from>
    <xdr:to>
      <xdr:col>86</xdr:col>
      <xdr:colOff>25400</xdr:colOff>
      <xdr:row>31</xdr:row>
      <xdr:rowOff>144470</xdr:rowOff>
    </xdr:to>
    <xdr:cxnSp macro="">
      <xdr:nvCxnSpPr>
        <xdr:cNvPr id="512" name="直線コネクタ 511"/>
        <xdr:cNvCxnSpPr/>
      </xdr:nvCxnSpPr>
      <xdr:spPr>
        <a:xfrm>
          <a:off x="16230600" y="5459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3" name="直線コネクタ 512"/>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155165</xdr:rowOff>
    </xdr:from>
    <xdr:ext cx="469744" cy="259045"/>
    <xdr:sp macro="" textlink="">
      <xdr:nvSpPr>
        <xdr:cNvPr id="514" name="災害復旧事業費平均値テキスト"/>
        <xdr:cNvSpPr txBox="1"/>
      </xdr:nvSpPr>
      <xdr:spPr>
        <a:xfrm>
          <a:off x="16370300" y="64988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132288</xdr:rowOff>
    </xdr:from>
    <xdr:to>
      <xdr:col>85</xdr:col>
      <xdr:colOff>177800</xdr:colOff>
      <xdr:row>39</xdr:row>
      <xdr:rowOff>62438</xdr:rowOff>
    </xdr:to>
    <xdr:sp macro="" textlink="">
      <xdr:nvSpPr>
        <xdr:cNvPr id="515" name="フローチャート: 判断 514"/>
        <xdr:cNvSpPr/>
      </xdr:nvSpPr>
      <xdr:spPr>
        <a:xfrm>
          <a:off x="16268700" y="664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16" name="直線コネクタ 515"/>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139695</xdr:rowOff>
    </xdr:from>
    <xdr:to>
      <xdr:col>81</xdr:col>
      <xdr:colOff>101600</xdr:colOff>
      <xdr:row>39</xdr:row>
      <xdr:rowOff>69845</xdr:rowOff>
    </xdr:to>
    <xdr:sp macro="" textlink="">
      <xdr:nvSpPr>
        <xdr:cNvPr id="517" name="フローチャート: 判断 516"/>
        <xdr:cNvSpPr/>
      </xdr:nvSpPr>
      <xdr:spPr>
        <a:xfrm>
          <a:off x="15430500" y="665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86372</xdr:rowOff>
    </xdr:from>
    <xdr:ext cx="469744" cy="259045"/>
    <xdr:sp macro="" textlink="">
      <xdr:nvSpPr>
        <xdr:cNvPr id="518" name="テキスト ボックス 517"/>
        <xdr:cNvSpPr txBox="1"/>
      </xdr:nvSpPr>
      <xdr:spPr>
        <a:xfrm>
          <a:off x="15246428" y="6430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19" name="直線コネクタ 518"/>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148519</xdr:rowOff>
    </xdr:from>
    <xdr:to>
      <xdr:col>76</xdr:col>
      <xdr:colOff>165100</xdr:colOff>
      <xdr:row>39</xdr:row>
      <xdr:rowOff>78669</xdr:rowOff>
    </xdr:to>
    <xdr:sp macro="" textlink="">
      <xdr:nvSpPr>
        <xdr:cNvPr id="520" name="フローチャート: 判断 519"/>
        <xdr:cNvSpPr/>
      </xdr:nvSpPr>
      <xdr:spPr>
        <a:xfrm>
          <a:off x="14541500" y="666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95196</xdr:rowOff>
    </xdr:from>
    <xdr:ext cx="469744" cy="259045"/>
    <xdr:sp macro="" textlink="">
      <xdr:nvSpPr>
        <xdr:cNvPr id="521" name="テキスト ボックス 520"/>
        <xdr:cNvSpPr txBox="1"/>
      </xdr:nvSpPr>
      <xdr:spPr>
        <a:xfrm>
          <a:off x="14357428" y="6438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2" name="直線コネクタ 521"/>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155133</xdr:rowOff>
    </xdr:from>
    <xdr:to>
      <xdr:col>72</xdr:col>
      <xdr:colOff>38100</xdr:colOff>
      <xdr:row>39</xdr:row>
      <xdr:rowOff>85283</xdr:rowOff>
    </xdr:to>
    <xdr:sp macro="" textlink="">
      <xdr:nvSpPr>
        <xdr:cNvPr id="523" name="フローチャート: 判断 522"/>
        <xdr:cNvSpPr/>
      </xdr:nvSpPr>
      <xdr:spPr>
        <a:xfrm>
          <a:off x="13652500" y="6670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101810</xdr:rowOff>
    </xdr:from>
    <xdr:ext cx="469744" cy="259045"/>
    <xdr:sp macro="" textlink="">
      <xdr:nvSpPr>
        <xdr:cNvPr id="524" name="テキスト ボックス 523"/>
        <xdr:cNvSpPr txBox="1"/>
      </xdr:nvSpPr>
      <xdr:spPr>
        <a:xfrm>
          <a:off x="13468428" y="6445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147475</xdr:rowOff>
    </xdr:from>
    <xdr:to>
      <xdr:col>67</xdr:col>
      <xdr:colOff>101600</xdr:colOff>
      <xdr:row>39</xdr:row>
      <xdr:rowOff>77625</xdr:rowOff>
    </xdr:to>
    <xdr:sp macro="" textlink="">
      <xdr:nvSpPr>
        <xdr:cNvPr id="525" name="フローチャート: 判断 524"/>
        <xdr:cNvSpPr/>
      </xdr:nvSpPr>
      <xdr:spPr>
        <a:xfrm>
          <a:off x="12763500" y="666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94152</xdr:rowOff>
    </xdr:from>
    <xdr:ext cx="469744" cy="259045"/>
    <xdr:sp macro="" textlink="">
      <xdr:nvSpPr>
        <xdr:cNvPr id="526" name="テキスト ボックス 525"/>
        <xdr:cNvSpPr txBox="1"/>
      </xdr:nvSpPr>
      <xdr:spPr>
        <a:xfrm>
          <a:off x="12579428" y="6437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2" name="楕円 531"/>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110715</xdr:rowOff>
    </xdr:from>
    <xdr:ext cx="249299" cy="259045"/>
    <xdr:sp macro="" textlink="">
      <xdr:nvSpPr>
        <xdr:cNvPr id="533" name="災害復旧事業費該当値テキスト"/>
        <xdr:cNvSpPr txBox="1"/>
      </xdr:nvSpPr>
      <xdr:spPr>
        <a:xfrm>
          <a:off x="16370300" y="66258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4" name="楕円 533"/>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5" name="テキスト ボックス 534"/>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6" name="楕円 535"/>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37" name="テキスト ボックス 536"/>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38" name="楕円 537"/>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39" name="テキスト ボックス 538"/>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0" name="楕円 539"/>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1" name="テキスト ボックス 540"/>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3" name="テキスト ボックス 55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4" name="直線コネクタ 55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5" name="テキスト ボックス 55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7" name="直線コネクタ 55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2" name="直線コネクタ 56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4" name="フローチャート: 判断 56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5" name="直線コネクタ 56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6" name="フローチャート: 判断 56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7" name="テキスト ボックス 566"/>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8" name="直線コネクタ 56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9" name="フローチャート: 判断 56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0" name="テキスト ボックス 569"/>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1" name="直線コネクタ 57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2" name="フローチャート: 判断 57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3" name="テキスト ボックス 572"/>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4" name="フローチャート: 判断 57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5" name="テキスト ボックス 574"/>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6" name="テキスト ボックス 57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7" name="テキスト ボックス 57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8" name="テキスト ボックス 57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9" name="テキスト ボックス 57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0" name="テキスト ボックス 57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1" name="楕円 58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3" name="楕円 58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4" name="テキスト ボックス 583"/>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5" name="楕円 58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6" name="テキスト ボックス 585"/>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7" name="楕円 58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8" name="テキスト ボックス 587"/>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9" name="楕円 58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0" name="テキスト ボックス 589"/>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1" name="正方形/長方形 59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2" name="正方形/長方形 59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3" name="正方形/長方形 59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4" name="正方形/長方形 59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5" name="正方形/長方形 59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6" name="正方形/長方形 59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7" name="正方形/長方形 59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8" name="正方形/長方形 59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9" name="テキスト ボックス 59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0" name="直線コネクタ 59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1" name="直線コネクタ 60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2" name="テキスト ボックス 60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3" name="直線コネクタ 60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4" name="テキスト ボックス 60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5" name="直線コネクタ 60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6" name="テキスト ボックス 60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7" name="直線コネクタ 60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08" name="テキスト ボックス 60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9" name="直線コネクタ 60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0" name="テキスト ボックス 609"/>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1" name="直線コネクタ 61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2" name="テキスト ボックス 61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63157</xdr:rowOff>
    </xdr:from>
    <xdr:to>
      <xdr:col>85</xdr:col>
      <xdr:colOff>126364</xdr:colOff>
      <xdr:row>78</xdr:row>
      <xdr:rowOff>37954</xdr:rowOff>
    </xdr:to>
    <xdr:cxnSp macro="">
      <xdr:nvCxnSpPr>
        <xdr:cNvPr id="614" name="直線コネクタ 613"/>
        <xdr:cNvCxnSpPr/>
      </xdr:nvCxnSpPr>
      <xdr:spPr>
        <a:xfrm flipV="1">
          <a:off x="16317595" y="12064657"/>
          <a:ext cx="1269" cy="1346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41781</xdr:rowOff>
    </xdr:from>
    <xdr:ext cx="469744" cy="259045"/>
    <xdr:sp macro="" textlink="">
      <xdr:nvSpPr>
        <xdr:cNvPr id="615" name="公債費最小値テキスト"/>
        <xdr:cNvSpPr txBox="1"/>
      </xdr:nvSpPr>
      <xdr:spPr>
        <a:xfrm>
          <a:off x="16370300" y="13414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37954</xdr:rowOff>
    </xdr:from>
    <xdr:to>
      <xdr:col>86</xdr:col>
      <xdr:colOff>25400</xdr:colOff>
      <xdr:row>78</xdr:row>
      <xdr:rowOff>37954</xdr:rowOff>
    </xdr:to>
    <xdr:cxnSp macro="">
      <xdr:nvCxnSpPr>
        <xdr:cNvPr id="616" name="直線コネクタ 615"/>
        <xdr:cNvCxnSpPr/>
      </xdr:nvCxnSpPr>
      <xdr:spPr>
        <a:xfrm>
          <a:off x="16230600" y="13411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9834</xdr:rowOff>
    </xdr:from>
    <xdr:ext cx="534377" cy="259045"/>
    <xdr:sp macro="" textlink="">
      <xdr:nvSpPr>
        <xdr:cNvPr id="617" name="公債費最大値テキスト"/>
        <xdr:cNvSpPr txBox="1"/>
      </xdr:nvSpPr>
      <xdr:spPr>
        <a:xfrm>
          <a:off x="16370300" y="11839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63157</xdr:rowOff>
    </xdr:from>
    <xdr:to>
      <xdr:col>86</xdr:col>
      <xdr:colOff>25400</xdr:colOff>
      <xdr:row>70</xdr:row>
      <xdr:rowOff>63157</xdr:rowOff>
    </xdr:to>
    <xdr:cxnSp macro="">
      <xdr:nvCxnSpPr>
        <xdr:cNvPr id="618" name="直線コネクタ 617"/>
        <xdr:cNvCxnSpPr/>
      </xdr:nvCxnSpPr>
      <xdr:spPr>
        <a:xfrm>
          <a:off x="16230600" y="12064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75958</xdr:rowOff>
    </xdr:from>
    <xdr:to>
      <xdr:col>85</xdr:col>
      <xdr:colOff>127000</xdr:colOff>
      <xdr:row>76</xdr:row>
      <xdr:rowOff>117487</xdr:rowOff>
    </xdr:to>
    <xdr:cxnSp macro="">
      <xdr:nvCxnSpPr>
        <xdr:cNvPr id="619" name="直線コネクタ 618"/>
        <xdr:cNvCxnSpPr/>
      </xdr:nvCxnSpPr>
      <xdr:spPr>
        <a:xfrm flipV="1">
          <a:off x="15481300" y="13106158"/>
          <a:ext cx="838200" cy="41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117397</xdr:rowOff>
    </xdr:from>
    <xdr:ext cx="534377" cy="259045"/>
    <xdr:sp macro="" textlink="">
      <xdr:nvSpPr>
        <xdr:cNvPr id="620" name="公債費平均値テキスト"/>
        <xdr:cNvSpPr txBox="1"/>
      </xdr:nvSpPr>
      <xdr:spPr>
        <a:xfrm>
          <a:off x="16370300" y="126332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94520</xdr:rowOff>
    </xdr:from>
    <xdr:to>
      <xdr:col>85</xdr:col>
      <xdr:colOff>177800</xdr:colOff>
      <xdr:row>75</xdr:row>
      <xdr:rowOff>24670</xdr:rowOff>
    </xdr:to>
    <xdr:sp macro="" textlink="">
      <xdr:nvSpPr>
        <xdr:cNvPr id="621" name="フローチャート: 判断 620"/>
        <xdr:cNvSpPr/>
      </xdr:nvSpPr>
      <xdr:spPr>
        <a:xfrm>
          <a:off x="16268700" y="1278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112821</xdr:rowOff>
    </xdr:from>
    <xdr:to>
      <xdr:col>81</xdr:col>
      <xdr:colOff>50800</xdr:colOff>
      <xdr:row>76</xdr:row>
      <xdr:rowOff>117487</xdr:rowOff>
    </xdr:to>
    <xdr:cxnSp macro="">
      <xdr:nvCxnSpPr>
        <xdr:cNvPr id="622" name="直線コネクタ 621"/>
        <xdr:cNvCxnSpPr/>
      </xdr:nvCxnSpPr>
      <xdr:spPr>
        <a:xfrm>
          <a:off x="14592300" y="13143021"/>
          <a:ext cx="889000" cy="4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82099</xdr:rowOff>
    </xdr:from>
    <xdr:to>
      <xdr:col>81</xdr:col>
      <xdr:colOff>101600</xdr:colOff>
      <xdr:row>75</xdr:row>
      <xdr:rowOff>12249</xdr:rowOff>
    </xdr:to>
    <xdr:sp macro="" textlink="">
      <xdr:nvSpPr>
        <xdr:cNvPr id="623" name="フローチャート: 判断 622"/>
        <xdr:cNvSpPr/>
      </xdr:nvSpPr>
      <xdr:spPr>
        <a:xfrm>
          <a:off x="15430500" y="1276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28776</xdr:rowOff>
    </xdr:from>
    <xdr:ext cx="534377" cy="259045"/>
    <xdr:sp macro="" textlink="">
      <xdr:nvSpPr>
        <xdr:cNvPr id="624" name="テキスト ボックス 623"/>
        <xdr:cNvSpPr txBox="1"/>
      </xdr:nvSpPr>
      <xdr:spPr>
        <a:xfrm>
          <a:off x="15214111" y="12544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112821</xdr:rowOff>
    </xdr:from>
    <xdr:to>
      <xdr:col>76</xdr:col>
      <xdr:colOff>114300</xdr:colOff>
      <xdr:row>76</xdr:row>
      <xdr:rowOff>127242</xdr:rowOff>
    </xdr:to>
    <xdr:cxnSp macro="">
      <xdr:nvCxnSpPr>
        <xdr:cNvPr id="625" name="直線コネクタ 624"/>
        <xdr:cNvCxnSpPr/>
      </xdr:nvCxnSpPr>
      <xdr:spPr>
        <a:xfrm flipV="1">
          <a:off x="13703300" y="13143021"/>
          <a:ext cx="889000" cy="14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70860</xdr:rowOff>
    </xdr:from>
    <xdr:to>
      <xdr:col>76</xdr:col>
      <xdr:colOff>165100</xdr:colOff>
      <xdr:row>75</xdr:row>
      <xdr:rowOff>1010</xdr:rowOff>
    </xdr:to>
    <xdr:sp macro="" textlink="">
      <xdr:nvSpPr>
        <xdr:cNvPr id="626" name="フローチャート: 判断 625"/>
        <xdr:cNvSpPr/>
      </xdr:nvSpPr>
      <xdr:spPr>
        <a:xfrm>
          <a:off x="14541500" y="1275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17537</xdr:rowOff>
    </xdr:from>
    <xdr:ext cx="534377" cy="259045"/>
    <xdr:sp macro="" textlink="">
      <xdr:nvSpPr>
        <xdr:cNvPr id="627" name="テキスト ボックス 626"/>
        <xdr:cNvSpPr txBox="1"/>
      </xdr:nvSpPr>
      <xdr:spPr>
        <a:xfrm>
          <a:off x="14325111" y="12533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80969</xdr:rowOff>
    </xdr:from>
    <xdr:to>
      <xdr:col>71</xdr:col>
      <xdr:colOff>177800</xdr:colOff>
      <xdr:row>76</xdr:row>
      <xdr:rowOff>127242</xdr:rowOff>
    </xdr:to>
    <xdr:cxnSp macro="">
      <xdr:nvCxnSpPr>
        <xdr:cNvPr id="628" name="直線コネクタ 627"/>
        <xdr:cNvCxnSpPr/>
      </xdr:nvCxnSpPr>
      <xdr:spPr>
        <a:xfrm>
          <a:off x="12814300" y="13111169"/>
          <a:ext cx="889000" cy="46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73908</xdr:rowOff>
    </xdr:from>
    <xdr:to>
      <xdr:col>72</xdr:col>
      <xdr:colOff>38100</xdr:colOff>
      <xdr:row>75</xdr:row>
      <xdr:rowOff>4058</xdr:rowOff>
    </xdr:to>
    <xdr:sp macro="" textlink="">
      <xdr:nvSpPr>
        <xdr:cNvPr id="629" name="フローチャート: 判断 628"/>
        <xdr:cNvSpPr/>
      </xdr:nvSpPr>
      <xdr:spPr>
        <a:xfrm>
          <a:off x="13652500" y="12761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20585</xdr:rowOff>
    </xdr:from>
    <xdr:ext cx="534377" cy="259045"/>
    <xdr:sp macro="" textlink="">
      <xdr:nvSpPr>
        <xdr:cNvPr id="630" name="テキスト ボックス 629"/>
        <xdr:cNvSpPr txBox="1"/>
      </xdr:nvSpPr>
      <xdr:spPr>
        <a:xfrm>
          <a:off x="13436111" y="12536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74117</xdr:rowOff>
    </xdr:from>
    <xdr:to>
      <xdr:col>67</xdr:col>
      <xdr:colOff>101600</xdr:colOff>
      <xdr:row>75</xdr:row>
      <xdr:rowOff>4267</xdr:rowOff>
    </xdr:to>
    <xdr:sp macro="" textlink="">
      <xdr:nvSpPr>
        <xdr:cNvPr id="631" name="フローチャート: 判断 630"/>
        <xdr:cNvSpPr/>
      </xdr:nvSpPr>
      <xdr:spPr>
        <a:xfrm>
          <a:off x="12763500" y="12761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20794</xdr:rowOff>
    </xdr:from>
    <xdr:ext cx="534377" cy="259045"/>
    <xdr:sp macro="" textlink="">
      <xdr:nvSpPr>
        <xdr:cNvPr id="632" name="テキスト ボックス 631"/>
        <xdr:cNvSpPr txBox="1"/>
      </xdr:nvSpPr>
      <xdr:spPr>
        <a:xfrm>
          <a:off x="12547111" y="12536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3" name="テキスト ボックス 63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4" name="テキスト ボックス 63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5" name="テキスト ボックス 63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6" name="テキスト ボックス 63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7" name="テキスト ボックス 63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25158</xdr:rowOff>
    </xdr:from>
    <xdr:to>
      <xdr:col>85</xdr:col>
      <xdr:colOff>177800</xdr:colOff>
      <xdr:row>76</xdr:row>
      <xdr:rowOff>126758</xdr:rowOff>
    </xdr:to>
    <xdr:sp macro="" textlink="">
      <xdr:nvSpPr>
        <xdr:cNvPr id="638" name="楕円 637"/>
        <xdr:cNvSpPr/>
      </xdr:nvSpPr>
      <xdr:spPr>
        <a:xfrm>
          <a:off x="16268700" y="13055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3585</xdr:rowOff>
    </xdr:from>
    <xdr:ext cx="534377" cy="259045"/>
    <xdr:sp macro="" textlink="">
      <xdr:nvSpPr>
        <xdr:cNvPr id="639" name="公債費該当値テキスト"/>
        <xdr:cNvSpPr txBox="1"/>
      </xdr:nvSpPr>
      <xdr:spPr>
        <a:xfrm>
          <a:off x="16370300" y="13033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66687</xdr:rowOff>
    </xdr:from>
    <xdr:to>
      <xdr:col>81</xdr:col>
      <xdr:colOff>101600</xdr:colOff>
      <xdr:row>76</xdr:row>
      <xdr:rowOff>168287</xdr:rowOff>
    </xdr:to>
    <xdr:sp macro="" textlink="">
      <xdr:nvSpPr>
        <xdr:cNvPr id="640" name="楕円 639"/>
        <xdr:cNvSpPr/>
      </xdr:nvSpPr>
      <xdr:spPr>
        <a:xfrm>
          <a:off x="15430500" y="13096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159414</xdr:rowOff>
    </xdr:from>
    <xdr:ext cx="534377" cy="259045"/>
    <xdr:sp macro="" textlink="">
      <xdr:nvSpPr>
        <xdr:cNvPr id="641" name="テキスト ボックス 640"/>
        <xdr:cNvSpPr txBox="1"/>
      </xdr:nvSpPr>
      <xdr:spPr>
        <a:xfrm>
          <a:off x="15214111" y="13189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62021</xdr:rowOff>
    </xdr:from>
    <xdr:to>
      <xdr:col>76</xdr:col>
      <xdr:colOff>165100</xdr:colOff>
      <xdr:row>76</xdr:row>
      <xdr:rowOff>163621</xdr:rowOff>
    </xdr:to>
    <xdr:sp macro="" textlink="">
      <xdr:nvSpPr>
        <xdr:cNvPr id="642" name="楕円 641"/>
        <xdr:cNvSpPr/>
      </xdr:nvSpPr>
      <xdr:spPr>
        <a:xfrm>
          <a:off x="14541500" y="13092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154748</xdr:rowOff>
    </xdr:from>
    <xdr:ext cx="534377" cy="259045"/>
    <xdr:sp macro="" textlink="">
      <xdr:nvSpPr>
        <xdr:cNvPr id="643" name="テキスト ボックス 642"/>
        <xdr:cNvSpPr txBox="1"/>
      </xdr:nvSpPr>
      <xdr:spPr>
        <a:xfrm>
          <a:off x="14325111" y="13184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76442</xdr:rowOff>
    </xdr:from>
    <xdr:to>
      <xdr:col>72</xdr:col>
      <xdr:colOff>38100</xdr:colOff>
      <xdr:row>77</xdr:row>
      <xdr:rowOff>6592</xdr:rowOff>
    </xdr:to>
    <xdr:sp macro="" textlink="">
      <xdr:nvSpPr>
        <xdr:cNvPr id="644" name="楕円 643"/>
        <xdr:cNvSpPr/>
      </xdr:nvSpPr>
      <xdr:spPr>
        <a:xfrm>
          <a:off x="13652500" y="13106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169169</xdr:rowOff>
    </xdr:from>
    <xdr:ext cx="534377" cy="259045"/>
    <xdr:sp macro="" textlink="">
      <xdr:nvSpPr>
        <xdr:cNvPr id="645" name="テキスト ボックス 644"/>
        <xdr:cNvSpPr txBox="1"/>
      </xdr:nvSpPr>
      <xdr:spPr>
        <a:xfrm>
          <a:off x="13436111" y="13199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30169</xdr:rowOff>
    </xdr:from>
    <xdr:to>
      <xdr:col>67</xdr:col>
      <xdr:colOff>101600</xdr:colOff>
      <xdr:row>76</xdr:row>
      <xdr:rowOff>131769</xdr:rowOff>
    </xdr:to>
    <xdr:sp macro="" textlink="">
      <xdr:nvSpPr>
        <xdr:cNvPr id="646" name="楕円 645"/>
        <xdr:cNvSpPr/>
      </xdr:nvSpPr>
      <xdr:spPr>
        <a:xfrm>
          <a:off x="12763500" y="13060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122896</xdr:rowOff>
    </xdr:from>
    <xdr:ext cx="534377" cy="259045"/>
    <xdr:sp macro="" textlink="">
      <xdr:nvSpPr>
        <xdr:cNvPr id="647" name="テキスト ボックス 646"/>
        <xdr:cNvSpPr txBox="1"/>
      </xdr:nvSpPr>
      <xdr:spPr>
        <a:xfrm>
          <a:off x="12547111" y="13153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8" name="正方形/長方形 64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9" name="正方形/長方形 64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0" name="正方形/長方形 64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1" name="正方形/長方形 65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2" name="正方形/長方形 65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3" name="正方形/長方形 65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4" name="正方形/長方形 65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5" name="正方形/長方形 65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6" name="テキスト ボックス 65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7" name="直線コネクタ 65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8" name="直線コネクタ 65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9" name="テキスト ボックス 65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0" name="直線コネクタ 65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1" name="テキスト ボックス 660"/>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2" name="直線コネクタ 66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3" name="テキスト ボックス 66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4" name="直線コネクタ 66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5" name="テキスト ボックス 664"/>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6" name="直線コネクタ 66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7" name="テキスト ボックス 666"/>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102654</xdr:rowOff>
    </xdr:from>
    <xdr:to>
      <xdr:col>85</xdr:col>
      <xdr:colOff>126364</xdr:colOff>
      <xdr:row>99</xdr:row>
      <xdr:rowOff>32245</xdr:rowOff>
    </xdr:to>
    <xdr:cxnSp macro="">
      <xdr:nvCxnSpPr>
        <xdr:cNvPr id="671" name="直線コネクタ 670"/>
        <xdr:cNvCxnSpPr/>
      </xdr:nvCxnSpPr>
      <xdr:spPr>
        <a:xfrm flipV="1">
          <a:off x="16317595" y="15704604"/>
          <a:ext cx="1269" cy="1301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36072</xdr:rowOff>
    </xdr:from>
    <xdr:ext cx="378565" cy="259045"/>
    <xdr:sp macro="" textlink="">
      <xdr:nvSpPr>
        <xdr:cNvPr id="672" name="積立金最小値テキスト"/>
        <xdr:cNvSpPr txBox="1"/>
      </xdr:nvSpPr>
      <xdr:spPr>
        <a:xfrm>
          <a:off x="16370300" y="170096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32245</xdr:rowOff>
    </xdr:from>
    <xdr:to>
      <xdr:col>86</xdr:col>
      <xdr:colOff>25400</xdr:colOff>
      <xdr:row>99</xdr:row>
      <xdr:rowOff>32245</xdr:rowOff>
    </xdr:to>
    <xdr:cxnSp macro="">
      <xdr:nvCxnSpPr>
        <xdr:cNvPr id="673" name="直線コネクタ 672"/>
        <xdr:cNvCxnSpPr/>
      </xdr:nvCxnSpPr>
      <xdr:spPr>
        <a:xfrm>
          <a:off x="16230600" y="17005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49331</xdr:rowOff>
    </xdr:from>
    <xdr:ext cx="599010" cy="259045"/>
    <xdr:sp macro="" textlink="">
      <xdr:nvSpPr>
        <xdr:cNvPr id="674" name="積立金最大値テキスト"/>
        <xdr:cNvSpPr txBox="1"/>
      </xdr:nvSpPr>
      <xdr:spPr>
        <a:xfrm>
          <a:off x="16370300" y="15479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102654</xdr:rowOff>
    </xdr:from>
    <xdr:to>
      <xdr:col>86</xdr:col>
      <xdr:colOff>25400</xdr:colOff>
      <xdr:row>91</xdr:row>
      <xdr:rowOff>102654</xdr:rowOff>
    </xdr:to>
    <xdr:cxnSp macro="">
      <xdr:nvCxnSpPr>
        <xdr:cNvPr id="675" name="直線コネクタ 674"/>
        <xdr:cNvCxnSpPr/>
      </xdr:nvCxnSpPr>
      <xdr:spPr>
        <a:xfrm>
          <a:off x="16230600" y="15704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49898</xdr:rowOff>
    </xdr:from>
    <xdr:to>
      <xdr:col>85</xdr:col>
      <xdr:colOff>127000</xdr:colOff>
      <xdr:row>98</xdr:row>
      <xdr:rowOff>108496</xdr:rowOff>
    </xdr:to>
    <xdr:cxnSp macro="">
      <xdr:nvCxnSpPr>
        <xdr:cNvPr id="676" name="直線コネクタ 675"/>
        <xdr:cNvCxnSpPr/>
      </xdr:nvCxnSpPr>
      <xdr:spPr>
        <a:xfrm>
          <a:off x="15481300" y="16851998"/>
          <a:ext cx="838200" cy="58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146283</xdr:rowOff>
    </xdr:from>
    <xdr:ext cx="534377" cy="259045"/>
    <xdr:sp macro="" textlink="">
      <xdr:nvSpPr>
        <xdr:cNvPr id="677" name="積立金平均値テキスト"/>
        <xdr:cNvSpPr txBox="1"/>
      </xdr:nvSpPr>
      <xdr:spPr>
        <a:xfrm>
          <a:off x="16370300" y="166054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123406</xdr:rowOff>
    </xdr:from>
    <xdr:to>
      <xdr:col>85</xdr:col>
      <xdr:colOff>177800</xdr:colOff>
      <xdr:row>98</xdr:row>
      <xdr:rowOff>53556</xdr:rowOff>
    </xdr:to>
    <xdr:sp macro="" textlink="">
      <xdr:nvSpPr>
        <xdr:cNvPr id="678" name="フローチャート: 判断 677"/>
        <xdr:cNvSpPr/>
      </xdr:nvSpPr>
      <xdr:spPr>
        <a:xfrm>
          <a:off x="16268700" y="16754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49898</xdr:rowOff>
    </xdr:from>
    <xdr:to>
      <xdr:col>81</xdr:col>
      <xdr:colOff>50800</xdr:colOff>
      <xdr:row>98</xdr:row>
      <xdr:rowOff>50267</xdr:rowOff>
    </xdr:to>
    <xdr:cxnSp macro="">
      <xdr:nvCxnSpPr>
        <xdr:cNvPr id="679" name="直線コネクタ 678"/>
        <xdr:cNvCxnSpPr/>
      </xdr:nvCxnSpPr>
      <xdr:spPr>
        <a:xfrm flipV="1">
          <a:off x="14592300" y="16851998"/>
          <a:ext cx="889000" cy="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162661</xdr:rowOff>
    </xdr:from>
    <xdr:to>
      <xdr:col>81</xdr:col>
      <xdr:colOff>101600</xdr:colOff>
      <xdr:row>98</xdr:row>
      <xdr:rowOff>92811</xdr:rowOff>
    </xdr:to>
    <xdr:sp macro="" textlink="">
      <xdr:nvSpPr>
        <xdr:cNvPr id="680" name="フローチャート: 判断 679"/>
        <xdr:cNvSpPr/>
      </xdr:nvSpPr>
      <xdr:spPr>
        <a:xfrm>
          <a:off x="15430500" y="1679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109338</xdr:rowOff>
    </xdr:from>
    <xdr:ext cx="534377" cy="259045"/>
    <xdr:sp macro="" textlink="">
      <xdr:nvSpPr>
        <xdr:cNvPr id="681" name="テキスト ボックス 680"/>
        <xdr:cNvSpPr txBox="1"/>
      </xdr:nvSpPr>
      <xdr:spPr>
        <a:xfrm>
          <a:off x="15214111" y="16568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50267</xdr:rowOff>
    </xdr:from>
    <xdr:to>
      <xdr:col>76</xdr:col>
      <xdr:colOff>114300</xdr:colOff>
      <xdr:row>98</xdr:row>
      <xdr:rowOff>109310</xdr:rowOff>
    </xdr:to>
    <xdr:cxnSp macro="">
      <xdr:nvCxnSpPr>
        <xdr:cNvPr id="682" name="直線コネクタ 681"/>
        <xdr:cNvCxnSpPr/>
      </xdr:nvCxnSpPr>
      <xdr:spPr>
        <a:xfrm flipV="1">
          <a:off x="13703300" y="16852367"/>
          <a:ext cx="889000" cy="59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142990</xdr:rowOff>
    </xdr:from>
    <xdr:to>
      <xdr:col>76</xdr:col>
      <xdr:colOff>165100</xdr:colOff>
      <xdr:row>98</xdr:row>
      <xdr:rowOff>73140</xdr:rowOff>
    </xdr:to>
    <xdr:sp macro="" textlink="">
      <xdr:nvSpPr>
        <xdr:cNvPr id="683" name="フローチャート: 判断 682"/>
        <xdr:cNvSpPr/>
      </xdr:nvSpPr>
      <xdr:spPr>
        <a:xfrm>
          <a:off x="14541500" y="1677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89667</xdr:rowOff>
    </xdr:from>
    <xdr:ext cx="534377" cy="259045"/>
    <xdr:sp macro="" textlink="">
      <xdr:nvSpPr>
        <xdr:cNvPr id="684" name="テキスト ボックス 683"/>
        <xdr:cNvSpPr txBox="1"/>
      </xdr:nvSpPr>
      <xdr:spPr>
        <a:xfrm>
          <a:off x="14325111" y="16548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109310</xdr:rowOff>
    </xdr:from>
    <xdr:to>
      <xdr:col>71</xdr:col>
      <xdr:colOff>177800</xdr:colOff>
      <xdr:row>98</xdr:row>
      <xdr:rowOff>145072</xdr:rowOff>
    </xdr:to>
    <xdr:cxnSp macro="">
      <xdr:nvCxnSpPr>
        <xdr:cNvPr id="685" name="直線コネクタ 684"/>
        <xdr:cNvCxnSpPr/>
      </xdr:nvCxnSpPr>
      <xdr:spPr>
        <a:xfrm flipV="1">
          <a:off x="12814300" y="16911410"/>
          <a:ext cx="889000" cy="35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11812</xdr:rowOff>
    </xdr:from>
    <xdr:to>
      <xdr:col>72</xdr:col>
      <xdr:colOff>38100</xdr:colOff>
      <xdr:row>98</xdr:row>
      <xdr:rowOff>113412</xdr:rowOff>
    </xdr:to>
    <xdr:sp macro="" textlink="">
      <xdr:nvSpPr>
        <xdr:cNvPr id="686" name="フローチャート: 判断 685"/>
        <xdr:cNvSpPr/>
      </xdr:nvSpPr>
      <xdr:spPr>
        <a:xfrm>
          <a:off x="13652500" y="16813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129939</xdr:rowOff>
    </xdr:from>
    <xdr:ext cx="534377" cy="259045"/>
    <xdr:sp macro="" textlink="">
      <xdr:nvSpPr>
        <xdr:cNvPr id="687" name="テキスト ボックス 686"/>
        <xdr:cNvSpPr txBox="1"/>
      </xdr:nvSpPr>
      <xdr:spPr>
        <a:xfrm>
          <a:off x="13436111" y="16589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149085</xdr:rowOff>
    </xdr:from>
    <xdr:to>
      <xdr:col>67</xdr:col>
      <xdr:colOff>101600</xdr:colOff>
      <xdr:row>98</xdr:row>
      <xdr:rowOff>79235</xdr:rowOff>
    </xdr:to>
    <xdr:sp macro="" textlink="">
      <xdr:nvSpPr>
        <xdr:cNvPr id="688" name="フローチャート: 判断 687"/>
        <xdr:cNvSpPr/>
      </xdr:nvSpPr>
      <xdr:spPr>
        <a:xfrm>
          <a:off x="12763500" y="16779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95762</xdr:rowOff>
    </xdr:from>
    <xdr:ext cx="534377" cy="259045"/>
    <xdr:sp macro="" textlink="">
      <xdr:nvSpPr>
        <xdr:cNvPr id="689" name="テキスト ボックス 688"/>
        <xdr:cNvSpPr txBox="1"/>
      </xdr:nvSpPr>
      <xdr:spPr>
        <a:xfrm>
          <a:off x="12547111" y="16554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57696</xdr:rowOff>
    </xdr:from>
    <xdr:to>
      <xdr:col>85</xdr:col>
      <xdr:colOff>177800</xdr:colOff>
      <xdr:row>98</xdr:row>
      <xdr:rowOff>159296</xdr:rowOff>
    </xdr:to>
    <xdr:sp macro="" textlink="">
      <xdr:nvSpPr>
        <xdr:cNvPr id="695" name="楕円 694"/>
        <xdr:cNvSpPr/>
      </xdr:nvSpPr>
      <xdr:spPr>
        <a:xfrm>
          <a:off x="16268700" y="16859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144073</xdr:rowOff>
    </xdr:from>
    <xdr:ext cx="469744" cy="259045"/>
    <xdr:sp macro="" textlink="">
      <xdr:nvSpPr>
        <xdr:cNvPr id="696" name="積立金該当値テキスト"/>
        <xdr:cNvSpPr txBox="1"/>
      </xdr:nvSpPr>
      <xdr:spPr>
        <a:xfrm>
          <a:off x="16370300" y="16774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170548</xdr:rowOff>
    </xdr:from>
    <xdr:to>
      <xdr:col>81</xdr:col>
      <xdr:colOff>101600</xdr:colOff>
      <xdr:row>98</xdr:row>
      <xdr:rowOff>100698</xdr:rowOff>
    </xdr:to>
    <xdr:sp macro="" textlink="">
      <xdr:nvSpPr>
        <xdr:cNvPr id="697" name="楕円 696"/>
        <xdr:cNvSpPr/>
      </xdr:nvSpPr>
      <xdr:spPr>
        <a:xfrm>
          <a:off x="15430500" y="16801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91825</xdr:rowOff>
    </xdr:from>
    <xdr:ext cx="534377" cy="259045"/>
    <xdr:sp macro="" textlink="">
      <xdr:nvSpPr>
        <xdr:cNvPr id="698" name="テキスト ボックス 697"/>
        <xdr:cNvSpPr txBox="1"/>
      </xdr:nvSpPr>
      <xdr:spPr>
        <a:xfrm>
          <a:off x="15214111" y="16893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170917</xdr:rowOff>
    </xdr:from>
    <xdr:to>
      <xdr:col>76</xdr:col>
      <xdr:colOff>165100</xdr:colOff>
      <xdr:row>98</xdr:row>
      <xdr:rowOff>101067</xdr:rowOff>
    </xdr:to>
    <xdr:sp macro="" textlink="">
      <xdr:nvSpPr>
        <xdr:cNvPr id="699" name="楕円 698"/>
        <xdr:cNvSpPr/>
      </xdr:nvSpPr>
      <xdr:spPr>
        <a:xfrm>
          <a:off x="14541500" y="16801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92194</xdr:rowOff>
    </xdr:from>
    <xdr:ext cx="534377" cy="259045"/>
    <xdr:sp macro="" textlink="">
      <xdr:nvSpPr>
        <xdr:cNvPr id="700" name="テキスト ボックス 699"/>
        <xdr:cNvSpPr txBox="1"/>
      </xdr:nvSpPr>
      <xdr:spPr>
        <a:xfrm>
          <a:off x="14325111" y="16894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58510</xdr:rowOff>
    </xdr:from>
    <xdr:to>
      <xdr:col>72</xdr:col>
      <xdr:colOff>38100</xdr:colOff>
      <xdr:row>98</xdr:row>
      <xdr:rowOff>160110</xdr:rowOff>
    </xdr:to>
    <xdr:sp macro="" textlink="">
      <xdr:nvSpPr>
        <xdr:cNvPr id="701" name="楕円 700"/>
        <xdr:cNvSpPr/>
      </xdr:nvSpPr>
      <xdr:spPr>
        <a:xfrm>
          <a:off x="13652500" y="16860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151237</xdr:rowOff>
    </xdr:from>
    <xdr:ext cx="469744" cy="259045"/>
    <xdr:sp macro="" textlink="">
      <xdr:nvSpPr>
        <xdr:cNvPr id="702" name="テキスト ボックス 701"/>
        <xdr:cNvSpPr txBox="1"/>
      </xdr:nvSpPr>
      <xdr:spPr>
        <a:xfrm>
          <a:off x="13468428" y="16953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94272</xdr:rowOff>
    </xdr:from>
    <xdr:to>
      <xdr:col>67</xdr:col>
      <xdr:colOff>101600</xdr:colOff>
      <xdr:row>99</xdr:row>
      <xdr:rowOff>24422</xdr:rowOff>
    </xdr:to>
    <xdr:sp macro="" textlink="">
      <xdr:nvSpPr>
        <xdr:cNvPr id="703" name="楕円 702"/>
        <xdr:cNvSpPr/>
      </xdr:nvSpPr>
      <xdr:spPr>
        <a:xfrm>
          <a:off x="12763500" y="16896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15549</xdr:rowOff>
    </xdr:from>
    <xdr:ext cx="469744" cy="259045"/>
    <xdr:sp macro="" textlink="">
      <xdr:nvSpPr>
        <xdr:cNvPr id="704" name="テキスト ボックス 703"/>
        <xdr:cNvSpPr txBox="1"/>
      </xdr:nvSpPr>
      <xdr:spPr>
        <a:xfrm>
          <a:off x="12579428" y="16989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5" name="直線コネクタ 71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6" name="テキスト ボックス 71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7" name="直線コネクタ 71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8" name="テキスト ボックス 717"/>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9" name="直線コネクタ 71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0" name="テキスト ボックス 719"/>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1" name="直線コネクタ 72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2" name="テキスト ボックス 721"/>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3" name="直線コネクタ 72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4" name="テキスト ボックス 723"/>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32487</xdr:rowOff>
    </xdr:from>
    <xdr:to>
      <xdr:col>116</xdr:col>
      <xdr:colOff>62864</xdr:colOff>
      <xdr:row>39</xdr:row>
      <xdr:rowOff>44450</xdr:rowOff>
    </xdr:to>
    <xdr:cxnSp macro="">
      <xdr:nvCxnSpPr>
        <xdr:cNvPr id="728" name="直線コネクタ 727"/>
        <xdr:cNvCxnSpPr/>
      </xdr:nvCxnSpPr>
      <xdr:spPr>
        <a:xfrm flipV="1">
          <a:off x="22159595" y="5175987"/>
          <a:ext cx="1269" cy="1555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9"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0" name="直線コネクタ 72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150614</xdr:rowOff>
    </xdr:from>
    <xdr:ext cx="534377" cy="259045"/>
    <xdr:sp macro="" textlink="">
      <xdr:nvSpPr>
        <xdr:cNvPr id="731" name="投資及び出資金最大値テキスト"/>
        <xdr:cNvSpPr txBox="1"/>
      </xdr:nvSpPr>
      <xdr:spPr>
        <a:xfrm>
          <a:off x="22212300" y="4951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32487</xdr:rowOff>
    </xdr:from>
    <xdr:to>
      <xdr:col>116</xdr:col>
      <xdr:colOff>152400</xdr:colOff>
      <xdr:row>30</xdr:row>
      <xdr:rowOff>32487</xdr:rowOff>
    </xdr:to>
    <xdr:cxnSp macro="">
      <xdr:nvCxnSpPr>
        <xdr:cNvPr id="732" name="直線コネクタ 731"/>
        <xdr:cNvCxnSpPr/>
      </xdr:nvCxnSpPr>
      <xdr:spPr>
        <a:xfrm>
          <a:off x="22072600" y="5175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168808</xdr:rowOff>
    </xdr:from>
    <xdr:to>
      <xdr:col>116</xdr:col>
      <xdr:colOff>63500</xdr:colOff>
      <xdr:row>39</xdr:row>
      <xdr:rowOff>3493</xdr:rowOff>
    </xdr:to>
    <xdr:cxnSp macro="">
      <xdr:nvCxnSpPr>
        <xdr:cNvPr id="733" name="直線コネクタ 732"/>
        <xdr:cNvCxnSpPr/>
      </xdr:nvCxnSpPr>
      <xdr:spPr>
        <a:xfrm>
          <a:off x="21323300" y="6683908"/>
          <a:ext cx="838200" cy="6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48150</xdr:rowOff>
    </xdr:from>
    <xdr:ext cx="469744" cy="259045"/>
    <xdr:sp macro="" textlink="">
      <xdr:nvSpPr>
        <xdr:cNvPr id="734" name="投資及び出資金平均値テキスト"/>
        <xdr:cNvSpPr txBox="1"/>
      </xdr:nvSpPr>
      <xdr:spPr>
        <a:xfrm>
          <a:off x="22212300" y="63918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25273</xdr:rowOff>
    </xdr:from>
    <xdr:to>
      <xdr:col>116</xdr:col>
      <xdr:colOff>114300</xdr:colOff>
      <xdr:row>38</xdr:row>
      <xdr:rowOff>126873</xdr:rowOff>
    </xdr:to>
    <xdr:sp macro="" textlink="">
      <xdr:nvSpPr>
        <xdr:cNvPr id="735" name="フローチャート: 判断 734"/>
        <xdr:cNvSpPr/>
      </xdr:nvSpPr>
      <xdr:spPr>
        <a:xfrm>
          <a:off x="22110700" y="6540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156921</xdr:rowOff>
    </xdr:from>
    <xdr:to>
      <xdr:col>111</xdr:col>
      <xdr:colOff>177800</xdr:colOff>
      <xdr:row>38</xdr:row>
      <xdr:rowOff>168808</xdr:rowOff>
    </xdr:to>
    <xdr:cxnSp macro="">
      <xdr:nvCxnSpPr>
        <xdr:cNvPr id="736" name="直線コネクタ 735"/>
        <xdr:cNvCxnSpPr/>
      </xdr:nvCxnSpPr>
      <xdr:spPr>
        <a:xfrm>
          <a:off x="20434300" y="6672021"/>
          <a:ext cx="889000" cy="1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61735</xdr:rowOff>
    </xdr:from>
    <xdr:to>
      <xdr:col>112</xdr:col>
      <xdr:colOff>38100</xdr:colOff>
      <xdr:row>38</xdr:row>
      <xdr:rowOff>163335</xdr:rowOff>
    </xdr:to>
    <xdr:sp macro="" textlink="">
      <xdr:nvSpPr>
        <xdr:cNvPr id="737" name="フローチャート: 判断 736"/>
        <xdr:cNvSpPr/>
      </xdr:nvSpPr>
      <xdr:spPr>
        <a:xfrm>
          <a:off x="21272500" y="657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8412</xdr:rowOff>
    </xdr:from>
    <xdr:ext cx="469744" cy="259045"/>
    <xdr:sp macro="" textlink="">
      <xdr:nvSpPr>
        <xdr:cNvPr id="738" name="テキスト ボックス 737"/>
        <xdr:cNvSpPr txBox="1"/>
      </xdr:nvSpPr>
      <xdr:spPr>
        <a:xfrm>
          <a:off x="21088428" y="6352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155092</xdr:rowOff>
    </xdr:from>
    <xdr:to>
      <xdr:col>107</xdr:col>
      <xdr:colOff>50800</xdr:colOff>
      <xdr:row>38</xdr:row>
      <xdr:rowOff>156921</xdr:rowOff>
    </xdr:to>
    <xdr:cxnSp macro="">
      <xdr:nvCxnSpPr>
        <xdr:cNvPr id="739" name="直線コネクタ 738"/>
        <xdr:cNvCxnSpPr/>
      </xdr:nvCxnSpPr>
      <xdr:spPr>
        <a:xfrm>
          <a:off x="19545300" y="6670192"/>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68593</xdr:rowOff>
    </xdr:from>
    <xdr:to>
      <xdr:col>107</xdr:col>
      <xdr:colOff>101600</xdr:colOff>
      <xdr:row>38</xdr:row>
      <xdr:rowOff>170193</xdr:rowOff>
    </xdr:to>
    <xdr:sp macro="" textlink="">
      <xdr:nvSpPr>
        <xdr:cNvPr id="740" name="フローチャート: 判断 739"/>
        <xdr:cNvSpPr/>
      </xdr:nvSpPr>
      <xdr:spPr>
        <a:xfrm>
          <a:off x="20383500" y="6583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15270</xdr:rowOff>
    </xdr:from>
    <xdr:ext cx="469744" cy="259045"/>
    <xdr:sp macro="" textlink="">
      <xdr:nvSpPr>
        <xdr:cNvPr id="741" name="テキスト ボックス 740"/>
        <xdr:cNvSpPr txBox="1"/>
      </xdr:nvSpPr>
      <xdr:spPr>
        <a:xfrm>
          <a:off x="20199428" y="6358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155092</xdr:rowOff>
    </xdr:from>
    <xdr:to>
      <xdr:col>102</xdr:col>
      <xdr:colOff>114300</xdr:colOff>
      <xdr:row>38</xdr:row>
      <xdr:rowOff>156235</xdr:rowOff>
    </xdr:to>
    <xdr:cxnSp macro="">
      <xdr:nvCxnSpPr>
        <xdr:cNvPr id="742" name="直線コネクタ 741"/>
        <xdr:cNvCxnSpPr/>
      </xdr:nvCxnSpPr>
      <xdr:spPr>
        <a:xfrm flipV="1">
          <a:off x="18656300" y="6670192"/>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78384</xdr:rowOff>
    </xdr:from>
    <xdr:to>
      <xdr:col>102</xdr:col>
      <xdr:colOff>165100</xdr:colOff>
      <xdr:row>39</xdr:row>
      <xdr:rowOff>8534</xdr:rowOff>
    </xdr:to>
    <xdr:sp macro="" textlink="">
      <xdr:nvSpPr>
        <xdr:cNvPr id="743" name="フローチャート: 判断 742"/>
        <xdr:cNvSpPr/>
      </xdr:nvSpPr>
      <xdr:spPr>
        <a:xfrm>
          <a:off x="19494500" y="6593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25061</xdr:rowOff>
    </xdr:from>
    <xdr:ext cx="469744" cy="259045"/>
    <xdr:sp macro="" textlink="">
      <xdr:nvSpPr>
        <xdr:cNvPr id="744" name="テキスト ボックス 743"/>
        <xdr:cNvSpPr txBox="1"/>
      </xdr:nvSpPr>
      <xdr:spPr>
        <a:xfrm>
          <a:off x="19310428" y="6368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84747</xdr:rowOff>
    </xdr:from>
    <xdr:to>
      <xdr:col>98</xdr:col>
      <xdr:colOff>38100</xdr:colOff>
      <xdr:row>39</xdr:row>
      <xdr:rowOff>14897</xdr:rowOff>
    </xdr:to>
    <xdr:sp macro="" textlink="">
      <xdr:nvSpPr>
        <xdr:cNvPr id="745" name="フローチャート: 判断 744"/>
        <xdr:cNvSpPr/>
      </xdr:nvSpPr>
      <xdr:spPr>
        <a:xfrm>
          <a:off x="18605500" y="659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31424</xdr:rowOff>
    </xdr:from>
    <xdr:ext cx="469744" cy="259045"/>
    <xdr:sp macro="" textlink="">
      <xdr:nvSpPr>
        <xdr:cNvPr id="746" name="テキスト ボックス 745"/>
        <xdr:cNvSpPr txBox="1"/>
      </xdr:nvSpPr>
      <xdr:spPr>
        <a:xfrm>
          <a:off x="18421428" y="6375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124143</xdr:rowOff>
    </xdr:from>
    <xdr:to>
      <xdr:col>116</xdr:col>
      <xdr:colOff>114300</xdr:colOff>
      <xdr:row>39</xdr:row>
      <xdr:rowOff>54293</xdr:rowOff>
    </xdr:to>
    <xdr:sp macro="" textlink="">
      <xdr:nvSpPr>
        <xdr:cNvPr id="752" name="楕円 751"/>
        <xdr:cNvSpPr/>
      </xdr:nvSpPr>
      <xdr:spPr>
        <a:xfrm>
          <a:off x="22110700" y="663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39070</xdr:rowOff>
    </xdr:from>
    <xdr:ext cx="469744" cy="259045"/>
    <xdr:sp macro="" textlink="">
      <xdr:nvSpPr>
        <xdr:cNvPr id="753" name="投資及び出資金該当値テキスト"/>
        <xdr:cNvSpPr txBox="1"/>
      </xdr:nvSpPr>
      <xdr:spPr>
        <a:xfrm>
          <a:off x="22212300" y="6554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118008</xdr:rowOff>
    </xdr:from>
    <xdr:to>
      <xdr:col>112</xdr:col>
      <xdr:colOff>38100</xdr:colOff>
      <xdr:row>39</xdr:row>
      <xdr:rowOff>48158</xdr:rowOff>
    </xdr:to>
    <xdr:sp macro="" textlink="">
      <xdr:nvSpPr>
        <xdr:cNvPr id="754" name="楕円 753"/>
        <xdr:cNvSpPr/>
      </xdr:nvSpPr>
      <xdr:spPr>
        <a:xfrm>
          <a:off x="21272500" y="663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39285</xdr:rowOff>
    </xdr:from>
    <xdr:ext cx="469744" cy="259045"/>
    <xdr:sp macro="" textlink="">
      <xdr:nvSpPr>
        <xdr:cNvPr id="755" name="テキスト ボックス 754"/>
        <xdr:cNvSpPr txBox="1"/>
      </xdr:nvSpPr>
      <xdr:spPr>
        <a:xfrm>
          <a:off x="21088428" y="672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106121</xdr:rowOff>
    </xdr:from>
    <xdr:to>
      <xdr:col>107</xdr:col>
      <xdr:colOff>101600</xdr:colOff>
      <xdr:row>39</xdr:row>
      <xdr:rowOff>36271</xdr:rowOff>
    </xdr:to>
    <xdr:sp macro="" textlink="">
      <xdr:nvSpPr>
        <xdr:cNvPr id="756" name="楕円 755"/>
        <xdr:cNvSpPr/>
      </xdr:nvSpPr>
      <xdr:spPr>
        <a:xfrm>
          <a:off x="20383500" y="6621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27398</xdr:rowOff>
    </xdr:from>
    <xdr:ext cx="469744" cy="259045"/>
    <xdr:sp macro="" textlink="">
      <xdr:nvSpPr>
        <xdr:cNvPr id="757" name="テキスト ボックス 756"/>
        <xdr:cNvSpPr txBox="1"/>
      </xdr:nvSpPr>
      <xdr:spPr>
        <a:xfrm>
          <a:off x="20199428" y="6713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104292</xdr:rowOff>
    </xdr:from>
    <xdr:to>
      <xdr:col>102</xdr:col>
      <xdr:colOff>165100</xdr:colOff>
      <xdr:row>39</xdr:row>
      <xdr:rowOff>34442</xdr:rowOff>
    </xdr:to>
    <xdr:sp macro="" textlink="">
      <xdr:nvSpPr>
        <xdr:cNvPr id="758" name="楕円 757"/>
        <xdr:cNvSpPr/>
      </xdr:nvSpPr>
      <xdr:spPr>
        <a:xfrm>
          <a:off x="19494500" y="661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25569</xdr:rowOff>
    </xdr:from>
    <xdr:ext cx="469744" cy="259045"/>
    <xdr:sp macro="" textlink="">
      <xdr:nvSpPr>
        <xdr:cNvPr id="759" name="テキスト ボックス 758"/>
        <xdr:cNvSpPr txBox="1"/>
      </xdr:nvSpPr>
      <xdr:spPr>
        <a:xfrm>
          <a:off x="19310428" y="671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105435</xdr:rowOff>
    </xdr:from>
    <xdr:to>
      <xdr:col>98</xdr:col>
      <xdr:colOff>38100</xdr:colOff>
      <xdr:row>39</xdr:row>
      <xdr:rowOff>35585</xdr:rowOff>
    </xdr:to>
    <xdr:sp macro="" textlink="">
      <xdr:nvSpPr>
        <xdr:cNvPr id="760" name="楕円 759"/>
        <xdr:cNvSpPr/>
      </xdr:nvSpPr>
      <xdr:spPr>
        <a:xfrm>
          <a:off x="18605500" y="6620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26712</xdr:rowOff>
    </xdr:from>
    <xdr:ext cx="469744" cy="259045"/>
    <xdr:sp macro="" textlink="">
      <xdr:nvSpPr>
        <xdr:cNvPr id="761" name="テキスト ボックス 760"/>
        <xdr:cNvSpPr txBox="1"/>
      </xdr:nvSpPr>
      <xdr:spPr>
        <a:xfrm>
          <a:off x="18421428" y="6713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2" name="直線コネクタ 77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3" name="テキスト ボックス 77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4" name="直線コネクタ 77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5" name="テキスト ボックス 77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6" name="直線コネクタ 77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7" name="テキスト ボックス 77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8" name="直線コネクタ 77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9" name="テキスト ボックス 77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0" name="直線コネクタ 77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1" name="テキスト ボックス 78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3" name="テキスト ボックス 78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45479</xdr:rowOff>
    </xdr:from>
    <xdr:to>
      <xdr:col>116</xdr:col>
      <xdr:colOff>62864</xdr:colOff>
      <xdr:row>59</xdr:row>
      <xdr:rowOff>44450</xdr:rowOff>
    </xdr:to>
    <xdr:cxnSp macro="">
      <xdr:nvCxnSpPr>
        <xdr:cNvPr id="785" name="直線コネクタ 784"/>
        <xdr:cNvCxnSpPr/>
      </xdr:nvCxnSpPr>
      <xdr:spPr>
        <a:xfrm flipV="1">
          <a:off x="22159595" y="8789429"/>
          <a:ext cx="1269" cy="1370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7" name="直線コネクタ 78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163606</xdr:rowOff>
    </xdr:from>
    <xdr:ext cx="534377" cy="259045"/>
    <xdr:sp macro="" textlink="">
      <xdr:nvSpPr>
        <xdr:cNvPr id="788" name="貸付金最大値テキスト"/>
        <xdr:cNvSpPr txBox="1"/>
      </xdr:nvSpPr>
      <xdr:spPr>
        <a:xfrm>
          <a:off x="22212300" y="8564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45479</xdr:rowOff>
    </xdr:from>
    <xdr:to>
      <xdr:col>116</xdr:col>
      <xdr:colOff>152400</xdr:colOff>
      <xdr:row>51</xdr:row>
      <xdr:rowOff>45479</xdr:rowOff>
    </xdr:to>
    <xdr:cxnSp macro="">
      <xdr:nvCxnSpPr>
        <xdr:cNvPr id="789" name="直線コネクタ 788"/>
        <xdr:cNvCxnSpPr/>
      </xdr:nvCxnSpPr>
      <xdr:spPr>
        <a:xfrm>
          <a:off x="22072600" y="8789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18390</xdr:rowOff>
    </xdr:from>
    <xdr:to>
      <xdr:col>116</xdr:col>
      <xdr:colOff>63500</xdr:colOff>
      <xdr:row>59</xdr:row>
      <xdr:rowOff>30772</xdr:rowOff>
    </xdr:to>
    <xdr:cxnSp macro="">
      <xdr:nvCxnSpPr>
        <xdr:cNvPr id="790" name="直線コネクタ 789"/>
        <xdr:cNvCxnSpPr/>
      </xdr:nvCxnSpPr>
      <xdr:spPr>
        <a:xfrm flipV="1">
          <a:off x="21323300" y="10133940"/>
          <a:ext cx="838200" cy="12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165269</xdr:rowOff>
    </xdr:from>
    <xdr:ext cx="469744" cy="259045"/>
    <xdr:sp macro="" textlink="">
      <xdr:nvSpPr>
        <xdr:cNvPr id="791" name="貸付金平均値テキスト"/>
        <xdr:cNvSpPr txBox="1"/>
      </xdr:nvSpPr>
      <xdr:spPr>
        <a:xfrm>
          <a:off x="22212300" y="97664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142392</xdr:rowOff>
    </xdr:from>
    <xdr:to>
      <xdr:col>116</xdr:col>
      <xdr:colOff>114300</xdr:colOff>
      <xdr:row>58</xdr:row>
      <xdr:rowOff>72542</xdr:rowOff>
    </xdr:to>
    <xdr:sp macro="" textlink="">
      <xdr:nvSpPr>
        <xdr:cNvPr id="792" name="フローチャート: 判断 791"/>
        <xdr:cNvSpPr/>
      </xdr:nvSpPr>
      <xdr:spPr>
        <a:xfrm>
          <a:off x="22110700" y="991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30658</xdr:rowOff>
    </xdr:from>
    <xdr:to>
      <xdr:col>111</xdr:col>
      <xdr:colOff>177800</xdr:colOff>
      <xdr:row>59</xdr:row>
      <xdr:rowOff>30772</xdr:rowOff>
    </xdr:to>
    <xdr:cxnSp macro="">
      <xdr:nvCxnSpPr>
        <xdr:cNvPr id="793" name="直線コネクタ 792"/>
        <xdr:cNvCxnSpPr/>
      </xdr:nvCxnSpPr>
      <xdr:spPr>
        <a:xfrm>
          <a:off x="20434300" y="10146208"/>
          <a:ext cx="8890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146126</xdr:rowOff>
    </xdr:from>
    <xdr:to>
      <xdr:col>112</xdr:col>
      <xdr:colOff>38100</xdr:colOff>
      <xdr:row>58</xdr:row>
      <xdr:rowOff>76276</xdr:rowOff>
    </xdr:to>
    <xdr:sp macro="" textlink="">
      <xdr:nvSpPr>
        <xdr:cNvPr id="794" name="フローチャート: 判断 793"/>
        <xdr:cNvSpPr/>
      </xdr:nvSpPr>
      <xdr:spPr>
        <a:xfrm>
          <a:off x="21272500" y="991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92803</xdr:rowOff>
    </xdr:from>
    <xdr:ext cx="469744" cy="259045"/>
    <xdr:sp macro="" textlink="">
      <xdr:nvSpPr>
        <xdr:cNvPr id="795" name="テキスト ボックス 794"/>
        <xdr:cNvSpPr txBox="1"/>
      </xdr:nvSpPr>
      <xdr:spPr>
        <a:xfrm>
          <a:off x="21088428" y="9694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29667</xdr:rowOff>
    </xdr:from>
    <xdr:to>
      <xdr:col>107</xdr:col>
      <xdr:colOff>50800</xdr:colOff>
      <xdr:row>59</xdr:row>
      <xdr:rowOff>30658</xdr:rowOff>
    </xdr:to>
    <xdr:cxnSp macro="">
      <xdr:nvCxnSpPr>
        <xdr:cNvPr id="796" name="直線コネクタ 795"/>
        <xdr:cNvCxnSpPr/>
      </xdr:nvCxnSpPr>
      <xdr:spPr>
        <a:xfrm>
          <a:off x="19545300" y="10145217"/>
          <a:ext cx="889000" cy="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130619</xdr:rowOff>
    </xdr:from>
    <xdr:to>
      <xdr:col>107</xdr:col>
      <xdr:colOff>101600</xdr:colOff>
      <xdr:row>58</xdr:row>
      <xdr:rowOff>60769</xdr:rowOff>
    </xdr:to>
    <xdr:sp macro="" textlink="">
      <xdr:nvSpPr>
        <xdr:cNvPr id="797" name="フローチャート: 判断 796"/>
        <xdr:cNvSpPr/>
      </xdr:nvSpPr>
      <xdr:spPr>
        <a:xfrm>
          <a:off x="20383500" y="99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77296</xdr:rowOff>
    </xdr:from>
    <xdr:ext cx="469744" cy="259045"/>
    <xdr:sp macro="" textlink="">
      <xdr:nvSpPr>
        <xdr:cNvPr id="798" name="テキスト ボックス 797"/>
        <xdr:cNvSpPr txBox="1"/>
      </xdr:nvSpPr>
      <xdr:spPr>
        <a:xfrm>
          <a:off x="20199428" y="9678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29667</xdr:rowOff>
    </xdr:from>
    <xdr:to>
      <xdr:col>102</xdr:col>
      <xdr:colOff>114300</xdr:colOff>
      <xdr:row>59</xdr:row>
      <xdr:rowOff>29667</xdr:rowOff>
    </xdr:to>
    <xdr:cxnSp macro="">
      <xdr:nvCxnSpPr>
        <xdr:cNvPr id="799" name="直線コネクタ 798"/>
        <xdr:cNvCxnSpPr/>
      </xdr:nvCxnSpPr>
      <xdr:spPr>
        <a:xfrm>
          <a:off x="18656300" y="101452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123342</xdr:rowOff>
    </xdr:from>
    <xdr:to>
      <xdr:col>102</xdr:col>
      <xdr:colOff>165100</xdr:colOff>
      <xdr:row>58</xdr:row>
      <xdr:rowOff>53492</xdr:rowOff>
    </xdr:to>
    <xdr:sp macro="" textlink="">
      <xdr:nvSpPr>
        <xdr:cNvPr id="800" name="フローチャート: 判断 799"/>
        <xdr:cNvSpPr/>
      </xdr:nvSpPr>
      <xdr:spPr>
        <a:xfrm>
          <a:off x="19494500" y="989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70019</xdr:rowOff>
    </xdr:from>
    <xdr:ext cx="469744" cy="259045"/>
    <xdr:sp macro="" textlink="">
      <xdr:nvSpPr>
        <xdr:cNvPr id="801" name="テキスト ボックス 800"/>
        <xdr:cNvSpPr txBox="1"/>
      </xdr:nvSpPr>
      <xdr:spPr>
        <a:xfrm>
          <a:off x="19310428" y="9671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96101</xdr:rowOff>
    </xdr:from>
    <xdr:to>
      <xdr:col>98</xdr:col>
      <xdr:colOff>38100</xdr:colOff>
      <xdr:row>58</xdr:row>
      <xdr:rowOff>26251</xdr:rowOff>
    </xdr:to>
    <xdr:sp macro="" textlink="">
      <xdr:nvSpPr>
        <xdr:cNvPr id="802" name="フローチャート: 判断 801"/>
        <xdr:cNvSpPr/>
      </xdr:nvSpPr>
      <xdr:spPr>
        <a:xfrm>
          <a:off x="18605500" y="98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42778</xdr:rowOff>
    </xdr:from>
    <xdr:ext cx="469744" cy="259045"/>
    <xdr:sp macro="" textlink="">
      <xdr:nvSpPr>
        <xdr:cNvPr id="803" name="テキスト ボックス 802"/>
        <xdr:cNvSpPr txBox="1"/>
      </xdr:nvSpPr>
      <xdr:spPr>
        <a:xfrm>
          <a:off x="18421428" y="9643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139040</xdr:rowOff>
    </xdr:from>
    <xdr:to>
      <xdr:col>116</xdr:col>
      <xdr:colOff>114300</xdr:colOff>
      <xdr:row>59</xdr:row>
      <xdr:rowOff>69190</xdr:rowOff>
    </xdr:to>
    <xdr:sp macro="" textlink="">
      <xdr:nvSpPr>
        <xdr:cNvPr id="809" name="楕円 808"/>
        <xdr:cNvSpPr/>
      </xdr:nvSpPr>
      <xdr:spPr>
        <a:xfrm>
          <a:off x="22110700" y="100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53967</xdr:rowOff>
    </xdr:from>
    <xdr:ext cx="378565" cy="259045"/>
    <xdr:sp macro="" textlink="">
      <xdr:nvSpPr>
        <xdr:cNvPr id="810" name="貸付金該当値テキスト"/>
        <xdr:cNvSpPr txBox="1"/>
      </xdr:nvSpPr>
      <xdr:spPr>
        <a:xfrm>
          <a:off x="22212300" y="99980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151422</xdr:rowOff>
    </xdr:from>
    <xdr:to>
      <xdr:col>112</xdr:col>
      <xdr:colOff>38100</xdr:colOff>
      <xdr:row>59</xdr:row>
      <xdr:rowOff>81572</xdr:rowOff>
    </xdr:to>
    <xdr:sp macro="" textlink="">
      <xdr:nvSpPr>
        <xdr:cNvPr id="811" name="楕円 810"/>
        <xdr:cNvSpPr/>
      </xdr:nvSpPr>
      <xdr:spPr>
        <a:xfrm>
          <a:off x="21272500" y="10095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72699</xdr:rowOff>
    </xdr:from>
    <xdr:ext cx="378565" cy="259045"/>
    <xdr:sp macro="" textlink="">
      <xdr:nvSpPr>
        <xdr:cNvPr id="812" name="テキスト ボックス 811"/>
        <xdr:cNvSpPr txBox="1"/>
      </xdr:nvSpPr>
      <xdr:spPr>
        <a:xfrm>
          <a:off x="21134017" y="101882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151308</xdr:rowOff>
    </xdr:from>
    <xdr:to>
      <xdr:col>107</xdr:col>
      <xdr:colOff>101600</xdr:colOff>
      <xdr:row>59</xdr:row>
      <xdr:rowOff>81458</xdr:rowOff>
    </xdr:to>
    <xdr:sp macro="" textlink="">
      <xdr:nvSpPr>
        <xdr:cNvPr id="813" name="楕円 812"/>
        <xdr:cNvSpPr/>
      </xdr:nvSpPr>
      <xdr:spPr>
        <a:xfrm>
          <a:off x="20383500" y="1009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72585</xdr:rowOff>
    </xdr:from>
    <xdr:ext cx="378565" cy="259045"/>
    <xdr:sp macro="" textlink="">
      <xdr:nvSpPr>
        <xdr:cNvPr id="814" name="テキスト ボックス 813"/>
        <xdr:cNvSpPr txBox="1"/>
      </xdr:nvSpPr>
      <xdr:spPr>
        <a:xfrm>
          <a:off x="20245017" y="101881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150317</xdr:rowOff>
    </xdr:from>
    <xdr:to>
      <xdr:col>102</xdr:col>
      <xdr:colOff>165100</xdr:colOff>
      <xdr:row>59</xdr:row>
      <xdr:rowOff>80467</xdr:rowOff>
    </xdr:to>
    <xdr:sp macro="" textlink="">
      <xdr:nvSpPr>
        <xdr:cNvPr id="815" name="楕円 814"/>
        <xdr:cNvSpPr/>
      </xdr:nvSpPr>
      <xdr:spPr>
        <a:xfrm>
          <a:off x="19494500" y="1009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71594</xdr:rowOff>
    </xdr:from>
    <xdr:ext cx="378565" cy="259045"/>
    <xdr:sp macro="" textlink="">
      <xdr:nvSpPr>
        <xdr:cNvPr id="816" name="テキスト ボックス 815"/>
        <xdr:cNvSpPr txBox="1"/>
      </xdr:nvSpPr>
      <xdr:spPr>
        <a:xfrm>
          <a:off x="19356017" y="101871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150317</xdr:rowOff>
    </xdr:from>
    <xdr:to>
      <xdr:col>98</xdr:col>
      <xdr:colOff>38100</xdr:colOff>
      <xdr:row>59</xdr:row>
      <xdr:rowOff>80467</xdr:rowOff>
    </xdr:to>
    <xdr:sp macro="" textlink="">
      <xdr:nvSpPr>
        <xdr:cNvPr id="817" name="楕円 816"/>
        <xdr:cNvSpPr/>
      </xdr:nvSpPr>
      <xdr:spPr>
        <a:xfrm>
          <a:off x="18605500" y="1009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71594</xdr:rowOff>
    </xdr:from>
    <xdr:ext cx="378565" cy="259045"/>
    <xdr:sp macro="" textlink="">
      <xdr:nvSpPr>
        <xdr:cNvPr id="818" name="テキスト ボックス 817"/>
        <xdr:cNvSpPr txBox="1"/>
      </xdr:nvSpPr>
      <xdr:spPr>
        <a:xfrm>
          <a:off x="18467017" y="101871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9" name="テキスト ボックス 82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0" name="直線コネクタ 829"/>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1" name="テキスト ボックス 830"/>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2" name="直線コネクタ 831"/>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3" name="テキスト ボックス 832"/>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4" name="直線コネクタ 833"/>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5" name="テキスト ボックス 834"/>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6" name="直線コネクタ 835"/>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7" name="テキスト ボックス 836"/>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8" name="直線コネクタ 837"/>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39" name="テキスト ボックス 838"/>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0" name="直線コネクタ 839"/>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41" name="テキスト ボックス 840"/>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3" name="テキスト ボックス 842"/>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43362</xdr:rowOff>
    </xdr:from>
    <xdr:to>
      <xdr:col>116</xdr:col>
      <xdr:colOff>62864</xdr:colOff>
      <xdr:row>78</xdr:row>
      <xdr:rowOff>120073</xdr:rowOff>
    </xdr:to>
    <xdr:cxnSp macro="">
      <xdr:nvCxnSpPr>
        <xdr:cNvPr id="845" name="直線コネクタ 844"/>
        <xdr:cNvCxnSpPr/>
      </xdr:nvCxnSpPr>
      <xdr:spPr>
        <a:xfrm flipV="1">
          <a:off x="22159595" y="12216312"/>
          <a:ext cx="1269" cy="1276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123900</xdr:rowOff>
    </xdr:from>
    <xdr:ext cx="534377" cy="259045"/>
    <xdr:sp macro="" textlink="">
      <xdr:nvSpPr>
        <xdr:cNvPr id="846" name="繰出金最小値テキスト"/>
        <xdr:cNvSpPr txBox="1"/>
      </xdr:nvSpPr>
      <xdr:spPr>
        <a:xfrm>
          <a:off x="22212300" y="13497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120073</xdr:rowOff>
    </xdr:from>
    <xdr:to>
      <xdr:col>116</xdr:col>
      <xdr:colOff>152400</xdr:colOff>
      <xdr:row>78</xdr:row>
      <xdr:rowOff>120073</xdr:rowOff>
    </xdr:to>
    <xdr:cxnSp macro="">
      <xdr:nvCxnSpPr>
        <xdr:cNvPr id="847" name="直線コネクタ 846"/>
        <xdr:cNvCxnSpPr/>
      </xdr:nvCxnSpPr>
      <xdr:spPr>
        <a:xfrm>
          <a:off x="22072600" y="13493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161489</xdr:rowOff>
    </xdr:from>
    <xdr:ext cx="534377" cy="259045"/>
    <xdr:sp macro="" textlink="">
      <xdr:nvSpPr>
        <xdr:cNvPr id="848" name="繰出金最大値テキスト"/>
        <xdr:cNvSpPr txBox="1"/>
      </xdr:nvSpPr>
      <xdr:spPr>
        <a:xfrm>
          <a:off x="22212300" y="11991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43362</xdr:rowOff>
    </xdr:from>
    <xdr:to>
      <xdr:col>116</xdr:col>
      <xdr:colOff>152400</xdr:colOff>
      <xdr:row>71</xdr:row>
      <xdr:rowOff>43362</xdr:rowOff>
    </xdr:to>
    <xdr:cxnSp macro="">
      <xdr:nvCxnSpPr>
        <xdr:cNvPr id="849" name="直線コネクタ 848"/>
        <xdr:cNvCxnSpPr/>
      </xdr:nvCxnSpPr>
      <xdr:spPr>
        <a:xfrm>
          <a:off x="22072600" y="12216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61486</xdr:rowOff>
    </xdr:from>
    <xdr:to>
      <xdr:col>116</xdr:col>
      <xdr:colOff>63500</xdr:colOff>
      <xdr:row>75</xdr:row>
      <xdr:rowOff>115599</xdr:rowOff>
    </xdr:to>
    <xdr:cxnSp macro="">
      <xdr:nvCxnSpPr>
        <xdr:cNvPr id="850" name="直線コネクタ 849"/>
        <xdr:cNvCxnSpPr/>
      </xdr:nvCxnSpPr>
      <xdr:spPr>
        <a:xfrm>
          <a:off x="21323300" y="12405886"/>
          <a:ext cx="838200" cy="568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118341</xdr:rowOff>
    </xdr:from>
    <xdr:ext cx="534377" cy="259045"/>
    <xdr:sp macro="" textlink="">
      <xdr:nvSpPr>
        <xdr:cNvPr id="851" name="繰出金平均値テキスト"/>
        <xdr:cNvSpPr txBox="1"/>
      </xdr:nvSpPr>
      <xdr:spPr>
        <a:xfrm>
          <a:off x="22212300" y="126341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95464</xdr:rowOff>
    </xdr:from>
    <xdr:to>
      <xdr:col>116</xdr:col>
      <xdr:colOff>114300</xdr:colOff>
      <xdr:row>75</xdr:row>
      <xdr:rowOff>25614</xdr:rowOff>
    </xdr:to>
    <xdr:sp macro="" textlink="">
      <xdr:nvSpPr>
        <xdr:cNvPr id="852" name="フローチャート: 判断 851"/>
        <xdr:cNvSpPr/>
      </xdr:nvSpPr>
      <xdr:spPr>
        <a:xfrm>
          <a:off x="22110700" y="12782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61486</xdr:rowOff>
    </xdr:from>
    <xdr:to>
      <xdr:col>111</xdr:col>
      <xdr:colOff>177800</xdr:colOff>
      <xdr:row>72</xdr:row>
      <xdr:rowOff>114750</xdr:rowOff>
    </xdr:to>
    <xdr:cxnSp macro="">
      <xdr:nvCxnSpPr>
        <xdr:cNvPr id="853" name="直線コネクタ 852"/>
        <xdr:cNvCxnSpPr/>
      </xdr:nvCxnSpPr>
      <xdr:spPr>
        <a:xfrm flipV="1">
          <a:off x="20434300" y="12405886"/>
          <a:ext cx="889000" cy="53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79429</xdr:rowOff>
    </xdr:from>
    <xdr:to>
      <xdr:col>112</xdr:col>
      <xdr:colOff>38100</xdr:colOff>
      <xdr:row>74</xdr:row>
      <xdr:rowOff>9579</xdr:rowOff>
    </xdr:to>
    <xdr:sp macro="" textlink="">
      <xdr:nvSpPr>
        <xdr:cNvPr id="854" name="フローチャート: 判断 853"/>
        <xdr:cNvSpPr/>
      </xdr:nvSpPr>
      <xdr:spPr>
        <a:xfrm>
          <a:off x="21272500" y="12595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706</xdr:rowOff>
    </xdr:from>
    <xdr:ext cx="534377" cy="259045"/>
    <xdr:sp macro="" textlink="">
      <xdr:nvSpPr>
        <xdr:cNvPr id="855" name="テキスト ボックス 854"/>
        <xdr:cNvSpPr txBox="1"/>
      </xdr:nvSpPr>
      <xdr:spPr>
        <a:xfrm>
          <a:off x="21056111" y="12688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107533</xdr:rowOff>
    </xdr:from>
    <xdr:to>
      <xdr:col>107</xdr:col>
      <xdr:colOff>50800</xdr:colOff>
      <xdr:row>72</xdr:row>
      <xdr:rowOff>114750</xdr:rowOff>
    </xdr:to>
    <xdr:cxnSp macro="">
      <xdr:nvCxnSpPr>
        <xdr:cNvPr id="856" name="直線コネクタ 855"/>
        <xdr:cNvCxnSpPr/>
      </xdr:nvCxnSpPr>
      <xdr:spPr>
        <a:xfrm>
          <a:off x="19545300" y="12451933"/>
          <a:ext cx="889000" cy="7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36420</xdr:rowOff>
    </xdr:from>
    <xdr:to>
      <xdr:col>107</xdr:col>
      <xdr:colOff>101600</xdr:colOff>
      <xdr:row>73</xdr:row>
      <xdr:rowOff>138020</xdr:rowOff>
    </xdr:to>
    <xdr:sp macro="" textlink="">
      <xdr:nvSpPr>
        <xdr:cNvPr id="857" name="フローチャート: 判断 856"/>
        <xdr:cNvSpPr/>
      </xdr:nvSpPr>
      <xdr:spPr>
        <a:xfrm>
          <a:off x="20383500" y="12552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129147</xdr:rowOff>
    </xdr:from>
    <xdr:ext cx="534377" cy="259045"/>
    <xdr:sp macro="" textlink="">
      <xdr:nvSpPr>
        <xdr:cNvPr id="858" name="テキスト ボックス 857"/>
        <xdr:cNvSpPr txBox="1"/>
      </xdr:nvSpPr>
      <xdr:spPr>
        <a:xfrm>
          <a:off x="20167111" y="12644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107533</xdr:rowOff>
    </xdr:from>
    <xdr:to>
      <xdr:col>102</xdr:col>
      <xdr:colOff>114300</xdr:colOff>
      <xdr:row>72</xdr:row>
      <xdr:rowOff>133169</xdr:rowOff>
    </xdr:to>
    <xdr:cxnSp macro="">
      <xdr:nvCxnSpPr>
        <xdr:cNvPr id="859" name="直線コネクタ 858"/>
        <xdr:cNvCxnSpPr/>
      </xdr:nvCxnSpPr>
      <xdr:spPr>
        <a:xfrm flipV="1">
          <a:off x="18656300" y="12451933"/>
          <a:ext cx="889000" cy="25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25709</xdr:rowOff>
    </xdr:from>
    <xdr:to>
      <xdr:col>102</xdr:col>
      <xdr:colOff>165100</xdr:colOff>
      <xdr:row>73</xdr:row>
      <xdr:rowOff>127309</xdr:rowOff>
    </xdr:to>
    <xdr:sp macro="" textlink="">
      <xdr:nvSpPr>
        <xdr:cNvPr id="860" name="フローチャート: 判断 859"/>
        <xdr:cNvSpPr/>
      </xdr:nvSpPr>
      <xdr:spPr>
        <a:xfrm>
          <a:off x="19494500" y="12541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118436</xdr:rowOff>
    </xdr:from>
    <xdr:ext cx="534377" cy="259045"/>
    <xdr:sp macro="" textlink="">
      <xdr:nvSpPr>
        <xdr:cNvPr id="861" name="テキスト ボックス 860"/>
        <xdr:cNvSpPr txBox="1"/>
      </xdr:nvSpPr>
      <xdr:spPr>
        <a:xfrm>
          <a:off x="19278111" y="12634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1608</xdr:rowOff>
    </xdr:from>
    <xdr:to>
      <xdr:col>98</xdr:col>
      <xdr:colOff>38100</xdr:colOff>
      <xdr:row>73</xdr:row>
      <xdr:rowOff>103208</xdr:rowOff>
    </xdr:to>
    <xdr:sp macro="" textlink="">
      <xdr:nvSpPr>
        <xdr:cNvPr id="862" name="フローチャート: 判断 861"/>
        <xdr:cNvSpPr/>
      </xdr:nvSpPr>
      <xdr:spPr>
        <a:xfrm>
          <a:off x="18605500" y="12517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94335</xdr:rowOff>
    </xdr:from>
    <xdr:ext cx="534377" cy="259045"/>
    <xdr:sp macro="" textlink="">
      <xdr:nvSpPr>
        <xdr:cNvPr id="863" name="テキスト ボックス 862"/>
        <xdr:cNvSpPr txBox="1"/>
      </xdr:nvSpPr>
      <xdr:spPr>
        <a:xfrm>
          <a:off x="18389111" y="12610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4" name="テキスト ボックス 86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5" name="テキスト ボックス 86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6" name="テキスト ボックス 86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7" name="テキスト ボックス 86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8" name="テキスト ボックス 86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64799</xdr:rowOff>
    </xdr:from>
    <xdr:to>
      <xdr:col>116</xdr:col>
      <xdr:colOff>114300</xdr:colOff>
      <xdr:row>75</xdr:row>
      <xdr:rowOff>166399</xdr:rowOff>
    </xdr:to>
    <xdr:sp macro="" textlink="">
      <xdr:nvSpPr>
        <xdr:cNvPr id="869" name="楕円 868"/>
        <xdr:cNvSpPr/>
      </xdr:nvSpPr>
      <xdr:spPr>
        <a:xfrm>
          <a:off x="22110700" y="12923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43226</xdr:rowOff>
    </xdr:from>
    <xdr:ext cx="534377" cy="259045"/>
    <xdr:sp macro="" textlink="">
      <xdr:nvSpPr>
        <xdr:cNvPr id="870" name="繰出金該当値テキスト"/>
        <xdr:cNvSpPr txBox="1"/>
      </xdr:nvSpPr>
      <xdr:spPr>
        <a:xfrm>
          <a:off x="22212300" y="12901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10686</xdr:rowOff>
    </xdr:from>
    <xdr:to>
      <xdr:col>112</xdr:col>
      <xdr:colOff>38100</xdr:colOff>
      <xdr:row>72</xdr:row>
      <xdr:rowOff>112286</xdr:rowOff>
    </xdr:to>
    <xdr:sp macro="" textlink="">
      <xdr:nvSpPr>
        <xdr:cNvPr id="871" name="楕円 870"/>
        <xdr:cNvSpPr/>
      </xdr:nvSpPr>
      <xdr:spPr>
        <a:xfrm>
          <a:off x="21272500" y="12355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70</xdr:row>
      <xdr:rowOff>128813</xdr:rowOff>
    </xdr:from>
    <xdr:ext cx="534377" cy="259045"/>
    <xdr:sp macro="" textlink="">
      <xdr:nvSpPr>
        <xdr:cNvPr id="872" name="テキスト ボックス 871"/>
        <xdr:cNvSpPr txBox="1"/>
      </xdr:nvSpPr>
      <xdr:spPr>
        <a:xfrm>
          <a:off x="21056111" y="12130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63950</xdr:rowOff>
    </xdr:from>
    <xdr:to>
      <xdr:col>107</xdr:col>
      <xdr:colOff>101600</xdr:colOff>
      <xdr:row>72</xdr:row>
      <xdr:rowOff>165550</xdr:rowOff>
    </xdr:to>
    <xdr:sp macro="" textlink="">
      <xdr:nvSpPr>
        <xdr:cNvPr id="873" name="楕円 872"/>
        <xdr:cNvSpPr/>
      </xdr:nvSpPr>
      <xdr:spPr>
        <a:xfrm>
          <a:off x="20383500" y="1240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10627</xdr:rowOff>
    </xdr:from>
    <xdr:ext cx="534377" cy="259045"/>
    <xdr:sp macro="" textlink="">
      <xdr:nvSpPr>
        <xdr:cNvPr id="874" name="テキスト ボックス 873"/>
        <xdr:cNvSpPr txBox="1"/>
      </xdr:nvSpPr>
      <xdr:spPr>
        <a:xfrm>
          <a:off x="20167111" y="12183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56733</xdr:rowOff>
    </xdr:from>
    <xdr:to>
      <xdr:col>102</xdr:col>
      <xdr:colOff>165100</xdr:colOff>
      <xdr:row>72</xdr:row>
      <xdr:rowOff>158333</xdr:rowOff>
    </xdr:to>
    <xdr:sp macro="" textlink="">
      <xdr:nvSpPr>
        <xdr:cNvPr id="875" name="楕円 874"/>
        <xdr:cNvSpPr/>
      </xdr:nvSpPr>
      <xdr:spPr>
        <a:xfrm>
          <a:off x="19494500" y="12401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3410</xdr:rowOff>
    </xdr:from>
    <xdr:ext cx="534377" cy="259045"/>
    <xdr:sp macro="" textlink="">
      <xdr:nvSpPr>
        <xdr:cNvPr id="876" name="テキスト ボックス 875"/>
        <xdr:cNvSpPr txBox="1"/>
      </xdr:nvSpPr>
      <xdr:spPr>
        <a:xfrm>
          <a:off x="19278111" y="12176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82369</xdr:rowOff>
    </xdr:from>
    <xdr:to>
      <xdr:col>98</xdr:col>
      <xdr:colOff>38100</xdr:colOff>
      <xdr:row>73</xdr:row>
      <xdr:rowOff>12519</xdr:rowOff>
    </xdr:to>
    <xdr:sp macro="" textlink="">
      <xdr:nvSpPr>
        <xdr:cNvPr id="877" name="楕円 876"/>
        <xdr:cNvSpPr/>
      </xdr:nvSpPr>
      <xdr:spPr>
        <a:xfrm>
          <a:off x="18605500" y="12426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29046</xdr:rowOff>
    </xdr:from>
    <xdr:ext cx="534377" cy="259045"/>
    <xdr:sp macro="" textlink="">
      <xdr:nvSpPr>
        <xdr:cNvPr id="878" name="テキスト ボックス 877"/>
        <xdr:cNvSpPr txBox="1"/>
      </xdr:nvSpPr>
      <xdr:spPr>
        <a:xfrm>
          <a:off x="18389111" y="12201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7" name="テキスト ボックス 88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9" name="直線コネクタ 88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0" name="テキスト ボックス 88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1" name="直線コネクタ 89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2" name="テキスト ボックス 89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4" name="直線コネクタ 89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9" name="直線コネクタ 89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1" name="フローチャート: 判断 90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2" name="直線コネクタ 90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3" name="フローチャート: 判断 90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4" name="テキスト ボックス 903"/>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5" name="直線コネクタ 90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6" name="フローチャート: 判断 90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7" name="テキスト ボックス 90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8" name="直線コネクタ 90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9" name="フローチャート: 判断 90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0" name="テキスト ボックス 90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1" name="フローチャート: 判断 91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2" name="テキスト ボックス 91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3" name="テキスト ボックス 91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4" name="テキスト ボックス 91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5" name="テキスト ボックス 91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6" name="テキスト ボックス 91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7" name="テキスト ボックス 91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8" name="楕円 91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0" name="楕円 91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1" name="テキスト ボックス 920"/>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2" name="楕円 92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3" name="テキスト ボックス 92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4" name="楕円 92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5" name="テキスト ボックス 92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6" name="楕円 92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7" name="テキスト ボックス 92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8" name="正方形/長方形 9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9" name="正方形/長方形 9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0" name="テキスト ボックス 9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令和</a:t>
          </a:r>
          <a:r>
            <a:rPr kumimoji="1" lang="en-US" altLang="ja-JP" sz="1200">
              <a:solidFill>
                <a:schemeClr val="dk1"/>
              </a:solidFill>
              <a:effectLst/>
              <a:latin typeface="+mn-lt"/>
              <a:ea typeface="+mn-ea"/>
              <a:cs typeface="+mn-cs"/>
            </a:rPr>
            <a:t>2</a:t>
          </a:r>
          <a:r>
            <a:rPr kumimoji="1" lang="ja-JP" altLang="ja-JP" sz="1200">
              <a:solidFill>
                <a:schemeClr val="dk1"/>
              </a:solidFill>
              <a:effectLst/>
              <a:latin typeface="+mn-lt"/>
              <a:ea typeface="+mn-ea"/>
              <a:cs typeface="+mn-cs"/>
            </a:rPr>
            <a:t>年度性質別歳出の住民一人当たりのコスト上位</a:t>
          </a:r>
          <a:r>
            <a:rPr kumimoji="1" lang="en-US" altLang="ja-JP" sz="1200">
              <a:solidFill>
                <a:schemeClr val="dk1"/>
              </a:solidFill>
              <a:effectLst/>
              <a:latin typeface="+mn-lt"/>
              <a:ea typeface="+mn-ea"/>
              <a:cs typeface="+mn-cs"/>
            </a:rPr>
            <a:t>5</a:t>
          </a:r>
          <a:r>
            <a:rPr kumimoji="1" lang="ja-JP" altLang="ja-JP" sz="1200">
              <a:solidFill>
                <a:schemeClr val="dk1"/>
              </a:solidFill>
              <a:effectLst/>
              <a:latin typeface="+mn-lt"/>
              <a:ea typeface="+mn-ea"/>
              <a:cs typeface="+mn-cs"/>
            </a:rPr>
            <a:t>項目は、</a:t>
          </a:r>
          <a:r>
            <a:rPr kumimoji="1" lang="ja-JP" altLang="en-US" sz="1200">
              <a:solidFill>
                <a:schemeClr val="dk1"/>
              </a:solidFill>
              <a:effectLst/>
              <a:latin typeface="+mn-lt"/>
              <a:ea typeface="+mn-ea"/>
              <a:cs typeface="+mn-cs"/>
            </a:rPr>
            <a:t>補助費等、扶助費、</a:t>
          </a:r>
          <a:r>
            <a:rPr kumimoji="1" lang="ja-JP" altLang="ja-JP" sz="1200">
              <a:solidFill>
                <a:schemeClr val="dk1"/>
              </a:solidFill>
              <a:effectLst/>
              <a:latin typeface="+mn-lt"/>
              <a:ea typeface="+mn-ea"/>
              <a:cs typeface="+mn-cs"/>
            </a:rPr>
            <a:t>物件費、人件費</a:t>
          </a:r>
          <a:r>
            <a:rPr kumimoji="1" lang="ja-JP" altLang="en-US" sz="12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普通建設事業費</a:t>
          </a:r>
          <a:r>
            <a:rPr kumimoji="1" lang="ja-JP" altLang="ja-JP" sz="1200">
              <a:solidFill>
                <a:schemeClr val="dk1"/>
              </a:solidFill>
              <a:effectLst/>
              <a:latin typeface="+mn-lt"/>
              <a:ea typeface="+mn-ea"/>
              <a:cs typeface="+mn-cs"/>
            </a:rPr>
            <a:t>である。</a:t>
          </a:r>
          <a:r>
            <a:rPr kumimoji="1" lang="en-US" altLang="ja-JP" sz="1200">
              <a:solidFill>
                <a:schemeClr val="dk1"/>
              </a:solidFill>
              <a:effectLst/>
              <a:latin typeface="+mn-lt"/>
              <a:ea typeface="+mn-ea"/>
              <a:cs typeface="+mn-cs"/>
            </a:rPr>
            <a:t/>
          </a:r>
          <a:br>
            <a:rPr kumimoji="1" lang="en-US" altLang="ja-JP" sz="1200">
              <a:solidFill>
                <a:schemeClr val="dk1"/>
              </a:solidFill>
              <a:effectLst/>
              <a:latin typeface="+mn-lt"/>
              <a:ea typeface="+mn-ea"/>
              <a:cs typeface="+mn-cs"/>
            </a:rPr>
          </a:br>
          <a:r>
            <a:rPr kumimoji="1" lang="en-US" altLang="ja-JP"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類似団体内平均値より金額の大きい項目は、前年度は繰出金</a:t>
          </a:r>
          <a:r>
            <a:rPr kumimoji="1" lang="ja-JP" altLang="en-US" sz="1200">
              <a:solidFill>
                <a:schemeClr val="dk1"/>
              </a:solidFill>
              <a:effectLst/>
              <a:latin typeface="+mn-lt"/>
              <a:ea typeface="+mn-ea"/>
              <a:cs typeface="+mn-cs"/>
            </a:rPr>
            <a:t>のみ</a:t>
          </a:r>
          <a:r>
            <a:rPr kumimoji="1" lang="ja-JP" altLang="ja-JP" sz="1200">
              <a:solidFill>
                <a:schemeClr val="dk1"/>
              </a:solidFill>
              <a:effectLst/>
              <a:latin typeface="+mn-lt"/>
              <a:ea typeface="+mn-ea"/>
              <a:cs typeface="+mn-cs"/>
            </a:rPr>
            <a:t>であったが、今年度は</a:t>
          </a:r>
          <a:r>
            <a:rPr kumimoji="1" lang="ja-JP" altLang="en-US" sz="1200">
              <a:solidFill>
                <a:schemeClr val="dk1"/>
              </a:solidFill>
              <a:effectLst/>
              <a:latin typeface="+mn-lt"/>
              <a:ea typeface="+mn-ea"/>
              <a:cs typeface="+mn-cs"/>
            </a:rPr>
            <a:t>物件費</a:t>
          </a:r>
          <a:r>
            <a:rPr kumimoji="1" lang="ja-JP" altLang="ja-JP" sz="1200">
              <a:solidFill>
                <a:schemeClr val="dk1"/>
              </a:solidFill>
              <a:effectLst/>
              <a:latin typeface="+mn-lt"/>
              <a:ea typeface="+mn-ea"/>
              <a:cs typeface="+mn-cs"/>
            </a:rPr>
            <a:t>のみとなった。　</a:t>
          </a:r>
          <a:r>
            <a:rPr kumimoji="1" lang="en-US" altLang="ja-JP" sz="1200">
              <a:solidFill>
                <a:schemeClr val="dk1"/>
              </a:solidFill>
              <a:effectLst/>
              <a:latin typeface="+mn-lt"/>
              <a:ea typeface="+mn-ea"/>
              <a:cs typeface="+mn-cs"/>
            </a:rPr>
            <a:t/>
          </a:r>
          <a:br>
            <a:rPr kumimoji="1" lang="en-US" altLang="ja-JP" sz="1200">
              <a:solidFill>
                <a:schemeClr val="dk1"/>
              </a:solidFill>
              <a:effectLst/>
              <a:latin typeface="+mn-lt"/>
              <a:ea typeface="+mn-ea"/>
              <a:cs typeface="+mn-cs"/>
            </a:rPr>
          </a:br>
          <a:r>
            <a:rPr kumimoji="1" lang="ja-JP" altLang="ja-JP" sz="1200" baseline="0">
              <a:solidFill>
                <a:schemeClr val="dk1"/>
              </a:solidFill>
              <a:effectLst/>
              <a:latin typeface="+mn-lt"/>
              <a:ea typeface="+mn-ea"/>
              <a:cs typeface="+mn-cs"/>
            </a:rPr>
            <a:t> 前年度と比較し、特に増額の大きい項目は</a:t>
          </a:r>
          <a:r>
            <a:rPr kumimoji="1" lang="ja-JP" altLang="en-US" sz="1200" baseline="0">
              <a:solidFill>
                <a:schemeClr val="dk1"/>
              </a:solidFill>
              <a:effectLst/>
              <a:latin typeface="+mn-lt"/>
              <a:ea typeface="+mn-ea"/>
              <a:cs typeface="+mn-cs"/>
            </a:rPr>
            <a:t>補助費等</a:t>
          </a:r>
          <a:r>
            <a:rPr kumimoji="1" lang="ja-JP" altLang="ja-JP" sz="1200" baseline="0">
              <a:solidFill>
                <a:schemeClr val="dk1"/>
              </a:solidFill>
              <a:effectLst/>
              <a:latin typeface="+mn-lt"/>
              <a:ea typeface="+mn-ea"/>
              <a:cs typeface="+mn-cs"/>
            </a:rPr>
            <a:t>であり、その要因は、</a:t>
          </a:r>
          <a:r>
            <a:rPr kumimoji="1" lang="ja-JP" altLang="en-US" sz="1200" baseline="0">
              <a:solidFill>
                <a:schemeClr val="dk1"/>
              </a:solidFill>
              <a:effectLst/>
              <a:latin typeface="+mn-lt"/>
              <a:ea typeface="+mn-ea"/>
              <a:cs typeface="+mn-cs"/>
            </a:rPr>
            <a:t>特別定額給付金給付事業</a:t>
          </a:r>
          <a:r>
            <a:rPr kumimoji="1" lang="ja-JP" altLang="ja-JP" sz="1200" baseline="0">
              <a:solidFill>
                <a:schemeClr val="dk1"/>
              </a:solidFill>
              <a:effectLst/>
              <a:latin typeface="+mn-lt"/>
              <a:ea typeface="+mn-ea"/>
              <a:cs typeface="+mn-cs"/>
            </a:rPr>
            <a:t>によるものである。</a:t>
          </a:r>
          <a:r>
            <a:rPr kumimoji="1" lang="en-US" altLang="ja-JP" sz="1200" baseline="0">
              <a:solidFill>
                <a:schemeClr val="dk1"/>
              </a:solidFill>
              <a:effectLst/>
              <a:latin typeface="+mn-lt"/>
              <a:ea typeface="+mn-ea"/>
              <a:cs typeface="+mn-cs"/>
            </a:rPr>
            <a:t/>
          </a:r>
          <a:br>
            <a:rPr kumimoji="1" lang="en-US" altLang="ja-JP" sz="1200" baseline="0">
              <a:solidFill>
                <a:schemeClr val="dk1"/>
              </a:solidFill>
              <a:effectLst/>
              <a:latin typeface="+mn-lt"/>
              <a:ea typeface="+mn-ea"/>
              <a:cs typeface="+mn-cs"/>
            </a:rPr>
          </a:br>
          <a:r>
            <a:rPr kumimoji="1" lang="ja-JP" altLang="ja-JP" sz="1200" baseline="0">
              <a:solidFill>
                <a:schemeClr val="dk1"/>
              </a:solidFill>
              <a:effectLst/>
              <a:latin typeface="+mn-lt"/>
              <a:ea typeface="+mn-ea"/>
              <a:cs typeface="+mn-cs"/>
            </a:rPr>
            <a:t> これまで、類似団体と比較し、人件費の抑制に努めてきたが、職員の大量退職が一段落したため増加に転じている。物件費は、次期ごみ処理施設が稼働するまで大幅な減額は見込めない。扶助費についても増加傾向が続いている。普通建設事業費も抑制に努めていたが、今後は新庁舎建設事業をはじめ、先送りしてきた社会資本整備を計画的に推進する必要がある。事業計画の見直しや更なる行財政改革を継続的に実施して健全な財政運営に努めていく必要がある。</a:t>
          </a:r>
          <a:endParaRPr lang="ja-JP" altLang="ja-JP" sz="16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岐阜県羽島市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67,595
66,178
53.66
31,519,074
30,781,507
616,300
13,784,755
20,045,019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36.9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44602</xdr:rowOff>
    </xdr:from>
    <xdr:to>
      <xdr:col>24</xdr:col>
      <xdr:colOff>62865</xdr:colOff>
      <xdr:row>38</xdr:row>
      <xdr:rowOff>140615</xdr:rowOff>
    </xdr:to>
    <xdr:cxnSp macro="">
      <xdr:nvCxnSpPr>
        <xdr:cNvPr id="54" name="直線コネクタ 53"/>
        <xdr:cNvCxnSpPr/>
      </xdr:nvCxnSpPr>
      <xdr:spPr>
        <a:xfrm flipV="1">
          <a:off x="4633595" y="5531002"/>
          <a:ext cx="1270" cy="1124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144442</xdr:rowOff>
    </xdr:from>
    <xdr:ext cx="469744" cy="259045"/>
    <xdr:sp macro="" textlink="">
      <xdr:nvSpPr>
        <xdr:cNvPr id="55" name="議会費最小値テキスト"/>
        <xdr:cNvSpPr txBox="1"/>
      </xdr:nvSpPr>
      <xdr:spPr>
        <a:xfrm>
          <a:off x="4686300" y="6659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140615</xdr:rowOff>
    </xdr:from>
    <xdr:to>
      <xdr:col>24</xdr:col>
      <xdr:colOff>152400</xdr:colOff>
      <xdr:row>38</xdr:row>
      <xdr:rowOff>140615</xdr:rowOff>
    </xdr:to>
    <xdr:cxnSp macro="">
      <xdr:nvCxnSpPr>
        <xdr:cNvPr id="56" name="直線コネクタ 55"/>
        <xdr:cNvCxnSpPr/>
      </xdr:nvCxnSpPr>
      <xdr:spPr>
        <a:xfrm>
          <a:off x="4546600" y="6655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162729</xdr:rowOff>
    </xdr:from>
    <xdr:ext cx="469744" cy="259045"/>
    <xdr:sp macro="" textlink="">
      <xdr:nvSpPr>
        <xdr:cNvPr id="57" name="議会費最大値テキスト"/>
        <xdr:cNvSpPr txBox="1"/>
      </xdr:nvSpPr>
      <xdr:spPr>
        <a:xfrm>
          <a:off x="4686300" y="5306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4,458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32</xdr:row>
      <xdr:rowOff>44602</xdr:rowOff>
    </xdr:from>
    <xdr:to>
      <xdr:col>24</xdr:col>
      <xdr:colOff>152400</xdr:colOff>
      <xdr:row>32</xdr:row>
      <xdr:rowOff>44602</xdr:rowOff>
    </xdr:to>
    <xdr:cxnSp macro="">
      <xdr:nvCxnSpPr>
        <xdr:cNvPr id="58" name="直線コネクタ 57"/>
        <xdr:cNvCxnSpPr/>
      </xdr:nvCxnSpPr>
      <xdr:spPr>
        <a:xfrm>
          <a:off x="4546600" y="5531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64719</xdr:rowOff>
    </xdr:from>
    <xdr:to>
      <xdr:col>24</xdr:col>
      <xdr:colOff>63500</xdr:colOff>
      <xdr:row>36</xdr:row>
      <xdr:rowOff>130556</xdr:rowOff>
    </xdr:to>
    <xdr:cxnSp macro="">
      <xdr:nvCxnSpPr>
        <xdr:cNvPr id="59" name="直線コネクタ 58"/>
        <xdr:cNvCxnSpPr/>
      </xdr:nvCxnSpPr>
      <xdr:spPr>
        <a:xfrm>
          <a:off x="3797300" y="6236919"/>
          <a:ext cx="838200" cy="6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98518</xdr:rowOff>
    </xdr:from>
    <xdr:ext cx="469744" cy="259045"/>
    <xdr:sp macro="" textlink="">
      <xdr:nvSpPr>
        <xdr:cNvPr id="60" name="議会費平均値テキスト"/>
        <xdr:cNvSpPr txBox="1"/>
      </xdr:nvSpPr>
      <xdr:spPr>
        <a:xfrm>
          <a:off x="4686300" y="59278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75641</xdr:rowOff>
    </xdr:from>
    <xdr:to>
      <xdr:col>24</xdr:col>
      <xdr:colOff>114300</xdr:colOff>
      <xdr:row>36</xdr:row>
      <xdr:rowOff>5791</xdr:rowOff>
    </xdr:to>
    <xdr:sp macro="" textlink="">
      <xdr:nvSpPr>
        <xdr:cNvPr id="61" name="フローチャート: 判断 60"/>
        <xdr:cNvSpPr/>
      </xdr:nvSpPr>
      <xdr:spPr>
        <a:xfrm>
          <a:off x="4584700" y="6076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64719</xdr:rowOff>
    </xdr:from>
    <xdr:to>
      <xdr:col>19</xdr:col>
      <xdr:colOff>177800</xdr:colOff>
      <xdr:row>36</xdr:row>
      <xdr:rowOff>71120</xdr:rowOff>
    </xdr:to>
    <xdr:cxnSp macro="">
      <xdr:nvCxnSpPr>
        <xdr:cNvPr id="62" name="直線コネクタ 61"/>
        <xdr:cNvCxnSpPr/>
      </xdr:nvCxnSpPr>
      <xdr:spPr>
        <a:xfrm flipV="1">
          <a:off x="2908300" y="6236919"/>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169367</xdr:rowOff>
    </xdr:from>
    <xdr:to>
      <xdr:col>20</xdr:col>
      <xdr:colOff>38100</xdr:colOff>
      <xdr:row>35</xdr:row>
      <xdr:rowOff>99517</xdr:rowOff>
    </xdr:to>
    <xdr:sp macro="" textlink="">
      <xdr:nvSpPr>
        <xdr:cNvPr id="63" name="フローチャート: 判断 62"/>
        <xdr:cNvSpPr/>
      </xdr:nvSpPr>
      <xdr:spPr>
        <a:xfrm>
          <a:off x="3746500" y="5998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116044</xdr:rowOff>
    </xdr:from>
    <xdr:ext cx="469744" cy="259045"/>
    <xdr:sp macro="" textlink="">
      <xdr:nvSpPr>
        <xdr:cNvPr id="64" name="テキスト ボックス 63"/>
        <xdr:cNvSpPr txBox="1"/>
      </xdr:nvSpPr>
      <xdr:spPr>
        <a:xfrm>
          <a:off x="3562428" y="5773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169875</xdr:rowOff>
    </xdr:from>
    <xdr:to>
      <xdr:col>15</xdr:col>
      <xdr:colOff>50800</xdr:colOff>
      <xdr:row>36</xdr:row>
      <xdr:rowOff>71120</xdr:rowOff>
    </xdr:to>
    <xdr:cxnSp macro="">
      <xdr:nvCxnSpPr>
        <xdr:cNvPr id="65" name="直線コネクタ 64"/>
        <xdr:cNvCxnSpPr/>
      </xdr:nvCxnSpPr>
      <xdr:spPr>
        <a:xfrm>
          <a:off x="2019300" y="6170625"/>
          <a:ext cx="889000" cy="72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167996</xdr:rowOff>
    </xdr:from>
    <xdr:to>
      <xdr:col>15</xdr:col>
      <xdr:colOff>101600</xdr:colOff>
      <xdr:row>35</xdr:row>
      <xdr:rowOff>98146</xdr:rowOff>
    </xdr:to>
    <xdr:sp macro="" textlink="">
      <xdr:nvSpPr>
        <xdr:cNvPr id="66" name="フローチャート: 判断 65"/>
        <xdr:cNvSpPr/>
      </xdr:nvSpPr>
      <xdr:spPr>
        <a:xfrm>
          <a:off x="2857500" y="599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114673</xdr:rowOff>
    </xdr:from>
    <xdr:ext cx="469744" cy="259045"/>
    <xdr:sp macro="" textlink="">
      <xdr:nvSpPr>
        <xdr:cNvPr id="67" name="テキスト ボックス 66"/>
        <xdr:cNvSpPr txBox="1"/>
      </xdr:nvSpPr>
      <xdr:spPr>
        <a:xfrm>
          <a:off x="2673428" y="5772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169875</xdr:rowOff>
    </xdr:from>
    <xdr:to>
      <xdr:col>10</xdr:col>
      <xdr:colOff>114300</xdr:colOff>
      <xdr:row>36</xdr:row>
      <xdr:rowOff>53746</xdr:rowOff>
    </xdr:to>
    <xdr:cxnSp macro="">
      <xdr:nvCxnSpPr>
        <xdr:cNvPr id="68" name="直線コネクタ 67"/>
        <xdr:cNvCxnSpPr/>
      </xdr:nvCxnSpPr>
      <xdr:spPr>
        <a:xfrm flipV="1">
          <a:off x="1130300" y="6170625"/>
          <a:ext cx="889000" cy="55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2946</xdr:rowOff>
    </xdr:from>
    <xdr:to>
      <xdr:col>10</xdr:col>
      <xdr:colOff>165100</xdr:colOff>
      <xdr:row>35</xdr:row>
      <xdr:rowOff>104546</xdr:rowOff>
    </xdr:to>
    <xdr:sp macro="" textlink="">
      <xdr:nvSpPr>
        <xdr:cNvPr id="69" name="フローチャート: 判断 68"/>
        <xdr:cNvSpPr/>
      </xdr:nvSpPr>
      <xdr:spPr>
        <a:xfrm>
          <a:off x="1968500" y="6003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121073</xdr:rowOff>
    </xdr:from>
    <xdr:ext cx="469744" cy="259045"/>
    <xdr:sp macro="" textlink="">
      <xdr:nvSpPr>
        <xdr:cNvPr id="70" name="テキスト ボックス 69"/>
        <xdr:cNvSpPr txBox="1"/>
      </xdr:nvSpPr>
      <xdr:spPr>
        <a:xfrm>
          <a:off x="1784428" y="5778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113589</xdr:rowOff>
    </xdr:from>
    <xdr:to>
      <xdr:col>6</xdr:col>
      <xdr:colOff>38100</xdr:colOff>
      <xdr:row>35</xdr:row>
      <xdr:rowOff>43739</xdr:rowOff>
    </xdr:to>
    <xdr:sp macro="" textlink="">
      <xdr:nvSpPr>
        <xdr:cNvPr id="71" name="フローチャート: 判断 70"/>
        <xdr:cNvSpPr/>
      </xdr:nvSpPr>
      <xdr:spPr>
        <a:xfrm>
          <a:off x="1079500" y="594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60266</xdr:rowOff>
    </xdr:from>
    <xdr:ext cx="469744" cy="259045"/>
    <xdr:sp macro="" textlink="">
      <xdr:nvSpPr>
        <xdr:cNvPr id="72" name="テキスト ボックス 71"/>
        <xdr:cNvSpPr txBox="1"/>
      </xdr:nvSpPr>
      <xdr:spPr>
        <a:xfrm>
          <a:off x="895428" y="5718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79756</xdr:rowOff>
    </xdr:from>
    <xdr:to>
      <xdr:col>24</xdr:col>
      <xdr:colOff>114300</xdr:colOff>
      <xdr:row>37</xdr:row>
      <xdr:rowOff>9906</xdr:rowOff>
    </xdr:to>
    <xdr:sp macro="" textlink="">
      <xdr:nvSpPr>
        <xdr:cNvPr id="78" name="楕円 77"/>
        <xdr:cNvSpPr/>
      </xdr:nvSpPr>
      <xdr:spPr>
        <a:xfrm>
          <a:off x="4584700" y="6251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58183</xdr:rowOff>
    </xdr:from>
    <xdr:ext cx="469744" cy="259045"/>
    <xdr:sp macro="" textlink="">
      <xdr:nvSpPr>
        <xdr:cNvPr id="79" name="議会費該当値テキスト"/>
        <xdr:cNvSpPr txBox="1"/>
      </xdr:nvSpPr>
      <xdr:spPr>
        <a:xfrm>
          <a:off x="4686300" y="6230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13919</xdr:rowOff>
    </xdr:from>
    <xdr:to>
      <xdr:col>20</xdr:col>
      <xdr:colOff>38100</xdr:colOff>
      <xdr:row>36</xdr:row>
      <xdr:rowOff>115519</xdr:rowOff>
    </xdr:to>
    <xdr:sp macro="" textlink="">
      <xdr:nvSpPr>
        <xdr:cNvPr id="80" name="楕円 79"/>
        <xdr:cNvSpPr/>
      </xdr:nvSpPr>
      <xdr:spPr>
        <a:xfrm>
          <a:off x="3746500" y="6186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106646</xdr:rowOff>
    </xdr:from>
    <xdr:ext cx="469744" cy="259045"/>
    <xdr:sp macro="" textlink="">
      <xdr:nvSpPr>
        <xdr:cNvPr id="81" name="テキスト ボックス 80"/>
        <xdr:cNvSpPr txBox="1"/>
      </xdr:nvSpPr>
      <xdr:spPr>
        <a:xfrm>
          <a:off x="3562428" y="6278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20320</xdr:rowOff>
    </xdr:from>
    <xdr:to>
      <xdr:col>15</xdr:col>
      <xdr:colOff>101600</xdr:colOff>
      <xdr:row>36</xdr:row>
      <xdr:rowOff>121920</xdr:rowOff>
    </xdr:to>
    <xdr:sp macro="" textlink="">
      <xdr:nvSpPr>
        <xdr:cNvPr id="82" name="楕円 81"/>
        <xdr:cNvSpPr/>
      </xdr:nvSpPr>
      <xdr:spPr>
        <a:xfrm>
          <a:off x="2857500" y="6192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113047</xdr:rowOff>
    </xdr:from>
    <xdr:ext cx="469744" cy="259045"/>
    <xdr:sp macro="" textlink="">
      <xdr:nvSpPr>
        <xdr:cNvPr id="83" name="テキスト ボックス 82"/>
        <xdr:cNvSpPr txBox="1"/>
      </xdr:nvSpPr>
      <xdr:spPr>
        <a:xfrm>
          <a:off x="2673428" y="628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119075</xdr:rowOff>
    </xdr:from>
    <xdr:to>
      <xdr:col>10</xdr:col>
      <xdr:colOff>165100</xdr:colOff>
      <xdr:row>36</xdr:row>
      <xdr:rowOff>49225</xdr:rowOff>
    </xdr:to>
    <xdr:sp macro="" textlink="">
      <xdr:nvSpPr>
        <xdr:cNvPr id="84" name="楕円 83"/>
        <xdr:cNvSpPr/>
      </xdr:nvSpPr>
      <xdr:spPr>
        <a:xfrm>
          <a:off x="1968500" y="6119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40352</xdr:rowOff>
    </xdr:from>
    <xdr:ext cx="469744" cy="259045"/>
    <xdr:sp macro="" textlink="">
      <xdr:nvSpPr>
        <xdr:cNvPr id="85" name="テキスト ボックス 84"/>
        <xdr:cNvSpPr txBox="1"/>
      </xdr:nvSpPr>
      <xdr:spPr>
        <a:xfrm>
          <a:off x="1784428" y="6212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2946</xdr:rowOff>
    </xdr:from>
    <xdr:to>
      <xdr:col>6</xdr:col>
      <xdr:colOff>38100</xdr:colOff>
      <xdr:row>36</xdr:row>
      <xdr:rowOff>104546</xdr:rowOff>
    </xdr:to>
    <xdr:sp macro="" textlink="">
      <xdr:nvSpPr>
        <xdr:cNvPr id="86" name="楕円 85"/>
        <xdr:cNvSpPr/>
      </xdr:nvSpPr>
      <xdr:spPr>
        <a:xfrm>
          <a:off x="1079500" y="6175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95673</xdr:rowOff>
    </xdr:from>
    <xdr:ext cx="469744" cy="259045"/>
    <xdr:sp macro="" textlink="">
      <xdr:nvSpPr>
        <xdr:cNvPr id="87" name="テキスト ボックス 86"/>
        <xdr:cNvSpPr txBox="1"/>
      </xdr:nvSpPr>
      <xdr:spPr>
        <a:xfrm>
          <a:off x="895428" y="6267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158716</xdr:rowOff>
    </xdr:from>
    <xdr:to>
      <xdr:col>24</xdr:col>
      <xdr:colOff>62865</xdr:colOff>
      <xdr:row>56</xdr:row>
      <xdr:rowOff>48268</xdr:rowOff>
    </xdr:to>
    <xdr:cxnSp macro="">
      <xdr:nvCxnSpPr>
        <xdr:cNvPr id="111" name="直線コネクタ 110"/>
        <xdr:cNvCxnSpPr/>
      </xdr:nvCxnSpPr>
      <xdr:spPr>
        <a:xfrm flipV="1">
          <a:off x="4633595" y="8902666"/>
          <a:ext cx="1270" cy="746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52095</xdr:rowOff>
    </xdr:from>
    <xdr:ext cx="599010" cy="259045"/>
    <xdr:sp macro="" textlink="">
      <xdr:nvSpPr>
        <xdr:cNvPr id="112" name="総務費最小値テキスト"/>
        <xdr:cNvSpPr txBox="1"/>
      </xdr:nvSpPr>
      <xdr:spPr>
        <a:xfrm>
          <a:off x="4686300" y="9653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48268</xdr:rowOff>
    </xdr:from>
    <xdr:to>
      <xdr:col>24</xdr:col>
      <xdr:colOff>152400</xdr:colOff>
      <xdr:row>56</xdr:row>
      <xdr:rowOff>48268</xdr:rowOff>
    </xdr:to>
    <xdr:cxnSp macro="">
      <xdr:nvCxnSpPr>
        <xdr:cNvPr id="113" name="直線コネクタ 112"/>
        <xdr:cNvCxnSpPr/>
      </xdr:nvCxnSpPr>
      <xdr:spPr>
        <a:xfrm>
          <a:off x="4546600" y="9649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105393</xdr:rowOff>
    </xdr:from>
    <xdr:ext cx="599010" cy="259045"/>
    <xdr:sp macro="" textlink="">
      <xdr:nvSpPr>
        <xdr:cNvPr id="114" name="総務費最大値テキスト"/>
        <xdr:cNvSpPr txBox="1"/>
      </xdr:nvSpPr>
      <xdr:spPr>
        <a:xfrm>
          <a:off x="4686300" y="8677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330,009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158716</xdr:rowOff>
    </xdr:from>
    <xdr:to>
      <xdr:col>24</xdr:col>
      <xdr:colOff>152400</xdr:colOff>
      <xdr:row>51</xdr:row>
      <xdr:rowOff>158716</xdr:rowOff>
    </xdr:to>
    <xdr:cxnSp macro="">
      <xdr:nvCxnSpPr>
        <xdr:cNvPr id="115" name="直線コネクタ 114"/>
        <xdr:cNvCxnSpPr/>
      </xdr:nvCxnSpPr>
      <xdr:spPr>
        <a:xfrm>
          <a:off x="4546600" y="8902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131908</xdr:rowOff>
    </xdr:from>
    <xdr:to>
      <xdr:col>24</xdr:col>
      <xdr:colOff>63500</xdr:colOff>
      <xdr:row>57</xdr:row>
      <xdr:rowOff>96849</xdr:rowOff>
    </xdr:to>
    <xdr:cxnSp macro="">
      <xdr:nvCxnSpPr>
        <xdr:cNvPr id="116" name="直線コネクタ 115"/>
        <xdr:cNvCxnSpPr/>
      </xdr:nvCxnSpPr>
      <xdr:spPr>
        <a:xfrm flipV="1">
          <a:off x="3797300" y="9561658"/>
          <a:ext cx="838200" cy="307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65021</xdr:rowOff>
    </xdr:from>
    <xdr:ext cx="599010" cy="259045"/>
    <xdr:sp macro="" textlink="">
      <xdr:nvSpPr>
        <xdr:cNvPr id="117" name="総務費平均値テキスト"/>
        <xdr:cNvSpPr txBox="1"/>
      </xdr:nvSpPr>
      <xdr:spPr>
        <a:xfrm>
          <a:off x="4686300" y="93233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42144</xdr:rowOff>
    </xdr:from>
    <xdr:to>
      <xdr:col>24</xdr:col>
      <xdr:colOff>114300</xdr:colOff>
      <xdr:row>55</xdr:row>
      <xdr:rowOff>143744</xdr:rowOff>
    </xdr:to>
    <xdr:sp macro="" textlink="">
      <xdr:nvSpPr>
        <xdr:cNvPr id="118" name="フローチャート: 判断 117"/>
        <xdr:cNvSpPr/>
      </xdr:nvSpPr>
      <xdr:spPr>
        <a:xfrm>
          <a:off x="4584700" y="9471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96849</xdr:rowOff>
    </xdr:from>
    <xdr:to>
      <xdr:col>19</xdr:col>
      <xdr:colOff>177800</xdr:colOff>
      <xdr:row>58</xdr:row>
      <xdr:rowOff>40857</xdr:rowOff>
    </xdr:to>
    <xdr:cxnSp macro="">
      <xdr:nvCxnSpPr>
        <xdr:cNvPr id="119" name="直線コネクタ 118"/>
        <xdr:cNvCxnSpPr/>
      </xdr:nvCxnSpPr>
      <xdr:spPr>
        <a:xfrm flipV="1">
          <a:off x="2908300" y="9869499"/>
          <a:ext cx="889000" cy="115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102677</xdr:rowOff>
    </xdr:from>
    <xdr:to>
      <xdr:col>20</xdr:col>
      <xdr:colOff>38100</xdr:colOff>
      <xdr:row>58</xdr:row>
      <xdr:rowOff>32827</xdr:rowOff>
    </xdr:to>
    <xdr:sp macro="" textlink="">
      <xdr:nvSpPr>
        <xdr:cNvPr id="120" name="フローチャート: 判断 119"/>
        <xdr:cNvSpPr/>
      </xdr:nvSpPr>
      <xdr:spPr>
        <a:xfrm>
          <a:off x="3746500" y="9875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23954</xdr:rowOff>
    </xdr:from>
    <xdr:ext cx="534377" cy="259045"/>
    <xdr:sp macro="" textlink="">
      <xdr:nvSpPr>
        <xdr:cNvPr id="121" name="テキスト ボックス 120"/>
        <xdr:cNvSpPr txBox="1"/>
      </xdr:nvSpPr>
      <xdr:spPr>
        <a:xfrm>
          <a:off x="3530111" y="9968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40857</xdr:rowOff>
    </xdr:from>
    <xdr:to>
      <xdr:col>15</xdr:col>
      <xdr:colOff>50800</xdr:colOff>
      <xdr:row>58</xdr:row>
      <xdr:rowOff>70145</xdr:rowOff>
    </xdr:to>
    <xdr:cxnSp macro="">
      <xdr:nvCxnSpPr>
        <xdr:cNvPr id="122" name="直線コネクタ 121"/>
        <xdr:cNvCxnSpPr/>
      </xdr:nvCxnSpPr>
      <xdr:spPr>
        <a:xfrm flipV="1">
          <a:off x="2019300" y="9984957"/>
          <a:ext cx="889000" cy="29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108003</xdr:rowOff>
    </xdr:from>
    <xdr:to>
      <xdr:col>15</xdr:col>
      <xdr:colOff>101600</xdr:colOff>
      <xdr:row>58</xdr:row>
      <xdr:rowOff>38153</xdr:rowOff>
    </xdr:to>
    <xdr:sp macro="" textlink="">
      <xdr:nvSpPr>
        <xdr:cNvPr id="123" name="フローチャート: 判断 122"/>
        <xdr:cNvSpPr/>
      </xdr:nvSpPr>
      <xdr:spPr>
        <a:xfrm>
          <a:off x="2857500" y="9880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54680</xdr:rowOff>
    </xdr:from>
    <xdr:ext cx="534377" cy="259045"/>
    <xdr:sp macro="" textlink="">
      <xdr:nvSpPr>
        <xdr:cNvPr id="124" name="テキスト ボックス 123"/>
        <xdr:cNvSpPr txBox="1"/>
      </xdr:nvSpPr>
      <xdr:spPr>
        <a:xfrm>
          <a:off x="2641111" y="9655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70145</xdr:rowOff>
    </xdr:from>
    <xdr:to>
      <xdr:col>10</xdr:col>
      <xdr:colOff>114300</xdr:colOff>
      <xdr:row>58</xdr:row>
      <xdr:rowOff>80207</xdr:rowOff>
    </xdr:to>
    <xdr:cxnSp macro="">
      <xdr:nvCxnSpPr>
        <xdr:cNvPr id="125" name="直線コネクタ 124"/>
        <xdr:cNvCxnSpPr/>
      </xdr:nvCxnSpPr>
      <xdr:spPr>
        <a:xfrm flipV="1">
          <a:off x="1130300" y="10014245"/>
          <a:ext cx="889000" cy="10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128920</xdr:rowOff>
    </xdr:from>
    <xdr:to>
      <xdr:col>10</xdr:col>
      <xdr:colOff>165100</xdr:colOff>
      <xdr:row>58</xdr:row>
      <xdr:rowOff>59070</xdr:rowOff>
    </xdr:to>
    <xdr:sp macro="" textlink="">
      <xdr:nvSpPr>
        <xdr:cNvPr id="126" name="フローチャート: 判断 125"/>
        <xdr:cNvSpPr/>
      </xdr:nvSpPr>
      <xdr:spPr>
        <a:xfrm>
          <a:off x="1968500" y="990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75597</xdr:rowOff>
    </xdr:from>
    <xdr:ext cx="534377" cy="259045"/>
    <xdr:sp macro="" textlink="">
      <xdr:nvSpPr>
        <xdr:cNvPr id="127" name="テキスト ボックス 126"/>
        <xdr:cNvSpPr txBox="1"/>
      </xdr:nvSpPr>
      <xdr:spPr>
        <a:xfrm>
          <a:off x="1752111" y="9676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106735</xdr:rowOff>
    </xdr:from>
    <xdr:to>
      <xdr:col>6</xdr:col>
      <xdr:colOff>38100</xdr:colOff>
      <xdr:row>58</xdr:row>
      <xdr:rowOff>36885</xdr:rowOff>
    </xdr:to>
    <xdr:sp macro="" textlink="">
      <xdr:nvSpPr>
        <xdr:cNvPr id="128" name="フローチャート: 判断 127"/>
        <xdr:cNvSpPr/>
      </xdr:nvSpPr>
      <xdr:spPr>
        <a:xfrm>
          <a:off x="1079500" y="9879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53412</xdr:rowOff>
    </xdr:from>
    <xdr:ext cx="534377" cy="259045"/>
    <xdr:sp macro="" textlink="">
      <xdr:nvSpPr>
        <xdr:cNvPr id="129" name="テキスト ボックス 128"/>
        <xdr:cNvSpPr txBox="1"/>
      </xdr:nvSpPr>
      <xdr:spPr>
        <a:xfrm>
          <a:off x="863111" y="9654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81108</xdr:rowOff>
    </xdr:from>
    <xdr:to>
      <xdr:col>24</xdr:col>
      <xdr:colOff>114300</xdr:colOff>
      <xdr:row>56</xdr:row>
      <xdr:rowOff>11258</xdr:rowOff>
    </xdr:to>
    <xdr:sp macro="" textlink="">
      <xdr:nvSpPr>
        <xdr:cNvPr id="135" name="楕円 134"/>
        <xdr:cNvSpPr/>
      </xdr:nvSpPr>
      <xdr:spPr>
        <a:xfrm>
          <a:off x="4584700" y="9510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20570</xdr:rowOff>
    </xdr:from>
    <xdr:ext cx="599010" cy="259045"/>
    <xdr:sp macro="" textlink="">
      <xdr:nvSpPr>
        <xdr:cNvPr id="136" name="総務費該当値テキスト"/>
        <xdr:cNvSpPr txBox="1"/>
      </xdr:nvSpPr>
      <xdr:spPr>
        <a:xfrm>
          <a:off x="4686300" y="9450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46049</xdr:rowOff>
    </xdr:from>
    <xdr:to>
      <xdr:col>20</xdr:col>
      <xdr:colOff>38100</xdr:colOff>
      <xdr:row>57</xdr:row>
      <xdr:rowOff>147649</xdr:rowOff>
    </xdr:to>
    <xdr:sp macro="" textlink="">
      <xdr:nvSpPr>
        <xdr:cNvPr id="137" name="楕円 136"/>
        <xdr:cNvSpPr/>
      </xdr:nvSpPr>
      <xdr:spPr>
        <a:xfrm>
          <a:off x="3746500" y="9818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164176</xdr:rowOff>
    </xdr:from>
    <xdr:ext cx="534377" cy="259045"/>
    <xdr:sp macro="" textlink="">
      <xdr:nvSpPr>
        <xdr:cNvPr id="138" name="テキスト ボックス 137"/>
        <xdr:cNvSpPr txBox="1"/>
      </xdr:nvSpPr>
      <xdr:spPr>
        <a:xfrm>
          <a:off x="3530111" y="9593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161507</xdr:rowOff>
    </xdr:from>
    <xdr:to>
      <xdr:col>15</xdr:col>
      <xdr:colOff>101600</xdr:colOff>
      <xdr:row>58</xdr:row>
      <xdr:rowOff>91657</xdr:rowOff>
    </xdr:to>
    <xdr:sp macro="" textlink="">
      <xdr:nvSpPr>
        <xdr:cNvPr id="139" name="楕円 138"/>
        <xdr:cNvSpPr/>
      </xdr:nvSpPr>
      <xdr:spPr>
        <a:xfrm>
          <a:off x="2857500" y="9934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82784</xdr:rowOff>
    </xdr:from>
    <xdr:ext cx="534377" cy="259045"/>
    <xdr:sp macro="" textlink="">
      <xdr:nvSpPr>
        <xdr:cNvPr id="140" name="テキスト ボックス 139"/>
        <xdr:cNvSpPr txBox="1"/>
      </xdr:nvSpPr>
      <xdr:spPr>
        <a:xfrm>
          <a:off x="2641111" y="10026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19345</xdr:rowOff>
    </xdr:from>
    <xdr:to>
      <xdr:col>10</xdr:col>
      <xdr:colOff>165100</xdr:colOff>
      <xdr:row>58</xdr:row>
      <xdr:rowOff>120945</xdr:rowOff>
    </xdr:to>
    <xdr:sp macro="" textlink="">
      <xdr:nvSpPr>
        <xdr:cNvPr id="141" name="楕円 140"/>
        <xdr:cNvSpPr/>
      </xdr:nvSpPr>
      <xdr:spPr>
        <a:xfrm>
          <a:off x="1968500" y="9963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112072</xdr:rowOff>
    </xdr:from>
    <xdr:ext cx="534377" cy="259045"/>
    <xdr:sp macro="" textlink="">
      <xdr:nvSpPr>
        <xdr:cNvPr id="142" name="テキスト ボックス 141"/>
        <xdr:cNvSpPr txBox="1"/>
      </xdr:nvSpPr>
      <xdr:spPr>
        <a:xfrm>
          <a:off x="1752111" y="10056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29407</xdr:rowOff>
    </xdr:from>
    <xdr:to>
      <xdr:col>6</xdr:col>
      <xdr:colOff>38100</xdr:colOff>
      <xdr:row>58</xdr:row>
      <xdr:rowOff>131007</xdr:rowOff>
    </xdr:to>
    <xdr:sp macro="" textlink="">
      <xdr:nvSpPr>
        <xdr:cNvPr id="143" name="楕円 142"/>
        <xdr:cNvSpPr/>
      </xdr:nvSpPr>
      <xdr:spPr>
        <a:xfrm>
          <a:off x="1079500" y="9973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122134</xdr:rowOff>
    </xdr:from>
    <xdr:ext cx="534377" cy="259045"/>
    <xdr:sp macro="" textlink="">
      <xdr:nvSpPr>
        <xdr:cNvPr id="144" name="テキスト ボックス 143"/>
        <xdr:cNvSpPr txBox="1"/>
      </xdr:nvSpPr>
      <xdr:spPr>
        <a:xfrm>
          <a:off x="863111" y="10066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7" name="テキスト ボックス 156"/>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125396</xdr:rowOff>
    </xdr:from>
    <xdr:to>
      <xdr:col>24</xdr:col>
      <xdr:colOff>62865</xdr:colOff>
      <xdr:row>78</xdr:row>
      <xdr:rowOff>80144</xdr:rowOff>
    </xdr:to>
    <xdr:cxnSp macro="">
      <xdr:nvCxnSpPr>
        <xdr:cNvPr id="171" name="直線コネクタ 170"/>
        <xdr:cNvCxnSpPr/>
      </xdr:nvCxnSpPr>
      <xdr:spPr>
        <a:xfrm flipV="1">
          <a:off x="4633595" y="11955446"/>
          <a:ext cx="1270" cy="1497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83971</xdr:rowOff>
    </xdr:from>
    <xdr:ext cx="599010" cy="259045"/>
    <xdr:sp macro="" textlink="">
      <xdr:nvSpPr>
        <xdr:cNvPr id="172" name="民生費最小値テキスト"/>
        <xdr:cNvSpPr txBox="1"/>
      </xdr:nvSpPr>
      <xdr:spPr>
        <a:xfrm>
          <a:off x="4686300" y="13457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80144</xdr:rowOff>
    </xdr:from>
    <xdr:to>
      <xdr:col>24</xdr:col>
      <xdr:colOff>152400</xdr:colOff>
      <xdr:row>78</xdr:row>
      <xdr:rowOff>80144</xdr:rowOff>
    </xdr:to>
    <xdr:cxnSp macro="">
      <xdr:nvCxnSpPr>
        <xdr:cNvPr id="173" name="直線コネクタ 172"/>
        <xdr:cNvCxnSpPr/>
      </xdr:nvCxnSpPr>
      <xdr:spPr>
        <a:xfrm>
          <a:off x="4546600" y="13453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72073</xdr:rowOff>
    </xdr:from>
    <xdr:ext cx="599010" cy="259045"/>
    <xdr:sp macro="" textlink="">
      <xdr:nvSpPr>
        <xdr:cNvPr id="174" name="民生費最大値テキスト"/>
        <xdr:cNvSpPr txBox="1"/>
      </xdr:nvSpPr>
      <xdr:spPr>
        <a:xfrm>
          <a:off x="4686300" y="11730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245,064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125396</xdr:rowOff>
    </xdr:from>
    <xdr:to>
      <xdr:col>24</xdr:col>
      <xdr:colOff>152400</xdr:colOff>
      <xdr:row>69</xdr:row>
      <xdr:rowOff>125396</xdr:rowOff>
    </xdr:to>
    <xdr:cxnSp macro="">
      <xdr:nvCxnSpPr>
        <xdr:cNvPr id="175" name="直線コネクタ 174"/>
        <xdr:cNvCxnSpPr/>
      </xdr:nvCxnSpPr>
      <xdr:spPr>
        <a:xfrm>
          <a:off x="4546600" y="1195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84651</xdr:rowOff>
    </xdr:from>
    <xdr:to>
      <xdr:col>24</xdr:col>
      <xdr:colOff>63500</xdr:colOff>
      <xdr:row>77</xdr:row>
      <xdr:rowOff>136847</xdr:rowOff>
    </xdr:to>
    <xdr:cxnSp macro="">
      <xdr:nvCxnSpPr>
        <xdr:cNvPr id="176" name="直線コネクタ 175"/>
        <xdr:cNvCxnSpPr/>
      </xdr:nvCxnSpPr>
      <xdr:spPr>
        <a:xfrm flipV="1">
          <a:off x="3797300" y="13286301"/>
          <a:ext cx="838200" cy="52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99727</xdr:rowOff>
    </xdr:from>
    <xdr:ext cx="599010" cy="259045"/>
    <xdr:sp macro="" textlink="">
      <xdr:nvSpPr>
        <xdr:cNvPr id="177" name="民生費平均値テキスト"/>
        <xdr:cNvSpPr txBox="1"/>
      </xdr:nvSpPr>
      <xdr:spPr>
        <a:xfrm>
          <a:off x="4686300" y="127870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76850</xdr:rowOff>
    </xdr:from>
    <xdr:to>
      <xdr:col>24</xdr:col>
      <xdr:colOff>114300</xdr:colOff>
      <xdr:row>76</xdr:row>
      <xdr:rowOff>7000</xdr:rowOff>
    </xdr:to>
    <xdr:sp macro="" textlink="">
      <xdr:nvSpPr>
        <xdr:cNvPr id="178" name="フローチャート: 判断 177"/>
        <xdr:cNvSpPr/>
      </xdr:nvSpPr>
      <xdr:spPr>
        <a:xfrm>
          <a:off x="4584700" y="1293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136847</xdr:rowOff>
    </xdr:from>
    <xdr:to>
      <xdr:col>19</xdr:col>
      <xdr:colOff>177800</xdr:colOff>
      <xdr:row>77</xdr:row>
      <xdr:rowOff>162440</xdr:rowOff>
    </xdr:to>
    <xdr:cxnSp macro="">
      <xdr:nvCxnSpPr>
        <xdr:cNvPr id="179" name="直線コネクタ 178"/>
        <xdr:cNvCxnSpPr/>
      </xdr:nvCxnSpPr>
      <xdr:spPr>
        <a:xfrm flipV="1">
          <a:off x="2908300" y="13338497"/>
          <a:ext cx="889000" cy="25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135338</xdr:rowOff>
    </xdr:from>
    <xdr:to>
      <xdr:col>20</xdr:col>
      <xdr:colOff>38100</xdr:colOff>
      <xdr:row>76</xdr:row>
      <xdr:rowOff>65487</xdr:rowOff>
    </xdr:to>
    <xdr:sp macro="" textlink="">
      <xdr:nvSpPr>
        <xdr:cNvPr id="180" name="フローチャート: 判断 179"/>
        <xdr:cNvSpPr/>
      </xdr:nvSpPr>
      <xdr:spPr>
        <a:xfrm>
          <a:off x="3746500" y="1299408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82015</xdr:rowOff>
    </xdr:from>
    <xdr:ext cx="599010" cy="259045"/>
    <xdr:sp macro="" textlink="">
      <xdr:nvSpPr>
        <xdr:cNvPr id="181" name="テキスト ボックス 180"/>
        <xdr:cNvSpPr txBox="1"/>
      </xdr:nvSpPr>
      <xdr:spPr>
        <a:xfrm>
          <a:off x="3497795" y="12769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158206</xdr:rowOff>
    </xdr:from>
    <xdr:to>
      <xdr:col>15</xdr:col>
      <xdr:colOff>50800</xdr:colOff>
      <xdr:row>77</xdr:row>
      <xdr:rowOff>162440</xdr:rowOff>
    </xdr:to>
    <xdr:cxnSp macro="">
      <xdr:nvCxnSpPr>
        <xdr:cNvPr id="182" name="直線コネクタ 181"/>
        <xdr:cNvCxnSpPr/>
      </xdr:nvCxnSpPr>
      <xdr:spPr>
        <a:xfrm>
          <a:off x="2019300" y="13359856"/>
          <a:ext cx="889000" cy="4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24696</xdr:rowOff>
    </xdr:from>
    <xdr:to>
      <xdr:col>15</xdr:col>
      <xdr:colOff>101600</xdr:colOff>
      <xdr:row>76</xdr:row>
      <xdr:rowOff>126296</xdr:rowOff>
    </xdr:to>
    <xdr:sp macro="" textlink="">
      <xdr:nvSpPr>
        <xdr:cNvPr id="183" name="フローチャート: 判断 182"/>
        <xdr:cNvSpPr/>
      </xdr:nvSpPr>
      <xdr:spPr>
        <a:xfrm>
          <a:off x="2857500" y="1305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142823</xdr:rowOff>
    </xdr:from>
    <xdr:ext cx="599010" cy="259045"/>
    <xdr:sp macro="" textlink="">
      <xdr:nvSpPr>
        <xdr:cNvPr id="184" name="テキスト ボックス 183"/>
        <xdr:cNvSpPr txBox="1"/>
      </xdr:nvSpPr>
      <xdr:spPr>
        <a:xfrm>
          <a:off x="2608795" y="12830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154330</xdr:rowOff>
    </xdr:from>
    <xdr:to>
      <xdr:col>10</xdr:col>
      <xdr:colOff>114300</xdr:colOff>
      <xdr:row>77</xdr:row>
      <xdr:rowOff>158206</xdr:rowOff>
    </xdr:to>
    <xdr:cxnSp macro="">
      <xdr:nvCxnSpPr>
        <xdr:cNvPr id="185" name="直線コネクタ 184"/>
        <xdr:cNvCxnSpPr/>
      </xdr:nvCxnSpPr>
      <xdr:spPr>
        <a:xfrm>
          <a:off x="1130300" y="13355980"/>
          <a:ext cx="889000" cy="3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2446</xdr:rowOff>
    </xdr:from>
    <xdr:to>
      <xdr:col>10</xdr:col>
      <xdr:colOff>165100</xdr:colOff>
      <xdr:row>76</xdr:row>
      <xdr:rowOff>104046</xdr:rowOff>
    </xdr:to>
    <xdr:sp macro="" textlink="">
      <xdr:nvSpPr>
        <xdr:cNvPr id="186" name="フローチャート: 判断 185"/>
        <xdr:cNvSpPr/>
      </xdr:nvSpPr>
      <xdr:spPr>
        <a:xfrm>
          <a:off x="1968500" y="13032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120573</xdr:rowOff>
    </xdr:from>
    <xdr:ext cx="599010" cy="259045"/>
    <xdr:sp macro="" textlink="">
      <xdr:nvSpPr>
        <xdr:cNvPr id="187" name="テキスト ボックス 186"/>
        <xdr:cNvSpPr txBox="1"/>
      </xdr:nvSpPr>
      <xdr:spPr>
        <a:xfrm>
          <a:off x="1719795" y="12807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120577</xdr:rowOff>
    </xdr:from>
    <xdr:to>
      <xdr:col>6</xdr:col>
      <xdr:colOff>38100</xdr:colOff>
      <xdr:row>76</xdr:row>
      <xdr:rowOff>50727</xdr:rowOff>
    </xdr:to>
    <xdr:sp macro="" textlink="">
      <xdr:nvSpPr>
        <xdr:cNvPr id="188" name="フローチャート: 判断 187"/>
        <xdr:cNvSpPr/>
      </xdr:nvSpPr>
      <xdr:spPr>
        <a:xfrm>
          <a:off x="1079500" y="12979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67254</xdr:rowOff>
    </xdr:from>
    <xdr:ext cx="599010" cy="259045"/>
    <xdr:sp macro="" textlink="">
      <xdr:nvSpPr>
        <xdr:cNvPr id="189" name="テキスト ボックス 188"/>
        <xdr:cNvSpPr txBox="1"/>
      </xdr:nvSpPr>
      <xdr:spPr>
        <a:xfrm>
          <a:off x="830795" y="12754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33851</xdr:rowOff>
    </xdr:from>
    <xdr:to>
      <xdr:col>24</xdr:col>
      <xdr:colOff>114300</xdr:colOff>
      <xdr:row>77</xdr:row>
      <xdr:rowOff>135451</xdr:rowOff>
    </xdr:to>
    <xdr:sp macro="" textlink="">
      <xdr:nvSpPr>
        <xdr:cNvPr id="195" name="楕円 194"/>
        <xdr:cNvSpPr/>
      </xdr:nvSpPr>
      <xdr:spPr>
        <a:xfrm>
          <a:off x="4584700" y="13235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12278</xdr:rowOff>
    </xdr:from>
    <xdr:ext cx="599010" cy="259045"/>
    <xdr:sp macro="" textlink="">
      <xdr:nvSpPr>
        <xdr:cNvPr id="196" name="民生費該当値テキスト"/>
        <xdr:cNvSpPr txBox="1"/>
      </xdr:nvSpPr>
      <xdr:spPr>
        <a:xfrm>
          <a:off x="4686300" y="13213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86047</xdr:rowOff>
    </xdr:from>
    <xdr:to>
      <xdr:col>20</xdr:col>
      <xdr:colOff>38100</xdr:colOff>
      <xdr:row>78</xdr:row>
      <xdr:rowOff>16197</xdr:rowOff>
    </xdr:to>
    <xdr:sp macro="" textlink="">
      <xdr:nvSpPr>
        <xdr:cNvPr id="197" name="楕円 196"/>
        <xdr:cNvSpPr/>
      </xdr:nvSpPr>
      <xdr:spPr>
        <a:xfrm>
          <a:off x="3746500" y="13287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7324</xdr:rowOff>
    </xdr:from>
    <xdr:ext cx="599010" cy="259045"/>
    <xdr:sp macro="" textlink="">
      <xdr:nvSpPr>
        <xdr:cNvPr id="198" name="テキスト ボックス 197"/>
        <xdr:cNvSpPr txBox="1"/>
      </xdr:nvSpPr>
      <xdr:spPr>
        <a:xfrm>
          <a:off x="3497795" y="13380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111640</xdr:rowOff>
    </xdr:from>
    <xdr:to>
      <xdr:col>15</xdr:col>
      <xdr:colOff>101600</xdr:colOff>
      <xdr:row>78</xdr:row>
      <xdr:rowOff>41790</xdr:rowOff>
    </xdr:to>
    <xdr:sp macro="" textlink="">
      <xdr:nvSpPr>
        <xdr:cNvPr id="199" name="楕円 198"/>
        <xdr:cNvSpPr/>
      </xdr:nvSpPr>
      <xdr:spPr>
        <a:xfrm>
          <a:off x="2857500" y="1331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32917</xdr:rowOff>
    </xdr:from>
    <xdr:ext cx="599010" cy="259045"/>
    <xdr:sp macro="" textlink="">
      <xdr:nvSpPr>
        <xdr:cNvPr id="200" name="テキスト ボックス 199"/>
        <xdr:cNvSpPr txBox="1"/>
      </xdr:nvSpPr>
      <xdr:spPr>
        <a:xfrm>
          <a:off x="2608795" y="13406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107406</xdr:rowOff>
    </xdr:from>
    <xdr:to>
      <xdr:col>10</xdr:col>
      <xdr:colOff>165100</xdr:colOff>
      <xdr:row>78</xdr:row>
      <xdr:rowOff>37556</xdr:rowOff>
    </xdr:to>
    <xdr:sp macro="" textlink="">
      <xdr:nvSpPr>
        <xdr:cNvPr id="201" name="楕円 200"/>
        <xdr:cNvSpPr/>
      </xdr:nvSpPr>
      <xdr:spPr>
        <a:xfrm>
          <a:off x="1968500" y="13309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28683</xdr:rowOff>
    </xdr:from>
    <xdr:ext cx="599010" cy="259045"/>
    <xdr:sp macro="" textlink="">
      <xdr:nvSpPr>
        <xdr:cNvPr id="202" name="テキスト ボックス 201"/>
        <xdr:cNvSpPr txBox="1"/>
      </xdr:nvSpPr>
      <xdr:spPr>
        <a:xfrm>
          <a:off x="1719795" y="13401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103530</xdr:rowOff>
    </xdr:from>
    <xdr:to>
      <xdr:col>6</xdr:col>
      <xdr:colOff>38100</xdr:colOff>
      <xdr:row>78</xdr:row>
      <xdr:rowOff>33680</xdr:rowOff>
    </xdr:to>
    <xdr:sp macro="" textlink="">
      <xdr:nvSpPr>
        <xdr:cNvPr id="203" name="楕円 202"/>
        <xdr:cNvSpPr/>
      </xdr:nvSpPr>
      <xdr:spPr>
        <a:xfrm>
          <a:off x="1079500" y="1330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24807</xdr:rowOff>
    </xdr:from>
    <xdr:ext cx="599010" cy="259045"/>
    <xdr:sp macro="" textlink="">
      <xdr:nvSpPr>
        <xdr:cNvPr id="204" name="テキスト ボックス 203"/>
        <xdr:cNvSpPr txBox="1"/>
      </xdr:nvSpPr>
      <xdr:spPr>
        <a:xfrm>
          <a:off x="830795" y="13397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6" name="テキスト ボックス 215"/>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96822</xdr:rowOff>
    </xdr:from>
    <xdr:to>
      <xdr:col>24</xdr:col>
      <xdr:colOff>62865</xdr:colOff>
      <xdr:row>98</xdr:row>
      <xdr:rowOff>59858</xdr:rowOff>
    </xdr:to>
    <xdr:cxnSp macro="">
      <xdr:nvCxnSpPr>
        <xdr:cNvPr id="228" name="直線コネクタ 227"/>
        <xdr:cNvCxnSpPr/>
      </xdr:nvCxnSpPr>
      <xdr:spPr>
        <a:xfrm flipV="1">
          <a:off x="4633595" y="15698772"/>
          <a:ext cx="1270" cy="1163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63685</xdr:rowOff>
    </xdr:from>
    <xdr:ext cx="534377" cy="259045"/>
    <xdr:sp macro="" textlink="">
      <xdr:nvSpPr>
        <xdr:cNvPr id="229" name="衛生費最小値テキスト"/>
        <xdr:cNvSpPr txBox="1"/>
      </xdr:nvSpPr>
      <xdr:spPr>
        <a:xfrm>
          <a:off x="4686300" y="16865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59858</xdr:rowOff>
    </xdr:from>
    <xdr:to>
      <xdr:col>24</xdr:col>
      <xdr:colOff>152400</xdr:colOff>
      <xdr:row>98</xdr:row>
      <xdr:rowOff>59858</xdr:rowOff>
    </xdr:to>
    <xdr:cxnSp macro="">
      <xdr:nvCxnSpPr>
        <xdr:cNvPr id="230" name="直線コネクタ 229"/>
        <xdr:cNvCxnSpPr/>
      </xdr:nvCxnSpPr>
      <xdr:spPr>
        <a:xfrm>
          <a:off x="4546600" y="16861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43499</xdr:rowOff>
    </xdr:from>
    <xdr:ext cx="599010" cy="259045"/>
    <xdr:sp macro="" textlink="">
      <xdr:nvSpPr>
        <xdr:cNvPr id="231" name="衛生費最大値テキスト"/>
        <xdr:cNvSpPr txBox="1"/>
      </xdr:nvSpPr>
      <xdr:spPr>
        <a:xfrm>
          <a:off x="4686300" y="15473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173,127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96822</xdr:rowOff>
    </xdr:from>
    <xdr:to>
      <xdr:col>24</xdr:col>
      <xdr:colOff>152400</xdr:colOff>
      <xdr:row>91</xdr:row>
      <xdr:rowOff>96822</xdr:rowOff>
    </xdr:to>
    <xdr:cxnSp macro="">
      <xdr:nvCxnSpPr>
        <xdr:cNvPr id="232" name="直線コネクタ 231"/>
        <xdr:cNvCxnSpPr/>
      </xdr:nvCxnSpPr>
      <xdr:spPr>
        <a:xfrm>
          <a:off x="4546600" y="15698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70670</xdr:rowOff>
    </xdr:from>
    <xdr:to>
      <xdr:col>24</xdr:col>
      <xdr:colOff>63500</xdr:colOff>
      <xdr:row>97</xdr:row>
      <xdr:rowOff>71844</xdr:rowOff>
    </xdr:to>
    <xdr:cxnSp macro="">
      <xdr:nvCxnSpPr>
        <xdr:cNvPr id="233" name="直線コネクタ 232"/>
        <xdr:cNvCxnSpPr/>
      </xdr:nvCxnSpPr>
      <xdr:spPr>
        <a:xfrm flipV="1">
          <a:off x="3797300" y="16701320"/>
          <a:ext cx="838200" cy="1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28041</xdr:rowOff>
    </xdr:from>
    <xdr:ext cx="534377" cy="259045"/>
    <xdr:sp macro="" textlink="">
      <xdr:nvSpPr>
        <xdr:cNvPr id="234" name="衛生費平均値テキスト"/>
        <xdr:cNvSpPr txBox="1"/>
      </xdr:nvSpPr>
      <xdr:spPr>
        <a:xfrm>
          <a:off x="4686300" y="164872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5164</xdr:rowOff>
    </xdr:from>
    <xdr:to>
      <xdr:col>24</xdr:col>
      <xdr:colOff>114300</xdr:colOff>
      <xdr:row>97</xdr:row>
      <xdr:rowOff>106764</xdr:rowOff>
    </xdr:to>
    <xdr:sp macro="" textlink="">
      <xdr:nvSpPr>
        <xdr:cNvPr id="235" name="フローチャート: 判断 234"/>
        <xdr:cNvSpPr/>
      </xdr:nvSpPr>
      <xdr:spPr>
        <a:xfrm>
          <a:off x="4584700" y="1663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61511</xdr:rowOff>
    </xdr:from>
    <xdr:to>
      <xdr:col>19</xdr:col>
      <xdr:colOff>177800</xdr:colOff>
      <xdr:row>97</xdr:row>
      <xdr:rowOff>71844</xdr:rowOff>
    </xdr:to>
    <xdr:cxnSp macro="">
      <xdr:nvCxnSpPr>
        <xdr:cNvPr id="236" name="直線コネクタ 235"/>
        <xdr:cNvCxnSpPr/>
      </xdr:nvCxnSpPr>
      <xdr:spPr>
        <a:xfrm>
          <a:off x="2908300" y="16692161"/>
          <a:ext cx="889000" cy="10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44841</xdr:rowOff>
    </xdr:from>
    <xdr:to>
      <xdr:col>20</xdr:col>
      <xdr:colOff>38100</xdr:colOff>
      <xdr:row>97</xdr:row>
      <xdr:rowOff>146441</xdr:rowOff>
    </xdr:to>
    <xdr:sp macro="" textlink="">
      <xdr:nvSpPr>
        <xdr:cNvPr id="237" name="フローチャート: 判断 236"/>
        <xdr:cNvSpPr/>
      </xdr:nvSpPr>
      <xdr:spPr>
        <a:xfrm>
          <a:off x="3746500" y="1667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137568</xdr:rowOff>
    </xdr:from>
    <xdr:ext cx="534377" cy="259045"/>
    <xdr:sp macro="" textlink="">
      <xdr:nvSpPr>
        <xdr:cNvPr id="238" name="テキスト ボックス 237"/>
        <xdr:cNvSpPr txBox="1"/>
      </xdr:nvSpPr>
      <xdr:spPr>
        <a:xfrm>
          <a:off x="3530111" y="16768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41852</xdr:rowOff>
    </xdr:from>
    <xdr:to>
      <xdr:col>15</xdr:col>
      <xdr:colOff>50800</xdr:colOff>
      <xdr:row>97</xdr:row>
      <xdr:rowOff>61511</xdr:rowOff>
    </xdr:to>
    <xdr:cxnSp macro="">
      <xdr:nvCxnSpPr>
        <xdr:cNvPr id="239" name="直線コネクタ 238"/>
        <xdr:cNvCxnSpPr/>
      </xdr:nvCxnSpPr>
      <xdr:spPr>
        <a:xfrm>
          <a:off x="2019300" y="16672502"/>
          <a:ext cx="889000" cy="19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47789</xdr:rowOff>
    </xdr:from>
    <xdr:to>
      <xdr:col>15</xdr:col>
      <xdr:colOff>101600</xdr:colOff>
      <xdr:row>97</xdr:row>
      <xdr:rowOff>149389</xdr:rowOff>
    </xdr:to>
    <xdr:sp macro="" textlink="">
      <xdr:nvSpPr>
        <xdr:cNvPr id="240" name="フローチャート: 判断 239"/>
        <xdr:cNvSpPr/>
      </xdr:nvSpPr>
      <xdr:spPr>
        <a:xfrm>
          <a:off x="2857500" y="1667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140516</xdr:rowOff>
    </xdr:from>
    <xdr:ext cx="534377" cy="259045"/>
    <xdr:sp macro="" textlink="">
      <xdr:nvSpPr>
        <xdr:cNvPr id="241" name="テキスト ボックス 240"/>
        <xdr:cNvSpPr txBox="1"/>
      </xdr:nvSpPr>
      <xdr:spPr>
        <a:xfrm>
          <a:off x="2641111" y="16771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40602</xdr:rowOff>
    </xdr:from>
    <xdr:to>
      <xdr:col>10</xdr:col>
      <xdr:colOff>114300</xdr:colOff>
      <xdr:row>97</xdr:row>
      <xdr:rowOff>41852</xdr:rowOff>
    </xdr:to>
    <xdr:cxnSp macro="">
      <xdr:nvCxnSpPr>
        <xdr:cNvPr id="242" name="直線コネクタ 241"/>
        <xdr:cNvCxnSpPr/>
      </xdr:nvCxnSpPr>
      <xdr:spPr>
        <a:xfrm>
          <a:off x="1130300" y="16671252"/>
          <a:ext cx="889000" cy="1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65239</xdr:rowOff>
    </xdr:from>
    <xdr:to>
      <xdr:col>10</xdr:col>
      <xdr:colOff>165100</xdr:colOff>
      <xdr:row>97</xdr:row>
      <xdr:rowOff>166839</xdr:rowOff>
    </xdr:to>
    <xdr:sp macro="" textlink="">
      <xdr:nvSpPr>
        <xdr:cNvPr id="243" name="フローチャート: 判断 242"/>
        <xdr:cNvSpPr/>
      </xdr:nvSpPr>
      <xdr:spPr>
        <a:xfrm>
          <a:off x="1968500" y="16695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157966</xdr:rowOff>
    </xdr:from>
    <xdr:ext cx="534377" cy="259045"/>
    <xdr:sp macro="" textlink="">
      <xdr:nvSpPr>
        <xdr:cNvPr id="244" name="テキスト ボックス 243"/>
        <xdr:cNvSpPr txBox="1"/>
      </xdr:nvSpPr>
      <xdr:spPr>
        <a:xfrm>
          <a:off x="1752111" y="16788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62923</xdr:rowOff>
    </xdr:from>
    <xdr:to>
      <xdr:col>6</xdr:col>
      <xdr:colOff>38100</xdr:colOff>
      <xdr:row>97</xdr:row>
      <xdr:rowOff>164523</xdr:rowOff>
    </xdr:to>
    <xdr:sp macro="" textlink="">
      <xdr:nvSpPr>
        <xdr:cNvPr id="245" name="フローチャート: 判断 244"/>
        <xdr:cNvSpPr/>
      </xdr:nvSpPr>
      <xdr:spPr>
        <a:xfrm>
          <a:off x="1079500" y="1669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155650</xdr:rowOff>
    </xdr:from>
    <xdr:ext cx="534377" cy="259045"/>
    <xdr:sp macro="" textlink="">
      <xdr:nvSpPr>
        <xdr:cNvPr id="246" name="テキスト ボックス 245"/>
        <xdr:cNvSpPr txBox="1"/>
      </xdr:nvSpPr>
      <xdr:spPr>
        <a:xfrm>
          <a:off x="863111" y="16786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19870</xdr:rowOff>
    </xdr:from>
    <xdr:to>
      <xdr:col>24</xdr:col>
      <xdr:colOff>114300</xdr:colOff>
      <xdr:row>97</xdr:row>
      <xdr:rowOff>121470</xdr:rowOff>
    </xdr:to>
    <xdr:sp macro="" textlink="">
      <xdr:nvSpPr>
        <xdr:cNvPr id="252" name="楕円 251"/>
        <xdr:cNvSpPr/>
      </xdr:nvSpPr>
      <xdr:spPr>
        <a:xfrm>
          <a:off x="4584700" y="1665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169747</xdr:rowOff>
    </xdr:from>
    <xdr:ext cx="534377" cy="259045"/>
    <xdr:sp macro="" textlink="">
      <xdr:nvSpPr>
        <xdr:cNvPr id="253" name="衛生費該当値テキスト"/>
        <xdr:cNvSpPr txBox="1"/>
      </xdr:nvSpPr>
      <xdr:spPr>
        <a:xfrm>
          <a:off x="4686300" y="16628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21044</xdr:rowOff>
    </xdr:from>
    <xdr:to>
      <xdr:col>20</xdr:col>
      <xdr:colOff>38100</xdr:colOff>
      <xdr:row>97</xdr:row>
      <xdr:rowOff>122644</xdr:rowOff>
    </xdr:to>
    <xdr:sp macro="" textlink="">
      <xdr:nvSpPr>
        <xdr:cNvPr id="254" name="楕円 253"/>
        <xdr:cNvSpPr/>
      </xdr:nvSpPr>
      <xdr:spPr>
        <a:xfrm>
          <a:off x="3746500" y="16651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139171</xdr:rowOff>
    </xdr:from>
    <xdr:ext cx="534377" cy="259045"/>
    <xdr:sp macro="" textlink="">
      <xdr:nvSpPr>
        <xdr:cNvPr id="255" name="テキスト ボックス 254"/>
        <xdr:cNvSpPr txBox="1"/>
      </xdr:nvSpPr>
      <xdr:spPr>
        <a:xfrm>
          <a:off x="3530111" y="16426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10711</xdr:rowOff>
    </xdr:from>
    <xdr:to>
      <xdr:col>15</xdr:col>
      <xdr:colOff>101600</xdr:colOff>
      <xdr:row>97</xdr:row>
      <xdr:rowOff>112311</xdr:rowOff>
    </xdr:to>
    <xdr:sp macro="" textlink="">
      <xdr:nvSpPr>
        <xdr:cNvPr id="256" name="楕円 255"/>
        <xdr:cNvSpPr/>
      </xdr:nvSpPr>
      <xdr:spPr>
        <a:xfrm>
          <a:off x="2857500" y="16641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128838</xdr:rowOff>
    </xdr:from>
    <xdr:ext cx="534377" cy="259045"/>
    <xdr:sp macro="" textlink="">
      <xdr:nvSpPr>
        <xdr:cNvPr id="257" name="テキスト ボックス 256"/>
        <xdr:cNvSpPr txBox="1"/>
      </xdr:nvSpPr>
      <xdr:spPr>
        <a:xfrm>
          <a:off x="2641111" y="16416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162502</xdr:rowOff>
    </xdr:from>
    <xdr:to>
      <xdr:col>10</xdr:col>
      <xdr:colOff>165100</xdr:colOff>
      <xdr:row>97</xdr:row>
      <xdr:rowOff>92652</xdr:rowOff>
    </xdr:to>
    <xdr:sp macro="" textlink="">
      <xdr:nvSpPr>
        <xdr:cNvPr id="258" name="楕円 257"/>
        <xdr:cNvSpPr/>
      </xdr:nvSpPr>
      <xdr:spPr>
        <a:xfrm>
          <a:off x="1968500" y="16621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109179</xdr:rowOff>
    </xdr:from>
    <xdr:ext cx="534377" cy="259045"/>
    <xdr:sp macro="" textlink="">
      <xdr:nvSpPr>
        <xdr:cNvPr id="259" name="テキスト ボックス 258"/>
        <xdr:cNvSpPr txBox="1"/>
      </xdr:nvSpPr>
      <xdr:spPr>
        <a:xfrm>
          <a:off x="1752111" y="16396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161252</xdr:rowOff>
    </xdr:from>
    <xdr:to>
      <xdr:col>6</xdr:col>
      <xdr:colOff>38100</xdr:colOff>
      <xdr:row>97</xdr:row>
      <xdr:rowOff>91402</xdr:rowOff>
    </xdr:to>
    <xdr:sp macro="" textlink="">
      <xdr:nvSpPr>
        <xdr:cNvPr id="260" name="楕円 259"/>
        <xdr:cNvSpPr/>
      </xdr:nvSpPr>
      <xdr:spPr>
        <a:xfrm>
          <a:off x="1079500" y="16620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107929</xdr:rowOff>
    </xdr:from>
    <xdr:ext cx="534377" cy="259045"/>
    <xdr:sp macro="" textlink="">
      <xdr:nvSpPr>
        <xdr:cNvPr id="261" name="テキスト ボックス 260"/>
        <xdr:cNvSpPr txBox="1"/>
      </xdr:nvSpPr>
      <xdr:spPr>
        <a:xfrm>
          <a:off x="863111" y="16395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25400</xdr:rowOff>
    </xdr:from>
    <xdr:to>
      <xdr:col>59</xdr:col>
      <xdr:colOff>50800</xdr:colOff>
      <xdr:row>38</xdr:row>
      <xdr:rowOff>25400</xdr:rowOff>
    </xdr:to>
    <xdr:cxnSp macro="">
      <xdr:nvCxnSpPr>
        <xdr:cNvPr id="272" name="直線コネクタ 271"/>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54627</xdr:rowOff>
    </xdr:from>
    <xdr:ext cx="248786" cy="259045"/>
    <xdr:sp macro="" textlink="">
      <xdr:nvSpPr>
        <xdr:cNvPr id="273" name="テキスト ボックス 272"/>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5" name="テキスト ボックス 274"/>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6" name="直線コネクタ 275"/>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111777</xdr:rowOff>
    </xdr:from>
    <xdr:ext cx="531299" cy="259045"/>
    <xdr:sp macro="" textlink="">
      <xdr:nvSpPr>
        <xdr:cNvPr id="277" name="テキスト ボックス 276"/>
        <xdr:cNvSpPr txBox="1"/>
      </xdr:nvSpPr>
      <xdr:spPr>
        <a:xfrm>
          <a:off x="6072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9" name="テキスト ボックス 27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64776</xdr:rowOff>
    </xdr:from>
    <xdr:to>
      <xdr:col>54</xdr:col>
      <xdr:colOff>189865</xdr:colOff>
      <xdr:row>38</xdr:row>
      <xdr:rowOff>25400</xdr:rowOff>
    </xdr:to>
    <xdr:cxnSp macro="">
      <xdr:nvCxnSpPr>
        <xdr:cNvPr id="281" name="直線コネクタ 280"/>
        <xdr:cNvCxnSpPr/>
      </xdr:nvCxnSpPr>
      <xdr:spPr>
        <a:xfrm flipV="1">
          <a:off x="10475595" y="5379726"/>
          <a:ext cx="1270" cy="1160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29227</xdr:rowOff>
    </xdr:from>
    <xdr:ext cx="249299" cy="259045"/>
    <xdr:sp macro="" textlink="">
      <xdr:nvSpPr>
        <xdr:cNvPr id="282" name="労働費最小値テキスト"/>
        <xdr:cNvSpPr txBox="1"/>
      </xdr:nvSpPr>
      <xdr:spPr>
        <a:xfrm>
          <a:off x="10528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25400</xdr:rowOff>
    </xdr:from>
    <xdr:to>
      <xdr:col>55</xdr:col>
      <xdr:colOff>88900</xdr:colOff>
      <xdr:row>38</xdr:row>
      <xdr:rowOff>25400</xdr:rowOff>
    </xdr:to>
    <xdr:cxnSp macro="">
      <xdr:nvCxnSpPr>
        <xdr:cNvPr id="283" name="直線コネクタ 282"/>
        <xdr:cNvCxnSpPr/>
      </xdr:nvCxnSpPr>
      <xdr:spPr>
        <a:xfrm>
          <a:off x="10388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11453</xdr:rowOff>
    </xdr:from>
    <xdr:ext cx="534377" cy="259045"/>
    <xdr:sp macro="" textlink="">
      <xdr:nvSpPr>
        <xdr:cNvPr id="284" name="労働費最大値テキスト"/>
        <xdr:cNvSpPr txBox="1"/>
      </xdr:nvSpPr>
      <xdr:spPr>
        <a:xfrm>
          <a:off x="10528300" y="5154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64776</xdr:rowOff>
    </xdr:from>
    <xdr:to>
      <xdr:col>55</xdr:col>
      <xdr:colOff>88900</xdr:colOff>
      <xdr:row>31</xdr:row>
      <xdr:rowOff>64776</xdr:rowOff>
    </xdr:to>
    <xdr:cxnSp macro="">
      <xdr:nvCxnSpPr>
        <xdr:cNvPr id="285" name="直線コネクタ 284"/>
        <xdr:cNvCxnSpPr/>
      </xdr:nvCxnSpPr>
      <xdr:spPr>
        <a:xfrm>
          <a:off x="10388600" y="5379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20999</xdr:rowOff>
    </xdr:from>
    <xdr:to>
      <xdr:col>55</xdr:col>
      <xdr:colOff>0</xdr:colOff>
      <xdr:row>38</xdr:row>
      <xdr:rowOff>25400</xdr:rowOff>
    </xdr:to>
    <xdr:cxnSp macro="">
      <xdr:nvCxnSpPr>
        <xdr:cNvPr id="286" name="直線コネクタ 285"/>
        <xdr:cNvCxnSpPr/>
      </xdr:nvCxnSpPr>
      <xdr:spPr>
        <a:xfrm>
          <a:off x="9639300" y="6536099"/>
          <a:ext cx="838200" cy="4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98289</xdr:rowOff>
    </xdr:from>
    <xdr:ext cx="469744" cy="259045"/>
    <xdr:sp macro="" textlink="">
      <xdr:nvSpPr>
        <xdr:cNvPr id="287" name="労働費平均値テキスト"/>
        <xdr:cNvSpPr txBox="1"/>
      </xdr:nvSpPr>
      <xdr:spPr>
        <a:xfrm>
          <a:off x="10528300" y="62704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75412</xdr:rowOff>
    </xdr:from>
    <xdr:to>
      <xdr:col>55</xdr:col>
      <xdr:colOff>50800</xdr:colOff>
      <xdr:row>38</xdr:row>
      <xdr:rowOff>5562</xdr:rowOff>
    </xdr:to>
    <xdr:sp macro="" textlink="">
      <xdr:nvSpPr>
        <xdr:cNvPr id="288" name="フローチャート: 判断 287"/>
        <xdr:cNvSpPr/>
      </xdr:nvSpPr>
      <xdr:spPr>
        <a:xfrm>
          <a:off x="10426700" y="6419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12941</xdr:rowOff>
    </xdr:from>
    <xdr:to>
      <xdr:col>50</xdr:col>
      <xdr:colOff>114300</xdr:colOff>
      <xdr:row>38</xdr:row>
      <xdr:rowOff>20999</xdr:rowOff>
    </xdr:to>
    <xdr:cxnSp macro="">
      <xdr:nvCxnSpPr>
        <xdr:cNvPr id="289" name="直線コネクタ 288"/>
        <xdr:cNvCxnSpPr/>
      </xdr:nvCxnSpPr>
      <xdr:spPr>
        <a:xfrm>
          <a:off x="8750300" y="6528041"/>
          <a:ext cx="889000" cy="8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68097</xdr:rowOff>
    </xdr:from>
    <xdr:to>
      <xdr:col>50</xdr:col>
      <xdr:colOff>165100</xdr:colOff>
      <xdr:row>37</xdr:row>
      <xdr:rowOff>169697</xdr:rowOff>
    </xdr:to>
    <xdr:sp macro="" textlink="">
      <xdr:nvSpPr>
        <xdr:cNvPr id="290" name="フローチャート: 判断 289"/>
        <xdr:cNvSpPr/>
      </xdr:nvSpPr>
      <xdr:spPr>
        <a:xfrm>
          <a:off x="9588500" y="641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14774</xdr:rowOff>
    </xdr:from>
    <xdr:ext cx="469744" cy="259045"/>
    <xdr:sp macro="" textlink="">
      <xdr:nvSpPr>
        <xdr:cNvPr id="291" name="テキスト ボックス 290"/>
        <xdr:cNvSpPr txBox="1"/>
      </xdr:nvSpPr>
      <xdr:spPr>
        <a:xfrm>
          <a:off x="9404428" y="6186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12941</xdr:rowOff>
    </xdr:from>
    <xdr:to>
      <xdr:col>45</xdr:col>
      <xdr:colOff>177800</xdr:colOff>
      <xdr:row>38</xdr:row>
      <xdr:rowOff>12941</xdr:rowOff>
    </xdr:to>
    <xdr:cxnSp macro="">
      <xdr:nvCxnSpPr>
        <xdr:cNvPr id="292" name="直線コネクタ 291"/>
        <xdr:cNvCxnSpPr/>
      </xdr:nvCxnSpPr>
      <xdr:spPr>
        <a:xfrm>
          <a:off x="7861300" y="652804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63811</xdr:rowOff>
    </xdr:from>
    <xdr:to>
      <xdr:col>46</xdr:col>
      <xdr:colOff>38100</xdr:colOff>
      <xdr:row>37</xdr:row>
      <xdr:rowOff>165412</xdr:rowOff>
    </xdr:to>
    <xdr:sp macro="" textlink="">
      <xdr:nvSpPr>
        <xdr:cNvPr id="293" name="フローチャート: 判断 292"/>
        <xdr:cNvSpPr/>
      </xdr:nvSpPr>
      <xdr:spPr>
        <a:xfrm>
          <a:off x="8699500" y="640746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10488</xdr:rowOff>
    </xdr:from>
    <xdr:ext cx="469744" cy="259045"/>
    <xdr:sp macro="" textlink="">
      <xdr:nvSpPr>
        <xdr:cNvPr id="294" name="テキスト ボックス 293"/>
        <xdr:cNvSpPr txBox="1"/>
      </xdr:nvSpPr>
      <xdr:spPr>
        <a:xfrm>
          <a:off x="8515428" y="6182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12941</xdr:rowOff>
    </xdr:from>
    <xdr:to>
      <xdr:col>41</xdr:col>
      <xdr:colOff>50800</xdr:colOff>
      <xdr:row>38</xdr:row>
      <xdr:rowOff>12941</xdr:rowOff>
    </xdr:to>
    <xdr:cxnSp macro="">
      <xdr:nvCxnSpPr>
        <xdr:cNvPr id="295" name="直線コネクタ 294"/>
        <xdr:cNvCxnSpPr/>
      </xdr:nvCxnSpPr>
      <xdr:spPr>
        <a:xfrm>
          <a:off x="6972300" y="652804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62611</xdr:rowOff>
    </xdr:from>
    <xdr:to>
      <xdr:col>41</xdr:col>
      <xdr:colOff>101600</xdr:colOff>
      <xdr:row>37</xdr:row>
      <xdr:rowOff>164211</xdr:rowOff>
    </xdr:to>
    <xdr:sp macro="" textlink="">
      <xdr:nvSpPr>
        <xdr:cNvPr id="296" name="フローチャート: 判断 295"/>
        <xdr:cNvSpPr/>
      </xdr:nvSpPr>
      <xdr:spPr>
        <a:xfrm>
          <a:off x="7810500" y="640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9288</xdr:rowOff>
    </xdr:from>
    <xdr:ext cx="469744" cy="259045"/>
    <xdr:sp macro="" textlink="">
      <xdr:nvSpPr>
        <xdr:cNvPr id="297" name="テキスト ボックス 296"/>
        <xdr:cNvSpPr txBox="1"/>
      </xdr:nvSpPr>
      <xdr:spPr>
        <a:xfrm>
          <a:off x="7626428" y="618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55296</xdr:rowOff>
    </xdr:from>
    <xdr:to>
      <xdr:col>36</xdr:col>
      <xdr:colOff>165100</xdr:colOff>
      <xdr:row>37</xdr:row>
      <xdr:rowOff>156896</xdr:rowOff>
    </xdr:to>
    <xdr:sp macro="" textlink="">
      <xdr:nvSpPr>
        <xdr:cNvPr id="298" name="フローチャート: 判断 297"/>
        <xdr:cNvSpPr/>
      </xdr:nvSpPr>
      <xdr:spPr>
        <a:xfrm>
          <a:off x="6921500" y="6398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1973</xdr:rowOff>
    </xdr:from>
    <xdr:ext cx="469744" cy="259045"/>
    <xdr:sp macro="" textlink="">
      <xdr:nvSpPr>
        <xdr:cNvPr id="299" name="テキスト ボックス 298"/>
        <xdr:cNvSpPr txBox="1"/>
      </xdr:nvSpPr>
      <xdr:spPr>
        <a:xfrm>
          <a:off x="6737428" y="6174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146050</xdr:rowOff>
    </xdr:from>
    <xdr:to>
      <xdr:col>55</xdr:col>
      <xdr:colOff>50800</xdr:colOff>
      <xdr:row>38</xdr:row>
      <xdr:rowOff>76200</xdr:rowOff>
    </xdr:to>
    <xdr:sp macro="" textlink="">
      <xdr:nvSpPr>
        <xdr:cNvPr id="305" name="楕円 304"/>
        <xdr:cNvSpPr/>
      </xdr:nvSpPr>
      <xdr:spPr>
        <a:xfrm>
          <a:off x="10426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60977</xdr:rowOff>
    </xdr:from>
    <xdr:ext cx="249299" cy="259045"/>
    <xdr:sp macro="" textlink="">
      <xdr:nvSpPr>
        <xdr:cNvPr id="306" name="労働費該当値テキスト"/>
        <xdr:cNvSpPr txBox="1"/>
      </xdr:nvSpPr>
      <xdr:spPr>
        <a:xfrm>
          <a:off x="10528300" y="6404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141649</xdr:rowOff>
    </xdr:from>
    <xdr:to>
      <xdr:col>50</xdr:col>
      <xdr:colOff>165100</xdr:colOff>
      <xdr:row>38</xdr:row>
      <xdr:rowOff>71799</xdr:rowOff>
    </xdr:to>
    <xdr:sp macro="" textlink="">
      <xdr:nvSpPr>
        <xdr:cNvPr id="307" name="楕円 306"/>
        <xdr:cNvSpPr/>
      </xdr:nvSpPr>
      <xdr:spPr>
        <a:xfrm>
          <a:off x="9588500" y="6485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38</xdr:row>
      <xdr:rowOff>62926</xdr:rowOff>
    </xdr:from>
    <xdr:ext cx="313932" cy="259045"/>
    <xdr:sp macro="" textlink="">
      <xdr:nvSpPr>
        <xdr:cNvPr id="308" name="テキスト ボックス 307"/>
        <xdr:cNvSpPr txBox="1"/>
      </xdr:nvSpPr>
      <xdr:spPr>
        <a:xfrm>
          <a:off x="9482333" y="65780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133591</xdr:rowOff>
    </xdr:from>
    <xdr:to>
      <xdr:col>46</xdr:col>
      <xdr:colOff>38100</xdr:colOff>
      <xdr:row>38</xdr:row>
      <xdr:rowOff>63742</xdr:rowOff>
    </xdr:to>
    <xdr:sp macro="" textlink="">
      <xdr:nvSpPr>
        <xdr:cNvPr id="309" name="楕円 308"/>
        <xdr:cNvSpPr/>
      </xdr:nvSpPr>
      <xdr:spPr>
        <a:xfrm>
          <a:off x="8699500" y="647724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54868</xdr:rowOff>
    </xdr:from>
    <xdr:ext cx="378565" cy="259045"/>
    <xdr:sp macro="" textlink="">
      <xdr:nvSpPr>
        <xdr:cNvPr id="310" name="テキスト ボックス 309"/>
        <xdr:cNvSpPr txBox="1"/>
      </xdr:nvSpPr>
      <xdr:spPr>
        <a:xfrm>
          <a:off x="8561017" y="65699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133591</xdr:rowOff>
    </xdr:from>
    <xdr:to>
      <xdr:col>41</xdr:col>
      <xdr:colOff>101600</xdr:colOff>
      <xdr:row>38</xdr:row>
      <xdr:rowOff>63742</xdr:rowOff>
    </xdr:to>
    <xdr:sp macro="" textlink="">
      <xdr:nvSpPr>
        <xdr:cNvPr id="311" name="楕円 310"/>
        <xdr:cNvSpPr/>
      </xdr:nvSpPr>
      <xdr:spPr>
        <a:xfrm>
          <a:off x="7810500" y="647724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54868</xdr:rowOff>
    </xdr:from>
    <xdr:ext cx="378565" cy="259045"/>
    <xdr:sp macro="" textlink="">
      <xdr:nvSpPr>
        <xdr:cNvPr id="312" name="テキスト ボックス 311"/>
        <xdr:cNvSpPr txBox="1"/>
      </xdr:nvSpPr>
      <xdr:spPr>
        <a:xfrm>
          <a:off x="7672017" y="65699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133591</xdr:rowOff>
    </xdr:from>
    <xdr:to>
      <xdr:col>36</xdr:col>
      <xdr:colOff>165100</xdr:colOff>
      <xdr:row>38</xdr:row>
      <xdr:rowOff>63742</xdr:rowOff>
    </xdr:to>
    <xdr:sp macro="" textlink="">
      <xdr:nvSpPr>
        <xdr:cNvPr id="313" name="楕円 312"/>
        <xdr:cNvSpPr/>
      </xdr:nvSpPr>
      <xdr:spPr>
        <a:xfrm>
          <a:off x="6921500" y="647724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54868</xdr:rowOff>
    </xdr:from>
    <xdr:ext cx="378565" cy="259045"/>
    <xdr:sp macro="" textlink="">
      <xdr:nvSpPr>
        <xdr:cNvPr id="314" name="テキスト ボックス 313"/>
        <xdr:cNvSpPr txBox="1"/>
      </xdr:nvSpPr>
      <xdr:spPr>
        <a:xfrm>
          <a:off x="6783017" y="65699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5" name="直線コネクタ 32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6" name="テキスト ボックス 32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7" name="直線コネクタ 32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28" name="テキスト ボックス 327"/>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9" name="直線コネクタ 32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0" name="テキスト ボックス 329"/>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1" name="直線コネクタ 33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2" name="テキスト ボックス 331"/>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4" name="テキスト ボックス 33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110677</xdr:rowOff>
    </xdr:from>
    <xdr:to>
      <xdr:col>54</xdr:col>
      <xdr:colOff>189865</xdr:colOff>
      <xdr:row>58</xdr:row>
      <xdr:rowOff>134826</xdr:rowOff>
    </xdr:to>
    <xdr:cxnSp macro="">
      <xdr:nvCxnSpPr>
        <xdr:cNvPr id="336" name="直線コネクタ 335"/>
        <xdr:cNvCxnSpPr/>
      </xdr:nvCxnSpPr>
      <xdr:spPr>
        <a:xfrm flipV="1">
          <a:off x="10475595" y="8683177"/>
          <a:ext cx="1270" cy="13957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138653</xdr:rowOff>
    </xdr:from>
    <xdr:ext cx="378565" cy="259045"/>
    <xdr:sp macro="" textlink="">
      <xdr:nvSpPr>
        <xdr:cNvPr id="337" name="農林水産業費最小値テキスト"/>
        <xdr:cNvSpPr txBox="1"/>
      </xdr:nvSpPr>
      <xdr:spPr>
        <a:xfrm>
          <a:off x="10528300" y="10082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134826</xdr:rowOff>
    </xdr:from>
    <xdr:to>
      <xdr:col>55</xdr:col>
      <xdr:colOff>88900</xdr:colOff>
      <xdr:row>58</xdr:row>
      <xdr:rowOff>134826</xdr:rowOff>
    </xdr:to>
    <xdr:cxnSp macro="">
      <xdr:nvCxnSpPr>
        <xdr:cNvPr id="338" name="直線コネクタ 337"/>
        <xdr:cNvCxnSpPr/>
      </xdr:nvCxnSpPr>
      <xdr:spPr>
        <a:xfrm>
          <a:off x="10388600" y="10078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57354</xdr:rowOff>
    </xdr:from>
    <xdr:ext cx="599010" cy="259045"/>
    <xdr:sp macro="" textlink="">
      <xdr:nvSpPr>
        <xdr:cNvPr id="339" name="農林水産業費最大値テキスト"/>
        <xdr:cNvSpPr txBox="1"/>
      </xdr:nvSpPr>
      <xdr:spPr>
        <a:xfrm>
          <a:off x="10528300" y="8458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153,174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110677</xdr:rowOff>
    </xdr:from>
    <xdr:to>
      <xdr:col>55</xdr:col>
      <xdr:colOff>88900</xdr:colOff>
      <xdr:row>50</xdr:row>
      <xdr:rowOff>110677</xdr:rowOff>
    </xdr:to>
    <xdr:cxnSp macro="">
      <xdr:nvCxnSpPr>
        <xdr:cNvPr id="340" name="直線コネクタ 339"/>
        <xdr:cNvCxnSpPr/>
      </xdr:nvCxnSpPr>
      <xdr:spPr>
        <a:xfrm>
          <a:off x="10388600" y="8683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83373</xdr:rowOff>
    </xdr:from>
    <xdr:to>
      <xdr:col>55</xdr:col>
      <xdr:colOff>0</xdr:colOff>
      <xdr:row>58</xdr:row>
      <xdr:rowOff>88466</xdr:rowOff>
    </xdr:to>
    <xdr:cxnSp macro="">
      <xdr:nvCxnSpPr>
        <xdr:cNvPr id="341" name="直線コネクタ 340"/>
        <xdr:cNvCxnSpPr/>
      </xdr:nvCxnSpPr>
      <xdr:spPr>
        <a:xfrm>
          <a:off x="9639300" y="10027473"/>
          <a:ext cx="838200" cy="5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166952</xdr:rowOff>
    </xdr:from>
    <xdr:ext cx="534377" cy="259045"/>
    <xdr:sp macro="" textlink="">
      <xdr:nvSpPr>
        <xdr:cNvPr id="342" name="農林水産業費平均値テキスト"/>
        <xdr:cNvSpPr txBox="1"/>
      </xdr:nvSpPr>
      <xdr:spPr>
        <a:xfrm>
          <a:off x="10528300" y="9768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144075</xdr:rowOff>
    </xdr:from>
    <xdr:to>
      <xdr:col>55</xdr:col>
      <xdr:colOff>50800</xdr:colOff>
      <xdr:row>58</xdr:row>
      <xdr:rowOff>74225</xdr:rowOff>
    </xdr:to>
    <xdr:sp macro="" textlink="">
      <xdr:nvSpPr>
        <xdr:cNvPr id="343" name="フローチャート: 判断 342"/>
        <xdr:cNvSpPr/>
      </xdr:nvSpPr>
      <xdr:spPr>
        <a:xfrm>
          <a:off x="10426700" y="991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83373</xdr:rowOff>
    </xdr:from>
    <xdr:to>
      <xdr:col>50</xdr:col>
      <xdr:colOff>114300</xdr:colOff>
      <xdr:row>58</xdr:row>
      <xdr:rowOff>88576</xdr:rowOff>
    </xdr:to>
    <xdr:cxnSp macro="">
      <xdr:nvCxnSpPr>
        <xdr:cNvPr id="344" name="直線コネクタ 343"/>
        <xdr:cNvCxnSpPr/>
      </xdr:nvCxnSpPr>
      <xdr:spPr>
        <a:xfrm flipV="1">
          <a:off x="8750300" y="10027473"/>
          <a:ext cx="889000" cy="5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136339</xdr:rowOff>
    </xdr:from>
    <xdr:to>
      <xdr:col>50</xdr:col>
      <xdr:colOff>165100</xdr:colOff>
      <xdr:row>58</xdr:row>
      <xdr:rowOff>66489</xdr:rowOff>
    </xdr:to>
    <xdr:sp macro="" textlink="">
      <xdr:nvSpPr>
        <xdr:cNvPr id="345" name="フローチャート: 判断 344"/>
        <xdr:cNvSpPr/>
      </xdr:nvSpPr>
      <xdr:spPr>
        <a:xfrm>
          <a:off x="9588500" y="9908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83016</xdr:rowOff>
    </xdr:from>
    <xdr:ext cx="534377" cy="259045"/>
    <xdr:sp macro="" textlink="">
      <xdr:nvSpPr>
        <xdr:cNvPr id="346" name="テキスト ボックス 345"/>
        <xdr:cNvSpPr txBox="1"/>
      </xdr:nvSpPr>
      <xdr:spPr>
        <a:xfrm>
          <a:off x="9372111" y="9684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86537</xdr:rowOff>
    </xdr:from>
    <xdr:to>
      <xdr:col>45</xdr:col>
      <xdr:colOff>177800</xdr:colOff>
      <xdr:row>58</xdr:row>
      <xdr:rowOff>88576</xdr:rowOff>
    </xdr:to>
    <xdr:cxnSp macro="">
      <xdr:nvCxnSpPr>
        <xdr:cNvPr id="347" name="直線コネクタ 346"/>
        <xdr:cNvCxnSpPr/>
      </xdr:nvCxnSpPr>
      <xdr:spPr>
        <a:xfrm>
          <a:off x="7861300" y="10030637"/>
          <a:ext cx="889000" cy="2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143463</xdr:rowOff>
    </xdr:from>
    <xdr:to>
      <xdr:col>46</xdr:col>
      <xdr:colOff>38100</xdr:colOff>
      <xdr:row>58</xdr:row>
      <xdr:rowOff>73613</xdr:rowOff>
    </xdr:to>
    <xdr:sp macro="" textlink="">
      <xdr:nvSpPr>
        <xdr:cNvPr id="348" name="フローチャート: 判断 347"/>
        <xdr:cNvSpPr/>
      </xdr:nvSpPr>
      <xdr:spPr>
        <a:xfrm>
          <a:off x="8699500" y="9916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90140</xdr:rowOff>
    </xdr:from>
    <xdr:ext cx="534377" cy="259045"/>
    <xdr:sp macro="" textlink="">
      <xdr:nvSpPr>
        <xdr:cNvPr id="349" name="テキスト ボックス 348"/>
        <xdr:cNvSpPr txBox="1"/>
      </xdr:nvSpPr>
      <xdr:spPr>
        <a:xfrm>
          <a:off x="8483111" y="9691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86089</xdr:rowOff>
    </xdr:from>
    <xdr:to>
      <xdr:col>41</xdr:col>
      <xdr:colOff>50800</xdr:colOff>
      <xdr:row>58</xdr:row>
      <xdr:rowOff>86537</xdr:rowOff>
    </xdr:to>
    <xdr:cxnSp macro="">
      <xdr:nvCxnSpPr>
        <xdr:cNvPr id="350" name="直線コネクタ 349"/>
        <xdr:cNvCxnSpPr/>
      </xdr:nvCxnSpPr>
      <xdr:spPr>
        <a:xfrm>
          <a:off x="6972300" y="10030189"/>
          <a:ext cx="889000" cy="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145455</xdr:rowOff>
    </xdr:from>
    <xdr:to>
      <xdr:col>41</xdr:col>
      <xdr:colOff>101600</xdr:colOff>
      <xdr:row>58</xdr:row>
      <xdr:rowOff>75605</xdr:rowOff>
    </xdr:to>
    <xdr:sp macro="" textlink="">
      <xdr:nvSpPr>
        <xdr:cNvPr id="351" name="フローチャート: 判断 350"/>
        <xdr:cNvSpPr/>
      </xdr:nvSpPr>
      <xdr:spPr>
        <a:xfrm>
          <a:off x="7810500" y="991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92132</xdr:rowOff>
    </xdr:from>
    <xdr:ext cx="534377" cy="259045"/>
    <xdr:sp macro="" textlink="">
      <xdr:nvSpPr>
        <xdr:cNvPr id="352" name="テキスト ボックス 351"/>
        <xdr:cNvSpPr txBox="1"/>
      </xdr:nvSpPr>
      <xdr:spPr>
        <a:xfrm>
          <a:off x="7594111" y="9693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142786</xdr:rowOff>
    </xdr:from>
    <xdr:to>
      <xdr:col>36</xdr:col>
      <xdr:colOff>165100</xdr:colOff>
      <xdr:row>58</xdr:row>
      <xdr:rowOff>72936</xdr:rowOff>
    </xdr:to>
    <xdr:sp macro="" textlink="">
      <xdr:nvSpPr>
        <xdr:cNvPr id="353" name="フローチャート: 判断 352"/>
        <xdr:cNvSpPr/>
      </xdr:nvSpPr>
      <xdr:spPr>
        <a:xfrm>
          <a:off x="6921500" y="991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89463</xdr:rowOff>
    </xdr:from>
    <xdr:ext cx="534377" cy="259045"/>
    <xdr:sp macro="" textlink="">
      <xdr:nvSpPr>
        <xdr:cNvPr id="354" name="テキスト ボックス 353"/>
        <xdr:cNvSpPr txBox="1"/>
      </xdr:nvSpPr>
      <xdr:spPr>
        <a:xfrm>
          <a:off x="6705111" y="9690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37666</xdr:rowOff>
    </xdr:from>
    <xdr:to>
      <xdr:col>55</xdr:col>
      <xdr:colOff>50800</xdr:colOff>
      <xdr:row>58</xdr:row>
      <xdr:rowOff>139266</xdr:rowOff>
    </xdr:to>
    <xdr:sp macro="" textlink="">
      <xdr:nvSpPr>
        <xdr:cNvPr id="360" name="楕円 359"/>
        <xdr:cNvSpPr/>
      </xdr:nvSpPr>
      <xdr:spPr>
        <a:xfrm>
          <a:off x="10426700" y="9981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124043</xdr:rowOff>
    </xdr:from>
    <xdr:ext cx="469744" cy="259045"/>
    <xdr:sp macro="" textlink="">
      <xdr:nvSpPr>
        <xdr:cNvPr id="361" name="農林水産業費該当値テキスト"/>
        <xdr:cNvSpPr txBox="1"/>
      </xdr:nvSpPr>
      <xdr:spPr>
        <a:xfrm>
          <a:off x="10528300" y="9896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32573</xdr:rowOff>
    </xdr:from>
    <xdr:to>
      <xdr:col>50</xdr:col>
      <xdr:colOff>165100</xdr:colOff>
      <xdr:row>58</xdr:row>
      <xdr:rowOff>134173</xdr:rowOff>
    </xdr:to>
    <xdr:sp macro="" textlink="">
      <xdr:nvSpPr>
        <xdr:cNvPr id="362" name="楕円 361"/>
        <xdr:cNvSpPr/>
      </xdr:nvSpPr>
      <xdr:spPr>
        <a:xfrm>
          <a:off x="9588500" y="9976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125300</xdr:rowOff>
    </xdr:from>
    <xdr:ext cx="469744" cy="259045"/>
    <xdr:sp macro="" textlink="">
      <xdr:nvSpPr>
        <xdr:cNvPr id="363" name="テキスト ボックス 362"/>
        <xdr:cNvSpPr txBox="1"/>
      </xdr:nvSpPr>
      <xdr:spPr>
        <a:xfrm>
          <a:off x="9404428" y="10069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37776</xdr:rowOff>
    </xdr:from>
    <xdr:to>
      <xdr:col>46</xdr:col>
      <xdr:colOff>38100</xdr:colOff>
      <xdr:row>58</xdr:row>
      <xdr:rowOff>139376</xdr:rowOff>
    </xdr:to>
    <xdr:sp macro="" textlink="">
      <xdr:nvSpPr>
        <xdr:cNvPr id="364" name="楕円 363"/>
        <xdr:cNvSpPr/>
      </xdr:nvSpPr>
      <xdr:spPr>
        <a:xfrm>
          <a:off x="8699500" y="9981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130503</xdr:rowOff>
    </xdr:from>
    <xdr:ext cx="469744" cy="259045"/>
    <xdr:sp macro="" textlink="">
      <xdr:nvSpPr>
        <xdr:cNvPr id="365" name="テキスト ボックス 364"/>
        <xdr:cNvSpPr txBox="1"/>
      </xdr:nvSpPr>
      <xdr:spPr>
        <a:xfrm>
          <a:off x="8515428" y="10074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35737</xdr:rowOff>
    </xdr:from>
    <xdr:to>
      <xdr:col>41</xdr:col>
      <xdr:colOff>101600</xdr:colOff>
      <xdr:row>58</xdr:row>
      <xdr:rowOff>137337</xdr:rowOff>
    </xdr:to>
    <xdr:sp macro="" textlink="">
      <xdr:nvSpPr>
        <xdr:cNvPr id="366" name="楕円 365"/>
        <xdr:cNvSpPr/>
      </xdr:nvSpPr>
      <xdr:spPr>
        <a:xfrm>
          <a:off x="7810500" y="9979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128464</xdr:rowOff>
    </xdr:from>
    <xdr:ext cx="469744" cy="259045"/>
    <xdr:sp macro="" textlink="">
      <xdr:nvSpPr>
        <xdr:cNvPr id="367" name="テキスト ボックス 366"/>
        <xdr:cNvSpPr txBox="1"/>
      </xdr:nvSpPr>
      <xdr:spPr>
        <a:xfrm>
          <a:off x="7626428" y="10072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35289</xdr:rowOff>
    </xdr:from>
    <xdr:to>
      <xdr:col>36</xdr:col>
      <xdr:colOff>165100</xdr:colOff>
      <xdr:row>58</xdr:row>
      <xdr:rowOff>136889</xdr:rowOff>
    </xdr:to>
    <xdr:sp macro="" textlink="">
      <xdr:nvSpPr>
        <xdr:cNvPr id="368" name="楕円 367"/>
        <xdr:cNvSpPr/>
      </xdr:nvSpPr>
      <xdr:spPr>
        <a:xfrm>
          <a:off x="6921500" y="9979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128016</xdr:rowOff>
    </xdr:from>
    <xdr:ext cx="469744" cy="259045"/>
    <xdr:sp macro="" textlink="">
      <xdr:nvSpPr>
        <xdr:cNvPr id="369" name="テキスト ボックス 368"/>
        <xdr:cNvSpPr txBox="1"/>
      </xdr:nvSpPr>
      <xdr:spPr>
        <a:xfrm>
          <a:off x="6737428" y="10072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0" name="直線コネクタ 37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1" name="テキスト ボックス 38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2" name="直線コネクタ 38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3" name="テキスト ボックス 38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4" name="直線コネクタ 38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5" name="テキスト ボックス 384"/>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6" name="直線コネクタ 38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87" name="テキスト ボックス 386"/>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89" name="テキスト ボックス 38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90780</xdr:rowOff>
    </xdr:from>
    <xdr:to>
      <xdr:col>54</xdr:col>
      <xdr:colOff>189865</xdr:colOff>
      <xdr:row>78</xdr:row>
      <xdr:rowOff>97867</xdr:rowOff>
    </xdr:to>
    <xdr:cxnSp macro="">
      <xdr:nvCxnSpPr>
        <xdr:cNvPr id="391" name="直線コネクタ 390"/>
        <xdr:cNvCxnSpPr/>
      </xdr:nvCxnSpPr>
      <xdr:spPr>
        <a:xfrm flipV="1">
          <a:off x="10475595" y="12092280"/>
          <a:ext cx="1270" cy="1378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101694</xdr:rowOff>
    </xdr:from>
    <xdr:ext cx="469744" cy="259045"/>
    <xdr:sp macro="" textlink="">
      <xdr:nvSpPr>
        <xdr:cNvPr id="392" name="商工費最小値テキスト"/>
        <xdr:cNvSpPr txBox="1"/>
      </xdr:nvSpPr>
      <xdr:spPr>
        <a:xfrm>
          <a:off x="10528300" y="13474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97867</xdr:rowOff>
    </xdr:from>
    <xdr:to>
      <xdr:col>55</xdr:col>
      <xdr:colOff>88900</xdr:colOff>
      <xdr:row>78</xdr:row>
      <xdr:rowOff>97867</xdr:rowOff>
    </xdr:to>
    <xdr:cxnSp macro="">
      <xdr:nvCxnSpPr>
        <xdr:cNvPr id="393" name="直線コネクタ 392"/>
        <xdr:cNvCxnSpPr/>
      </xdr:nvCxnSpPr>
      <xdr:spPr>
        <a:xfrm>
          <a:off x="10388600" y="13470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37457</xdr:rowOff>
    </xdr:from>
    <xdr:ext cx="534377" cy="259045"/>
    <xdr:sp macro="" textlink="">
      <xdr:nvSpPr>
        <xdr:cNvPr id="394" name="商工費最大値テキスト"/>
        <xdr:cNvSpPr txBox="1"/>
      </xdr:nvSpPr>
      <xdr:spPr>
        <a:xfrm>
          <a:off x="10528300" y="11867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62,140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90780</xdr:rowOff>
    </xdr:from>
    <xdr:to>
      <xdr:col>55</xdr:col>
      <xdr:colOff>88900</xdr:colOff>
      <xdr:row>70</xdr:row>
      <xdr:rowOff>90780</xdr:rowOff>
    </xdr:to>
    <xdr:cxnSp macro="">
      <xdr:nvCxnSpPr>
        <xdr:cNvPr id="395" name="直線コネクタ 394"/>
        <xdr:cNvCxnSpPr/>
      </xdr:nvCxnSpPr>
      <xdr:spPr>
        <a:xfrm>
          <a:off x="10388600" y="12092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125276</xdr:rowOff>
    </xdr:from>
    <xdr:to>
      <xdr:col>55</xdr:col>
      <xdr:colOff>0</xdr:colOff>
      <xdr:row>78</xdr:row>
      <xdr:rowOff>20051</xdr:rowOff>
    </xdr:to>
    <xdr:cxnSp macro="">
      <xdr:nvCxnSpPr>
        <xdr:cNvPr id="396" name="直線コネクタ 395"/>
        <xdr:cNvCxnSpPr/>
      </xdr:nvCxnSpPr>
      <xdr:spPr>
        <a:xfrm flipV="1">
          <a:off x="9639300" y="13326926"/>
          <a:ext cx="838200" cy="66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23972</xdr:rowOff>
    </xdr:from>
    <xdr:ext cx="534377" cy="259045"/>
    <xdr:sp macro="" textlink="">
      <xdr:nvSpPr>
        <xdr:cNvPr id="397" name="商工費平均値テキスト"/>
        <xdr:cNvSpPr txBox="1"/>
      </xdr:nvSpPr>
      <xdr:spPr>
        <a:xfrm>
          <a:off x="10528300" y="12882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1095</xdr:rowOff>
    </xdr:from>
    <xdr:to>
      <xdr:col>55</xdr:col>
      <xdr:colOff>50800</xdr:colOff>
      <xdr:row>76</xdr:row>
      <xdr:rowOff>102695</xdr:rowOff>
    </xdr:to>
    <xdr:sp macro="" textlink="">
      <xdr:nvSpPr>
        <xdr:cNvPr id="398" name="フローチャート: 判断 397"/>
        <xdr:cNvSpPr/>
      </xdr:nvSpPr>
      <xdr:spPr>
        <a:xfrm>
          <a:off x="10426700" y="1303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20051</xdr:rowOff>
    </xdr:from>
    <xdr:to>
      <xdr:col>50</xdr:col>
      <xdr:colOff>114300</xdr:colOff>
      <xdr:row>78</xdr:row>
      <xdr:rowOff>74847</xdr:rowOff>
    </xdr:to>
    <xdr:cxnSp macro="">
      <xdr:nvCxnSpPr>
        <xdr:cNvPr id="399" name="直線コネクタ 398"/>
        <xdr:cNvCxnSpPr/>
      </xdr:nvCxnSpPr>
      <xdr:spPr>
        <a:xfrm flipV="1">
          <a:off x="8750300" y="13393151"/>
          <a:ext cx="889000" cy="54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152177</xdr:rowOff>
    </xdr:from>
    <xdr:to>
      <xdr:col>50</xdr:col>
      <xdr:colOff>165100</xdr:colOff>
      <xdr:row>77</xdr:row>
      <xdr:rowOff>82327</xdr:rowOff>
    </xdr:to>
    <xdr:sp macro="" textlink="">
      <xdr:nvSpPr>
        <xdr:cNvPr id="400" name="フローチャート: 判断 399"/>
        <xdr:cNvSpPr/>
      </xdr:nvSpPr>
      <xdr:spPr>
        <a:xfrm>
          <a:off x="9588500" y="13182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98854</xdr:rowOff>
    </xdr:from>
    <xdr:ext cx="534377" cy="259045"/>
    <xdr:sp macro="" textlink="">
      <xdr:nvSpPr>
        <xdr:cNvPr id="401" name="テキスト ボックス 400"/>
        <xdr:cNvSpPr txBox="1"/>
      </xdr:nvSpPr>
      <xdr:spPr>
        <a:xfrm>
          <a:off x="9372111" y="12957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74847</xdr:rowOff>
    </xdr:from>
    <xdr:to>
      <xdr:col>45</xdr:col>
      <xdr:colOff>177800</xdr:colOff>
      <xdr:row>78</xdr:row>
      <xdr:rowOff>77429</xdr:rowOff>
    </xdr:to>
    <xdr:cxnSp macro="">
      <xdr:nvCxnSpPr>
        <xdr:cNvPr id="402" name="直線コネクタ 401"/>
        <xdr:cNvCxnSpPr/>
      </xdr:nvCxnSpPr>
      <xdr:spPr>
        <a:xfrm flipV="1">
          <a:off x="7861300" y="13447947"/>
          <a:ext cx="889000" cy="2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167287</xdr:rowOff>
    </xdr:from>
    <xdr:to>
      <xdr:col>46</xdr:col>
      <xdr:colOff>38100</xdr:colOff>
      <xdr:row>77</xdr:row>
      <xdr:rowOff>97437</xdr:rowOff>
    </xdr:to>
    <xdr:sp macro="" textlink="">
      <xdr:nvSpPr>
        <xdr:cNvPr id="403" name="フローチャート: 判断 402"/>
        <xdr:cNvSpPr/>
      </xdr:nvSpPr>
      <xdr:spPr>
        <a:xfrm>
          <a:off x="8699500" y="1319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113964</xdr:rowOff>
    </xdr:from>
    <xdr:ext cx="534377" cy="259045"/>
    <xdr:sp macro="" textlink="">
      <xdr:nvSpPr>
        <xdr:cNvPr id="404" name="テキスト ボックス 403"/>
        <xdr:cNvSpPr txBox="1"/>
      </xdr:nvSpPr>
      <xdr:spPr>
        <a:xfrm>
          <a:off x="8483111" y="1297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77429</xdr:rowOff>
    </xdr:from>
    <xdr:to>
      <xdr:col>41</xdr:col>
      <xdr:colOff>50800</xdr:colOff>
      <xdr:row>78</xdr:row>
      <xdr:rowOff>81795</xdr:rowOff>
    </xdr:to>
    <xdr:cxnSp macro="">
      <xdr:nvCxnSpPr>
        <xdr:cNvPr id="405" name="直線コネクタ 404"/>
        <xdr:cNvCxnSpPr/>
      </xdr:nvCxnSpPr>
      <xdr:spPr>
        <a:xfrm flipV="1">
          <a:off x="6972300" y="13450529"/>
          <a:ext cx="889000" cy="4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156063</xdr:rowOff>
    </xdr:from>
    <xdr:to>
      <xdr:col>41</xdr:col>
      <xdr:colOff>101600</xdr:colOff>
      <xdr:row>77</xdr:row>
      <xdr:rowOff>86213</xdr:rowOff>
    </xdr:to>
    <xdr:sp macro="" textlink="">
      <xdr:nvSpPr>
        <xdr:cNvPr id="406" name="フローチャート: 判断 405"/>
        <xdr:cNvSpPr/>
      </xdr:nvSpPr>
      <xdr:spPr>
        <a:xfrm>
          <a:off x="7810500" y="1318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102740</xdr:rowOff>
    </xdr:from>
    <xdr:ext cx="534377" cy="259045"/>
    <xdr:sp macro="" textlink="">
      <xdr:nvSpPr>
        <xdr:cNvPr id="407" name="テキスト ボックス 406"/>
        <xdr:cNvSpPr txBox="1"/>
      </xdr:nvSpPr>
      <xdr:spPr>
        <a:xfrm>
          <a:off x="7594111" y="1296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137020</xdr:rowOff>
    </xdr:from>
    <xdr:to>
      <xdr:col>36</xdr:col>
      <xdr:colOff>165100</xdr:colOff>
      <xdr:row>77</xdr:row>
      <xdr:rowOff>67170</xdr:rowOff>
    </xdr:to>
    <xdr:sp macro="" textlink="">
      <xdr:nvSpPr>
        <xdr:cNvPr id="408" name="フローチャート: 判断 407"/>
        <xdr:cNvSpPr/>
      </xdr:nvSpPr>
      <xdr:spPr>
        <a:xfrm>
          <a:off x="6921500" y="1316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83697</xdr:rowOff>
    </xdr:from>
    <xdr:ext cx="534377" cy="259045"/>
    <xdr:sp macro="" textlink="">
      <xdr:nvSpPr>
        <xdr:cNvPr id="409" name="テキスト ボックス 408"/>
        <xdr:cNvSpPr txBox="1"/>
      </xdr:nvSpPr>
      <xdr:spPr>
        <a:xfrm>
          <a:off x="6705111" y="12942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74476</xdr:rowOff>
    </xdr:from>
    <xdr:to>
      <xdr:col>55</xdr:col>
      <xdr:colOff>50800</xdr:colOff>
      <xdr:row>78</xdr:row>
      <xdr:rowOff>4626</xdr:rowOff>
    </xdr:to>
    <xdr:sp macro="" textlink="">
      <xdr:nvSpPr>
        <xdr:cNvPr id="415" name="楕円 414"/>
        <xdr:cNvSpPr/>
      </xdr:nvSpPr>
      <xdr:spPr>
        <a:xfrm>
          <a:off x="10426700" y="13276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52903</xdr:rowOff>
    </xdr:from>
    <xdr:ext cx="469744" cy="259045"/>
    <xdr:sp macro="" textlink="">
      <xdr:nvSpPr>
        <xdr:cNvPr id="416" name="商工費該当値テキスト"/>
        <xdr:cNvSpPr txBox="1"/>
      </xdr:nvSpPr>
      <xdr:spPr>
        <a:xfrm>
          <a:off x="10528300" y="13254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140701</xdr:rowOff>
    </xdr:from>
    <xdr:to>
      <xdr:col>50</xdr:col>
      <xdr:colOff>165100</xdr:colOff>
      <xdr:row>78</xdr:row>
      <xdr:rowOff>70851</xdr:rowOff>
    </xdr:to>
    <xdr:sp macro="" textlink="">
      <xdr:nvSpPr>
        <xdr:cNvPr id="417" name="楕円 416"/>
        <xdr:cNvSpPr/>
      </xdr:nvSpPr>
      <xdr:spPr>
        <a:xfrm>
          <a:off x="9588500" y="13342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61978</xdr:rowOff>
    </xdr:from>
    <xdr:ext cx="469744" cy="259045"/>
    <xdr:sp macro="" textlink="">
      <xdr:nvSpPr>
        <xdr:cNvPr id="418" name="テキスト ボックス 417"/>
        <xdr:cNvSpPr txBox="1"/>
      </xdr:nvSpPr>
      <xdr:spPr>
        <a:xfrm>
          <a:off x="9404428" y="13435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24047</xdr:rowOff>
    </xdr:from>
    <xdr:to>
      <xdr:col>46</xdr:col>
      <xdr:colOff>38100</xdr:colOff>
      <xdr:row>78</xdr:row>
      <xdr:rowOff>125647</xdr:rowOff>
    </xdr:to>
    <xdr:sp macro="" textlink="">
      <xdr:nvSpPr>
        <xdr:cNvPr id="419" name="楕円 418"/>
        <xdr:cNvSpPr/>
      </xdr:nvSpPr>
      <xdr:spPr>
        <a:xfrm>
          <a:off x="8699500" y="13397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116774</xdr:rowOff>
    </xdr:from>
    <xdr:ext cx="469744" cy="259045"/>
    <xdr:sp macro="" textlink="">
      <xdr:nvSpPr>
        <xdr:cNvPr id="420" name="テキスト ボックス 419"/>
        <xdr:cNvSpPr txBox="1"/>
      </xdr:nvSpPr>
      <xdr:spPr>
        <a:xfrm>
          <a:off x="8515428" y="13489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26629</xdr:rowOff>
    </xdr:from>
    <xdr:to>
      <xdr:col>41</xdr:col>
      <xdr:colOff>101600</xdr:colOff>
      <xdr:row>78</xdr:row>
      <xdr:rowOff>128229</xdr:rowOff>
    </xdr:to>
    <xdr:sp macro="" textlink="">
      <xdr:nvSpPr>
        <xdr:cNvPr id="421" name="楕円 420"/>
        <xdr:cNvSpPr/>
      </xdr:nvSpPr>
      <xdr:spPr>
        <a:xfrm>
          <a:off x="7810500" y="1339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119356</xdr:rowOff>
    </xdr:from>
    <xdr:ext cx="469744" cy="259045"/>
    <xdr:sp macro="" textlink="">
      <xdr:nvSpPr>
        <xdr:cNvPr id="422" name="テキスト ボックス 421"/>
        <xdr:cNvSpPr txBox="1"/>
      </xdr:nvSpPr>
      <xdr:spPr>
        <a:xfrm>
          <a:off x="7626428" y="13492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30995</xdr:rowOff>
    </xdr:from>
    <xdr:to>
      <xdr:col>36</xdr:col>
      <xdr:colOff>165100</xdr:colOff>
      <xdr:row>78</xdr:row>
      <xdr:rowOff>132595</xdr:rowOff>
    </xdr:to>
    <xdr:sp macro="" textlink="">
      <xdr:nvSpPr>
        <xdr:cNvPr id="423" name="楕円 422"/>
        <xdr:cNvSpPr/>
      </xdr:nvSpPr>
      <xdr:spPr>
        <a:xfrm>
          <a:off x="6921500" y="13404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123722</xdr:rowOff>
    </xdr:from>
    <xdr:ext cx="469744" cy="259045"/>
    <xdr:sp macro="" textlink="">
      <xdr:nvSpPr>
        <xdr:cNvPr id="424" name="テキスト ボックス 423"/>
        <xdr:cNvSpPr txBox="1"/>
      </xdr:nvSpPr>
      <xdr:spPr>
        <a:xfrm>
          <a:off x="6737428" y="13496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5" name="直線コネクタ 43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6" name="テキスト ボックス 43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7" name="直線コネクタ 43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38" name="テキスト ボックス 437"/>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0" name="テキスト ボックス 43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1" name="直線コネクタ 44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2" name="テキスト ボックス 441"/>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3" name="直線コネクタ 44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4" name="テキスト ボックス 44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83888</xdr:rowOff>
    </xdr:from>
    <xdr:to>
      <xdr:col>54</xdr:col>
      <xdr:colOff>189865</xdr:colOff>
      <xdr:row>98</xdr:row>
      <xdr:rowOff>145171</xdr:rowOff>
    </xdr:to>
    <xdr:cxnSp macro="">
      <xdr:nvCxnSpPr>
        <xdr:cNvPr id="448" name="直線コネクタ 447"/>
        <xdr:cNvCxnSpPr/>
      </xdr:nvCxnSpPr>
      <xdr:spPr>
        <a:xfrm flipV="1">
          <a:off x="10475595" y="15514388"/>
          <a:ext cx="1270" cy="1432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148998</xdr:rowOff>
    </xdr:from>
    <xdr:ext cx="534377" cy="259045"/>
    <xdr:sp macro="" textlink="">
      <xdr:nvSpPr>
        <xdr:cNvPr id="449" name="土木費最小値テキスト"/>
        <xdr:cNvSpPr txBox="1"/>
      </xdr:nvSpPr>
      <xdr:spPr>
        <a:xfrm>
          <a:off x="10528300" y="16951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145171</xdr:rowOff>
    </xdr:from>
    <xdr:to>
      <xdr:col>55</xdr:col>
      <xdr:colOff>88900</xdr:colOff>
      <xdr:row>98</xdr:row>
      <xdr:rowOff>145171</xdr:rowOff>
    </xdr:to>
    <xdr:cxnSp macro="">
      <xdr:nvCxnSpPr>
        <xdr:cNvPr id="450" name="直線コネクタ 449"/>
        <xdr:cNvCxnSpPr/>
      </xdr:nvCxnSpPr>
      <xdr:spPr>
        <a:xfrm>
          <a:off x="10388600" y="1694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30565</xdr:rowOff>
    </xdr:from>
    <xdr:ext cx="599010" cy="259045"/>
    <xdr:sp macro="" textlink="">
      <xdr:nvSpPr>
        <xdr:cNvPr id="451" name="土木費最大値テキスト"/>
        <xdr:cNvSpPr txBox="1"/>
      </xdr:nvSpPr>
      <xdr:spPr>
        <a:xfrm>
          <a:off x="10528300" y="15289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394,649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83888</xdr:rowOff>
    </xdr:from>
    <xdr:to>
      <xdr:col>55</xdr:col>
      <xdr:colOff>88900</xdr:colOff>
      <xdr:row>90</xdr:row>
      <xdr:rowOff>83888</xdr:rowOff>
    </xdr:to>
    <xdr:cxnSp macro="">
      <xdr:nvCxnSpPr>
        <xdr:cNvPr id="452" name="直線コネクタ 451"/>
        <xdr:cNvCxnSpPr/>
      </xdr:nvCxnSpPr>
      <xdr:spPr>
        <a:xfrm>
          <a:off x="10388600" y="15514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91416</xdr:rowOff>
    </xdr:from>
    <xdr:to>
      <xdr:col>55</xdr:col>
      <xdr:colOff>0</xdr:colOff>
      <xdr:row>98</xdr:row>
      <xdr:rowOff>96906</xdr:rowOff>
    </xdr:to>
    <xdr:cxnSp macro="">
      <xdr:nvCxnSpPr>
        <xdr:cNvPr id="453" name="直線コネクタ 452"/>
        <xdr:cNvCxnSpPr/>
      </xdr:nvCxnSpPr>
      <xdr:spPr>
        <a:xfrm>
          <a:off x="9639300" y="16893516"/>
          <a:ext cx="838200" cy="5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17270</xdr:rowOff>
    </xdr:from>
    <xdr:ext cx="534377" cy="259045"/>
    <xdr:sp macro="" textlink="">
      <xdr:nvSpPr>
        <xdr:cNvPr id="454" name="土木費平均値テキスト"/>
        <xdr:cNvSpPr txBox="1"/>
      </xdr:nvSpPr>
      <xdr:spPr>
        <a:xfrm>
          <a:off x="10528300" y="166479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165843</xdr:rowOff>
    </xdr:from>
    <xdr:to>
      <xdr:col>55</xdr:col>
      <xdr:colOff>50800</xdr:colOff>
      <xdr:row>98</xdr:row>
      <xdr:rowOff>95993</xdr:rowOff>
    </xdr:to>
    <xdr:sp macro="" textlink="">
      <xdr:nvSpPr>
        <xdr:cNvPr id="455" name="フローチャート: 判断 454"/>
        <xdr:cNvSpPr/>
      </xdr:nvSpPr>
      <xdr:spPr>
        <a:xfrm>
          <a:off x="10426700" y="16796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76724</xdr:rowOff>
    </xdr:from>
    <xdr:to>
      <xdr:col>50</xdr:col>
      <xdr:colOff>114300</xdr:colOff>
      <xdr:row>98</xdr:row>
      <xdr:rowOff>91416</xdr:rowOff>
    </xdr:to>
    <xdr:cxnSp macro="">
      <xdr:nvCxnSpPr>
        <xdr:cNvPr id="456" name="直線コネクタ 455"/>
        <xdr:cNvCxnSpPr/>
      </xdr:nvCxnSpPr>
      <xdr:spPr>
        <a:xfrm>
          <a:off x="8750300" y="16878824"/>
          <a:ext cx="889000" cy="14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168952</xdr:rowOff>
    </xdr:from>
    <xdr:to>
      <xdr:col>50</xdr:col>
      <xdr:colOff>165100</xdr:colOff>
      <xdr:row>98</xdr:row>
      <xdr:rowOff>99102</xdr:rowOff>
    </xdr:to>
    <xdr:sp macro="" textlink="">
      <xdr:nvSpPr>
        <xdr:cNvPr id="457" name="フローチャート: 判断 456"/>
        <xdr:cNvSpPr/>
      </xdr:nvSpPr>
      <xdr:spPr>
        <a:xfrm>
          <a:off x="9588500" y="1679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115629</xdr:rowOff>
    </xdr:from>
    <xdr:ext cx="534377" cy="259045"/>
    <xdr:sp macro="" textlink="">
      <xdr:nvSpPr>
        <xdr:cNvPr id="458" name="テキスト ボックス 457"/>
        <xdr:cNvSpPr txBox="1"/>
      </xdr:nvSpPr>
      <xdr:spPr>
        <a:xfrm>
          <a:off x="9372111" y="16574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76724</xdr:rowOff>
    </xdr:from>
    <xdr:to>
      <xdr:col>45</xdr:col>
      <xdr:colOff>177800</xdr:colOff>
      <xdr:row>98</xdr:row>
      <xdr:rowOff>89080</xdr:rowOff>
    </xdr:to>
    <xdr:cxnSp macro="">
      <xdr:nvCxnSpPr>
        <xdr:cNvPr id="459" name="直線コネクタ 458"/>
        <xdr:cNvCxnSpPr/>
      </xdr:nvCxnSpPr>
      <xdr:spPr>
        <a:xfrm flipV="1">
          <a:off x="7861300" y="16878824"/>
          <a:ext cx="889000" cy="12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170590</xdr:rowOff>
    </xdr:from>
    <xdr:to>
      <xdr:col>46</xdr:col>
      <xdr:colOff>38100</xdr:colOff>
      <xdr:row>98</xdr:row>
      <xdr:rowOff>100740</xdr:rowOff>
    </xdr:to>
    <xdr:sp macro="" textlink="">
      <xdr:nvSpPr>
        <xdr:cNvPr id="460" name="フローチャート: 判断 459"/>
        <xdr:cNvSpPr/>
      </xdr:nvSpPr>
      <xdr:spPr>
        <a:xfrm>
          <a:off x="8699500" y="1680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117267</xdr:rowOff>
    </xdr:from>
    <xdr:ext cx="534377" cy="259045"/>
    <xdr:sp macro="" textlink="">
      <xdr:nvSpPr>
        <xdr:cNvPr id="461" name="テキスト ボックス 460"/>
        <xdr:cNvSpPr txBox="1"/>
      </xdr:nvSpPr>
      <xdr:spPr>
        <a:xfrm>
          <a:off x="8483111" y="16576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89080</xdr:rowOff>
    </xdr:from>
    <xdr:to>
      <xdr:col>41</xdr:col>
      <xdr:colOff>50800</xdr:colOff>
      <xdr:row>98</xdr:row>
      <xdr:rowOff>89453</xdr:rowOff>
    </xdr:to>
    <xdr:cxnSp macro="">
      <xdr:nvCxnSpPr>
        <xdr:cNvPr id="462" name="直線コネクタ 461"/>
        <xdr:cNvCxnSpPr/>
      </xdr:nvCxnSpPr>
      <xdr:spPr>
        <a:xfrm flipV="1">
          <a:off x="6972300" y="16891180"/>
          <a:ext cx="889000" cy="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166002</xdr:rowOff>
    </xdr:from>
    <xdr:to>
      <xdr:col>41</xdr:col>
      <xdr:colOff>101600</xdr:colOff>
      <xdr:row>98</xdr:row>
      <xdr:rowOff>96152</xdr:rowOff>
    </xdr:to>
    <xdr:sp macro="" textlink="">
      <xdr:nvSpPr>
        <xdr:cNvPr id="463" name="フローチャート: 判断 462"/>
        <xdr:cNvSpPr/>
      </xdr:nvSpPr>
      <xdr:spPr>
        <a:xfrm>
          <a:off x="7810500" y="1679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112679</xdr:rowOff>
    </xdr:from>
    <xdr:ext cx="534377" cy="259045"/>
    <xdr:sp macro="" textlink="">
      <xdr:nvSpPr>
        <xdr:cNvPr id="464" name="テキスト ボックス 463"/>
        <xdr:cNvSpPr txBox="1"/>
      </xdr:nvSpPr>
      <xdr:spPr>
        <a:xfrm>
          <a:off x="7594111" y="16571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166334</xdr:rowOff>
    </xdr:from>
    <xdr:to>
      <xdr:col>36</xdr:col>
      <xdr:colOff>165100</xdr:colOff>
      <xdr:row>98</xdr:row>
      <xdr:rowOff>96484</xdr:rowOff>
    </xdr:to>
    <xdr:sp macro="" textlink="">
      <xdr:nvSpPr>
        <xdr:cNvPr id="465" name="フローチャート: 判断 464"/>
        <xdr:cNvSpPr/>
      </xdr:nvSpPr>
      <xdr:spPr>
        <a:xfrm>
          <a:off x="6921500" y="1679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113011</xdr:rowOff>
    </xdr:from>
    <xdr:ext cx="534377" cy="259045"/>
    <xdr:sp macro="" textlink="">
      <xdr:nvSpPr>
        <xdr:cNvPr id="466" name="テキスト ボックス 465"/>
        <xdr:cNvSpPr txBox="1"/>
      </xdr:nvSpPr>
      <xdr:spPr>
        <a:xfrm>
          <a:off x="6705111" y="16572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46106</xdr:rowOff>
    </xdr:from>
    <xdr:to>
      <xdr:col>55</xdr:col>
      <xdr:colOff>50800</xdr:colOff>
      <xdr:row>98</xdr:row>
      <xdr:rowOff>147706</xdr:rowOff>
    </xdr:to>
    <xdr:sp macro="" textlink="">
      <xdr:nvSpPr>
        <xdr:cNvPr id="472" name="楕円 471"/>
        <xdr:cNvSpPr/>
      </xdr:nvSpPr>
      <xdr:spPr>
        <a:xfrm>
          <a:off x="10426700" y="16848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144270</xdr:rowOff>
    </xdr:from>
    <xdr:ext cx="534377" cy="259045"/>
    <xdr:sp macro="" textlink="">
      <xdr:nvSpPr>
        <xdr:cNvPr id="473" name="土木費該当値テキスト"/>
        <xdr:cNvSpPr txBox="1"/>
      </xdr:nvSpPr>
      <xdr:spPr>
        <a:xfrm>
          <a:off x="10528300" y="16774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40616</xdr:rowOff>
    </xdr:from>
    <xdr:to>
      <xdr:col>50</xdr:col>
      <xdr:colOff>165100</xdr:colOff>
      <xdr:row>98</xdr:row>
      <xdr:rowOff>142216</xdr:rowOff>
    </xdr:to>
    <xdr:sp macro="" textlink="">
      <xdr:nvSpPr>
        <xdr:cNvPr id="474" name="楕円 473"/>
        <xdr:cNvSpPr/>
      </xdr:nvSpPr>
      <xdr:spPr>
        <a:xfrm>
          <a:off x="9588500" y="1684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133343</xdr:rowOff>
    </xdr:from>
    <xdr:ext cx="534377" cy="259045"/>
    <xdr:sp macro="" textlink="">
      <xdr:nvSpPr>
        <xdr:cNvPr id="475" name="テキスト ボックス 474"/>
        <xdr:cNvSpPr txBox="1"/>
      </xdr:nvSpPr>
      <xdr:spPr>
        <a:xfrm>
          <a:off x="9372111" y="16935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25924</xdr:rowOff>
    </xdr:from>
    <xdr:to>
      <xdr:col>46</xdr:col>
      <xdr:colOff>38100</xdr:colOff>
      <xdr:row>98</xdr:row>
      <xdr:rowOff>127524</xdr:rowOff>
    </xdr:to>
    <xdr:sp macro="" textlink="">
      <xdr:nvSpPr>
        <xdr:cNvPr id="476" name="楕円 475"/>
        <xdr:cNvSpPr/>
      </xdr:nvSpPr>
      <xdr:spPr>
        <a:xfrm>
          <a:off x="8699500" y="16828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118651</xdr:rowOff>
    </xdr:from>
    <xdr:ext cx="534377" cy="259045"/>
    <xdr:sp macro="" textlink="">
      <xdr:nvSpPr>
        <xdr:cNvPr id="477" name="テキスト ボックス 476"/>
        <xdr:cNvSpPr txBox="1"/>
      </xdr:nvSpPr>
      <xdr:spPr>
        <a:xfrm>
          <a:off x="8483111" y="16920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38280</xdr:rowOff>
    </xdr:from>
    <xdr:to>
      <xdr:col>41</xdr:col>
      <xdr:colOff>101600</xdr:colOff>
      <xdr:row>98</xdr:row>
      <xdr:rowOff>139880</xdr:rowOff>
    </xdr:to>
    <xdr:sp macro="" textlink="">
      <xdr:nvSpPr>
        <xdr:cNvPr id="478" name="楕円 477"/>
        <xdr:cNvSpPr/>
      </xdr:nvSpPr>
      <xdr:spPr>
        <a:xfrm>
          <a:off x="7810500" y="16840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131007</xdr:rowOff>
    </xdr:from>
    <xdr:ext cx="534377" cy="259045"/>
    <xdr:sp macro="" textlink="">
      <xdr:nvSpPr>
        <xdr:cNvPr id="479" name="テキスト ボックス 478"/>
        <xdr:cNvSpPr txBox="1"/>
      </xdr:nvSpPr>
      <xdr:spPr>
        <a:xfrm>
          <a:off x="7594111" y="16933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38653</xdr:rowOff>
    </xdr:from>
    <xdr:to>
      <xdr:col>36</xdr:col>
      <xdr:colOff>165100</xdr:colOff>
      <xdr:row>98</xdr:row>
      <xdr:rowOff>140253</xdr:rowOff>
    </xdr:to>
    <xdr:sp macro="" textlink="">
      <xdr:nvSpPr>
        <xdr:cNvPr id="480" name="楕円 479"/>
        <xdr:cNvSpPr/>
      </xdr:nvSpPr>
      <xdr:spPr>
        <a:xfrm>
          <a:off x="6921500" y="16840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131380</xdr:rowOff>
    </xdr:from>
    <xdr:ext cx="534377" cy="259045"/>
    <xdr:sp macro="" textlink="">
      <xdr:nvSpPr>
        <xdr:cNvPr id="481" name="テキスト ボックス 480"/>
        <xdr:cNvSpPr txBox="1"/>
      </xdr:nvSpPr>
      <xdr:spPr>
        <a:xfrm>
          <a:off x="6705111" y="16933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2" name="テキスト ボックス 49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3" name="直線コネクタ 492"/>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4" name="テキスト ボックス 493"/>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5" name="直線コネクタ 494"/>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6" name="テキスト ボックス 495"/>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7" name="直線コネクタ 496"/>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8" name="テキスト ボックス 497"/>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9" name="直線コネクタ 498"/>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0" name="テキスト ボックス 499"/>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2" name="テキスト ボックス 50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52512</xdr:rowOff>
    </xdr:from>
    <xdr:to>
      <xdr:col>85</xdr:col>
      <xdr:colOff>126364</xdr:colOff>
      <xdr:row>38</xdr:row>
      <xdr:rowOff>171247</xdr:rowOff>
    </xdr:to>
    <xdr:cxnSp macro="">
      <xdr:nvCxnSpPr>
        <xdr:cNvPr id="504" name="直線コネクタ 503"/>
        <xdr:cNvCxnSpPr/>
      </xdr:nvCxnSpPr>
      <xdr:spPr>
        <a:xfrm flipV="1">
          <a:off x="16317595" y="5367462"/>
          <a:ext cx="1269" cy="1318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3624</xdr:rowOff>
    </xdr:from>
    <xdr:ext cx="469744" cy="259045"/>
    <xdr:sp macro="" textlink="">
      <xdr:nvSpPr>
        <xdr:cNvPr id="505" name="消防費最小値テキスト"/>
        <xdr:cNvSpPr txBox="1"/>
      </xdr:nvSpPr>
      <xdr:spPr>
        <a:xfrm>
          <a:off x="16370300" y="6690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171247</xdr:rowOff>
    </xdr:from>
    <xdr:to>
      <xdr:col>86</xdr:col>
      <xdr:colOff>25400</xdr:colOff>
      <xdr:row>38</xdr:row>
      <xdr:rowOff>171247</xdr:rowOff>
    </xdr:to>
    <xdr:cxnSp macro="">
      <xdr:nvCxnSpPr>
        <xdr:cNvPr id="506" name="直線コネクタ 505"/>
        <xdr:cNvCxnSpPr/>
      </xdr:nvCxnSpPr>
      <xdr:spPr>
        <a:xfrm>
          <a:off x="16230600" y="6686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170639</xdr:rowOff>
    </xdr:from>
    <xdr:ext cx="534377" cy="259045"/>
    <xdr:sp macro="" textlink="">
      <xdr:nvSpPr>
        <xdr:cNvPr id="507" name="消防費最大値テキスト"/>
        <xdr:cNvSpPr txBox="1"/>
      </xdr:nvSpPr>
      <xdr:spPr>
        <a:xfrm>
          <a:off x="16370300" y="5142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38,157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52512</xdr:rowOff>
    </xdr:from>
    <xdr:to>
      <xdr:col>86</xdr:col>
      <xdr:colOff>25400</xdr:colOff>
      <xdr:row>31</xdr:row>
      <xdr:rowOff>52512</xdr:rowOff>
    </xdr:to>
    <xdr:cxnSp macro="">
      <xdr:nvCxnSpPr>
        <xdr:cNvPr id="508" name="直線コネクタ 507"/>
        <xdr:cNvCxnSpPr/>
      </xdr:nvCxnSpPr>
      <xdr:spPr>
        <a:xfrm>
          <a:off x="16230600" y="5367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63896</xdr:rowOff>
    </xdr:from>
    <xdr:to>
      <xdr:col>85</xdr:col>
      <xdr:colOff>127000</xdr:colOff>
      <xdr:row>38</xdr:row>
      <xdr:rowOff>75326</xdr:rowOff>
    </xdr:to>
    <xdr:cxnSp macro="">
      <xdr:nvCxnSpPr>
        <xdr:cNvPr id="509" name="直線コネクタ 508"/>
        <xdr:cNvCxnSpPr/>
      </xdr:nvCxnSpPr>
      <xdr:spPr>
        <a:xfrm flipV="1">
          <a:off x="15481300" y="6578996"/>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136877</xdr:rowOff>
    </xdr:from>
    <xdr:ext cx="534377" cy="259045"/>
    <xdr:sp macro="" textlink="">
      <xdr:nvSpPr>
        <xdr:cNvPr id="510" name="消防費平均値テキスト"/>
        <xdr:cNvSpPr txBox="1"/>
      </xdr:nvSpPr>
      <xdr:spPr>
        <a:xfrm>
          <a:off x="16370300" y="61376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114000</xdr:rowOff>
    </xdr:from>
    <xdr:to>
      <xdr:col>85</xdr:col>
      <xdr:colOff>177800</xdr:colOff>
      <xdr:row>37</xdr:row>
      <xdr:rowOff>44150</xdr:rowOff>
    </xdr:to>
    <xdr:sp macro="" textlink="">
      <xdr:nvSpPr>
        <xdr:cNvPr id="511" name="フローチャート: 判断 510"/>
        <xdr:cNvSpPr/>
      </xdr:nvSpPr>
      <xdr:spPr>
        <a:xfrm>
          <a:off x="16268700" y="62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70114</xdr:rowOff>
    </xdr:from>
    <xdr:to>
      <xdr:col>81</xdr:col>
      <xdr:colOff>50800</xdr:colOff>
      <xdr:row>38</xdr:row>
      <xdr:rowOff>75326</xdr:rowOff>
    </xdr:to>
    <xdr:cxnSp macro="">
      <xdr:nvCxnSpPr>
        <xdr:cNvPr id="512" name="直線コネクタ 511"/>
        <xdr:cNvCxnSpPr/>
      </xdr:nvCxnSpPr>
      <xdr:spPr>
        <a:xfrm>
          <a:off x="14592300" y="6585214"/>
          <a:ext cx="889000" cy="5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126253</xdr:rowOff>
    </xdr:from>
    <xdr:to>
      <xdr:col>81</xdr:col>
      <xdr:colOff>101600</xdr:colOff>
      <xdr:row>37</xdr:row>
      <xdr:rowOff>56403</xdr:rowOff>
    </xdr:to>
    <xdr:sp macro="" textlink="">
      <xdr:nvSpPr>
        <xdr:cNvPr id="513" name="フローチャート: 判断 512"/>
        <xdr:cNvSpPr/>
      </xdr:nvSpPr>
      <xdr:spPr>
        <a:xfrm>
          <a:off x="15430500" y="6298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72930</xdr:rowOff>
    </xdr:from>
    <xdr:ext cx="534377" cy="259045"/>
    <xdr:sp macro="" textlink="">
      <xdr:nvSpPr>
        <xdr:cNvPr id="514" name="テキスト ボックス 513"/>
        <xdr:cNvSpPr txBox="1"/>
      </xdr:nvSpPr>
      <xdr:spPr>
        <a:xfrm>
          <a:off x="15214111" y="6073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61610</xdr:rowOff>
    </xdr:from>
    <xdr:to>
      <xdr:col>76</xdr:col>
      <xdr:colOff>114300</xdr:colOff>
      <xdr:row>38</xdr:row>
      <xdr:rowOff>70114</xdr:rowOff>
    </xdr:to>
    <xdr:cxnSp macro="">
      <xdr:nvCxnSpPr>
        <xdr:cNvPr id="515" name="直線コネクタ 514"/>
        <xdr:cNvCxnSpPr/>
      </xdr:nvCxnSpPr>
      <xdr:spPr>
        <a:xfrm>
          <a:off x="13703300" y="6576710"/>
          <a:ext cx="889000" cy="8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158349</xdr:rowOff>
    </xdr:from>
    <xdr:to>
      <xdr:col>76</xdr:col>
      <xdr:colOff>165100</xdr:colOff>
      <xdr:row>37</xdr:row>
      <xdr:rowOff>88499</xdr:rowOff>
    </xdr:to>
    <xdr:sp macro="" textlink="">
      <xdr:nvSpPr>
        <xdr:cNvPr id="516" name="フローチャート: 判断 515"/>
        <xdr:cNvSpPr/>
      </xdr:nvSpPr>
      <xdr:spPr>
        <a:xfrm>
          <a:off x="14541500" y="633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105026</xdr:rowOff>
    </xdr:from>
    <xdr:ext cx="534377" cy="259045"/>
    <xdr:sp macro="" textlink="">
      <xdr:nvSpPr>
        <xdr:cNvPr id="517" name="テキスト ボックス 516"/>
        <xdr:cNvSpPr txBox="1"/>
      </xdr:nvSpPr>
      <xdr:spPr>
        <a:xfrm>
          <a:off x="14325111" y="6105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61610</xdr:rowOff>
    </xdr:from>
    <xdr:to>
      <xdr:col>71</xdr:col>
      <xdr:colOff>177800</xdr:colOff>
      <xdr:row>38</xdr:row>
      <xdr:rowOff>93066</xdr:rowOff>
    </xdr:to>
    <xdr:cxnSp macro="">
      <xdr:nvCxnSpPr>
        <xdr:cNvPr id="518" name="直線コネクタ 517"/>
        <xdr:cNvCxnSpPr/>
      </xdr:nvCxnSpPr>
      <xdr:spPr>
        <a:xfrm flipV="1">
          <a:off x="12814300" y="6576710"/>
          <a:ext cx="889000" cy="31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158669</xdr:rowOff>
    </xdr:from>
    <xdr:to>
      <xdr:col>72</xdr:col>
      <xdr:colOff>38100</xdr:colOff>
      <xdr:row>37</xdr:row>
      <xdr:rowOff>88819</xdr:rowOff>
    </xdr:to>
    <xdr:sp macro="" textlink="">
      <xdr:nvSpPr>
        <xdr:cNvPr id="519" name="フローチャート: 判断 518"/>
        <xdr:cNvSpPr/>
      </xdr:nvSpPr>
      <xdr:spPr>
        <a:xfrm>
          <a:off x="136525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105346</xdr:rowOff>
    </xdr:from>
    <xdr:ext cx="534377" cy="259045"/>
    <xdr:sp macro="" textlink="">
      <xdr:nvSpPr>
        <xdr:cNvPr id="520" name="テキスト ボックス 519"/>
        <xdr:cNvSpPr txBox="1"/>
      </xdr:nvSpPr>
      <xdr:spPr>
        <a:xfrm>
          <a:off x="13436111" y="6106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166898</xdr:rowOff>
    </xdr:from>
    <xdr:to>
      <xdr:col>67</xdr:col>
      <xdr:colOff>101600</xdr:colOff>
      <xdr:row>37</xdr:row>
      <xdr:rowOff>97048</xdr:rowOff>
    </xdr:to>
    <xdr:sp macro="" textlink="">
      <xdr:nvSpPr>
        <xdr:cNvPr id="521" name="フローチャート: 判断 520"/>
        <xdr:cNvSpPr/>
      </xdr:nvSpPr>
      <xdr:spPr>
        <a:xfrm>
          <a:off x="127635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113575</xdr:rowOff>
    </xdr:from>
    <xdr:ext cx="534377" cy="259045"/>
    <xdr:sp macro="" textlink="">
      <xdr:nvSpPr>
        <xdr:cNvPr id="522" name="テキスト ボックス 521"/>
        <xdr:cNvSpPr txBox="1"/>
      </xdr:nvSpPr>
      <xdr:spPr>
        <a:xfrm>
          <a:off x="12547111" y="611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13096</xdr:rowOff>
    </xdr:from>
    <xdr:to>
      <xdr:col>85</xdr:col>
      <xdr:colOff>177800</xdr:colOff>
      <xdr:row>38</xdr:row>
      <xdr:rowOff>114696</xdr:rowOff>
    </xdr:to>
    <xdr:sp macro="" textlink="">
      <xdr:nvSpPr>
        <xdr:cNvPr id="528" name="楕円 527"/>
        <xdr:cNvSpPr/>
      </xdr:nvSpPr>
      <xdr:spPr>
        <a:xfrm>
          <a:off x="16268700" y="6528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99473</xdr:rowOff>
    </xdr:from>
    <xdr:ext cx="534377" cy="259045"/>
    <xdr:sp macro="" textlink="">
      <xdr:nvSpPr>
        <xdr:cNvPr id="529" name="消防費該当値テキスト"/>
        <xdr:cNvSpPr txBox="1"/>
      </xdr:nvSpPr>
      <xdr:spPr>
        <a:xfrm>
          <a:off x="16370300" y="6443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24526</xdr:rowOff>
    </xdr:from>
    <xdr:to>
      <xdr:col>81</xdr:col>
      <xdr:colOff>101600</xdr:colOff>
      <xdr:row>38</xdr:row>
      <xdr:rowOff>126126</xdr:rowOff>
    </xdr:to>
    <xdr:sp macro="" textlink="">
      <xdr:nvSpPr>
        <xdr:cNvPr id="530" name="楕円 529"/>
        <xdr:cNvSpPr/>
      </xdr:nvSpPr>
      <xdr:spPr>
        <a:xfrm>
          <a:off x="15430500" y="6539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117253</xdr:rowOff>
    </xdr:from>
    <xdr:ext cx="534377" cy="259045"/>
    <xdr:sp macro="" textlink="">
      <xdr:nvSpPr>
        <xdr:cNvPr id="531" name="テキスト ボックス 530"/>
        <xdr:cNvSpPr txBox="1"/>
      </xdr:nvSpPr>
      <xdr:spPr>
        <a:xfrm>
          <a:off x="15214111" y="6632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19314</xdr:rowOff>
    </xdr:from>
    <xdr:to>
      <xdr:col>76</xdr:col>
      <xdr:colOff>165100</xdr:colOff>
      <xdr:row>38</xdr:row>
      <xdr:rowOff>120914</xdr:rowOff>
    </xdr:to>
    <xdr:sp macro="" textlink="">
      <xdr:nvSpPr>
        <xdr:cNvPr id="532" name="楕円 531"/>
        <xdr:cNvSpPr/>
      </xdr:nvSpPr>
      <xdr:spPr>
        <a:xfrm>
          <a:off x="14541500" y="6534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112041</xdr:rowOff>
    </xdr:from>
    <xdr:ext cx="534377" cy="259045"/>
    <xdr:sp macro="" textlink="">
      <xdr:nvSpPr>
        <xdr:cNvPr id="533" name="テキスト ボックス 532"/>
        <xdr:cNvSpPr txBox="1"/>
      </xdr:nvSpPr>
      <xdr:spPr>
        <a:xfrm>
          <a:off x="14325111" y="6627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10810</xdr:rowOff>
    </xdr:from>
    <xdr:to>
      <xdr:col>72</xdr:col>
      <xdr:colOff>38100</xdr:colOff>
      <xdr:row>38</xdr:row>
      <xdr:rowOff>112410</xdr:rowOff>
    </xdr:to>
    <xdr:sp macro="" textlink="">
      <xdr:nvSpPr>
        <xdr:cNvPr id="534" name="楕円 533"/>
        <xdr:cNvSpPr/>
      </xdr:nvSpPr>
      <xdr:spPr>
        <a:xfrm>
          <a:off x="13652500" y="6525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103537</xdr:rowOff>
    </xdr:from>
    <xdr:ext cx="534377" cy="259045"/>
    <xdr:sp macro="" textlink="">
      <xdr:nvSpPr>
        <xdr:cNvPr id="535" name="テキスト ボックス 534"/>
        <xdr:cNvSpPr txBox="1"/>
      </xdr:nvSpPr>
      <xdr:spPr>
        <a:xfrm>
          <a:off x="13436111" y="6618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42266</xdr:rowOff>
    </xdr:from>
    <xdr:to>
      <xdr:col>67</xdr:col>
      <xdr:colOff>101600</xdr:colOff>
      <xdr:row>38</xdr:row>
      <xdr:rowOff>143866</xdr:rowOff>
    </xdr:to>
    <xdr:sp macro="" textlink="">
      <xdr:nvSpPr>
        <xdr:cNvPr id="536" name="楕円 535"/>
        <xdr:cNvSpPr/>
      </xdr:nvSpPr>
      <xdr:spPr>
        <a:xfrm>
          <a:off x="12763500" y="6557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134993</xdr:rowOff>
    </xdr:from>
    <xdr:ext cx="534377" cy="259045"/>
    <xdr:sp macro="" textlink="">
      <xdr:nvSpPr>
        <xdr:cNvPr id="537" name="テキスト ボックス 536"/>
        <xdr:cNvSpPr txBox="1"/>
      </xdr:nvSpPr>
      <xdr:spPr>
        <a:xfrm>
          <a:off x="12547111" y="6650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48" name="テキスト ボックス 547"/>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49" name="直線コネクタ 548"/>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0" name="テキスト ボックス 549"/>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1" name="直線コネクタ 550"/>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2" name="テキスト ボックス 551"/>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3" name="直線コネクタ 552"/>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54" name="テキスト ボックス 553"/>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5" name="直線コネクタ 554"/>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56" name="テキスト ボックス 555"/>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57" name="直線コネクタ 556"/>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58" name="テキスト ボックス 557"/>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59" name="直線コネクタ 558"/>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0" name="テキスト ボックス 559"/>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2" name="テキスト ボックス 56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64132</xdr:rowOff>
    </xdr:from>
    <xdr:to>
      <xdr:col>85</xdr:col>
      <xdr:colOff>126364</xdr:colOff>
      <xdr:row>58</xdr:row>
      <xdr:rowOff>11766</xdr:rowOff>
    </xdr:to>
    <xdr:cxnSp macro="">
      <xdr:nvCxnSpPr>
        <xdr:cNvPr id="564" name="直線コネクタ 563"/>
        <xdr:cNvCxnSpPr/>
      </xdr:nvCxnSpPr>
      <xdr:spPr>
        <a:xfrm flipV="1">
          <a:off x="16317595" y="8808082"/>
          <a:ext cx="1269" cy="1147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15593</xdr:rowOff>
    </xdr:from>
    <xdr:ext cx="534377" cy="259045"/>
    <xdr:sp macro="" textlink="">
      <xdr:nvSpPr>
        <xdr:cNvPr id="565" name="教育費最小値テキスト"/>
        <xdr:cNvSpPr txBox="1"/>
      </xdr:nvSpPr>
      <xdr:spPr>
        <a:xfrm>
          <a:off x="16370300" y="9959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11766</xdr:rowOff>
    </xdr:from>
    <xdr:to>
      <xdr:col>86</xdr:col>
      <xdr:colOff>25400</xdr:colOff>
      <xdr:row>58</xdr:row>
      <xdr:rowOff>11766</xdr:rowOff>
    </xdr:to>
    <xdr:cxnSp macro="">
      <xdr:nvCxnSpPr>
        <xdr:cNvPr id="566" name="直線コネクタ 565"/>
        <xdr:cNvCxnSpPr/>
      </xdr:nvCxnSpPr>
      <xdr:spPr>
        <a:xfrm>
          <a:off x="16230600" y="9955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10809</xdr:rowOff>
    </xdr:from>
    <xdr:ext cx="599010" cy="259045"/>
    <xdr:sp macro="" textlink="">
      <xdr:nvSpPr>
        <xdr:cNvPr id="567" name="教育費最大値テキスト"/>
        <xdr:cNvSpPr txBox="1"/>
      </xdr:nvSpPr>
      <xdr:spPr>
        <a:xfrm>
          <a:off x="16370300" y="8583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106,128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64132</xdr:rowOff>
    </xdr:from>
    <xdr:to>
      <xdr:col>86</xdr:col>
      <xdr:colOff>25400</xdr:colOff>
      <xdr:row>51</xdr:row>
      <xdr:rowOff>64132</xdr:rowOff>
    </xdr:to>
    <xdr:cxnSp macro="">
      <xdr:nvCxnSpPr>
        <xdr:cNvPr id="568" name="直線コネクタ 567"/>
        <xdr:cNvCxnSpPr/>
      </xdr:nvCxnSpPr>
      <xdr:spPr>
        <a:xfrm>
          <a:off x="16230600" y="8808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135928</xdr:rowOff>
    </xdr:from>
    <xdr:to>
      <xdr:col>85</xdr:col>
      <xdr:colOff>127000</xdr:colOff>
      <xdr:row>58</xdr:row>
      <xdr:rowOff>18983</xdr:rowOff>
    </xdr:to>
    <xdr:cxnSp macro="">
      <xdr:nvCxnSpPr>
        <xdr:cNvPr id="569" name="直線コネクタ 568"/>
        <xdr:cNvCxnSpPr/>
      </xdr:nvCxnSpPr>
      <xdr:spPr>
        <a:xfrm flipV="1">
          <a:off x="15481300" y="9737128"/>
          <a:ext cx="838200" cy="225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159669</xdr:rowOff>
    </xdr:from>
    <xdr:ext cx="534377" cy="259045"/>
    <xdr:sp macro="" textlink="">
      <xdr:nvSpPr>
        <xdr:cNvPr id="570" name="教育費平均値テキスト"/>
        <xdr:cNvSpPr txBox="1"/>
      </xdr:nvSpPr>
      <xdr:spPr>
        <a:xfrm>
          <a:off x="16370300" y="94179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136792</xdr:rowOff>
    </xdr:from>
    <xdr:to>
      <xdr:col>85</xdr:col>
      <xdr:colOff>177800</xdr:colOff>
      <xdr:row>56</xdr:row>
      <xdr:rowOff>66942</xdr:rowOff>
    </xdr:to>
    <xdr:sp macro="" textlink="">
      <xdr:nvSpPr>
        <xdr:cNvPr id="571" name="フローチャート: 判断 570"/>
        <xdr:cNvSpPr/>
      </xdr:nvSpPr>
      <xdr:spPr>
        <a:xfrm>
          <a:off x="16268700" y="9566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147538</xdr:rowOff>
    </xdr:from>
    <xdr:to>
      <xdr:col>81</xdr:col>
      <xdr:colOff>50800</xdr:colOff>
      <xdr:row>58</xdr:row>
      <xdr:rowOff>18983</xdr:rowOff>
    </xdr:to>
    <xdr:cxnSp macro="">
      <xdr:nvCxnSpPr>
        <xdr:cNvPr id="572" name="直線コネクタ 571"/>
        <xdr:cNvCxnSpPr/>
      </xdr:nvCxnSpPr>
      <xdr:spPr>
        <a:xfrm>
          <a:off x="14592300" y="9920188"/>
          <a:ext cx="889000" cy="42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14932</xdr:rowOff>
    </xdr:from>
    <xdr:to>
      <xdr:col>81</xdr:col>
      <xdr:colOff>101600</xdr:colOff>
      <xdr:row>56</xdr:row>
      <xdr:rowOff>116532</xdr:rowOff>
    </xdr:to>
    <xdr:sp macro="" textlink="">
      <xdr:nvSpPr>
        <xdr:cNvPr id="573" name="フローチャート: 判断 572"/>
        <xdr:cNvSpPr/>
      </xdr:nvSpPr>
      <xdr:spPr>
        <a:xfrm>
          <a:off x="15430500" y="9616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133059</xdr:rowOff>
    </xdr:from>
    <xdr:ext cx="534377" cy="259045"/>
    <xdr:sp macro="" textlink="">
      <xdr:nvSpPr>
        <xdr:cNvPr id="574" name="テキスト ボックス 573"/>
        <xdr:cNvSpPr txBox="1"/>
      </xdr:nvSpPr>
      <xdr:spPr>
        <a:xfrm>
          <a:off x="15214111" y="9391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147538</xdr:rowOff>
    </xdr:from>
    <xdr:to>
      <xdr:col>76</xdr:col>
      <xdr:colOff>114300</xdr:colOff>
      <xdr:row>58</xdr:row>
      <xdr:rowOff>154935</xdr:rowOff>
    </xdr:to>
    <xdr:cxnSp macro="">
      <xdr:nvCxnSpPr>
        <xdr:cNvPr id="575" name="直線コネクタ 574"/>
        <xdr:cNvCxnSpPr/>
      </xdr:nvCxnSpPr>
      <xdr:spPr>
        <a:xfrm flipV="1">
          <a:off x="13703300" y="9920188"/>
          <a:ext cx="889000" cy="178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113833</xdr:rowOff>
    </xdr:from>
    <xdr:to>
      <xdr:col>76</xdr:col>
      <xdr:colOff>165100</xdr:colOff>
      <xdr:row>57</xdr:row>
      <xdr:rowOff>43983</xdr:rowOff>
    </xdr:to>
    <xdr:sp macro="" textlink="">
      <xdr:nvSpPr>
        <xdr:cNvPr id="576" name="フローチャート: 判断 575"/>
        <xdr:cNvSpPr/>
      </xdr:nvSpPr>
      <xdr:spPr>
        <a:xfrm>
          <a:off x="14541500" y="9715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60510</xdr:rowOff>
    </xdr:from>
    <xdr:ext cx="534377" cy="259045"/>
    <xdr:sp macro="" textlink="">
      <xdr:nvSpPr>
        <xdr:cNvPr id="577" name="テキスト ボックス 576"/>
        <xdr:cNvSpPr txBox="1"/>
      </xdr:nvSpPr>
      <xdr:spPr>
        <a:xfrm>
          <a:off x="14325111" y="9490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2083</xdr:rowOff>
    </xdr:from>
    <xdr:to>
      <xdr:col>71</xdr:col>
      <xdr:colOff>177800</xdr:colOff>
      <xdr:row>58</xdr:row>
      <xdr:rowOff>154935</xdr:rowOff>
    </xdr:to>
    <xdr:cxnSp macro="">
      <xdr:nvCxnSpPr>
        <xdr:cNvPr id="578" name="直線コネクタ 577"/>
        <xdr:cNvCxnSpPr/>
      </xdr:nvCxnSpPr>
      <xdr:spPr>
        <a:xfrm>
          <a:off x="12814300" y="9774733"/>
          <a:ext cx="889000" cy="324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131665</xdr:rowOff>
    </xdr:from>
    <xdr:to>
      <xdr:col>72</xdr:col>
      <xdr:colOff>38100</xdr:colOff>
      <xdr:row>57</xdr:row>
      <xdr:rowOff>61815</xdr:rowOff>
    </xdr:to>
    <xdr:sp macro="" textlink="">
      <xdr:nvSpPr>
        <xdr:cNvPr id="579" name="フローチャート: 判断 578"/>
        <xdr:cNvSpPr/>
      </xdr:nvSpPr>
      <xdr:spPr>
        <a:xfrm>
          <a:off x="13652500" y="973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78342</xdr:rowOff>
    </xdr:from>
    <xdr:ext cx="534377" cy="259045"/>
    <xdr:sp macro="" textlink="">
      <xdr:nvSpPr>
        <xdr:cNvPr id="580" name="テキスト ボックス 579"/>
        <xdr:cNvSpPr txBox="1"/>
      </xdr:nvSpPr>
      <xdr:spPr>
        <a:xfrm>
          <a:off x="13436111" y="9508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146850</xdr:rowOff>
    </xdr:from>
    <xdr:to>
      <xdr:col>67</xdr:col>
      <xdr:colOff>101600</xdr:colOff>
      <xdr:row>57</xdr:row>
      <xdr:rowOff>77000</xdr:rowOff>
    </xdr:to>
    <xdr:sp macro="" textlink="">
      <xdr:nvSpPr>
        <xdr:cNvPr id="581" name="フローチャート: 判断 580"/>
        <xdr:cNvSpPr/>
      </xdr:nvSpPr>
      <xdr:spPr>
        <a:xfrm>
          <a:off x="12763500" y="9748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68127</xdr:rowOff>
    </xdr:from>
    <xdr:ext cx="534377" cy="259045"/>
    <xdr:sp macro="" textlink="">
      <xdr:nvSpPr>
        <xdr:cNvPr id="582" name="テキスト ボックス 581"/>
        <xdr:cNvSpPr txBox="1"/>
      </xdr:nvSpPr>
      <xdr:spPr>
        <a:xfrm>
          <a:off x="12547111" y="9840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85128</xdr:rowOff>
    </xdr:from>
    <xdr:to>
      <xdr:col>85</xdr:col>
      <xdr:colOff>177800</xdr:colOff>
      <xdr:row>57</xdr:row>
      <xdr:rowOff>15278</xdr:rowOff>
    </xdr:to>
    <xdr:sp macro="" textlink="">
      <xdr:nvSpPr>
        <xdr:cNvPr id="588" name="楕円 587"/>
        <xdr:cNvSpPr/>
      </xdr:nvSpPr>
      <xdr:spPr>
        <a:xfrm>
          <a:off x="16268700" y="9686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63555</xdr:rowOff>
    </xdr:from>
    <xdr:ext cx="534377" cy="259045"/>
    <xdr:sp macro="" textlink="">
      <xdr:nvSpPr>
        <xdr:cNvPr id="589" name="教育費該当値テキスト"/>
        <xdr:cNvSpPr txBox="1"/>
      </xdr:nvSpPr>
      <xdr:spPr>
        <a:xfrm>
          <a:off x="16370300" y="9664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139633</xdr:rowOff>
    </xdr:from>
    <xdr:to>
      <xdr:col>81</xdr:col>
      <xdr:colOff>101600</xdr:colOff>
      <xdr:row>58</xdr:row>
      <xdr:rowOff>69783</xdr:rowOff>
    </xdr:to>
    <xdr:sp macro="" textlink="">
      <xdr:nvSpPr>
        <xdr:cNvPr id="590" name="楕円 589"/>
        <xdr:cNvSpPr/>
      </xdr:nvSpPr>
      <xdr:spPr>
        <a:xfrm>
          <a:off x="15430500" y="9912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60910</xdr:rowOff>
    </xdr:from>
    <xdr:ext cx="534377" cy="259045"/>
    <xdr:sp macro="" textlink="">
      <xdr:nvSpPr>
        <xdr:cNvPr id="591" name="テキスト ボックス 590"/>
        <xdr:cNvSpPr txBox="1"/>
      </xdr:nvSpPr>
      <xdr:spPr>
        <a:xfrm>
          <a:off x="15214111" y="10005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96738</xdr:rowOff>
    </xdr:from>
    <xdr:to>
      <xdr:col>76</xdr:col>
      <xdr:colOff>165100</xdr:colOff>
      <xdr:row>58</xdr:row>
      <xdr:rowOff>26888</xdr:rowOff>
    </xdr:to>
    <xdr:sp macro="" textlink="">
      <xdr:nvSpPr>
        <xdr:cNvPr id="592" name="楕円 591"/>
        <xdr:cNvSpPr/>
      </xdr:nvSpPr>
      <xdr:spPr>
        <a:xfrm>
          <a:off x="14541500" y="9869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18015</xdr:rowOff>
    </xdr:from>
    <xdr:ext cx="534377" cy="259045"/>
    <xdr:sp macro="" textlink="">
      <xdr:nvSpPr>
        <xdr:cNvPr id="593" name="テキスト ボックス 592"/>
        <xdr:cNvSpPr txBox="1"/>
      </xdr:nvSpPr>
      <xdr:spPr>
        <a:xfrm>
          <a:off x="14325111" y="9962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104135</xdr:rowOff>
    </xdr:from>
    <xdr:to>
      <xdr:col>72</xdr:col>
      <xdr:colOff>38100</xdr:colOff>
      <xdr:row>59</xdr:row>
      <xdr:rowOff>34285</xdr:rowOff>
    </xdr:to>
    <xdr:sp macro="" textlink="">
      <xdr:nvSpPr>
        <xdr:cNvPr id="594" name="楕円 593"/>
        <xdr:cNvSpPr/>
      </xdr:nvSpPr>
      <xdr:spPr>
        <a:xfrm>
          <a:off x="13652500" y="10048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25412</xdr:rowOff>
    </xdr:from>
    <xdr:ext cx="534377" cy="259045"/>
    <xdr:sp macro="" textlink="">
      <xdr:nvSpPr>
        <xdr:cNvPr id="595" name="テキスト ボックス 594"/>
        <xdr:cNvSpPr txBox="1"/>
      </xdr:nvSpPr>
      <xdr:spPr>
        <a:xfrm>
          <a:off x="13436111" y="10140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122733</xdr:rowOff>
    </xdr:from>
    <xdr:to>
      <xdr:col>67</xdr:col>
      <xdr:colOff>101600</xdr:colOff>
      <xdr:row>57</xdr:row>
      <xdr:rowOff>52883</xdr:rowOff>
    </xdr:to>
    <xdr:sp macro="" textlink="">
      <xdr:nvSpPr>
        <xdr:cNvPr id="596" name="楕円 595"/>
        <xdr:cNvSpPr/>
      </xdr:nvSpPr>
      <xdr:spPr>
        <a:xfrm>
          <a:off x="12763500" y="9723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69410</xdr:rowOff>
    </xdr:from>
    <xdr:ext cx="534377" cy="259045"/>
    <xdr:sp macro="" textlink="">
      <xdr:nvSpPr>
        <xdr:cNvPr id="597" name="テキスト ボックス 596"/>
        <xdr:cNvSpPr txBox="1"/>
      </xdr:nvSpPr>
      <xdr:spPr>
        <a:xfrm>
          <a:off x="12547111" y="9499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9" name="テキスト ボックス 60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1" name="テキスト ボックス 61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3" name="テキスト ボックス 61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5" name="テキスト ボックス 614"/>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7" name="テキスト ボックス 61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144470</xdr:rowOff>
    </xdr:from>
    <xdr:to>
      <xdr:col>85</xdr:col>
      <xdr:colOff>126364</xdr:colOff>
      <xdr:row>79</xdr:row>
      <xdr:rowOff>44450</xdr:rowOff>
    </xdr:to>
    <xdr:cxnSp macro="">
      <xdr:nvCxnSpPr>
        <xdr:cNvPr id="621" name="直線コネクタ 620"/>
        <xdr:cNvCxnSpPr/>
      </xdr:nvCxnSpPr>
      <xdr:spPr>
        <a:xfrm flipV="1">
          <a:off x="16317595" y="12317420"/>
          <a:ext cx="1269" cy="127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66197</xdr:rowOff>
    </xdr:from>
    <xdr:ext cx="249299" cy="259045"/>
    <xdr:sp macro="" textlink="">
      <xdr:nvSpPr>
        <xdr:cNvPr id="622" name="災害復旧費最小値テキスト"/>
        <xdr:cNvSpPr txBox="1"/>
      </xdr:nvSpPr>
      <xdr:spPr>
        <a:xfrm>
          <a:off x="16370300" y="136107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3" name="直線コネクタ 62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91147</xdr:rowOff>
    </xdr:from>
    <xdr:ext cx="599010" cy="259045"/>
    <xdr:sp macro="" textlink="">
      <xdr:nvSpPr>
        <xdr:cNvPr id="624" name="災害復旧費最大値テキスト"/>
        <xdr:cNvSpPr txBox="1"/>
      </xdr:nvSpPr>
      <xdr:spPr>
        <a:xfrm>
          <a:off x="16370300" y="12092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166,874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144470</xdr:rowOff>
    </xdr:from>
    <xdr:to>
      <xdr:col>86</xdr:col>
      <xdr:colOff>25400</xdr:colOff>
      <xdr:row>71</xdr:row>
      <xdr:rowOff>144470</xdr:rowOff>
    </xdr:to>
    <xdr:cxnSp macro="">
      <xdr:nvCxnSpPr>
        <xdr:cNvPr id="625" name="直線コネクタ 624"/>
        <xdr:cNvCxnSpPr/>
      </xdr:nvCxnSpPr>
      <xdr:spPr>
        <a:xfrm>
          <a:off x="16230600" y="12317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26" name="直線コネクタ 625"/>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155097</xdr:rowOff>
    </xdr:from>
    <xdr:ext cx="469744" cy="259045"/>
    <xdr:sp macro="" textlink="">
      <xdr:nvSpPr>
        <xdr:cNvPr id="627" name="災害復旧費平均値テキスト"/>
        <xdr:cNvSpPr txBox="1"/>
      </xdr:nvSpPr>
      <xdr:spPr>
        <a:xfrm>
          <a:off x="16370300" y="13356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132220</xdr:rowOff>
    </xdr:from>
    <xdr:to>
      <xdr:col>85</xdr:col>
      <xdr:colOff>177800</xdr:colOff>
      <xdr:row>79</xdr:row>
      <xdr:rowOff>62370</xdr:rowOff>
    </xdr:to>
    <xdr:sp macro="" textlink="">
      <xdr:nvSpPr>
        <xdr:cNvPr id="628" name="フローチャート: 判断 627"/>
        <xdr:cNvSpPr/>
      </xdr:nvSpPr>
      <xdr:spPr>
        <a:xfrm>
          <a:off x="16268700" y="1350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29" name="直線コネクタ 628"/>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139695</xdr:rowOff>
    </xdr:from>
    <xdr:to>
      <xdr:col>81</xdr:col>
      <xdr:colOff>101600</xdr:colOff>
      <xdr:row>79</xdr:row>
      <xdr:rowOff>69845</xdr:rowOff>
    </xdr:to>
    <xdr:sp macro="" textlink="">
      <xdr:nvSpPr>
        <xdr:cNvPr id="630" name="フローチャート: 判断 629"/>
        <xdr:cNvSpPr/>
      </xdr:nvSpPr>
      <xdr:spPr>
        <a:xfrm>
          <a:off x="15430500" y="1351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86372</xdr:rowOff>
    </xdr:from>
    <xdr:ext cx="469744" cy="259045"/>
    <xdr:sp macro="" textlink="">
      <xdr:nvSpPr>
        <xdr:cNvPr id="631" name="テキスト ボックス 630"/>
        <xdr:cNvSpPr txBox="1"/>
      </xdr:nvSpPr>
      <xdr:spPr>
        <a:xfrm>
          <a:off x="15246428" y="13288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32" name="直線コネクタ 631"/>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148512</xdr:rowOff>
    </xdr:from>
    <xdr:to>
      <xdr:col>76</xdr:col>
      <xdr:colOff>165100</xdr:colOff>
      <xdr:row>79</xdr:row>
      <xdr:rowOff>78662</xdr:rowOff>
    </xdr:to>
    <xdr:sp macro="" textlink="">
      <xdr:nvSpPr>
        <xdr:cNvPr id="633" name="フローチャート: 判断 632"/>
        <xdr:cNvSpPr/>
      </xdr:nvSpPr>
      <xdr:spPr>
        <a:xfrm>
          <a:off x="14541500" y="13521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95189</xdr:rowOff>
    </xdr:from>
    <xdr:ext cx="469744" cy="259045"/>
    <xdr:sp macro="" textlink="">
      <xdr:nvSpPr>
        <xdr:cNvPr id="634" name="テキスト ボックス 633"/>
        <xdr:cNvSpPr txBox="1"/>
      </xdr:nvSpPr>
      <xdr:spPr>
        <a:xfrm>
          <a:off x="14357428" y="13296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35" name="直線コネクタ 634"/>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155133</xdr:rowOff>
    </xdr:from>
    <xdr:to>
      <xdr:col>72</xdr:col>
      <xdr:colOff>38100</xdr:colOff>
      <xdr:row>79</xdr:row>
      <xdr:rowOff>85283</xdr:rowOff>
    </xdr:to>
    <xdr:sp macro="" textlink="">
      <xdr:nvSpPr>
        <xdr:cNvPr id="636" name="フローチャート: 判断 635"/>
        <xdr:cNvSpPr/>
      </xdr:nvSpPr>
      <xdr:spPr>
        <a:xfrm>
          <a:off x="13652500" y="1352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101810</xdr:rowOff>
    </xdr:from>
    <xdr:ext cx="469744" cy="259045"/>
    <xdr:sp macro="" textlink="">
      <xdr:nvSpPr>
        <xdr:cNvPr id="637" name="テキスト ボックス 636"/>
        <xdr:cNvSpPr txBox="1"/>
      </xdr:nvSpPr>
      <xdr:spPr>
        <a:xfrm>
          <a:off x="13468428" y="13303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147475</xdr:rowOff>
    </xdr:from>
    <xdr:to>
      <xdr:col>67</xdr:col>
      <xdr:colOff>101600</xdr:colOff>
      <xdr:row>79</xdr:row>
      <xdr:rowOff>77625</xdr:rowOff>
    </xdr:to>
    <xdr:sp macro="" textlink="">
      <xdr:nvSpPr>
        <xdr:cNvPr id="638" name="フローチャート: 判断 637"/>
        <xdr:cNvSpPr/>
      </xdr:nvSpPr>
      <xdr:spPr>
        <a:xfrm>
          <a:off x="12763500" y="13520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94152</xdr:rowOff>
    </xdr:from>
    <xdr:ext cx="469744" cy="259045"/>
    <xdr:sp macro="" textlink="">
      <xdr:nvSpPr>
        <xdr:cNvPr id="639" name="テキスト ボックス 638"/>
        <xdr:cNvSpPr txBox="1"/>
      </xdr:nvSpPr>
      <xdr:spPr>
        <a:xfrm>
          <a:off x="12579428" y="13295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5" name="楕円 644"/>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110647</xdr:rowOff>
    </xdr:from>
    <xdr:ext cx="249299" cy="259045"/>
    <xdr:sp macro="" textlink="">
      <xdr:nvSpPr>
        <xdr:cNvPr id="646" name="災害復旧費該当値テキスト"/>
        <xdr:cNvSpPr txBox="1"/>
      </xdr:nvSpPr>
      <xdr:spPr>
        <a:xfrm>
          <a:off x="16370300" y="134837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47" name="楕円 646"/>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48" name="テキスト ボックス 647"/>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49" name="楕円 648"/>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0" name="テキスト ボックス 649"/>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1" name="楕円 650"/>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2" name="テキスト ボックス 651"/>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3" name="楕円 652"/>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4" name="テキスト ボックス 653"/>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8" name="テキスト ボックス 66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0" name="テキスト ボックス 669"/>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2" name="テキスト ボックス 671"/>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4" name="テキスト ボックス 673"/>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63157</xdr:rowOff>
    </xdr:from>
    <xdr:to>
      <xdr:col>85</xdr:col>
      <xdr:colOff>126364</xdr:colOff>
      <xdr:row>98</xdr:row>
      <xdr:rowOff>37954</xdr:rowOff>
    </xdr:to>
    <xdr:cxnSp macro="">
      <xdr:nvCxnSpPr>
        <xdr:cNvPr id="678" name="直線コネクタ 677"/>
        <xdr:cNvCxnSpPr/>
      </xdr:nvCxnSpPr>
      <xdr:spPr>
        <a:xfrm flipV="1">
          <a:off x="16317595" y="15493657"/>
          <a:ext cx="1269" cy="1346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41781</xdr:rowOff>
    </xdr:from>
    <xdr:ext cx="469744" cy="259045"/>
    <xdr:sp macro="" textlink="">
      <xdr:nvSpPr>
        <xdr:cNvPr id="679" name="公債費最小値テキスト"/>
        <xdr:cNvSpPr txBox="1"/>
      </xdr:nvSpPr>
      <xdr:spPr>
        <a:xfrm>
          <a:off x="16370300" y="16843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37954</xdr:rowOff>
    </xdr:from>
    <xdr:to>
      <xdr:col>86</xdr:col>
      <xdr:colOff>25400</xdr:colOff>
      <xdr:row>98</xdr:row>
      <xdr:rowOff>37954</xdr:rowOff>
    </xdr:to>
    <xdr:cxnSp macro="">
      <xdr:nvCxnSpPr>
        <xdr:cNvPr id="680" name="直線コネクタ 679"/>
        <xdr:cNvCxnSpPr/>
      </xdr:nvCxnSpPr>
      <xdr:spPr>
        <a:xfrm>
          <a:off x="16230600" y="16840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9834</xdr:rowOff>
    </xdr:from>
    <xdr:ext cx="534377" cy="259045"/>
    <xdr:sp macro="" textlink="">
      <xdr:nvSpPr>
        <xdr:cNvPr id="681" name="公債費最大値テキスト"/>
        <xdr:cNvSpPr txBox="1"/>
      </xdr:nvSpPr>
      <xdr:spPr>
        <a:xfrm>
          <a:off x="16370300" y="15268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80,018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63157</xdr:rowOff>
    </xdr:from>
    <xdr:to>
      <xdr:col>86</xdr:col>
      <xdr:colOff>25400</xdr:colOff>
      <xdr:row>90</xdr:row>
      <xdr:rowOff>63157</xdr:rowOff>
    </xdr:to>
    <xdr:cxnSp macro="">
      <xdr:nvCxnSpPr>
        <xdr:cNvPr id="682" name="直線コネクタ 681"/>
        <xdr:cNvCxnSpPr/>
      </xdr:nvCxnSpPr>
      <xdr:spPr>
        <a:xfrm>
          <a:off x="16230600" y="15493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75958</xdr:rowOff>
    </xdr:from>
    <xdr:to>
      <xdr:col>85</xdr:col>
      <xdr:colOff>127000</xdr:colOff>
      <xdr:row>96</xdr:row>
      <xdr:rowOff>117487</xdr:rowOff>
    </xdr:to>
    <xdr:cxnSp macro="">
      <xdr:nvCxnSpPr>
        <xdr:cNvPr id="683" name="直線コネクタ 682"/>
        <xdr:cNvCxnSpPr/>
      </xdr:nvCxnSpPr>
      <xdr:spPr>
        <a:xfrm flipV="1">
          <a:off x="15481300" y="16535158"/>
          <a:ext cx="838200" cy="41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117378</xdr:rowOff>
    </xdr:from>
    <xdr:ext cx="534377" cy="259045"/>
    <xdr:sp macro="" textlink="">
      <xdr:nvSpPr>
        <xdr:cNvPr id="684" name="公債費平均値テキスト"/>
        <xdr:cNvSpPr txBox="1"/>
      </xdr:nvSpPr>
      <xdr:spPr>
        <a:xfrm>
          <a:off x="16370300" y="160622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94501</xdr:rowOff>
    </xdr:from>
    <xdr:to>
      <xdr:col>85</xdr:col>
      <xdr:colOff>177800</xdr:colOff>
      <xdr:row>95</xdr:row>
      <xdr:rowOff>24651</xdr:rowOff>
    </xdr:to>
    <xdr:sp macro="" textlink="">
      <xdr:nvSpPr>
        <xdr:cNvPr id="685" name="フローチャート: 判断 684"/>
        <xdr:cNvSpPr/>
      </xdr:nvSpPr>
      <xdr:spPr>
        <a:xfrm>
          <a:off x="16268700" y="16210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112821</xdr:rowOff>
    </xdr:from>
    <xdr:to>
      <xdr:col>81</xdr:col>
      <xdr:colOff>50800</xdr:colOff>
      <xdr:row>96</xdr:row>
      <xdr:rowOff>117487</xdr:rowOff>
    </xdr:to>
    <xdr:cxnSp macro="">
      <xdr:nvCxnSpPr>
        <xdr:cNvPr id="686" name="直線コネクタ 685"/>
        <xdr:cNvCxnSpPr/>
      </xdr:nvCxnSpPr>
      <xdr:spPr>
        <a:xfrm>
          <a:off x="14592300" y="16572021"/>
          <a:ext cx="889000" cy="4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82080</xdr:rowOff>
    </xdr:from>
    <xdr:to>
      <xdr:col>81</xdr:col>
      <xdr:colOff>101600</xdr:colOff>
      <xdr:row>95</xdr:row>
      <xdr:rowOff>12230</xdr:rowOff>
    </xdr:to>
    <xdr:sp macro="" textlink="">
      <xdr:nvSpPr>
        <xdr:cNvPr id="687" name="フローチャート: 判断 686"/>
        <xdr:cNvSpPr/>
      </xdr:nvSpPr>
      <xdr:spPr>
        <a:xfrm>
          <a:off x="15430500" y="1619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28757</xdr:rowOff>
    </xdr:from>
    <xdr:ext cx="534377" cy="259045"/>
    <xdr:sp macro="" textlink="">
      <xdr:nvSpPr>
        <xdr:cNvPr id="688" name="テキスト ボックス 687"/>
        <xdr:cNvSpPr txBox="1"/>
      </xdr:nvSpPr>
      <xdr:spPr>
        <a:xfrm>
          <a:off x="15214111" y="15973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112821</xdr:rowOff>
    </xdr:from>
    <xdr:to>
      <xdr:col>76</xdr:col>
      <xdr:colOff>114300</xdr:colOff>
      <xdr:row>96</xdr:row>
      <xdr:rowOff>127242</xdr:rowOff>
    </xdr:to>
    <xdr:cxnSp macro="">
      <xdr:nvCxnSpPr>
        <xdr:cNvPr id="689" name="直線コネクタ 688"/>
        <xdr:cNvCxnSpPr/>
      </xdr:nvCxnSpPr>
      <xdr:spPr>
        <a:xfrm flipV="1">
          <a:off x="13703300" y="16572021"/>
          <a:ext cx="889000" cy="14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70650</xdr:rowOff>
    </xdr:from>
    <xdr:to>
      <xdr:col>76</xdr:col>
      <xdr:colOff>165100</xdr:colOff>
      <xdr:row>95</xdr:row>
      <xdr:rowOff>800</xdr:rowOff>
    </xdr:to>
    <xdr:sp macro="" textlink="">
      <xdr:nvSpPr>
        <xdr:cNvPr id="690" name="フローチャート: 判断 689"/>
        <xdr:cNvSpPr/>
      </xdr:nvSpPr>
      <xdr:spPr>
        <a:xfrm>
          <a:off x="14541500" y="161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17327</xdr:rowOff>
    </xdr:from>
    <xdr:ext cx="534377" cy="259045"/>
    <xdr:sp macro="" textlink="">
      <xdr:nvSpPr>
        <xdr:cNvPr id="691" name="テキスト ボックス 690"/>
        <xdr:cNvSpPr txBox="1"/>
      </xdr:nvSpPr>
      <xdr:spPr>
        <a:xfrm>
          <a:off x="14325111" y="15962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80969</xdr:rowOff>
    </xdr:from>
    <xdr:to>
      <xdr:col>71</xdr:col>
      <xdr:colOff>177800</xdr:colOff>
      <xdr:row>96</xdr:row>
      <xdr:rowOff>127242</xdr:rowOff>
    </xdr:to>
    <xdr:cxnSp macro="">
      <xdr:nvCxnSpPr>
        <xdr:cNvPr id="692" name="直線コネクタ 691"/>
        <xdr:cNvCxnSpPr/>
      </xdr:nvCxnSpPr>
      <xdr:spPr>
        <a:xfrm>
          <a:off x="12814300" y="16540169"/>
          <a:ext cx="889000" cy="46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73889</xdr:rowOff>
    </xdr:from>
    <xdr:to>
      <xdr:col>72</xdr:col>
      <xdr:colOff>38100</xdr:colOff>
      <xdr:row>95</xdr:row>
      <xdr:rowOff>4039</xdr:rowOff>
    </xdr:to>
    <xdr:sp macro="" textlink="">
      <xdr:nvSpPr>
        <xdr:cNvPr id="693" name="フローチャート: 判断 692"/>
        <xdr:cNvSpPr/>
      </xdr:nvSpPr>
      <xdr:spPr>
        <a:xfrm>
          <a:off x="13652500" y="16190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20566</xdr:rowOff>
    </xdr:from>
    <xdr:ext cx="534377" cy="259045"/>
    <xdr:sp macro="" textlink="">
      <xdr:nvSpPr>
        <xdr:cNvPr id="694" name="テキスト ボックス 693"/>
        <xdr:cNvSpPr txBox="1"/>
      </xdr:nvSpPr>
      <xdr:spPr>
        <a:xfrm>
          <a:off x="13436111" y="15965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74098</xdr:rowOff>
    </xdr:from>
    <xdr:to>
      <xdr:col>67</xdr:col>
      <xdr:colOff>101600</xdr:colOff>
      <xdr:row>95</xdr:row>
      <xdr:rowOff>4248</xdr:rowOff>
    </xdr:to>
    <xdr:sp macro="" textlink="">
      <xdr:nvSpPr>
        <xdr:cNvPr id="695" name="フローチャート: 判断 694"/>
        <xdr:cNvSpPr/>
      </xdr:nvSpPr>
      <xdr:spPr>
        <a:xfrm>
          <a:off x="12763500" y="16190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20775</xdr:rowOff>
    </xdr:from>
    <xdr:ext cx="534377" cy="259045"/>
    <xdr:sp macro="" textlink="">
      <xdr:nvSpPr>
        <xdr:cNvPr id="696" name="テキスト ボックス 695"/>
        <xdr:cNvSpPr txBox="1"/>
      </xdr:nvSpPr>
      <xdr:spPr>
        <a:xfrm>
          <a:off x="12547111" y="15965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25158</xdr:rowOff>
    </xdr:from>
    <xdr:to>
      <xdr:col>85</xdr:col>
      <xdr:colOff>177800</xdr:colOff>
      <xdr:row>96</xdr:row>
      <xdr:rowOff>126758</xdr:rowOff>
    </xdr:to>
    <xdr:sp macro="" textlink="">
      <xdr:nvSpPr>
        <xdr:cNvPr id="702" name="楕円 701"/>
        <xdr:cNvSpPr/>
      </xdr:nvSpPr>
      <xdr:spPr>
        <a:xfrm>
          <a:off x="16268700" y="16484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3585</xdr:rowOff>
    </xdr:from>
    <xdr:ext cx="534377" cy="259045"/>
    <xdr:sp macro="" textlink="">
      <xdr:nvSpPr>
        <xdr:cNvPr id="703" name="公債費該当値テキスト"/>
        <xdr:cNvSpPr txBox="1"/>
      </xdr:nvSpPr>
      <xdr:spPr>
        <a:xfrm>
          <a:off x="16370300" y="16462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66687</xdr:rowOff>
    </xdr:from>
    <xdr:to>
      <xdr:col>81</xdr:col>
      <xdr:colOff>101600</xdr:colOff>
      <xdr:row>96</xdr:row>
      <xdr:rowOff>168287</xdr:rowOff>
    </xdr:to>
    <xdr:sp macro="" textlink="">
      <xdr:nvSpPr>
        <xdr:cNvPr id="704" name="楕円 703"/>
        <xdr:cNvSpPr/>
      </xdr:nvSpPr>
      <xdr:spPr>
        <a:xfrm>
          <a:off x="15430500" y="16525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159414</xdr:rowOff>
    </xdr:from>
    <xdr:ext cx="534377" cy="259045"/>
    <xdr:sp macro="" textlink="">
      <xdr:nvSpPr>
        <xdr:cNvPr id="705" name="テキスト ボックス 704"/>
        <xdr:cNvSpPr txBox="1"/>
      </xdr:nvSpPr>
      <xdr:spPr>
        <a:xfrm>
          <a:off x="15214111" y="16618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62021</xdr:rowOff>
    </xdr:from>
    <xdr:to>
      <xdr:col>76</xdr:col>
      <xdr:colOff>165100</xdr:colOff>
      <xdr:row>96</xdr:row>
      <xdr:rowOff>163621</xdr:rowOff>
    </xdr:to>
    <xdr:sp macro="" textlink="">
      <xdr:nvSpPr>
        <xdr:cNvPr id="706" name="楕円 705"/>
        <xdr:cNvSpPr/>
      </xdr:nvSpPr>
      <xdr:spPr>
        <a:xfrm>
          <a:off x="14541500" y="16521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154748</xdr:rowOff>
    </xdr:from>
    <xdr:ext cx="534377" cy="259045"/>
    <xdr:sp macro="" textlink="">
      <xdr:nvSpPr>
        <xdr:cNvPr id="707" name="テキスト ボックス 706"/>
        <xdr:cNvSpPr txBox="1"/>
      </xdr:nvSpPr>
      <xdr:spPr>
        <a:xfrm>
          <a:off x="14325111" y="16613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76442</xdr:rowOff>
    </xdr:from>
    <xdr:to>
      <xdr:col>72</xdr:col>
      <xdr:colOff>38100</xdr:colOff>
      <xdr:row>97</xdr:row>
      <xdr:rowOff>6592</xdr:rowOff>
    </xdr:to>
    <xdr:sp macro="" textlink="">
      <xdr:nvSpPr>
        <xdr:cNvPr id="708" name="楕円 707"/>
        <xdr:cNvSpPr/>
      </xdr:nvSpPr>
      <xdr:spPr>
        <a:xfrm>
          <a:off x="13652500" y="16535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169169</xdr:rowOff>
    </xdr:from>
    <xdr:ext cx="534377" cy="259045"/>
    <xdr:sp macro="" textlink="">
      <xdr:nvSpPr>
        <xdr:cNvPr id="709" name="テキスト ボックス 708"/>
        <xdr:cNvSpPr txBox="1"/>
      </xdr:nvSpPr>
      <xdr:spPr>
        <a:xfrm>
          <a:off x="13436111" y="16628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30169</xdr:rowOff>
    </xdr:from>
    <xdr:to>
      <xdr:col>67</xdr:col>
      <xdr:colOff>101600</xdr:colOff>
      <xdr:row>96</xdr:row>
      <xdr:rowOff>131769</xdr:rowOff>
    </xdr:to>
    <xdr:sp macro="" textlink="">
      <xdr:nvSpPr>
        <xdr:cNvPr id="710" name="楕円 709"/>
        <xdr:cNvSpPr/>
      </xdr:nvSpPr>
      <xdr:spPr>
        <a:xfrm>
          <a:off x="12763500" y="16489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122896</xdr:rowOff>
    </xdr:from>
    <xdr:ext cx="534377" cy="259045"/>
    <xdr:sp macro="" textlink="">
      <xdr:nvSpPr>
        <xdr:cNvPr id="711" name="テキスト ボックス 710"/>
        <xdr:cNvSpPr txBox="1"/>
      </xdr:nvSpPr>
      <xdr:spPr>
        <a:xfrm>
          <a:off x="12547111" y="16582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2" name="直線コネクタ 72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3" name="テキスト ボックス 72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4" name="直線コネクタ 72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5" name="テキスト ボックス 724"/>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6" name="直線コネクタ 72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7" name="テキスト ボックス 726"/>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8" name="直線コネクタ 72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29" name="テキスト ボックス 728"/>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1" name="テキスト ボックス 73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5055</xdr:rowOff>
    </xdr:from>
    <xdr:to>
      <xdr:col>116</xdr:col>
      <xdr:colOff>62864</xdr:colOff>
      <xdr:row>38</xdr:row>
      <xdr:rowOff>139700</xdr:rowOff>
    </xdr:to>
    <xdr:cxnSp macro="">
      <xdr:nvCxnSpPr>
        <xdr:cNvPr id="733" name="直線コネクタ 732"/>
        <xdr:cNvCxnSpPr/>
      </xdr:nvCxnSpPr>
      <xdr:spPr>
        <a:xfrm flipV="1">
          <a:off x="22159595" y="5148555"/>
          <a:ext cx="1269" cy="15062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6189</xdr:rowOff>
    </xdr:from>
    <xdr:ext cx="249299" cy="259045"/>
    <xdr:sp macro="" textlink="">
      <xdr:nvSpPr>
        <xdr:cNvPr id="734" name="諸支出金最小値テキスト"/>
        <xdr:cNvSpPr txBox="1"/>
      </xdr:nvSpPr>
      <xdr:spPr>
        <a:xfrm>
          <a:off x="22212300" y="66927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5" name="直線コネクタ 73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123182</xdr:rowOff>
    </xdr:from>
    <xdr:ext cx="469744" cy="259045"/>
    <xdr:sp macro="" textlink="">
      <xdr:nvSpPr>
        <xdr:cNvPr id="736" name="諸支出金最大値テキスト"/>
        <xdr:cNvSpPr txBox="1"/>
      </xdr:nvSpPr>
      <xdr:spPr>
        <a:xfrm>
          <a:off x="22212300" y="4923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6,589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5055</xdr:rowOff>
    </xdr:from>
    <xdr:to>
      <xdr:col>116</xdr:col>
      <xdr:colOff>152400</xdr:colOff>
      <xdr:row>30</xdr:row>
      <xdr:rowOff>5055</xdr:rowOff>
    </xdr:to>
    <xdr:cxnSp macro="">
      <xdr:nvCxnSpPr>
        <xdr:cNvPr id="737" name="直線コネクタ 736"/>
        <xdr:cNvCxnSpPr/>
      </xdr:nvCxnSpPr>
      <xdr:spPr>
        <a:xfrm>
          <a:off x="22072600" y="5148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8" name="直線コネクタ 737"/>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95089</xdr:rowOff>
    </xdr:from>
    <xdr:ext cx="313932" cy="259045"/>
    <xdr:sp macro="" textlink="">
      <xdr:nvSpPr>
        <xdr:cNvPr id="739" name="諸支出金平均値テキスト"/>
        <xdr:cNvSpPr txBox="1"/>
      </xdr:nvSpPr>
      <xdr:spPr>
        <a:xfrm>
          <a:off x="22212300" y="643873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72212</xdr:rowOff>
    </xdr:from>
    <xdr:to>
      <xdr:col>116</xdr:col>
      <xdr:colOff>114300</xdr:colOff>
      <xdr:row>39</xdr:row>
      <xdr:rowOff>2362</xdr:rowOff>
    </xdr:to>
    <xdr:sp macro="" textlink="">
      <xdr:nvSpPr>
        <xdr:cNvPr id="740" name="フローチャート: 判断 739"/>
        <xdr:cNvSpPr/>
      </xdr:nvSpPr>
      <xdr:spPr>
        <a:xfrm>
          <a:off x="22110700" y="6587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1" name="直線コネクタ 740"/>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68555</xdr:rowOff>
    </xdr:from>
    <xdr:to>
      <xdr:col>112</xdr:col>
      <xdr:colOff>38100</xdr:colOff>
      <xdr:row>38</xdr:row>
      <xdr:rowOff>170155</xdr:rowOff>
    </xdr:to>
    <xdr:sp macro="" textlink="">
      <xdr:nvSpPr>
        <xdr:cNvPr id="742" name="フローチャート: 判断 741"/>
        <xdr:cNvSpPr/>
      </xdr:nvSpPr>
      <xdr:spPr>
        <a:xfrm>
          <a:off x="212725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15232</xdr:rowOff>
    </xdr:from>
    <xdr:ext cx="313932" cy="259045"/>
    <xdr:sp macro="" textlink="">
      <xdr:nvSpPr>
        <xdr:cNvPr id="743" name="テキスト ボックス 742"/>
        <xdr:cNvSpPr txBox="1"/>
      </xdr:nvSpPr>
      <xdr:spPr>
        <a:xfrm>
          <a:off x="21166333" y="63588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4" name="直線コネクタ 743"/>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68555</xdr:rowOff>
    </xdr:from>
    <xdr:to>
      <xdr:col>107</xdr:col>
      <xdr:colOff>101600</xdr:colOff>
      <xdr:row>38</xdr:row>
      <xdr:rowOff>170155</xdr:rowOff>
    </xdr:to>
    <xdr:sp macro="" textlink="">
      <xdr:nvSpPr>
        <xdr:cNvPr id="745" name="フローチャート: 判断 744"/>
        <xdr:cNvSpPr/>
      </xdr:nvSpPr>
      <xdr:spPr>
        <a:xfrm>
          <a:off x="203835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15232</xdr:rowOff>
    </xdr:from>
    <xdr:ext cx="313932" cy="259045"/>
    <xdr:sp macro="" textlink="">
      <xdr:nvSpPr>
        <xdr:cNvPr id="746" name="テキスト ボックス 745"/>
        <xdr:cNvSpPr txBox="1"/>
      </xdr:nvSpPr>
      <xdr:spPr>
        <a:xfrm>
          <a:off x="20277333" y="63588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7" name="直線コネクタ 746"/>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37236</xdr:rowOff>
    </xdr:from>
    <xdr:to>
      <xdr:col>102</xdr:col>
      <xdr:colOff>165100</xdr:colOff>
      <xdr:row>38</xdr:row>
      <xdr:rowOff>138836</xdr:rowOff>
    </xdr:to>
    <xdr:sp macro="" textlink="">
      <xdr:nvSpPr>
        <xdr:cNvPr id="748" name="フローチャート: 判断 747"/>
        <xdr:cNvSpPr/>
      </xdr:nvSpPr>
      <xdr:spPr>
        <a:xfrm>
          <a:off x="19494500" y="65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155363</xdr:rowOff>
    </xdr:from>
    <xdr:ext cx="378565" cy="259045"/>
    <xdr:sp macro="" textlink="">
      <xdr:nvSpPr>
        <xdr:cNvPr id="749" name="テキスト ボックス 748"/>
        <xdr:cNvSpPr txBox="1"/>
      </xdr:nvSpPr>
      <xdr:spPr>
        <a:xfrm>
          <a:off x="19356017" y="6327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27178</xdr:rowOff>
    </xdr:from>
    <xdr:to>
      <xdr:col>98</xdr:col>
      <xdr:colOff>38100</xdr:colOff>
      <xdr:row>38</xdr:row>
      <xdr:rowOff>128778</xdr:rowOff>
    </xdr:to>
    <xdr:sp macro="" textlink="">
      <xdr:nvSpPr>
        <xdr:cNvPr id="750" name="フローチャート: 判断 749"/>
        <xdr:cNvSpPr/>
      </xdr:nvSpPr>
      <xdr:spPr>
        <a:xfrm>
          <a:off x="18605500" y="654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145305</xdr:rowOff>
    </xdr:from>
    <xdr:ext cx="378565" cy="259045"/>
    <xdr:sp macro="" textlink="">
      <xdr:nvSpPr>
        <xdr:cNvPr id="751" name="テキスト ボックス 750"/>
        <xdr:cNvSpPr txBox="1"/>
      </xdr:nvSpPr>
      <xdr:spPr>
        <a:xfrm>
          <a:off x="18467017" y="6317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7" name="楕円 75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50639</xdr:rowOff>
    </xdr:from>
    <xdr:ext cx="249299" cy="259045"/>
    <xdr:sp macro="" textlink="">
      <xdr:nvSpPr>
        <xdr:cNvPr id="758" name="諸支出金該当値テキスト"/>
        <xdr:cNvSpPr txBox="1"/>
      </xdr:nvSpPr>
      <xdr:spPr>
        <a:xfrm>
          <a:off x="22212300" y="65657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9" name="楕円 75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0" name="テキスト ボックス 759"/>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1" name="楕円 76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2" name="テキスト ボックス 761"/>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3" name="楕円 76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4" name="テキスト ボックス 763"/>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5" name="楕円 76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6" name="テキスト ボックス 765"/>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7" name="直線コネクタ 77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8" name="テキスト ボックス 77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9" name="直線コネクタ 77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0" name="テキスト ボックス 77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2" name="直線コネクタ 78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7" name="直線コネクタ 78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9" name="フローチャート: 判断 78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0" name="直線コネクタ 78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1" name="フローチャート: 判断 79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2" name="テキスト ボックス 79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3" name="直線コネクタ 79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4" name="フローチャート: 判断 79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5" name="テキスト ボックス 79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6" name="直線コネクタ 79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7" name="フローチャート: 判断 79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8" name="テキスト ボックス 79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9" name="フローチャート: 判断 79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0" name="テキスト ボックス 79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1" name="テキスト ボックス 80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2" name="テキスト ボックス 80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3" name="テキスト ボックス 80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4" name="テキスト ボックス 80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5" name="テキスト ボックス 80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6" name="楕円 80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8" name="楕円 80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9" name="テキスト ボックス 80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0" name="楕円 80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1" name="テキスト ボックス 81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2" name="楕円 81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3" name="テキスト ボックス 81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4" name="楕円 81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5" name="テキスト ボックス 81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6" name="正方形/長方形 81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7" name="正方形/長方形 81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8" name="テキスト ボックス 81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令和</a:t>
          </a:r>
          <a:r>
            <a:rPr kumimoji="1" lang="en-US" altLang="ja-JP" sz="1200">
              <a:solidFill>
                <a:schemeClr val="dk1"/>
              </a:solidFill>
              <a:effectLst/>
              <a:latin typeface="+mn-lt"/>
              <a:ea typeface="+mn-ea"/>
              <a:cs typeface="+mn-cs"/>
            </a:rPr>
            <a:t>2</a:t>
          </a:r>
          <a:r>
            <a:rPr kumimoji="1" lang="ja-JP" altLang="ja-JP" sz="1200">
              <a:solidFill>
                <a:schemeClr val="dk1"/>
              </a:solidFill>
              <a:effectLst/>
              <a:latin typeface="+mn-lt"/>
              <a:ea typeface="+mn-ea"/>
              <a:cs typeface="+mn-cs"/>
            </a:rPr>
            <a:t>年度目的別歳出の住民一人当たりのコストの上位</a:t>
          </a:r>
          <a:r>
            <a:rPr kumimoji="1" lang="en-US" altLang="ja-JP" sz="1200">
              <a:solidFill>
                <a:schemeClr val="dk1"/>
              </a:solidFill>
              <a:effectLst/>
              <a:latin typeface="+mn-lt"/>
              <a:ea typeface="+mn-ea"/>
              <a:cs typeface="+mn-cs"/>
            </a:rPr>
            <a:t>5</a:t>
          </a:r>
          <a:r>
            <a:rPr kumimoji="1" lang="ja-JP" altLang="ja-JP" sz="1200">
              <a:solidFill>
                <a:schemeClr val="dk1"/>
              </a:solidFill>
              <a:effectLst/>
              <a:latin typeface="+mn-lt"/>
              <a:ea typeface="+mn-ea"/>
              <a:cs typeface="+mn-cs"/>
            </a:rPr>
            <a:t>項目は、総務費、民生費、教育費、衛生費、土木費である。</a:t>
          </a:r>
          <a:r>
            <a:rPr kumimoji="1" lang="en-US" altLang="ja-JP" sz="1200">
              <a:solidFill>
                <a:schemeClr val="dk1"/>
              </a:solidFill>
              <a:effectLst/>
              <a:latin typeface="+mn-lt"/>
              <a:ea typeface="+mn-ea"/>
              <a:cs typeface="+mn-cs"/>
            </a:rPr>
            <a:t/>
          </a:r>
          <a:br>
            <a:rPr kumimoji="1" lang="en-US" altLang="ja-JP" sz="1200">
              <a:solidFill>
                <a:schemeClr val="dk1"/>
              </a:solidFill>
              <a:effectLst/>
              <a:latin typeface="+mn-lt"/>
              <a:ea typeface="+mn-ea"/>
              <a:cs typeface="+mn-cs"/>
            </a:rPr>
          </a:br>
          <a:r>
            <a:rPr kumimoji="1" lang="ja-JP" altLang="ja-JP" sz="1200">
              <a:solidFill>
                <a:schemeClr val="dk1"/>
              </a:solidFill>
              <a:effectLst/>
              <a:latin typeface="+mn-lt"/>
              <a:ea typeface="+mn-ea"/>
              <a:cs typeface="+mn-cs"/>
            </a:rPr>
            <a:t>類似団体平均より</a:t>
          </a:r>
          <a:r>
            <a:rPr kumimoji="1" lang="ja-JP" altLang="en-US" sz="1200">
              <a:solidFill>
                <a:schemeClr val="dk1"/>
              </a:solidFill>
              <a:effectLst/>
              <a:latin typeface="+mn-lt"/>
              <a:ea typeface="+mn-ea"/>
              <a:cs typeface="+mn-cs"/>
            </a:rPr>
            <a:t>すべての</a:t>
          </a:r>
          <a:r>
            <a:rPr kumimoji="1" lang="ja-JP" altLang="ja-JP" sz="1200">
              <a:solidFill>
                <a:schemeClr val="dk1"/>
              </a:solidFill>
              <a:effectLst/>
              <a:latin typeface="+mn-lt"/>
              <a:ea typeface="+mn-ea"/>
              <a:cs typeface="+mn-cs"/>
            </a:rPr>
            <a:t>項目</a:t>
          </a:r>
          <a:r>
            <a:rPr kumimoji="1" lang="ja-JP" altLang="en-US" sz="1200">
              <a:solidFill>
                <a:schemeClr val="dk1"/>
              </a:solidFill>
              <a:effectLst/>
              <a:latin typeface="+mn-lt"/>
              <a:ea typeface="+mn-ea"/>
              <a:cs typeface="+mn-cs"/>
            </a:rPr>
            <a:t>が</a:t>
          </a:r>
          <a:r>
            <a:rPr kumimoji="1" lang="ja-JP" altLang="ja-JP" sz="1200">
              <a:solidFill>
                <a:schemeClr val="dk1"/>
              </a:solidFill>
              <a:effectLst/>
              <a:latin typeface="+mn-lt"/>
              <a:ea typeface="+mn-ea"/>
              <a:cs typeface="+mn-cs"/>
            </a:rPr>
            <a:t>、類似団体平均以下である。</a:t>
          </a:r>
          <a:r>
            <a:rPr kumimoji="1" lang="en-US" altLang="ja-JP" sz="1200">
              <a:solidFill>
                <a:schemeClr val="dk1"/>
              </a:solidFill>
              <a:effectLst/>
              <a:latin typeface="+mn-lt"/>
              <a:ea typeface="+mn-ea"/>
              <a:cs typeface="+mn-cs"/>
            </a:rPr>
            <a:t/>
          </a:r>
          <a:br>
            <a:rPr kumimoji="1" lang="en-US" altLang="ja-JP" sz="1200">
              <a:solidFill>
                <a:schemeClr val="dk1"/>
              </a:solidFill>
              <a:effectLst/>
              <a:latin typeface="+mn-lt"/>
              <a:ea typeface="+mn-ea"/>
              <a:cs typeface="+mn-cs"/>
            </a:rPr>
          </a:br>
          <a:r>
            <a:rPr kumimoji="1" lang="ja-JP" altLang="ja-JP" sz="1200">
              <a:solidFill>
                <a:schemeClr val="dk1"/>
              </a:solidFill>
              <a:effectLst/>
              <a:latin typeface="+mn-lt"/>
              <a:ea typeface="+mn-ea"/>
              <a:cs typeface="+mn-cs"/>
            </a:rPr>
            <a:t>前年度と比較し、増減の大きい項目は総務費であり、その要因は</a:t>
          </a:r>
          <a:r>
            <a:rPr kumimoji="1" lang="ja-JP" altLang="ja-JP" sz="1200" baseline="0">
              <a:solidFill>
                <a:schemeClr val="dk1"/>
              </a:solidFill>
              <a:effectLst/>
              <a:latin typeface="+mn-lt"/>
              <a:ea typeface="+mn-ea"/>
              <a:cs typeface="+mn-cs"/>
            </a:rPr>
            <a:t>特別定額給付金給付事業</a:t>
          </a:r>
          <a:r>
            <a:rPr kumimoji="1" lang="ja-JP" altLang="ja-JP" sz="1200">
              <a:solidFill>
                <a:schemeClr val="dk1"/>
              </a:solidFill>
              <a:effectLst/>
              <a:latin typeface="+mn-lt"/>
              <a:ea typeface="+mn-ea"/>
              <a:cs typeface="+mn-cs"/>
            </a:rPr>
            <a:t>によるものである。</a:t>
          </a:r>
          <a:r>
            <a:rPr kumimoji="1" lang="en-US" altLang="ja-JP" sz="1200">
              <a:solidFill>
                <a:schemeClr val="dk1"/>
              </a:solidFill>
              <a:effectLst/>
              <a:latin typeface="+mn-lt"/>
              <a:ea typeface="+mn-ea"/>
              <a:cs typeface="+mn-cs"/>
            </a:rPr>
            <a:t/>
          </a:r>
          <a:br>
            <a:rPr kumimoji="1" lang="en-US" altLang="ja-JP" sz="1200">
              <a:solidFill>
                <a:schemeClr val="dk1"/>
              </a:solidFill>
              <a:effectLst/>
              <a:latin typeface="+mn-lt"/>
              <a:ea typeface="+mn-ea"/>
              <a:cs typeface="+mn-cs"/>
            </a:rPr>
          </a:br>
          <a:r>
            <a:rPr kumimoji="1" lang="ja-JP" altLang="ja-JP" sz="1200">
              <a:solidFill>
                <a:schemeClr val="dk1"/>
              </a:solidFill>
              <a:effectLst/>
              <a:latin typeface="+mn-lt"/>
              <a:ea typeface="+mn-ea"/>
              <a:cs typeface="+mn-cs"/>
            </a:rPr>
            <a:t>これまでも、行財政改革により経費節減に努めてきたが、引き続き、事業の財源性、実現性、発展性、継続性、合理性等を踏まえて、事業の優先順位を検討して健全な財政運営に努めていく。</a:t>
          </a:r>
          <a:endParaRPr lang="ja-JP" altLang="ja-JP" sz="16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岐阜県羽島市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mn-lt"/>
              <a:ea typeface="+mn-ea"/>
              <a:cs typeface="+mn-cs"/>
            </a:rPr>
            <a:t>　財政調整基金残高は、当初予算及び補正後歳入歳出予算の財政需要に対応しつつも、市税等</a:t>
          </a:r>
          <a:r>
            <a:rPr kumimoji="1" lang="ja-JP" altLang="en-US" sz="1200">
              <a:solidFill>
                <a:schemeClr val="dk1"/>
              </a:solidFill>
              <a:effectLst/>
              <a:latin typeface="+mn-lt"/>
              <a:ea typeface="+mn-ea"/>
              <a:cs typeface="+mn-cs"/>
            </a:rPr>
            <a:t>の減少</a:t>
          </a:r>
          <a:r>
            <a:rPr kumimoji="1" lang="ja-JP" altLang="ja-JP" sz="1200">
              <a:solidFill>
                <a:schemeClr val="dk1"/>
              </a:solidFill>
              <a:effectLst/>
              <a:latin typeface="+mn-lt"/>
              <a:ea typeface="+mn-ea"/>
              <a:cs typeface="+mn-cs"/>
            </a:rPr>
            <a:t>により、</a:t>
          </a:r>
          <a:r>
            <a:rPr kumimoji="1" lang="en-US" altLang="ja-JP" sz="1200">
              <a:solidFill>
                <a:schemeClr val="dk1"/>
              </a:solidFill>
              <a:effectLst/>
              <a:latin typeface="+mn-lt"/>
              <a:ea typeface="+mn-ea"/>
              <a:cs typeface="+mn-cs"/>
            </a:rPr>
            <a:t>2.3</a:t>
          </a:r>
          <a:r>
            <a:rPr kumimoji="1" lang="ja-JP" altLang="ja-JP" sz="1200">
              <a:solidFill>
                <a:schemeClr val="dk1"/>
              </a:solidFill>
              <a:effectLst/>
              <a:latin typeface="+mn-lt"/>
              <a:ea typeface="+mn-ea"/>
              <a:cs typeface="+mn-cs"/>
            </a:rPr>
            <a:t>億円の減少</a:t>
          </a:r>
          <a:r>
            <a:rPr kumimoji="1" lang="ja-JP" altLang="en-US" sz="1200">
              <a:solidFill>
                <a:schemeClr val="dk1"/>
              </a:solidFill>
              <a:effectLst/>
              <a:latin typeface="+mn-lt"/>
              <a:ea typeface="+mn-ea"/>
              <a:cs typeface="+mn-cs"/>
            </a:rPr>
            <a:t>とな</a:t>
          </a:r>
          <a:r>
            <a:rPr kumimoji="1" lang="ja-JP" altLang="ja-JP" sz="1200">
              <a:solidFill>
                <a:schemeClr val="dk1"/>
              </a:solidFill>
              <a:effectLst/>
              <a:latin typeface="+mn-lt"/>
              <a:ea typeface="+mn-ea"/>
              <a:cs typeface="+mn-cs"/>
            </a:rPr>
            <a:t>った。</a:t>
          </a:r>
          <a:r>
            <a:rPr kumimoji="1" lang="en-US" altLang="ja-JP" sz="1200">
              <a:solidFill>
                <a:schemeClr val="dk1"/>
              </a:solidFill>
              <a:effectLst/>
              <a:latin typeface="+mn-lt"/>
              <a:ea typeface="+mn-ea"/>
              <a:cs typeface="+mn-cs"/>
            </a:rPr>
            <a:t/>
          </a:r>
          <a:br>
            <a:rPr kumimoji="1" lang="en-US" altLang="ja-JP" sz="1200">
              <a:solidFill>
                <a:schemeClr val="dk1"/>
              </a:solidFill>
              <a:effectLst/>
              <a:latin typeface="+mn-lt"/>
              <a:ea typeface="+mn-ea"/>
              <a:cs typeface="+mn-cs"/>
            </a:rPr>
          </a:br>
          <a:r>
            <a:rPr kumimoji="1" lang="ja-JP" altLang="ja-JP" sz="1200">
              <a:solidFill>
                <a:schemeClr val="dk1"/>
              </a:solidFill>
              <a:effectLst/>
              <a:latin typeface="+mn-lt"/>
              <a:ea typeface="+mn-ea"/>
              <a:cs typeface="+mn-cs"/>
            </a:rPr>
            <a:t>　実質収支額は、前年度比で</a:t>
          </a:r>
          <a:r>
            <a:rPr kumimoji="1" lang="ja-JP" altLang="en-US" sz="1200">
              <a:solidFill>
                <a:schemeClr val="dk1"/>
              </a:solidFill>
              <a:effectLst/>
              <a:latin typeface="+mn-lt"/>
              <a:ea typeface="+mn-ea"/>
              <a:cs typeface="+mn-cs"/>
            </a:rPr>
            <a:t>増加</a:t>
          </a:r>
          <a:r>
            <a:rPr kumimoji="1" lang="ja-JP" altLang="ja-JP" sz="1200">
              <a:solidFill>
                <a:schemeClr val="dk1"/>
              </a:solidFill>
              <a:effectLst/>
              <a:latin typeface="+mn-lt"/>
              <a:ea typeface="+mn-ea"/>
              <a:cs typeface="+mn-cs"/>
            </a:rPr>
            <a:t>した。</a:t>
          </a:r>
          <a:r>
            <a:rPr kumimoji="1" lang="en-US" altLang="ja-JP" sz="1200">
              <a:solidFill>
                <a:schemeClr val="dk1"/>
              </a:solidFill>
              <a:effectLst/>
              <a:latin typeface="+mn-lt"/>
              <a:ea typeface="+mn-ea"/>
              <a:cs typeface="+mn-cs"/>
            </a:rPr>
            <a:t/>
          </a:r>
          <a:br>
            <a:rPr kumimoji="1" lang="en-US" altLang="ja-JP" sz="1200">
              <a:solidFill>
                <a:schemeClr val="dk1"/>
              </a:solidFill>
              <a:effectLst/>
              <a:latin typeface="+mn-lt"/>
              <a:ea typeface="+mn-ea"/>
              <a:cs typeface="+mn-cs"/>
            </a:rPr>
          </a:br>
          <a:r>
            <a:rPr kumimoji="1" lang="ja-JP" altLang="ja-JP" sz="1200">
              <a:solidFill>
                <a:schemeClr val="dk1"/>
              </a:solidFill>
              <a:effectLst/>
              <a:latin typeface="+mn-lt"/>
              <a:ea typeface="+mn-ea"/>
              <a:cs typeface="+mn-cs"/>
            </a:rPr>
            <a:t>　実質単年度収支は、財政調整基金の取崩額が前年度を</a:t>
          </a:r>
          <a:r>
            <a:rPr kumimoji="1" lang="ja-JP" altLang="en-US" sz="1200">
              <a:solidFill>
                <a:schemeClr val="dk1"/>
              </a:solidFill>
              <a:effectLst/>
              <a:latin typeface="+mn-lt"/>
              <a:ea typeface="+mn-ea"/>
              <a:cs typeface="+mn-cs"/>
            </a:rPr>
            <a:t>上回ったものの</a:t>
          </a:r>
          <a:r>
            <a:rPr kumimoji="1" lang="ja-JP" altLang="ja-JP" sz="1200">
              <a:solidFill>
                <a:schemeClr val="dk1"/>
              </a:solidFill>
              <a:effectLst/>
              <a:latin typeface="+mn-lt"/>
              <a:ea typeface="+mn-ea"/>
              <a:cs typeface="+mn-cs"/>
            </a:rPr>
            <a:t>、</a:t>
          </a:r>
          <a:r>
            <a:rPr kumimoji="1" lang="ja-JP" altLang="en-US" sz="1200">
              <a:solidFill>
                <a:schemeClr val="dk1"/>
              </a:solidFill>
              <a:effectLst/>
              <a:latin typeface="+mn-lt"/>
              <a:ea typeface="+mn-ea"/>
              <a:cs typeface="+mn-cs"/>
            </a:rPr>
            <a:t>実質収支額が増加したため、</a:t>
          </a:r>
          <a:r>
            <a:rPr kumimoji="1" lang="ja-JP" altLang="ja-JP" sz="1200">
              <a:solidFill>
                <a:schemeClr val="dk1"/>
              </a:solidFill>
              <a:effectLst/>
              <a:latin typeface="+mn-lt"/>
              <a:ea typeface="+mn-ea"/>
              <a:cs typeface="+mn-cs"/>
            </a:rPr>
            <a:t>赤字幅が縮小した。</a:t>
          </a:r>
          <a:endParaRPr lang="ja-JP" altLang="ja-JP" sz="16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岐阜県羽島市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mn-lt"/>
              <a:ea typeface="+mn-ea"/>
              <a:cs typeface="+mn-cs"/>
            </a:rPr>
            <a:t>　すべての会計において黒字となっており、赤字は発生していない。</a:t>
          </a:r>
          <a:r>
            <a:rPr kumimoji="1" lang="en-US" altLang="ja-JP" sz="1200">
              <a:solidFill>
                <a:schemeClr val="dk1"/>
              </a:solidFill>
              <a:effectLst/>
              <a:latin typeface="+mn-lt"/>
              <a:ea typeface="+mn-ea"/>
              <a:cs typeface="+mn-cs"/>
            </a:rPr>
            <a:t/>
          </a:r>
          <a:br>
            <a:rPr kumimoji="1" lang="en-US" altLang="ja-JP" sz="1200">
              <a:solidFill>
                <a:schemeClr val="dk1"/>
              </a:solidFill>
              <a:effectLst/>
              <a:latin typeface="+mn-lt"/>
              <a:ea typeface="+mn-ea"/>
              <a:cs typeface="+mn-cs"/>
            </a:rPr>
          </a:br>
          <a:r>
            <a:rPr kumimoji="1" lang="ja-JP" altLang="ja-JP" sz="1200">
              <a:solidFill>
                <a:schemeClr val="dk1"/>
              </a:solidFill>
              <a:effectLst/>
              <a:latin typeface="+mn-lt"/>
              <a:ea typeface="+mn-ea"/>
              <a:cs typeface="+mn-cs"/>
            </a:rPr>
            <a:t>　後期高齢者医療特別会計及び介護保険特別会計は、一般会計からの繰出金が増加傾向にある。一般会計からの負担にも限りがあるため、各特別会計において健全運営と財政基盤の強化の検討をする必要がある。</a:t>
          </a:r>
          <a:endParaRPr lang="ja-JP" altLang="ja-JP" sz="16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41" t="s">
        <v>80</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2" t="s">
        <v>82</v>
      </c>
      <c r="C3" s="443"/>
      <c r="D3" s="443"/>
      <c r="E3" s="444"/>
      <c r="F3" s="444"/>
      <c r="G3" s="444"/>
      <c r="H3" s="444"/>
      <c r="I3" s="444"/>
      <c r="J3" s="444"/>
      <c r="K3" s="444"/>
      <c r="L3" s="444" t="s">
        <v>83</v>
      </c>
      <c r="M3" s="444"/>
      <c r="N3" s="444"/>
      <c r="O3" s="444"/>
      <c r="P3" s="444"/>
      <c r="Q3" s="444"/>
      <c r="R3" s="451"/>
      <c r="S3" s="451"/>
      <c r="T3" s="451"/>
      <c r="U3" s="451"/>
      <c r="V3" s="452"/>
      <c r="W3" s="426" t="s">
        <v>84</v>
      </c>
      <c r="X3" s="427"/>
      <c r="Y3" s="427"/>
      <c r="Z3" s="427"/>
      <c r="AA3" s="427"/>
      <c r="AB3" s="443"/>
      <c r="AC3" s="451" t="s">
        <v>85</v>
      </c>
      <c r="AD3" s="427"/>
      <c r="AE3" s="427"/>
      <c r="AF3" s="427"/>
      <c r="AG3" s="427"/>
      <c r="AH3" s="427"/>
      <c r="AI3" s="427"/>
      <c r="AJ3" s="427"/>
      <c r="AK3" s="427"/>
      <c r="AL3" s="428"/>
      <c r="AM3" s="426" t="s">
        <v>86</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87</v>
      </c>
      <c r="BO3" s="427"/>
      <c r="BP3" s="427"/>
      <c r="BQ3" s="427"/>
      <c r="BR3" s="427"/>
      <c r="BS3" s="427"/>
      <c r="BT3" s="427"/>
      <c r="BU3" s="428"/>
      <c r="BV3" s="426" t="s">
        <v>88</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89</v>
      </c>
      <c r="CU3" s="427"/>
      <c r="CV3" s="427"/>
      <c r="CW3" s="427"/>
      <c r="CX3" s="427"/>
      <c r="CY3" s="427"/>
      <c r="CZ3" s="427"/>
      <c r="DA3" s="428"/>
      <c r="DB3" s="426" t="s">
        <v>90</v>
      </c>
      <c r="DC3" s="427"/>
      <c r="DD3" s="427"/>
      <c r="DE3" s="427"/>
      <c r="DF3" s="427"/>
      <c r="DG3" s="427"/>
      <c r="DH3" s="427"/>
      <c r="DI3" s="428"/>
      <c r="DJ3" s="186"/>
      <c r="DK3" s="186"/>
      <c r="DL3" s="186"/>
      <c r="DM3" s="186"/>
      <c r="DN3" s="186"/>
      <c r="DO3" s="186"/>
    </row>
    <row r="4" spans="1:119" ht="18.75" customHeight="1" x14ac:dyDescent="0.15">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91</v>
      </c>
      <c r="AZ4" s="430"/>
      <c r="BA4" s="430"/>
      <c r="BB4" s="430"/>
      <c r="BC4" s="430"/>
      <c r="BD4" s="430"/>
      <c r="BE4" s="430"/>
      <c r="BF4" s="430"/>
      <c r="BG4" s="430"/>
      <c r="BH4" s="430"/>
      <c r="BI4" s="430"/>
      <c r="BJ4" s="430"/>
      <c r="BK4" s="430"/>
      <c r="BL4" s="430"/>
      <c r="BM4" s="431"/>
      <c r="BN4" s="432">
        <v>31519074</v>
      </c>
      <c r="BO4" s="433"/>
      <c r="BP4" s="433"/>
      <c r="BQ4" s="433"/>
      <c r="BR4" s="433"/>
      <c r="BS4" s="433"/>
      <c r="BT4" s="433"/>
      <c r="BU4" s="434"/>
      <c r="BV4" s="432">
        <v>24446582</v>
      </c>
      <c r="BW4" s="433"/>
      <c r="BX4" s="433"/>
      <c r="BY4" s="433"/>
      <c r="BZ4" s="433"/>
      <c r="CA4" s="433"/>
      <c r="CB4" s="433"/>
      <c r="CC4" s="434"/>
      <c r="CD4" s="435" t="s">
        <v>92</v>
      </c>
      <c r="CE4" s="436"/>
      <c r="CF4" s="436"/>
      <c r="CG4" s="436"/>
      <c r="CH4" s="436"/>
      <c r="CI4" s="436"/>
      <c r="CJ4" s="436"/>
      <c r="CK4" s="436"/>
      <c r="CL4" s="436"/>
      <c r="CM4" s="436"/>
      <c r="CN4" s="436"/>
      <c r="CO4" s="436"/>
      <c r="CP4" s="436"/>
      <c r="CQ4" s="436"/>
      <c r="CR4" s="436"/>
      <c r="CS4" s="437"/>
      <c r="CT4" s="438">
        <v>4.5</v>
      </c>
      <c r="CU4" s="439"/>
      <c r="CV4" s="439"/>
      <c r="CW4" s="439"/>
      <c r="CX4" s="439"/>
      <c r="CY4" s="439"/>
      <c r="CZ4" s="439"/>
      <c r="DA4" s="440"/>
      <c r="DB4" s="438">
        <v>3.8</v>
      </c>
      <c r="DC4" s="439"/>
      <c r="DD4" s="439"/>
      <c r="DE4" s="439"/>
      <c r="DF4" s="439"/>
      <c r="DG4" s="439"/>
      <c r="DH4" s="439"/>
      <c r="DI4" s="440"/>
      <c r="DJ4" s="186"/>
      <c r="DK4" s="186"/>
      <c r="DL4" s="186"/>
      <c r="DM4" s="186"/>
      <c r="DN4" s="186"/>
      <c r="DO4" s="186"/>
    </row>
    <row r="5" spans="1:119" ht="18.75" customHeight="1" x14ac:dyDescent="0.15">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93</v>
      </c>
      <c r="AN5" s="499"/>
      <c r="AO5" s="499"/>
      <c r="AP5" s="499"/>
      <c r="AQ5" s="499"/>
      <c r="AR5" s="499"/>
      <c r="AS5" s="499"/>
      <c r="AT5" s="500"/>
      <c r="AU5" s="501" t="s">
        <v>94</v>
      </c>
      <c r="AV5" s="502"/>
      <c r="AW5" s="502"/>
      <c r="AX5" s="502"/>
      <c r="AY5" s="503" t="s">
        <v>95</v>
      </c>
      <c r="AZ5" s="504"/>
      <c r="BA5" s="504"/>
      <c r="BB5" s="504"/>
      <c r="BC5" s="504"/>
      <c r="BD5" s="504"/>
      <c r="BE5" s="504"/>
      <c r="BF5" s="504"/>
      <c r="BG5" s="504"/>
      <c r="BH5" s="504"/>
      <c r="BI5" s="504"/>
      <c r="BJ5" s="504"/>
      <c r="BK5" s="504"/>
      <c r="BL5" s="504"/>
      <c r="BM5" s="505"/>
      <c r="BN5" s="469">
        <v>30781507</v>
      </c>
      <c r="BO5" s="470"/>
      <c r="BP5" s="470"/>
      <c r="BQ5" s="470"/>
      <c r="BR5" s="470"/>
      <c r="BS5" s="470"/>
      <c r="BT5" s="470"/>
      <c r="BU5" s="471"/>
      <c r="BV5" s="469">
        <v>23914896</v>
      </c>
      <c r="BW5" s="470"/>
      <c r="BX5" s="470"/>
      <c r="BY5" s="470"/>
      <c r="BZ5" s="470"/>
      <c r="CA5" s="470"/>
      <c r="CB5" s="470"/>
      <c r="CC5" s="471"/>
      <c r="CD5" s="472" t="s">
        <v>96</v>
      </c>
      <c r="CE5" s="473"/>
      <c r="CF5" s="473"/>
      <c r="CG5" s="473"/>
      <c r="CH5" s="473"/>
      <c r="CI5" s="473"/>
      <c r="CJ5" s="473"/>
      <c r="CK5" s="473"/>
      <c r="CL5" s="473"/>
      <c r="CM5" s="473"/>
      <c r="CN5" s="473"/>
      <c r="CO5" s="473"/>
      <c r="CP5" s="473"/>
      <c r="CQ5" s="473"/>
      <c r="CR5" s="473"/>
      <c r="CS5" s="474"/>
      <c r="CT5" s="466">
        <v>95.7</v>
      </c>
      <c r="CU5" s="467"/>
      <c r="CV5" s="467"/>
      <c r="CW5" s="467"/>
      <c r="CX5" s="467"/>
      <c r="CY5" s="467"/>
      <c r="CZ5" s="467"/>
      <c r="DA5" s="468"/>
      <c r="DB5" s="466">
        <v>95.9</v>
      </c>
      <c r="DC5" s="467"/>
      <c r="DD5" s="467"/>
      <c r="DE5" s="467"/>
      <c r="DF5" s="467"/>
      <c r="DG5" s="467"/>
      <c r="DH5" s="467"/>
      <c r="DI5" s="468"/>
      <c r="DJ5" s="186"/>
      <c r="DK5" s="186"/>
      <c r="DL5" s="186"/>
      <c r="DM5" s="186"/>
      <c r="DN5" s="186"/>
      <c r="DO5" s="186"/>
    </row>
    <row r="6" spans="1:119" ht="18.75" customHeight="1" x14ac:dyDescent="0.15">
      <c r="A6" s="187"/>
      <c r="B6" s="475" t="s">
        <v>97</v>
      </c>
      <c r="C6" s="476"/>
      <c r="D6" s="476"/>
      <c r="E6" s="477"/>
      <c r="F6" s="477"/>
      <c r="G6" s="477"/>
      <c r="H6" s="477"/>
      <c r="I6" s="477"/>
      <c r="J6" s="477"/>
      <c r="K6" s="477"/>
      <c r="L6" s="477" t="s">
        <v>98</v>
      </c>
      <c r="M6" s="477"/>
      <c r="N6" s="477"/>
      <c r="O6" s="477"/>
      <c r="P6" s="477"/>
      <c r="Q6" s="477"/>
      <c r="R6" s="481"/>
      <c r="S6" s="481"/>
      <c r="T6" s="481"/>
      <c r="U6" s="481"/>
      <c r="V6" s="482"/>
      <c r="W6" s="485" t="s">
        <v>99</v>
      </c>
      <c r="X6" s="486"/>
      <c r="Y6" s="486"/>
      <c r="Z6" s="486"/>
      <c r="AA6" s="486"/>
      <c r="AB6" s="476"/>
      <c r="AC6" s="489" t="s">
        <v>100</v>
      </c>
      <c r="AD6" s="490"/>
      <c r="AE6" s="490"/>
      <c r="AF6" s="490"/>
      <c r="AG6" s="490"/>
      <c r="AH6" s="490"/>
      <c r="AI6" s="490"/>
      <c r="AJ6" s="490"/>
      <c r="AK6" s="490"/>
      <c r="AL6" s="491"/>
      <c r="AM6" s="498" t="s">
        <v>101</v>
      </c>
      <c r="AN6" s="499"/>
      <c r="AO6" s="499"/>
      <c r="AP6" s="499"/>
      <c r="AQ6" s="499"/>
      <c r="AR6" s="499"/>
      <c r="AS6" s="499"/>
      <c r="AT6" s="500"/>
      <c r="AU6" s="501" t="s">
        <v>94</v>
      </c>
      <c r="AV6" s="502"/>
      <c r="AW6" s="502"/>
      <c r="AX6" s="502"/>
      <c r="AY6" s="503" t="s">
        <v>102</v>
      </c>
      <c r="AZ6" s="504"/>
      <c r="BA6" s="504"/>
      <c r="BB6" s="504"/>
      <c r="BC6" s="504"/>
      <c r="BD6" s="504"/>
      <c r="BE6" s="504"/>
      <c r="BF6" s="504"/>
      <c r="BG6" s="504"/>
      <c r="BH6" s="504"/>
      <c r="BI6" s="504"/>
      <c r="BJ6" s="504"/>
      <c r="BK6" s="504"/>
      <c r="BL6" s="504"/>
      <c r="BM6" s="505"/>
      <c r="BN6" s="469">
        <v>737567</v>
      </c>
      <c r="BO6" s="470"/>
      <c r="BP6" s="470"/>
      <c r="BQ6" s="470"/>
      <c r="BR6" s="470"/>
      <c r="BS6" s="470"/>
      <c r="BT6" s="470"/>
      <c r="BU6" s="471"/>
      <c r="BV6" s="469">
        <v>531686</v>
      </c>
      <c r="BW6" s="470"/>
      <c r="BX6" s="470"/>
      <c r="BY6" s="470"/>
      <c r="BZ6" s="470"/>
      <c r="CA6" s="470"/>
      <c r="CB6" s="470"/>
      <c r="CC6" s="471"/>
      <c r="CD6" s="472" t="s">
        <v>103</v>
      </c>
      <c r="CE6" s="473"/>
      <c r="CF6" s="473"/>
      <c r="CG6" s="473"/>
      <c r="CH6" s="473"/>
      <c r="CI6" s="473"/>
      <c r="CJ6" s="473"/>
      <c r="CK6" s="473"/>
      <c r="CL6" s="473"/>
      <c r="CM6" s="473"/>
      <c r="CN6" s="473"/>
      <c r="CO6" s="473"/>
      <c r="CP6" s="473"/>
      <c r="CQ6" s="473"/>
      <c r="CR6" s="473"/>
      <c r="CS6" s="474"/>
      <c r="CT6" s="506">
        <v>100.9</v>
      </c>
      <c r="CU6" s="507"/>
      <c r="CV6" s="507"/>
      <c r="CW6" s="507"/>
      <c r="CX6" s="507"/>
      <c r="CY6" s="507"/>
      <c r="CZ6" s="507"/>
      <c r="DA6" s="508"/>
      <c r="DB6" s="506">
        <v>101.8</v>
      </c>
      <c r="DC6" s="507"/>
      <c r="DD6" s="507"/>
      <c r="DE6" s="507"/>
      <c r="DF6" s="507"/>
      <c r="DG6" s="507"/>
      <c r="DH6" s="507"/>
      <c r="DI6" s="508"/>
      <c r="DJ6" s="186"/>
      <c r="DK6" s="186"/>
      <c r="DL6" s="186"/>
      <c r="DM6" s="186"/>
      <c r="DN6" s="186"/>
      <c r="DO6" s="186"/>
    </row>
    <row r="7" spans="1:119" ht="18.75" customHeight="1" x14ac:dyDescent="0.15">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104</v>
      </c>
      <c r="AN7" s="499"/>
      <c r="AO7" s="499"/>
      <c r="AP7" s="499"/>
      <c r="AQ7" s="499"/>
      <c r="AR7" s="499"/>
      <c r="AS7" s="499"/>
      <c r="AT7" s="500"/>
      <c r="AU7" s="501" t="s">
        <v>94</v>
      </c>
      <c r="AV7" s="502"/>
      <c r="AW7" s="502"/>
      <c r="AX7" s="502"/>
      <c r="AY7" s="503" t="s">
        <v>105</v>
      </c>
      <c r="AZ7" s="504"/>
      <c r="BA7" s="504"/>
      <c r="BB7" s="504"/>
      <c r="BC7" s="504"/>
      <c r="BD7" s="504"/>
      <c r="BE7" s="504"/>
      <c r="BF7" s="504"/>
      <c r="BG7" s="504"/>
      <c r="BH7" s="504"/>
      <c r="BI7" s="504"/>
      <c r="BJ7" s="504"/>
      <c r="BK7" s="504"/>
      <c r="BL7" s="504"/>
      <c r="BM7" s="505"/>
      <c r="BN7" s="469">
        <v>121267</v>
      </c>
      <c r="BO7" s="470"/>
      <c r="BP7" s="470"/>
      <c r="BQ7" s="470"/>
      <c r="BR7" s="470"/>
      <c r="BS7" s="470"/>
      <c r="BT7" s="470"/>
      <c r="BU7" s="471"/>
      <c r="BV7" s="469">
        <v>23594</v>
      </c>
      <c r="BW7" s="470"/>
      <c r="BX7" s="470"/>
      <c r="BY7" s="470"/>
      <c r="BZ7" s="470"/>
      <c r="CA7" s="470"/>
      <c r="CB7" s="470"/>
      <c r="CC7" s="471"/>
      <c r="CD7" s="472" t="s">
        <v>106</v>
      </c>
      <c r="CE7" s="473"/>
      <c r="CF7" s="473"/>
      <c r="CG7" s="473"/>
      <c r="CH7" s="473"/>
      <c r="CI7" s="473"/>
      <c r="CJ7" s="473"/>
      <c r="CK7" s="473"/>
      <c r="CL7" s="473"/>
      <c r="CM7" s="473"/>
      <c r="CN7" s="473"/>
      <c r="CO7" s="473"/>
      <c r="CP7" s="473"/>
      <c r="CQ7" s="473"/>
      <c r="CR7" s="473"/>
      <c r="CS7" s="474"/>
      <c r="CT7" s="469">
        <v>13784755</v>
      </c>
      <c r="CU7" s="470"/>
      <c r="CV7" s="470"/>
      <c r="CW7" s="470"/>
      <c r="CX7" s="470"/>
      <c r="CY7" s="470"/>
      <c r="CZ7" s="470"/>
      <c r="DA7" s="471"/>
      <c r="DB7" s="469">
        <v>13395927</v>
      </c>
      <c r="DC7" s="470"/>
      <c r="DD7" s="470"/>
      <c r="DE7" s="470"/>
      <c r="DF7" s="470"/>
      <c r="DG7" s="470"/>
      <c r="DH7" s="470"/>
      <c r="DI7" s="471"/>
      <c r="DJ7" s="186"/>
      <c r="DK7" s="186"/>
      <c r="DL7" s="186"/>
      <c r="DM7" s="186"/>
      <c r="DN7" s="186"/>
      <c r="DO7" s="186"/>
    </row>
    <row r="8" spans="1:119" ht="18.75" customHeight="1" thickBot="1" x14ac:dyDescent="0.2">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107</v>
      </c>
      <c r="AN8" s="499"/>
      <c r="AO8" s="499"/>
      <c r="AP8" s="499"/>
      <c r="AQ8" s="499"/>
      <c r="AR8" s="499"/>
      <c r="AS8" s="499"/>
      <c r="AT8" s="500"/>
      <c r="AU8" s="501" t="s">
        <v>108</v>
      </c>
      <c r="AV8" s="502"/>
      <c r="AW8" s="502"/>
      <c r="AX8" s="502"/>
      <c r="AY8" s="503" t="s">
        <v>109</v>
      </c>
      <c r="AZ8" s="504"/>
      <c r="BA8" s="504"/>
      <c r="BB8" s="504"/>
      <c r="BC8" s="504"/>
      <c r="BD8" s="504"/>
      <c r="BE8" s="504"/>
      <c r="BF8" s="504"/>
      <c r="BG8" s="504"/>
      <c r="BH8" s="504"/>
      <c r="BI8" s="504"/>
      <c r="BJ8" s="504"/>
      <c r="BK8" s="504"/>
      <c r="BL8" s="504"/>
      <c r="BM8" s="505"/>
      <c r="BN8" s="469">
        <v>616300</v>
      </c>
      <c r="BO8" s="470"/>
      <c r="BP8" s="470"/>
      <c r="BQ8" s="470"/>
      <c r="BR8" s="470"/>
      <c r="BS8" s="470"/>
      <c r="BT8" s="470"/>
      <c r="BU8" s="471"/>
      <c r="BV8" s="469">
        <v>508092</v>
      </c>
      <c r="BW8" s="470"/>
      <c r="BX8" s="470"/>
      <c r="BY8" s="470"/>
      <c r="BZ8" s="470"/>
      <c r="CA8" s="470"/>
      <c r="CB8" s="470"/>
      <c r="CC8" s="471"/>
      <c r="CD8" s="472" t="s">
        <v>110</v>
      </c>
      <c r="CE8" s="473"/>
      <c r="CF8" s="473"/>
      <c r="CG8" s="473"/>
      <c r="CH8" s="473"/>
      <c r="CI8" s="473"/>
      <c r="CJ8" s="473"/>
      <c r="CK8" s="473"/>
      <c r="CL8" s="473"/>
      <c r="CM8" s="473"/>
      <c r="CN8" s="473"/>
      <c r="CO8" s="473"/>
      <c r="CP8" s="473"/>
      <c r="CQ8" s="473"/>
      <c r="CR8" s="473"/>
      <c r="CS8" s="474"/>
      <c r="CT8" s="509">
        <v>0.78</v>
      </c>
      <c r="CU8" s="510"/>
      <c r="CV8" s="510"/>
      <c r="CW8" s="510"/>
      <c r="CX8" s="510"/>
      <c r="CY8" s="510"/>
      <c r="CZ8" s="510"/>
      <c r="DA8" s="511"/>
      <c r="DB8" s="509">
        <v>0.77</v>
      </c>
      <c r="DC8" s="510"/>
      <c r="DD8" s="510"/>
      <c r="DE8" s="510"/>
      <c r="DF8" s="510"/>
      <c r="DG8" s="510"/>
      <c r="DH8" s="510"/>
      <c r="DI8" s="511"/>
      <c r="DJ8" s="186"/>
      <c r="DK8" s="186"/>
      <c r="DL8" s="186"/>
      <c r="DM8" s="186"/>
      <c r="DN8" s="186"/>
      <c r="DO8" s="186"/>
    </row>
    <row r="9" spans="1:119" ht="18.75" customHeight="1" thickBot="1" x14ac:dyDescent="0.2">
      <c r="A9" s="187"/>
      <c r="B9" s="463" t="s">
        <v>111</v>
      </c>
      <c r="C9" s="464"/>
      <c r="D9" s="464"/>
      <c r="E9" s="464"/>
      <c r="F9" s="464"/>
      <c r="G9" s="464"/>
      <c r="H9" s="464"/>
      <c r="I9" s="464"/>
      <c r="J9" s="464"/>
      <c r="K9" s="512"/>
      <c r="L9" s="513" t="s">
        <v>112</v>
      </c>
      <c r="M9" s="514"/>
      <c r="N9" s="514"/>
      <c r="O9" s="514"/>
      <c r="P9" s="514"/>
      <c r="Q9" s="515"/>
      <c r="R9" s="516">
        <v>65649</v>
      </c>
      <c r="S9" s="517"/>
      <c r="T9" s="517"/>
      <c r="U9" s="517"/>
      <c r="V9" s="518"/>
      <c r="W9" s="426" t="s">
        <v>113</v>
      </c>
      <c r="X9" s="427"/>
      <c r="Y9" s="427"/>
      <c r="Z9" s="427"/>
      <c r="AA9" s="427"/>
      <c r="AB9" s="427"/>
      <c r="AC9" s="427"/>
      <c r="AD9" s="427"/>
      <c r="AE9" s="427"/>
      <c r="AF9" s="427"/>
      <c r="AG9" s="427"/>
      <c r="AH9" s="427"/>
      <c r="AI9" s="427"/>
      <c r="AJ9" s="427"/>
      <c r="AK9" s="427"/>
      <c r="AL9" s="428"/>
      <c r="AM9" s="498" t="s">
        <v>114</v>
      </c>
      <c r="AN9" s="499"/>
      <c r="AO9" s="499"/>
      <c r="AP9" s="499"/>
      <c r="AQ9" s="499"/>
      <c r="AR9" s="499"/>
      <c r="AS9" s="499"/>
      <c r="AT9" s="500"/>
      <c r="AU9" s="501" t="s">
        <v>115</v>
      </c>
      <c r="AV9" s="502"/>
      <c r="AW9" s="502"/>
      <c r="AX9" s="502"/>
      <c r="AY9" s="503" t="s">
        <v>116</v>
      </c>
      <c r="AZ9" s="504"/>
      <c r="BA9" s="504"/>
      <c r="BB9" s="504"/>
      <c r="BC9" s="504"/>
      <c r="BD9" s="504"/>
      <c r="BE9" s="504"/>
      <c r="BF9" s="504"/>
      <c r="BG9" s="504"/>
      <c r="BH9" s="504"/>
      <c r="BI9" s="504"/>
      <c r="BJ9" s="504"/>
      <c r="BK9" s="504"/>
      <c r="BL9" s="504"/>
      <c r="BM9" s="505"/>
      <c r="BN9" s="469">
        <v>108208</v>
      </c>
      <c r="BO9" s="470"/>
      <c r="BP9" s="470"/>
      <c r="BQ9" s="470"/>
      <c r="BR9" s="470"/>
      <c r="BS9" s="470"/>
      <c r="BT9" s="470"/>
      <c r="BU9" s="471"/>
      <c r="BV9" s="469">
        <v>-109665</v>
      </c>
      <c r="BW9" s="470"/>
      <c r="BX9" s="470"/>
      <c r="BY9" s="470"/>
      <c r="BZ9" s="470"/>
      <c r="CA9" s="470"/>
      <c r="CB9" s="470"/>
      <c r="CC9" s="471"/>
      <c r="CD9" s="472" t="s">
        <v>117</v>
      </c>
      <c r="CE9" s="473"/>
      <c r="CF9" s="473"/>
      <c r="CG9" s="473"/>
      <c r="CH9" s="473"/>
      <c r="CI9" s="473"/>
      <c r="CJ9" s="473"/>
      <c r="CK9" s="473"/>
      <c r="CL9" s="473"/>
      <c r="CM9" s="473"/>
      <c r="CN9" s="473"/>
      <c r="CO9" s="473"/>
      <c r="CP9" s="473"/>
      <c r="CQ9" s="473"/>
      <c r="CR9" s="473"/>
      <c r="CS9" s="474"/>
      <c r="CT9" s="466">
        <v>10.5</v>
      </c>
      <c r="CU9" s="467"/>
      <c r="CV9" s="467"/>
      <c r="CW9" s="467"/>
      <c r="CX9" s="467"/>
      <c r="CY9" s="467"/>
      <c r="CZ9" s="467"/>
      <c r="DA9" s="468"/>
      <c r="DB9" s="466">
        <v>9.8000000000000007</v>
      </c>
      <c r="DC9" s="467"/>
      <c r="DD9" s="467"/>
      <c r="DE9" s="467"/>
      <c r="DF9" s="467"/>
      <c r="DG9" s="467"/>
      <c r="DH9" s="467"/>
      <c r="DI9" s="468"/>
      <c r="DJ9" s="186"/>
      <c r="DK9" s="186"/>
      <c r="DL9" s="186"/>
      <c r="DM9" s="186"/>
      <c r="DN9" s="186"/>
      <c r="DO9" s="186"/>
    </row>
    <row r="10" spans="1:119" ht="18.75" customHeight="1" thickBot="1" x14ac:dyDescent="0.2">
      <c r="A10" s="187"/>
      <c r="B10" s="463"/>
      <c r="C10" s="464"/>
      <c r="D10" s="464"/>
      <c r="E10" s="464"/>
      <c r="F10" s="464"/>
      <c r="G10" s="464"/>
      <c r="H10" s="464"/>
      <c r="I10" s="464"/>
      <c r="J10" s="464"/>
      <c r="K10" s="512"/>
      <c r="L10" s="519" t="s">
        <v>118</v>
      </c>
      <c r="M10" s="499"/>
      <c r="N10" s="499"/>
      <c r="O10" s="499"/>
      <c r="P10" s="499"/>
      <c r="Q10" s="500"/>
      <c r="R10" s="520">
        <v>67337</v>
      </c>
      <c r="S10" s="521"/>
      <c r="T10" s="521"/>
      <c r="U10" s="521"/>
      <c r="V10" s="522"/>
      <c r="W10" s="457"/>
      <c r="X10" s="458"/>
      <c r="Y10" s="458"/>
      <c r="Z10" s="458"/>
      <c r="AA10" s="458"/>
      <c r="AB10" s="458"/>
      <c r="AC10" s="458"/>
      <c r="AD10" s="458"/>
      <c r="AE10" s="458"/>
      <c r="AF10" s="458"/>
      <c r="AG10" s="458"/>
      <c r="AH10" s="458"/>
      <c r="AI10" s="458"/>
      <c r="AJ10" s="458"/>
      <c r="AK10" s="458"/>
      <c r="AL10" s="461"/>
      <c r="AM10" s="498" t="s">
        <v>119</v>
      </c>
      <c r="AN10" s="499"/>
      <c r="AO10" s="499"/>
      <c r="AP10" s="499"/>
      <c r="AQ10" s="499"/>
      <c r="AR10" s="499"/>
      <c r="AS10" s="499"/>
      <c r="AT10" s="500"/>
      <c r="AU10" s="501" t="s">
        <v>108</v>
      </c>
      <c r="AV10" s="502"/>
      <c r="AW10" s="502"/>
      <c r="AX10" s="502"/>
      <c r="AY10" s="503" t="s">
        <v>120</v>
      </c>
      <c r="AZ10" s="504"/>
      <c r="BA10" s="504"/>
      <c r="BB10" s="504"/>
      <c r="BC10" s="504"/>
      <c r="BD10" s="504"/>
      <c r="BE10" s="504"/>
      <c r="BF10" s="504"/>
      <c r="BG10" s="504"/>
      <c r="BH10" s="504"/>
      <c r="BI10" s="504"/>
      <c r="BJ10" s="504"/>
      <c r="BK10" s="504"/>
      <c r="BL10" s="504"/>
      <c r="BM10" s="505"/>
      <c r="BN10" s="469">
        <v>430465</v>
      </c>
      <c r="BO10" s="470"/>
      <c r="BP10" s="470"/>
      <c r="BQ10" s="470"/>
      <c r="BR10" s="470"/>
      <c r="BS10" s="470"/>
      <c r="BT10" s="470"/>
      <c r="BU10" s="471"/>
      <c r="BV10" s="469">
        <v>471027</v>
      </c>
      <c r="BW10" s="470"/>
      <c r="BX10" s="470"/>
      <c r="BY10" s="470"/>
      <c r="BZ10" s="470"/>
      <c r="CA10" s="470"/>
      <c r="CB10" s="470"/>
      <c r="CC10" s="471"/>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3"/>
      <c r="C11" s="464"/>
      <c r="D11" s="464"/>
      <c r="E11" s="464"/>
      <c r="F11" s="464"/>
      <c r="G11" s="464"/>
      <c r="H11" s="464"/>
      <c r="I11" s="464"/>
      <c r="J11" s="464"/>
      <c r="K11" s="512"/>
      <c r="L11" s="523" t="s">
        <v>122</v>
      </c>
      <c r="M11" s="524"/>
      <c r="N11" s="524"/>
      <c r="O11" s="524"/>
      <c r="P11" s="524"/>
      <c r="Q11" s="525"/>
      <c r="R11" s="526" t="s">
        <v>123</v>
      </c>
      <c r="S11" s="527"/>
      <c r="T11" s="527"/>
      <c r="U11" s="527"/>
      <c r="V11" s="528"/>
      <c r="W11" s="457"/>
      <c r="X11" s="458"/>
      <c r="Y11" s="458"/>
      <c r="Z11" s="458"/>
      <c r="AA11" s="458"/>
      <c r="AB11" s="458"/>
      <c r="AC11" s="458"/>
      <c r="AD11" s="458"/>
      <c r="AE11" s="458"/>
      <c r="AF11" s="458"/>
      <c r="AG11" s="458"/>
      <c r="AH11" s="458"/>
      <c r="AI11" s="458"/>
      <c r="AJ11" s="458"/>
      <c r="AK11" s="458"/>
      <c r="AL11" s="461"/>
      <c r="AM11" s="498" t="s">
        <v>124</v>
      </c>
      <c r="AN11" s="499"/>
      <c r="AO11" s="499"/>
      <c r="AP11" s="499"/>
      <c r="AQ11" s="499"/>
      <c r="AR11" s="499"/>
      <c r="AS11" s="499"/>
      <c r="AT11" s="500"/>
      <c r="AU11" s="501" t="s">
        <v>94</v>
      </c>
      <c r="AV11" s="502"/>
      <c r="AW11" s="502"/>
      <c r="AX11" s="502"/>
      <c r="AY11" s="503" t="s">
        <v>125</v>
      </c>
      <c r="AZ11" s="504"/>
      <c r="BA11" s="504"/>
      <c r="BB11" s="504"/>
      <c r="BC11" s="504"/>
      <c r="BD11" s="504"/>
      <c r="BE11" s="504"/>
      <c r="BF11" s="504"/>
      <c r="BG11" s="504"/>
      <c r="BH11" s="504"/>
      <c r="BI11" s="504"/>
      <c r="BJ11" s="504"/>
      <c r="BK11" s="504"/>
      <c r="BL11" s="504"/>
      <c r="BM11" s="505"/>
      <c r="BN11" s="469">
        <v>0</v>
      </c>
      <c r="BO11" s="470"/>
      <c r="BP11" s="470"/>
      <c r="BQ11" s="470"/>
      <c r="BR11" s="470"/>
      <c r="BS11" s="470"/>
      <c r="BT11" s="470"/>
      <c r="BU11" s="471"/>
      <c r="BV11" s="469">
        <v>0</v>
      </c>
      <c r="BW11" s="470"/>
      <c r="BX11" s="470"/>
      <c r="BY11" s="470"/>
      <c r="BZ11" s="470"/>
      <c r="CA11" s="470"/>
      <c r="CB11" s="470"/>
      <c r="CC11" s="471"/>
      <c r="CD11" s="472" t="s">
        <v>126</v>
      </c>
      <c r="CE11" s="473"/>
      <c r="CF11" s="473"/>
      <c r="CG11" s="473"/>
      <c r="CH11" s="473"/>
      <c r="CI11" s="473"/>
      <c r="CJ11" s="473"/>
      <c r="CK11" s="473"/>
      <c r="CL11" s="473"/>
      <c r="CM11" s="473"/>
      <c r="CN11" s="473"/>
      <c r="CO11" s="473"/>
      <c r="CP11" s="473"/>
      <c r="CQ11" s="473"/>
      <c r="CR11" s="473"/>
      <c r="CS11" s="474"/>
      <c r="CT11" s="509" t="s">
        <v>127</v>
      </c>
      <c r="CU11" s="510"/>
      <c r="CV11" s="510"/>
      <c r="CW11" s="510"/>
      <c r="CX11" s="510"/>
      <c r="CY11" s="510"/>
      <c r="CZ11" s="510"/>
      <c r="DA11" s="511"/>
      <c r="DB11" s="509" t="s">
        <v>128</v>
      </c>
      <c r="DC11" s="510"/>
      <c r="DD11" s="510"/>
      <c r="DE11" s="510"/>
      <c r="DF11" s="510"/>
      <c r="DG11" s="510"/>
      <c r="DH11" s="510"/>
      <c r="DI11" s="511"/>
      <c r="DJ11" s="186"/>
      <c r="DK11" s="186"/>
      <c r="DL11" s="186"/>
      <c r="DM11" s="186"/>
      <c r="DN11" s="186"/>
      <c r="DO11" s="186"/>
    </row>
    <row r="12" spans="1:119" ht="18.75" customHeight="1" x14ac:dyDescent="0.15">
      <c r="A12" s="187"/>
      <c r="B12" s="529" t="s">
        <v>129</v>
      </c>
      <c r="C12" s="530"/>
      <c r="D12" s="530"/>
      <c r="E12" s="530"/>
      <c r="F12" s="530"/>
      <c r="G12" s="530"/>
      <c r="H12" s="530"/>
      <c r="I12" s="530"/>
      <c r="J12" s="530"/>
      <c r="K12" s="531"/>
      <c r="L12" s="538" t="s">
        <v>130</v>
      </c>
      <c r="M12" s="539"/>
      <c r="N12" s="539"/>
      <c r="O12" s="539"/>
      <c r="P12" s="539"/>
      <c r="Q12" s="540"/>
      <c r="R12" s="541">
        <v>67595</v>
      </c>
      <c r="S12" s="542"/>
      <c r="T12" s="542"/>
      <c r="U12" s="542"/>
      <c r="V12" s="543"/>
      <c r="W12" s="544" t="s">
        <v>1</v>
      </c>
      <c r="X12" s="502"/>
      <c r="Y12" s="502"/>
      <c r="Z12" s="502"/>
      <c r="AA12" s="502"/>
      <c r="AB12" s="545"/>
      <c r="AC12" s="546" t="s">
        <v>131</v>
      </c>
      <c r="AD12" s="547"/>
      <c r="AE12" s="547"/>
      <c r="AF12" s="547"/>
      <c r="AG12" s="548"/>
      <c r="AH12" s="546" t="s">
        <v>132</v>
      </c>
      <c r="AI12" s="547"/>
      <c r="AJ12" s="547"/>
      <c r="AK12" s="547"/>
      <c r="AL12" s="549"/>
      <c r="AM12" s="498" t="s">
        <v>133</v>
      </c>
      <c r="AN12" s="499"/>
      <c r="AO12" s="499"/>
      <c r="AP12" s="499"/>
      <c r="AQ12" s="499"/>
      <c r="AR12" s="499"/>
      <c r="AS12" s="499"/>
      <c r="AT12" s="500"/>
      <c r="AU12" s="501" t="s">
        <v>108</v>
      </c>
      <c r="AV12" s="502"/>
      <c r="AW12" s="502"/>
      <c r="AX12" s="502"/>
      <c r="AY12" s="503" t="s">
        <v>134</v>
      </c>
      <c r="AZ12" s="504"/>
      <c r="BA12" s="504"/>
      <c r="BB12" s="504"/>
      <c r="BC12" s="504"/>
      <c r="BD12" s="504"/>
      <c r="BE12" s="504"/>
      <c r="BF12" s="504"/>
      <c r="BG12" s="504"/>
      <c r="BH12" s="504"/>
      <c r="BI12" s="504"/>
      <c r="BJ12" s="504"/>
      <c r="BK12" s="504"/>
      <c r="BL12" s="504"/>
      <c r="BM12" s="505"/>
      <c r="BN12" s="469">
        <v>660000</v>
      </c>
      <c r="BO12" s="470"/>
      <c r="BP12" s="470"/>
      <c r="BQ12" s="470"/>
      <c r="BR12" s="470"/>
      <c r="BS12" s="470"/>
      <c r="BT12" s="470"/>
      <c r="BU12" s="471"/>
      <c r="BV12" s="469">
        <v>500000</v>
      </c>
      <c r="BW12" s="470"/>
      <c r="BX12" s="470"/>
      <c r="BY12" s="470"/>
      <c r="BZ12" s="470"/>
      <c r="CA12" s="470"/>
      <c r="CB12" s="470"/>
      <c r="CC12" s="471"/>
      <c r="CD12" s="472" t="s">
        <v>135</v>
      </c>
      <c r="CE12" s="473"/>
      <c r="CF12" s="473"/>
      <c r="CG12" s="473"/>
      <c r="CH12" s="473"/>
      <c r="CI12" s="473"/>
      <c r="CJ12" s="473"/>
      <c r="CK12" s="473"/>
      <c r="CL12" s="473"/>
      <c r="CM12" s="473"/>
      <c r="CN12" s="473"/>
      <c r="CO12" s="473"/>
      <c r="CP12" s="473"/>
      <c r="CQ12" s="473"/>
      <c r="CR12" s="473"/>
      <c r="CS12" s="474"/>
      <c r="CT12" s="509" t="s">
        <v>127</v>
      </c>
      <c r="CU12" s="510"/>
      <c r="CV12" s="510"/>
      <c r="CW12" s="510"/>
      <c r="CX12" s="510"/>
      <c r="CY12" s="510"/>
      <c r="CZ12" s="510"/>
      <c r="DA12" s="511"/>
      <c r="DB12" s="509" t="s">
        <v>127</v>
      </c>
      <c r="DC12" s="510"/>
      <c r="DD12" s="510"/>
      <c r="DE12" s="510"/>
      <c r="DF12" s="510"/>
      <c r="DG12" s="510"/>
      <c r="DH12" s="510"/>
      <c r="DI12" s="511"/>
      <c r="DJ12" s="186"/>
      <c r="DK12" s="186"/>
      <c r="DL12" s="186"/>
      <c r="DM12" s="186"/>
      <c r="DN12" s="186"/>
      <c r="DO12" s="186"/>
    </row>
    <row r="13" spans="1:119" ht="18.75" customHeight="1" x14ac:dyDescent="0.15">
      <c r="A13" s="187"/>
      <c r="B13" s="532"/>
      <c r="C13" s="533"/>
      <c r="D13" s="533"/>
      <c r="E13" s="533"/>
      <c r="F13" s="533"/>
      <c r="G13" s="533"/>
      <c r="H13" s="533"/>
      <c r="I13" s="533"/>
      <c r="J13" s="533"/>
      <c r="K13" s="534"/>
      <c r="L13" s="197"/>
      <c r="M13" s="560" t="s">
        <v>136</v>
      </c>
      <c r="N13" s="561"/>
      <c r="O13" s="561"/>
      <c r="P13" s="561"/>
      <c r="Q13" s="562"/>
      <c r="R13" s="553">
        <v>66178</v>
      </c>
      <c r="S13" s="554"/>
      <c r="T13" s="554"/>
      <c r="U13" s="554"/>
      <c r="V13" s="555"/>
      <c r="W13" s="485" t="s">
        <v>137</v>
      </c>
      <c r="X13" s="486"/>
      <c r="Y13" s="486"/>
      <c r="Z13" s="486"/>
      <c r="AA13" s="486"/>
      <c r="AB13" s="476"/>
      <c r="AC13" s="520">
        <v>734</v>
      </c>
      <c r="AD13" s="521"/>
      <c r="AE13" s="521"/>
      <c r="AF13" s="521"/>
      <c r="AG13" s="563"/>
      <c r="AH13" s="520">
        <v>671</v>
      </c>
      <c r="AI13" s="521"/>
      <c r="AJ13" s="521"/>
      <c r="AK13" s="521"/>
      <c r="AL13" s="522"/>
      <c r="AM13" s="498" t="s">
        <v>138</v>
      </c>
      <c r="AN13" s="499"/>
      <c r="AO13" s="499"/>
      <c r="AP13" s="499"/>
      <c r="AQ13" s="499"/>
      <c r="AR13" s="499"/>
      <c r="AS13" s="499"/>
      <c r="AT13" s="500"/>
      <c r="AU13" s="501" t="s">
        <v>139</v>
      </c>
      <c r="AV13" s="502"/>
      <c r="AW13" s="502"/>
      <c r="AX13" s="502"/>
      <c r="AY13" s="503" t="s">
        <v>140</v>
      </c>
      <c r="AZ13" s="504"/>
      <c r="BA13" s="504"/>
      <c r="BB13" s="504"/>
      <c r="BC13" s="504"/>
      <c r="BD13" s="504"/>
      <c r="BE13" s="504"/>
      <c r="BF13" s="504"/>
      <c r="BG13" s="504"/>
      <c r="BH13" s="504"/>
      <c r="BI13" s="504"/>
      <c r="BJ13" s="504"/>
      <c r="BK13" s="504"/>
      <c r="BL13" s="504"/>
      <c r="BM13" s="505"/>
      <c r="BN13" s="469">
        <v>-121327</v>
      </c>
      <c r="BO13" s="470"/>
      <c r="BP13" s="470"/>
      <c r="BQ13" s="470"/>
      <c r="BR13" s="470"/>
      <c r="BS13" s="470"/>
      <c r="BT13" s="470"/>
      <c r="BU13" s="471"/>
      <c r="BV13" s="469">
        <v>-138638</v>
      </c>
      <c r="BW13" s="470"/>
      <c r="BX13" s="470"/>
      <c r="BY13" s="470"/>
      <c r="BZ13" s="470"/>
      <c r="CA13" s="470"/>
      <c r="CB13" s="470"/>
      <c r="CC13" s="471"/>
      <c r="CD13" s="472" t="s">
        <v>141</v>
      </c>
      <c r="CE13" s="473"/>
      <c r="CF13" s="473"/>
      <c r="CG13" s="473"/>
      <c r="CH13" s="473"/>
      <c r="CI13" s="473"/>
      <c r="CJ13" s="473"/>
      <c r="CK13" s="473"/>
      <c r="CL13" s="473"/>
      <c r="CM13" s="473"/>
      <c r="CN13" s="473"/>
      <c r="CO13" s="473"/>
      <c r="CP13" s="473"/>
      <c r="CQ13" s="473"/>
      <c r="CR13" s="473"/>
      <c r="CS13" s="474"/>
      <c r="CT13" s="466">
        <v>4.5</v>
      </c>
      <c r="CU13" s="467"/>
      <c r="CV13" s="467"/>
      <c r="CW13" s="467"/>
      <c r="CX13" s="467"/>
      <c r="CY13" s="467"/>
      <c r="CZ13" s="467"/>
      <c r="DA13" s="468"/>
      <c r="DB13" s="466">
        <v>4.2</v>
      </c>
      <c r="DC13" s="467"/>
      <c r="DD13" s="467"/>
      <c r="DE13" s="467"/>
      <c r="DF13" s="467"/>
      <c r="DG13" s="467"/>
      <c r="DH13" s="467"/>
      <c r="DI13" s="468"/>
      <c r="DJ13" s="186"/>
      <c r="DK13" s="186"/>
      <c r="DL13" s="186"/>
      <c r="DM13" s="186"/>
      <c r="DN13" s="186"/>
      <c r="DO13" s="186"/>
    </row>
    <row r="14" spans="1:119" ht="18.75" customHeight="1" thickBot="1" x14ac:dyDescent="0.2">
      <c r="A14" s="187"/>
      <c r="B14" s="532"/>
      <c r="C14" s="533"/>
      <c r="D14" s="533"/>
      <c r="E14" s="533"/>
      <c r="F14" s="533"/>
      <c r="G14" s="533"/>
      <c r="H14" s="533"/>
      <c r="I14" s="533"/>
      <c r="J14" s="533"/>
      <c r="K14" s="534"/>
      <c r="L14" s="550" t="s">
        <v>142</v>
      </c>
      <c r="M14" s="551"/>
      <c r="N14" s="551"/>
      <c r="O14" s="551"/>
      <c r="P14" s="551"/>
      <c r="Q14" s="552"/>
      <c r="R14" s="553">
        <v>67807</v>
      </c>
      <c r="S14" s="554"/>
      <c r="T14" s="554"/>
      <c r="U14" s="554"/>
      <c r="V14" s="555"/>
      <c r="W14" s="459"/>
      <c r="X14" s="460"/>
      <c r="Y14" s="460"/>
      <c r="Z14" s="460"/>
      <c r="AA14" s="460"/>
      <c r="AB14" s="449"/>
      <c r="AC14" s="556">
        <v>2.2999999999999998</v>
      </c>
      <c r="AD14" s="557"/>
      <c r="AE14" s="557"/>
      <c r="AF14" s="557"/>
      <c r="AG14" s="558"/>
      <c r="AH14" s="556">
        <v>2.1</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143</v>
      </c>
      <c r="CE14" s="565"/>
      <c r="CF14" s="565"/>
      <c r="CG14" s="565"/>
      <c r="CH14" s="565"/>
      <c r="CI14" s="565"/>
      <c r="CJ14" s="565"/>
      <c r="CK14" s="565"/>
      <c r="CL14" s="565"/>
      <c r="CM14" s="565"/>
      <c r="CN14" s="565"/>
      <c r="CO14" s="565"/>
      <c r="CP14" s="565"/>
      <c r="CQ14" s="565"/>
      <c r="CR14" s="565"/>
      <c r="CS14" s="566"/>
      <c r="CT14" s="567">
        <v>36.9</v>
      </c>
      <c r="CU14" s="568"/>
      <c r="CV14" s="568"/>
      <c r="CW14" s="568"/>
      <c r="CX14" s="568"/>
      <c r="CY14" s="568"/>
      <c r="CZ14" s="568"/>
      <c r="DA14" s="569"/>
      <c r="DB14" s="567">
        <v>23.2</v>
      </c>
      <c r="DC14" s="568"/>
      <c r="DD14" s="568"/>
      <c r="DE14" s="568"/>
      <c r="DF14" s="568"/>
      <c r="DG14" s="568"/>
      <c r="DH14" s="568"/>
      <c r="DI14" s="569"/>
      <c r="DJ14" s="186"/>
      <c r="DK14" s="186"/>
      <c r="DL14" s="186"/>
      <c r="DM14" s="186"/>
      <c r="DN14" s="186"/>
      <c r="DO14" s="186"/>
    </row>
    <row r="15" spans="1:119" ht="18.75" customHeight="1" x14ac:dyDescent="0.15">
      <c r="A15" s="187"/>
      <c r="B15" s="532"/>
      <c r="C15" s="533"/>
      <c r="D15" s="533"/>
      <c r="E15" s="533"/>
      <c r="F15" s="533"/>
      <c r="G15" s="533"/>
      <c r="H15" s="533"/>
      <c r="I15" s="533"/>
      <c r="J15" s="533"/>
      <c r="K15" s="534"/>
      <c r="L15" s="197"/>
      <c r="M15" s="560" t="s">
        <v>136</v>
      </c>
      <c r="N15" s="561"/>
      <c r="O15" s="561"/>
      <c r="P15" s="561"/>
      <c r="Q15" s="562"/>
      <c r="R15" s="553">
        <v>66333</v>
      </c>
      <c r="S15" s="554"/>
      <c r="T15" s="554"/>
      <c r="U15" s="554"/>
      <c r="V15" s="555"/>
      <c r="W15" s="485" t="s">
        <v>144</v>
      </c>
      <c r="X15" s="486"/>
      <c r="Y15" s="486"/>
      <c r="Z15" s="486"/>
      <c r="AA15" s="486"/>
      <c r="AB15" s="476"/>
      <c r="AC15" s="520">
        <v>10399</v>
      </c>
      <c r="AD15" s="521"/>
      <c r="AE15" s="521"/>
      <c r="AF15" s="521"/>
      <c r="AG15" s="563"/>
      <c r="AH15" s="520">
        <v>10792</v>
      </c>
      <c r="AI15" s="521"/>
      <c r="AJ15" s="521"/>
      <c r="AK15" s="521"/>
      <c r="AL15" s="522"/>
      <c r="AM15" s="498"/>
      <c r="AN15" s="499"/>
      <c r="AO15" s="499"/>
      <c r="AP15" s="499"/>
      <c r="AQ15" s="499"/>
      <c r="AR15" s="499"/>
      <c r="AS15" s="499"/>
      <c r="AT15" s="500"/>
      <c r="AU15" s="501"/>
      <c r="AV15" s="502"/>
      <c r="AW15" s="502"/>
      <c r="AX15" s="502"/>
      <c r="AY15" s="429" t="s">
        <v>145</v>
      </c>
      <c r="AZ15" s="430"/>
      <c r="BA15" s="430"/>
      <c r="BB15" s="430"/>
      <c r="BC15" s="430"/>
      <c r="BD15" s="430"/>
      <c r="BE15" s="430"/>
      <c r="BF15" s="430"/>
      <c r="BG15" s="430"/>
      <c r="BH15" s="430"/>
      <c r="BI15" s="430"/>
      <c r="BJ15" s="430"/>
      <c r="BK15" s="430"/>
      <c r="BL15" s="430"/>
      <c r="BM15" s="431"/>
      <c r="BN15" s="432">
        <v>8642160</v>
      </c>
      <c r="BO15" s="433"/>
      <c r="BP15" s="433"/>
      <c r="BQ15" s="433"/>
      <c r="BR15" s="433"/>
      <c r="BS15" s="433"/>
      <c r="BT15" s="433"/>
      <c r="BU15" s="434"/>
      <c r="BV15" s="432">
        <v>8018486</v>
      </c>
      <c r="BW15" s="433"/>
      <c r="BX15" s="433"/>
      <c r="BY15" s="433"/>
      <c r="BZ15" s="433"/>
      <c r="CA15" s="433"/>
      <c r="CB15" s="433"/>
      <c r="CC15" s="434"/>
      <c r="CD15" s="570" t="s">
        <v>146</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2"/>
      <c r="C16" s="533"/>
      <c r="D16" s="533"/>
      <c r="E16" s="533"/>
      <c r="F16" s="533"/>
      <c r="G16" s="533"/>
      <c r="H16" s="533"/>
      <c r="I16" s="533"/>
      <c r="J16" s="533"/>
      <c r="K16" s="534"/>
      <c r="L16" s="550" t="s">
        <v>147</v>
      </c>
      <c r="M16" s="581"/>
      <c r="N16" s="581"/>
      <c r="O16" s="581"/>
      <c r="P16" s="581"/>
      <c r="Q16" s="582"/>
      <c r="R16" s="573" t="s">
        <v>148</v>
      </c>
      <c r="S16" s="574"/>
      <c r="T16" s="574"/>
      <c r="U16" s="574"/>
      <c r="V16" s="575"/>
      <c r="W16" s="459"/>
      <c r="X16" s="460"/>
      <c r="Y16" s="460"/>
      <c r="Z16" s="460"/>
      <c r="AA16" s="460"/>
      <c r="AB16" s="449"/>
      <c r="AC16" s="556">
        <v>33.1</v>
      </c>
      <c r="AD16" s="557"/>
      <c r="AE16" s="557"/>
      <c r="AF16" s="557"/>
      <c r="AG16" s="558"/>
      <c r="AH16" s="556">
        <v>34.5</v>
      </c>
      <c r="AI16" s="557"/>
      <c r="AJ16" s="557"/>
      <c r="AK16" s="557"/>
      <c r="AL16" s="559"/>
      <c r="AM16" s="498"/>
      <c r="AN16" s="499"/>
      <c r="AO16" s="499"/>
      <c r="AP16" s="499"/>
      <c r="AQ16" s="499"/>
      <c r="AR16" s="499"/>
      <c r="AS16" s="499"/>
      <c r="AT16" s="500"/>
      <c r="AU16" s="501"/>
      <c r="AV16" s="502"/>
      <c r="AW16" s="502"/>
      <c r="AX16" s="502"/>
      <c r="AY16" s="503" t="s">
        <v>149</v>
      </c>
      <c r="AZ16" s="504"/>
      <c r="BA16" s="504"/>
      <c r="BB16" s="504"/>
      <c r="BC16" s="504"/>
      <c r="BD16" s="504"/>
      <c r="BE16" s="504"/>
      <c r="BF16" s="504"/>
      <c r="BG16" s="504"/>
      <c r="BH16" s="504"/>
      <c r="BI16" s="504"/>
      <c r="BJ16" s="504"/>
      <c r="BK16" s="504"/>
      <c r="BL16" s="504"/>
      <c r="BM16" s="505"/>
      <c r="BN16" s="469">
        <v>10791248</v>
      </c>
      <c r="BO16" s="470"/>
      <c r="BP16" s="470"/>
      <c r="BQ16" s="470"/>
      <c r="BR16" s="470"/>
      <c r="BS16" s="470"/>
      <c r="BT16" s="470"/>
      <c r="BU16" s="471"/>
      <c r="BV16" s="469">
        <v>10385759</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x14ac:dyDescent="0.2">
      <c r="A17" s="187"/>
      <c r="B17" s="535"/>
      <c r="C17" s="536"/>
      <c r="D17" s="536"/>
      <c r="E17" s="536"/>
      <c r="F17" s="536"/>
      <c r="G17" s="536"/>
      <c r="H17" s="536"/>
      <c r="I17" s="536"/>
      <c r="J17" s="536"/>
      <c r="K17" s="537"/>
      <c r="L17" s="202"/>
      <c r="M17" s="576" t="s">
        <v>150</v>
      </c>
      <c r="N17" s="577"/>
      <c r="O17" s="577"/>
      <c r="P17" s="577"/>
      <c r="Q17" s="578"/>
      <c r="R17" s="573" t="s">
        <v>151</v>
      </c>
      <c r="S17" s="574"/>
      <c r="T17" s="574"/>
      <c r="U17" s="574"/>
      <c r="V17" s="575"/>
      <c r="W17" s="485" t="s">
        <v>152</v>
      </c>
      <c r="X17" s="486"/>
      <c r="Y17" s="486"/>
      <c r="Z17" s="486"/>
      <c r="AA17" s="486"/>
      <c r="AB17" s="476"/>
      <c r="AC17" s="520">
        <v>20320</v>
      </c>
      <c r="AD17" s="521"/>
      <c r="AE17" s="521"/>
      <c r="AF17" s="521"/>
      <c r="AG17" s="563"/>
      <c r="AH17" s="520">
        <v>19824</v>
      </c>
      <c r="AI17" s="521"/>
      <c r="AJ17" s="521"/>
      <c r="AK17" s="521"/>
      <c r="AL17" s="522"/>
      <c r="AM17" s="498"/>
      <c r="AN17" s="499"/>
      <c r="AO17" s="499"/>
      <c r="AP17" s="499"/>
      <c r="AQ17" s="499"/>
      <c r="AR17" s="499"/>
      <c r="AS17" s="499"/>
      <c r="AT17" s="500"/>
      <c r="AU17" s="501"/>
      <c r="AV17" s="502"/>
      <c r="AW17" s="502"/>
      <c r="AX17" s="502"/>
      <c r="AY17" s="503" t="s">
        <v>153</v>
      </c>
      <c r="AZ17" s="504"/>
      <c r="BA17" s="504"/>
      <c r="BB17" s="504"/>
      <c r="BC17" s="504"/>
      <c r="BD17" s="504"/>
      <c r="BE17" s="504"/>
      <c r="BF17" s="504"/>
      <c r="BG17" s="504"/>
      <c r="BH17" s="504"/>
      <c r="BI17" s="504"/>
      <c r="BJ17" s="504"/>
      <c r="BK17" s="504"/>
      <c r="BL17" s="504"/>
      <c r="BM17" s="505"/>
      <c r="BN17" s="469">
        <v>10946869</v>
      </c>
      <c r="BO17" s="470"/>
      <c r="BP17" s="470"/>
      <c r="BQ17" s="470"/>
      <c r="BR17" s="470"/>
      <c r="BS17" s="470"/>
      <c r="BT17" s="470"/>
      <c r="BU17" s="471"/>
      <c r="BV17" s="469">
        <v>10237165</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x14ac:dyDescent="0.2">
      <c r="A18" s="187"/>
      <c r="B18" s="583" t="s">
        <v>154</v>
      </c>
      <c r="C18" s="512"/>
      <c r="D18" s="512"/>
      <c r="E18" s="584"/>
      <c r="F18" s="584"/>
      <c r="G18" s="584"/>
      <c r="H18" s="584"/>
      <c r="I18" s="584"/>
      <c r="J18" s="584"/>
      <c r="K18" s="584"/>
      <c r="L18" s="585">
        <v>53.66</v>
      </c>
      <c r="M18" s="585"/>
      <c r="N18" s="585"/>
      <c r="O18" s="585"/>
      <c r="P18" s="585"/>
      <c r="Q18" s="585"/>
      <c r="R18" s="586"/>
      <c r="S18" s="586"/>
      <c r="T18" s="586"/>
      <c r="U18" s="586"/>
      <c r="V18" s="587"/>
      <c r="W18" s="487"/>
      <c r="X18" s="488"/>
      <c r="Y18" s="488"/>
      <c r="Z18" s="488"/>
      <c r="AA18" s="488"/>
      <c r="AB18" s="479"/>
      <c r="AC18" s="588">
        <v>64.599999999999994</v>
      </c>
      <c r="AD18" s="589"/>
      <c r="AE18" s="589"/>
      <c r="AF18" s="589"/>
      <c r="AG18" s="590"/>
      <c r="AH18" s="588">
        <v>63.4</v>
      </c>
      <c r="AI18" s="589"/>
      <c r="AJ18" s="589"/>
      <c r="AK18" s="589"/>
      <c r="AL18" s="591"/>
      <c r="AM18" s="498"/>
      <c r="AN18" s="499"/>
      <c r="AO18" s="499"/>
      <c r="AP18" s="499"/>
      <c r="AQ18" s="499"/>
      <c r="AR18" s="499"/>
      <c r="AS18" s="499"/>
      <c r="AT18" s="500"/>
      <c r="AU18" s="501"/>
      <c r="AV18" s="502"/>
      <c r="AW18" s="502"/>
      <c r="AX18" s="502"/>
      <c r="AY18" s="503" t="s">
        <v>155</v>
      </c>
      <c r="AZ18" s="504"/>
      <c r="BA18" s="504"/>
      <c r="BB18" s="504"/>
      <c r="BC18" s="504"/>
      <c r="BD18" s="504"/>
      <c r="BE18" s="504"/>
      <c r="BF18" s="504"/>
      <c r="BG18" s="504"/>
      <c r="BH18" s="504"/>
      <c r="BI18" s="504"/>
      <c r="BJ18" s="504"/>
      <c r="BK18" s="504"/>
      <c r="BL18" s="504"/>
      <c r="BM18" s="505"/>
      <c r="BN18" s="469">
        <v>12918703</v>
      </c>
      <c r="BO18" s="470"/>
      <c r="BP18" s="470"/>
      <c r="BQ18" s="470"/>
      <c r="BR18" s="470"/>
      <c r="BS18" s="470"/>
      <c r="BT18" s="470"/>
      <c r="BU18" s="471"/>
      <c r="BV18" s="469">
        <v>13222211</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x14ac:dyDescent="0.2">
      <c r="A19" s="187"/>
      <c r="B19" s="583" t="s">
        <v>156</v>
      </c>
      <c r="C19" s="512"/>
      <c r="D19" s="512"/>
      <c r="E19" s="584"/>
      <c r="F19" s="584"/>
      <c r="G19" s="584"/>
      <c r="H19" s="584"/>
      <c r="I19" s="584"/>
      <c r="J19" s="584"/>
      <c r="K19" s="584"/>
      <c r="L19" s="592">
        <v>1223</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157</v>
      </c>
      <c r="AZ19" s="504"/>
      <c r="BA19" s="504"/>
      <c r="BB19" s="504"/>
      <c r="BC19" s="504"/>
      <c r="BD19" s="504"/>
      <c r="BE19" s="504"/>
      <c r="BF19" s="504"/>
      <c r="BG19" s="504"/>
      <c r="BH19" s="504"/>
      <c r="BI19" s="504"/>
      <c r="BJ19" s="504"/>
      <c r="BK19" s="504"/>
      <c r="BL19" s="504"/>
      <c r="BM19" s="505"/>
      <c r="BN19" s="469">
        <v>16387398</v>
      </c>
      <c r="BO19" s="470"/>
      <c r="BP19" s="470"/>
      <c r="BQ19" s="470"/>
      <c r="BR19" s="470"/>
      <c r="BS19" s="470"/>
      <c r="BT19" s="470"/>
      <c r="BU19" s="471"/>
      <c r="BV19" s="469">
        <v>16069306</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x14ac:dyDescent="0.2">
      <c r="A20" s="187"/>
      <c r="B20" s="583" t="s">
        <v>158</v>
      </c>
      <c r="C20" s="512"/>
      <c r="D20" s="512"/>
      <c r="E20" s="584"/>
      <c r="F20" s="584"/>
      <c r="G20" s="584"/>
      <c r="H20" s="584"/>
      <c r="I20" s="584"/>
      <c r="J20" s="584"/>
      <c r="K20" s="584"/>
      <c r="L20" s="592">
        <v>24842</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x14ac:dyDescent="0.15">
      <c r="A21" s="187"/>
      <c r="B21" s="603" t="s">
        <v>159</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x14ac:dyDescent="0.2">
      <c r="A22" s="187"/>
      <c r="B22" s="606" t="s">
        <v>160</v>
      </c>
      <c r="C22" s="607"/>
      <c r="D22" s="608"/>
      <c r="E22" s="481" t="s">
        <v>1</v>
      </c>
      <c r="F22" s="486"/>
      <c r="G22" s="486"/>
      <c r="H22" s="486"/>
      <c r="I22" s="486"/>
      <c r="J22" s="486"/>
      <c r="K22" s="476"/>
      <c r="L22" s="481" t="s">
        <v>161</v>
      </c>
      <c r="M22" s="486"/>
      <c r="N22" s="486"/>
      <c r="O22" s="486"/>
      <c r="P22" s="476"/>
      <c r="Q22" s="615" t="s">
        <v>162</v>
      </c>
      <c r="R22" s="616"/>
      <c r="S22" s="616"/>
      <c r="T22" s="616"/>
      <c r="U22" s="616"/>
      <c r="V22" s="617"/>
      <c r="W22" s="621" t="s">
        <v>163</v>
      </c>
      <c r="X22" s="607"/>
      <c r="Y22" s="608"/>
      <c r="Z22" s="481" t="s">
        <v>1</v>
      </c>
      <c r="AA22" s="486"/>
      <c r="AB22" s="486"/>
      <c r="AC22" s="486"/>
      <c r="AD22" s="486"/>
      <c r="AE22" s="486"/>
      <c r="AF22" s="486"/>
      <c r="AG22" s="476"/>
      <c r="AH22" s="634" t="s">
        <v>164</v>
      </c>
      <c r="AI22" s="486"/>
      <c r="AJ22" s="486"/>
      <c r="AK22" s="486"/>
      <c r="AL22" s="476"/>
      <c r="AM22" s="634" t="s">
        <v>165</v>
      </c>
      <c r="AN22" s="635"/>
      <c r="AO22" s="635"/>
      <c r="AP22" s="635"/>
      <c r="AQ22" s="635"/>
      <c r="AR22" s="636"/>
      <c r="AS22" s="615" t="s">
        <v>162</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x14ac:dyDescent="0.15">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166</v>
      </c>
      <c r="AZ23" s="430"/>
      <c r="BA23" s="430"/>
      <c r="BB23" s="430"/>
      <c r="BC23" s="430"/>
      <c r="BD23" s="430"/>
      <c r="BE23" s="430"/>
      <c r="BF23" s="430"/>
      <c r="BG23" s="430"/>
      <c r="BH23" s="430"/>
      <c r="BI23" s="430"/>
      <c r="BJ23" s="430"/>
      <c r="BK23" s="430"/>
      <c r="BL23" s="430"/>
      <c r="BM23" s="431"/>
      <c r="BN23" s="469">
        <v>20045019</v>
      </c>
      <c r="BO23" s="470"/>
      <c r="BP23" s="470"/>
      <c r="BQ23" s="470"/>
      <c r="BR23" s="470"/>
      <c r="BS23" s="470"/>
      <c r="BT23" s="470"/>
      <c r="BU23" s="471"/>
      <c r="BV23" s="469">
        <v>19116036</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x14ac:dyDescent="0.2">
      <c r="A24" s="187"/>
      <c r="B24" s="609"/>
      <c r="C24" s="610"/>
      <c r="D24" s="611"/>
      <c r="E24" s="519" t="s">
        <v>167</v>
      </c>
      <c r="F24" s="499"/>
      <c r="G24" s="499"/>
      <c r="H24" s="499"/>
      <c r="I24" s="499"/>
      <c r="J24" s="499"/>
      <c r="K24" s="500"/>
      <c r="L24" s="520">
        <v>1</v>
      </c>
      <c r="M24" s="521"/>
      <c r="N24" s="521"/>
      <c r="O24" s="521"/>
      <c r="P24" s="563"/>
      <c r="Q24" s="520">
        <v>7480</v>
      </c>
      <c r="R24" s="521"/>
      <c r="S24" s="521"/>
      <c r="T24" s="521"/>
      <c r="U24" s="521"/>
      <c r="V24" s="563"/>
      <c r="W24" s="622"/>
      <c r="X24" s="610"/>
      <c r="Y24" s="611"/>
      <c r="Z24" s="519" t="s">
        <v>168</v>
      </c>
      <c r="AA24" s="499"/>
      <c r="AB24" s="499"/>
      <c r="AC24" s="499"/>
      <c r="AD24" s="499"/>
      <c r="AE24" s="499"/>
      <c r="AF24" s="499"/>
      <c r="AG24" s="500"/>
      <c r="AH24" s="520">
        <v>346</v>
      </c>
      <c r="AI24" s="521"/>
      <c r="AJ24" s="521"/>
      <c r="AK24" s="521"/>
      <c r="AL24" s="563"/>
      <c r="AM24" s="520">
        <v>1016894</v>
      </c>
      <c r="AN24" s="521"/>
      <c r="AO24" s="521"/>
      <c r="AP24" s="521"/>
      <c r="AQ24" s="521"/>
      <c r="AR24" s="563"/>
      <c r="AS24" s="520">
        <v>2939</v>
      </c>
      <c r="AT24" s="521"/>
      <c r="AU24" s="521"/>
      <c r="AV24" s="521"/>
      <c r="AW24" s="521"/>
      <c r="AX24" s="522"/>
      <c r="AY24" s="642" t="s">
        <v>169</v>
      </c>
      <c r="AZ24" s="643"/>
      <c r="BA24" s="643"/>
      <c r="BB24" s="643"/>
      <c r="BC24" s="643"/>
      <c r="BD24" s="643"/>
      <c r="BE24" s="643"/>
      <c r="BF24" s="643"/>
      <c r="BG24" s="643"/>
      <c r="BH24" s="643"/>
      <c r="BI24" s="643"/>
      <c r="BJ24" s="643"/>
      <c r="BK24" s="643"/>
      <c r="BL24" s="643"/>
      <c r="BM24" s="644"/>
      <c r="BN24" s="469">
        <v>16085747</v>
      </c>
      <c r="BO24" s="470"/>
      <c r="BP24" s="470"/>
      <c r="BQ24" s="470"/>
      <c r="BR24" s="470"/>
      <c r="BS24" s="470"/>
      <c r="BT24" s="470"/>
      <c r="BU24" s="471"/>
      <c r="BV24" s="469">
        <v>15636989</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x14ac:dyDescent="0.15">
      <c r="A25" s="187"/>
      <c r="B25" s="609"/>
      <c r="C25" s="610"/>
      <c r="D25" s="611"/>
      <c r="E25" s="519" t="s">
        <v>170</v>
      </c>
      <c r="F25" s="499"/>
      <c r="G25" s="499"/>
      <c r="H25" s="499"/>
      <c r="I25" s="499"/>
      <c r="J25" s="499"/>
      <c r="K25" s="500"/>
      <c r="L25" s="520">
        <v>1</v>
      </c>
      <c r="M25" s="521"/>
      <c r="N25" s="521"/>
      <c r="O25" s="521"/>
      <c r="P25" s="563"/>
      <c r="Q25" s="520">
        <v>6528</v>
      </c>
      <c r="R25" s="521"/>
      <c r="S25" s="521"/>
      <c r="T25" s="521"/>
      <c r="U25" s="521"/>
      <c r="V25" s="563"/>
      <c r="W25" s="622"/>
      <c r="X25" s="610"/>
      <c r="Y25" s="611"/>
      <c r="Z25" s="519" t="s">
        <v>171</v>
      </c>
      <c r="AA25" s="499"/>
      <c r="AB25" s="499"/>
      <c r="AC25" s="499"/>
      <c r="AD25" s="499"/>
      <c r="AE25" s="499"/>
      <c r="AF25" s="499"/>
      <c r="AG25" s="500"/>
      <c r="AH25" s="520">
        <v>80</v>
      </c>
      <c r="AI25" s="521"/>
      <c r="AJ25" s="521"/>
      <c r="AK25" s="521"/>
      <c r="AL25" s="563"/>
      <c r="AM25" s="520">
        <v>245440</v>
      </c>
      <c r="AN25" s="521"/>
      <c r="AO25" s="521"/>
      <c r="AP25" s="521"/>
      <c r="AQ25" s="521"/>
      <c r="AR25" s="563"/>
      <c r="AS25" s="520">
        <v>3068</v>
      </c>
      <c r="AT25" s="521"/>
      <c r="AU25" s="521"/>
      <c r="AV25" s="521"/>
      <c r="AW25" s="521"/>
      <c r="AX25" s="522"/>
      <c r="AY25" s="429" t="s">
        <v>172</v>
      </c>
      <c r="AZ25" s="430"/>
      <c r="BA25" s="430"/>
      <c r="BB25" s="430"/>
      <c r="BC25" s="430"/>
      <c r="BD25" s="430"/>
      <c r="BE25" s="430"/>
      <c r="BF25" s="430"/>
      <c r="BG25" s="430"/>
      <c r="BH25" s="430"/>
      <c r="BI25" s="430"/>
      <c r="BJ25" s="430"/>
      <c r="BK25" s="430"/>
      <c r="BL25" s="430"/>
      <c r="BM25" s="431"/>
      <c r="BN25" s="432">
        <v>3739144</v>
      </c>
      <c r="BO25" s="433"/>
      <c r="BP25" s="433"/>
      <c r="BQ25" s="433"/>
      <c r="BR25" s="433"/>
      <c r="BS25" s="433"/>
      <c r="BT25" s="433"/>
      <c r="BU25" s="434"/>
      <c r="BV25" s="432">
        <v>5929244</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x14ac:dyDescent="0.15">
      <c r="A26" s="187"/>
      <c r="B26" s="609"/>
      <c r="C26" s="610"/>
      <c r="D26" s="611"/>
      <c r="E26" s="519" t="s">
        <v>173</v>
      </c>
      <c r="F26" s="499"/>
      <c r="G26" s="499"/>
      <c r="H26" s="499"/>
      <c r="I26" s="499"/>
      <c r="J26" s="499"/>
      <c r="K26" s="500"/>
      <c r="L26" s="520">
        <v>1</v>
      </c>
      <c r="M26" s="521"/>
      <c r="N26" s="521"/>
      <c r="O26" s="521"/>
      <c r="P26" s="563"/>
      <c r="Q26" s="520">
        <v>5760</v>
      </c>
      <c r="R26" s="521"/>
      <c r="S26" s="521"/>
      <c r="T26" s="521"/>
      <c r="U26" s="521"/>
      <c r="V26" s="563"/>
      <c r="W26" s="622"/>
      <c r="X26" s="610"/>
      <c r="Y26" s="611"/>
      <c r="Z26" s="519" t="s">
        <v>174</v>
      </c>
      <c r="AA26" s="632"/>
      <c r="AB26" s="632"/>
      <c r="AC26" s="632"/>
      <c r="AD26" s="632"/>
      <c r="AE26" s="632"/>
      <c r="AF26" s="632"/>
      <c r="AG26" s="633"/>
      <c r="AH26" s="520">
        <v>2</v>
      </c>
      <c r="AI26" s="521"/>
      <c r="AJ26" s="521"/>
      <c r="AK26" s="521"/>
      <c r="AL26" s="563"/>
      <c r="AM26" s="520" t="s">
        <v>175</v>
      </c>
      <c r="AN26" s="521"/>
      <c r="AO26" s="521"/>
      <c r="AP26" s="521"/>
      <c r="AQ26" s="521"/>
      <c r="AR26" s="563"/>
      <c r="AS26" s="520" t="s">
        <v>176</v>
      </c>
      <c r="AT26" s="521"/>
      <c r="AU26" s="521"/>
      <c r="AV26" s="521"/>
      <c r="AW26" s="521"/>
      <c r="AX26" s="522"/>
      <c r="AY26" s="472" t="s">
        <v>177</v>
      </c>
      <c r="AZ26" s="473"/>
      <c r="BA26" s="473"/>
      <c r="BB26" s="473"/>
      <c r="BC26" s="473"/>
      <c r="BD26" s="473"/>
      <c r="BE26" s="473"/>
      <c r="BF26" s="473"/>
      <c r="BG26" s="473"/>
      <c r="BH26" s="473"/>
      <c r="BI26" s="473"/>
      <c r="BJ26" s="473"/>
      <c r="BK26" s="473"/>
      <c r="BL26" s="473"/>
      <c r="BM26" s="474"/>
      <c r="BN26" s="469" t="s">
        <v>127</v>
      </c>
      <c r="BO26" s="470"/>
      <c r="BP26" s="470"/>
      <c r="BQ26" s="470"/>
      <c r="BR26" s="470"/>
      <c r="BS26" s="470"/>
      <c r="BT26" s="470"/>
      <c r="BU26" s="471"/>
      <c r="BV26" s="469" t="s">
        <v>127</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x14ac:dyDescent="0.2">
      <c r="A27" s="187"/>
      <c r="B27" s="609"/>
      <c r="C27" s="610"/>
      <c r="D27" s="611"/>
      <c r="E27" s="519" t="s">
        <v>178</v>
      </c>
      <c r="F27" s="499"/>
      <c r="G27" s="499"/>
      <c r="H27" s="499"/>
      <c r="I27" s="499"/>
      <c r="J27" s="499"/>
      <c r="K27" s="500"/>
      <c r="L27" s="520">
        <v>1</v>
      </c>
      <c r="M27" s="521"/>
      <c r="N27" s="521"/>
      <c r="O27" s="521"/>
      <c r="P27" s="563"/>
      <c r="Q27" s="520">
        <v>4200</v>
      </c>
      <c r="R27" s="521"/>
      <c r="S27" s="521"/>
      <c r="T27" s="521"/>
      <c r="U27" s="521"/>
      <c r="V27" s="563"/>
      <c r="W27" s="622"/>
      <c r="X27" s="610"/>
      <c r="Y27" s="611"/>
      <c r="Z27" s="519" t="s">
        <v>179</v>
      </c>
      <c r="AA27" s="499"/>
      <c r="AB27" s="499"/>
      <c r="AC27" s="499"/>
      <c r="AD27" s="499"/>
      <c r="AE27" s="499"/>
      <c r="AF27" s="499"/>
      <c r="AG27" s="500"/>
      <c r="AH27" s="520">
        <v>13</v>
      </c>
      <c r="AI27" s="521"/>
      <c r="AJ27" s="521"/>
      <c r="AK27" s="521"/>
      <c r="AL27" s="563"/>
      <c r="AM27" s="520">
        <v>45952</v>
      </c>
      <c r="AN27" s="521"/>
      <c r="AO27" s="521"/>
      <c r="AP27" s="521"/>
      <c r="AQ27" s="521"/>
      <c r="AR27" s="563"/>
      <c r="AS27" s="520">
        <v>3535</v>
      </c>
      <c r="AT27" s="521"/>
      <c r="AU27" s="521"/>
      <c r="AV27" s="521"/>
      <c r="AW27" s="521"/>
      <c r="AX27" s="522"/>
      <c r="AY27" s="564" t="s">
        <v>180</v>
      </c>
      <c r="AZ27" s="565"/>
      <c r="BA27" s="565"/>
      <c r="BB27" s="565"/>
      <c r="BC27" s="565"/>
      <c r="BD27" s="565"/>
      <c r="BE27" s="565"/>
      <c r="BF27" s="565"/>
      <c r="BG27" s="565"/>
      <c r="BH27" s="565"/>
      <c r="BI27" s="565"/>
      <c r="BJ27" s="565"/>
      <c r="BK27" s="565"/>
      <c r="BL27" s="565"/>
      <c r="BM27" s="566"/>
      <c r="BN27" s="645">
        <v>150000</v>
      </c>
      <c r="BO27" s="646"/>
      <c r="BP27" s="646"/>
      <c r="BQ27" s="646"/>
      <c r="BR27" s="646"/>
      <c r="BS27" s="646"/>
      <c r="BT27" s="646"/>
      <c r="BU27" s="647"/>
      <c r="BV27" s="645">
        <v>150000</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x14ac:dyDescent="0.15">
      <c r="A28" s="187"/>
      <c r="B28" s="609"/>
      <c r="C28" s="610"/>
      <c r="D28" s="611"/>
      <c r="E28" s="519" t="s">
        <v>181</v>
      </c>
      <c r="F28" s="499"/>
      <c r="G28" s="499"/>
      <c r="H28" s="499"/>
      <c r="I28" s="499"/>
      <c r="J28" s="499"/>
      <c r="K28" s="500"/>
      <c r="L28" s="520">
        <v>1</v>
      </c>
      <c r="M28" s="521"/>
      <c r="N28" s="521"/>
      <c r="O28" s="521"/>
      <c r="P28" s="563"/>
      <c r="Q28" s="520">
        <v>3930</v>
      </c>
      <c r="R28" s="521"/>
      <c r="S28" s="521"/>
      <c r="T28" s="521"/>
      <c r="U28" s="521"/>
      <c r="V28" s="563"/>
      <c r="W28" s="622"/>
      <c r="X28" s="610"/>
      <c r="Y28" s="611"/>
      <c r="Z28" s="519" t="s">
        <v>182</v>
      </c>
      <c r="AA28" s="499"/>
      <c r="AB28" s="499"/>
      <c r="AC28" s="499"/>
      <c r="AD28" s="499"/>
      <c r="AE28" s="499"/>
      <c r="AF28" s="499"/>
      <c r="AG28" s="500"/>
      <c r="AH28" s="520" t="s">
        <v>127</v>
      </c>
      <c r="AI28" s="521"/>
      <c r="AJ28" s="521"/>
      <c r="AK28" s="521"/>
      <c r="AL28" s="563"/>
      <c r="AM28" s="520" t="s">
        <v>127</v>
      </c>
      <c r="AN28" s="521"/>
      <c r="AO28" s="521"/>
      <c r="AP28" s="521"/>
      <c r="AQ28" s="521"/>
      <c r="AR28" s="563"/>
      <c r="AS28" s="520" t="s">
        <v>127</v>
      </c>
      <c r="AT28" s="521"/>
      <c r="AU28" s="521"/>
      <c r="AV28" s="521"/>
      <c r="AW28" s="521"/>
      <c r="AX28" s="522"/>
      <c r="AY28" s="648" t="s">
        <v>183</v>
      </c>
      <c r="AZ28" s="649"/>
      <c r="BA28" s="649"/>
      <c r="BB28" s="650"/>
      <c r="BC28" s="429" t="s">
        <v>48</v>
      </c>
      <c r="BD28" s="430"/>
      <c r="BE28" s="430"/>
      <c r="BF28" s="430"/>
      <c r="BG28" s="430"/>
      <c r="BH28" s="430"/>
      <c r="BI28" s="430"/>
      <c r="BJ28" s="430"/>
      <c r="BK28" s="430"/>
      <c r="BL28" s="430"/>
      <c r="BM28" s="431"/>
      <c r="BN28" s="432">
        <v>2759362</v>
      </c>
      <c r="BO28" s="433"/>
      <c r="BP28" s="433"/>
      <c r="BQ28" s="433"/>
      <c r="BR28" s="433"/>
      <c r="BS28" s="433"/>
      <c r="BT28" s="433"/>
      <c r="BU28" s="434"/>
      <c r="BV28" s="432">
        <v>2988897</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x14ac:dyDescent="0.15">
      <c r="A29" s="187"/>
      <c r="B29" s="609"/>
      <c r="C29" s="610"/>
      <c r="D29" s="611"/>
      <c r="E29" s="519" t="s">
        <v>184</v>
      </c>
      <c r="F29" s="499"/>
      <c r="G29" s="499"/>
      <c r="H29" s="499"/>
      <c r="I29" s="499"/>
      <c r="J29" s="499"/>
      <c r="K29" s="500"/>
      <c r="L29" s="520">
        <v>16</v>
      </c>
      <c r="M29" s="521"/>
      <c r="N29" s="521"/>
      <c r="O29" s="521"/>
      <c r="P29" s="563"/>
      <c r="Q29" s="520">
        <v>3750</v>
      </c>
      <c r="R29" s="521"/>
      <c r="S29" s="521"/>
      <c r="T29" s="521"/>
      <c r="U29" s="521"/>
      <c r="V29" s="563"/>
      <c r="W29" s="623"/>
      <c r="X29" s="624"/>
      <c r="Y29" s="625"/>
      <c r="Z29" s="519" t="s">
        <v>185</v>
      </c>
      <c r="AA29" s="499"/>
      <c r="AB29" s="499"/>
      <c r="AC29" s="499"/>
      <c r="AD29" s="499"/>
      <c r="AE29" s="499"/>
      <c r="AF29" s="499"/>
      <c r="AG29" s="500"/>
      <c r="AH29" s="520">
        <v>359</v>
      </c>
      <c r="AI29" s="521"/>
      <c r="AJ29" s="521"/>
      <c r="AK29" s="521"/>
      <c r="AL29" s="563"/>
      <c r="AM29" s="520">
        <v>1062846</v>
      </c>
      <c r="AN29" s="521"/>
      <c r="AO29" s="521"/>
      <c r="AP29" s="521"/>
      <c r="AQ29" s="521"/>
      <c r="AR29" s="563"/>
      <c r="AS29" s="520">
        <v>2961</v>
      </c>
      <c r="AT29" s="521"/>
      <c r="AU29" s="521"/>
      <c r="AV29" s="521"/>
      <c r="AW29" s="521"/>
      <c r="AX29" s="522"/>
      <c r="AY29" s="651"/>
      <c r="AZ29" s="652"/>
      <c r="BA29" s="652"/>
      <c r="BB29" s="653"/>
      <c r="BC29" s="503" t="s">
        <v>186</v>
      </c>
      <c r="BD29" s="504"/>
      <c r="BE29" s="504"/>
      <c r="BF29" s="504"/>
      <c r="BG29" s="504"/>
      <c r="BH29" s="504"/>
      <c r="BI29" s="504"/>
      <c r="BJ29" s="504"/>
      <c r="BK29" s="504"/>
      <c r="BL29" s="504"/>
      <c r="BM29" s="505"/>
      <c r="BN29" s="469">
        <v>624832</v>
      </c>
      <c r="BO29" s="470"/>
      <c r="BP29" s="470"/>
      <c r="BQ29" s="470"/>
      <c r="BR29" s="470"/>
      <c r="BS29" s="470"/>
      <c r="BT29" s="470"/>
      <c r="BU29" s="471"/>
      <c r="BV29" s="469">
        <v>541196</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x14ac:dyDescent="0.2">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187</v>
      </c>
      <c r="X30" s="630"/>
      <c r="Y30" s="630"/>
      <c r="Z30" s="630"/>
      <c r="AA30" s="630"/>
      <c r="AB30" s="630"/>
      <c r="AC30" s="630"/>
      <c r="AD30" s="630"/>
      <c r="AE30" s="630"/>
      <c r="AF30" s="630"/>
      <c r="AG30" s="631"/>
      <c r="AH30" s="588">
        <v>93.1</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50</v>
      </c>
      <c r="BD30" s="643"/>
      <c r="BE30" s="643"/>
      <c r="BF30" s="643"/>
      <c r="BG30" s="643"/>
      <c r="BH30" s="643"/>
      <c r="BI30" s="643"/>
      <c r="BJ30" s="643"/>
      <c r="BK30" s="643"/>
      <c r="BL30" s="643"/>
      <c r="BM30" s="644"/>
      <c r="BN30" s="645">
        <v>917227</v>
      </c>
      <c r="BO30" s="646"/>
      <c r="BP30" s="646"/>
      <c r="BQ30" s="646"/>
      <c r="BR30" s="646"/>
      <c r="BS30" s="646"/>
      <c r="BT30" s="646"/>
      <c r="BU30" s="647"/>
      <c r="BV30" s="645">
        <v>1143095</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188</v>
      </c>
      <c r="D32" s="214"/>
      <c r="E32" s="214"/>
      <c r="F32" s="211"/>
      <c r="G32" s="211"/>
      <c r="H32" s="211"/>
      <c r="I32" s="211"/>
      <c r="J32" s="211"/>
      <c r="K32" s="211"/>
      <c r="L32" s="211"/>
      <c r="M32" s="211"/>
      <c r="N32" s="211"/>
      <c r="O32" s="211"/>
      <c r="P32" s="211"/>
      <c r="Q32" s="211"/>
      <c r="R32" s="211"/>
      <c r="S32" s="211"/>
      <c r="T32" s="211"/>
      <c r="U32" s="211" t="s">
        <v>189</v>
      </c>
      <c r="V32" s="211"/>
      <c r="W32" s="211"/>
      <c r="X32" s="211"/>
      <c r="Y32" s="211"/>
      <c r="Z32" s="211"/>
      <c r="AA32" s="211"/>
      <c r="AB32" s="211"/>
      <c r="AC32" s="211"/>
      <c r="AD32" s="211"/>
      <c r="AE32" s="211"/>
      <c r="AF32" s="211"/>
      <c r="AG32" s="211"/>
      <c r="AH32" s="211"/>
      <c r="AI32" s="211"/>
      <c r="AJ32" s="211"/>
      <c r="AK32" s="211"/>
      <c r="AL32" s="211"/>
      <c r="AM32" s="215" t="s">
        <v>190</v>
      </c>
      <c r="AN32" s="211"/>
      <c r="AO32" s="211"/>
      <c r="AP32" s="211"/>
      <c r="AQ32" s="211"/>
      <c r="AR32" s="211"/>
      <c r="AS32" s="215"/>
      <c r="AT32" s="215"/>
      <c r="AU32" s="215"/>
      <c r="AV32" s="215"/>
      <c r="AW32" s="215"/>
      <c r="AX32" s="215"/>
      <c r="AY32" s="215"/>
      <c r="AZ32" s="215"/>
      <c r="BA32" s="215"/>
      <c r="BB32" s="211"/>
      <c r="BC32" s="215"/>
      <c r="BD32" s="211"/>
      <c r="BE32" s="215" t="s">
        <v>191</v>
      </c>
      <c r="BF32" s="211"/>
      <c r="BG32" s="211"/>
      <c r="BH32" s="211"/>
      <c r="BI32" s="211"/>
      <c r="BJ32" s="215"/>
      <c r="BK32" s="215"/>
      <c r="BL32" s="215"/>
      <c r="BM32" s="215"/>
      <c r="BN32" s="215"/>
      <c r="BO32" s="215"/>
      <c r="BP32" s="215"/>
      <c r="BQ32" s="215"/>
      <c r="BR32" s="211"/>
      <c r="BS32" s="211"/>
      <c r="BT32" s="211"/>
      <c r="BU32" s="211"/>
      <c r="BV32" s="211"/>
      <c r="BW32" s="211" t="s">
        <v>192</v>
      </c>
      <c r="BX32" s="211"/>
      <c r="BY32" s="211"/>
      <c r="BZ32" s="211"/>
      <c r="CA32" s="211"/>
      <c r="CB32" s="215"/>
      <c r="CC32" s="215"/>
      <c r="CD32" s="215"/>
      <c r="CE32" s="215"/>
      <c r="CF32" s="215"/>
      <c r="CG32" s="215"/>
      <c r="CH32" s="215"/>
      <c r="CI32" s="215"/>
      <c r="CJ32" s="215"/>
      <c r="CK32" s="215"/>
      <c r="CL32" s="215"/>
      <c r="CM32" s="215"/>
      <c r="CN32" s="215"/>
      <c r="CO32" s="215" t="s">
        <v>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3" t="s">
        <v>194</v>
      </c>
      <c r="D33" s="493"/>
      <c r="E33" s="458" t="s">
        <v>195</v>
      </c>
      <c r="F33" s="458"/>
      <c r="G33" s="458"/>
      <c r="H33" s="458"/>
      <c r="I33" s="458"/>
      <c r="J33" s="458"/>
      <c r="K33" s="458"/>
      <c r="L33" s="458"/>
      <c r="M33" s="458"/>
      <c r="N33" s="458"/>
      <c r="O33" s="458"/>
      <c r="P33" s="458"/>
      <c r="Q33" s="458"/>
      <c r="R33" s="458"/>
      <c r="S33" s="458"/>
      <c r="T33" s="216"/>
      <c r="U33" s="493" t="s">
        <v>194</v>
      </c>
      <c r="V33" s="493"/>
      <c r="W33" s="458" t="s">
        <v>195</v>
      </c>
      <c r="X33" s="458"/>
      <c r="Y33" s="458"/>
      <c r="Z33" s="458"/>
      <c r="AA33" s="458"/>
      <c r="AB33" s="458"/>
      <c r="AC33" s="458"/>
      <c r="AD33" s="458"/>
      <c r="AE33" s="458"/>
      <c r="AF33" s="458"/>
      <c r="AG33" s="458"/>
      <c r="AH33" s="458"/>
      <c r="AI33" s="458"/>
      <c r="AJ33" s="458"/>
      <c r="AK33" s="458"/>
      <c r="AL33" s="216"/>
      <c r="AM33" s="493" t="s">
        <v>194</v>
      </c>
      <c r="AN33" s="493"/>
      <c r="AO33" s="458" t="s">
        <v>195</v>
      </c>
      <c r="AP33" s="458"/>
      <c r="AQ33" s="458"/>
      <c r="AR33" s="458"/>
      <c r="AS33" s="458"/>
      <c r="AT33" s="458"/>
      <c r="AU33" s="458"/>
      <c r="AV33" s="458"/>
      <c r="AW33" s="458"/>
      <c r="AX33" s="458"/>
      <c r="AY33" s="458"/>
      <c r="AZ33" s="458"/>
      <c r="BA33" s="458"/>
      <c r="BB33" s="458"/>
      <c r="BC33" s="458"/>
      <c r="BD33" s="217"/>
      <c r="BE33" s="458" t="s">
        <v>196</v>
      </c>
      <c r="BF33" s="458"/>
      <c r="BG33" s="458" t="s">
        <v>197</v>
      </c>
      <c r="BH33" s="458"/>
      <c r="BI33" s="458"/>
      <c r="BJ33" s="458"/>
      <c r="BK33" s="458"/>
      <c r="BL33" s="458"/>
      <c r="BM33" s="458"/>
      <c r="BN33" s="458"/>
      <c r="BO33" s="458"/>
      <c r="BP33" s="458"/>
      <c r="BQ33" s="458"/>
      <c r="BR33" s="458"/>
      <c r="BS33" s="458"/>
      <c r="BT33" s="458"/>
      <c r="BU33" s="458"/>
      <c r="BV33" s="217"/>
      <c r="BW33" s="493" t="s">
        <v>196</v>
      </c>
      <c r="BX33" s="493"/>
      <c r="BY33" s="458" t="s">
        <v>198</v>
      </c>
      <c r="BZ33" s="458"/>
      <c r="CA33" s="458"/>
      <c r="CB33" s="458"/>
      <c r="CC33" s="458"/>
      <c r="CD33" s="458"/>
      <c r="CE33" s="458"/>
      <c r="CF33" s="458"/>
      <c r="CG33" s="458"/>
      <c r="CH33" s="458"/>
      <c r="CI33" s="458"/>
      <c r="CJ33" s="458"/>
      <c r="CK33" s="458"/>
      <c r="CL33" s="458"/>
      <c r="CM33" s="458"/>
      <c r="CN33" s="216"/>
      <c r="CO33" s="493" t="s">
        <v>194</v>
      </c>
      <c r="CP33" s="493"/>
      <c r="CQ33" s="458" t="s">
        <v>199</v>
      </c>
      <c r="CR33" s="458"/>
      <c r="CS33" s="458"/>
      <c r="CT33" s="458"/>
      <c r="CU33" s="458"/>
      <c r="CV33" s="458"/>
      <c r="CW33" s="458"/>
      <c r="CX33" s="458"/>
      <c r="CY33" s="458"/>
      <c r="CZ33" s="458"/>
      <c r="DA33" s="458"/>
      <c r="DB33" s="458"/>
      <c r="DC33" s="458"/>
      <c r="DD33" s="458"/>
      <c r="DE33" s="458"/>
      <c r="DF33" s="216"/>
      <c r="DG33" s="657" t="s">
        <v>200</v>
      </c>
      <c r="DH33" s="657"/>
      <c r="DI33" s="218"/>
      <c r="DJ33" s="186"/>
      <c r="DK33" s="186"/>
      <c r="DL33" s="186"/>
      <c r="DM33" s="186"/>
      <c r="DN33" s="186"/>
      <c r="DO33" s="186"/>
    </row>
    <row r="34" spans="1:119" ht="32.25" customHeight="1" x14ac:dyDescent="0.15">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4</v>
      </c>
      <c r="V34" s="658"/>
      <c r="W34" s="659" t="str">
        <f>IF('各会計、関係団体の財政状況及び健全化判断比率'!B28="","",'各会計、関係団体の財政状況及び健全化判断比率'!B28)</f>
        <v>国民健康保険特別会計</v>
      </c>
      <c r="X34" s="659"/>
      <c r="Y34" s="659"/>
      <c r="Z34" s="659"/>
      <c r="AA34" s="659"/>
      <c r="AB34" s="659"/>
      <c r="AC34" s="659"/>
      <c r="AD34" s="659"/>
      <c r="AE34" s="659"/>
      <c r="AF34" s="659"/>
      <c r="AG34" s="659"/>
      <c r="AH34" s="659"/>
      <c r="AI34" s="659"/>
      <c r="AJ34" s="659"/>
      <c r="AK34" s="659"/>
      <c r="AL34" s="214"/>
      <c r="AM34" s="658">
        <f>IF(AO34="","",MAX(C34:D43,U34:V43)+1)</f>
        <v>8</v>
      </c>
      <c r="AN34" s="658"/>
      <c r="AO34" s="659" t="str">
        <f>IF('各会計、関係団体の財政状況及び健全化判断比率'!B32="","",'各会計、関係団体の財政状況及び健全化判断比率'!B32)</f>
        <v>水道事業会計</v>
      </c>
      <c r="AP34" s="659"/>
      <c r="AQ34" s="659"/>
      <c r="AR34" s="659"/>
      <c r="AS34" s="659"/>
      <c r="AT34" s="659"/>
      <c r="AU34" s="659"/>
      <c r="AV34" s="659"/>
      <c r="AW34" s="659"/>
      <c r="AX34" s="659"/>
      <c r="AY34" s="659"/>
      <c r="AZ34" s="659"/>
      <c r="BA34" s="659"/>
      <c r="BB34" s="659"/>
      <c r="BC34" s="659"/>
      <c r="BD34" s="214"/>
      <c r="BE34" s="658" t="str">
        <f>IF(BG34="","",MAX(C34:D43,U34:V43,AM34:AN43)+1)</f>
        <v/>
      </c>
      <c r="BF34" s="658"/>
      <c r="BG34" s="659"/>
      <c r="BH34" s="659"/>
      <c r="BI34" s="659"/>
      <c r="BJ34" s="659"/>
      <c r="BK34" s="659"/>
      <c r="BL34" s="659"/>
      <c r="BM34" s="659"/>
      <c r="BN34" s="659"/>
      <c r="BO34" s="659"/>
      <c r="BP34" s="659"/>
      <c r="BQ34" s="659"/>
      <c r="BR34" s="659"/>
      <c r="BS34" s="659"/>
      <c r="BT34" s="659"/>
      <c r="BU34" s="659"/>
      <c r="BV34" s="214"/>
      <c r="BW34" s="658">
        <f>IF(BY34="","",MAX(C34:D43,U34:V43,AM34:AN43,BE34:BF43)+1)</f>
        <v>11</v>
      </c>
      <c r="BX34" s="658"/>
      <c r="BY34" s="659" t="str">
        <f>IF('各会計、関係団体の財政状況及び健全化判断比率'!B68="","",'各会計、関係団体の財政状況及び健全化判断比率'!B68)</f>
        <v>岐阜羽島衛生施設組合</v>
      </c>
      <c r="BZ34" s="659"/>
      <c r="CA34" s="659"/>
      <c r="CB34" s="659"/>
      <c r="CC34" s="659"/>
      <c r="CD34" s="659"/>
      <c r="CE34" s="659"/>
      <c r="CF34" s="659"/>
      <c r="CG34" s="659"/>
      <c r="CH34" s="659"/>
      <c r="CI34" s="659"/>
      <c r="CJ34" s="659"/>
      <c r="CK34" s="659"/>
      <c r="CL34" s="659"/>
      <c r="CM34" s="659"/>
      <c r="CN34" s="214"/>
      <c r="CO34" s="658">
        <f>IF(CQ34="","",MAX(C34:D43,U34:V43,AM34:AN43,BE34:BF43,BW34:BX43)+1)</f>
        <v>17</v>
      </c>
      <c r="CP34" s="658"/>
      <c r="CQ34" s="659" t="str">
        <f>IF('各会計、関係団体の財政状況及び健全化判断比率'!BS7="","",'各会計、関係団体の財政状況及び健全化判断比率'!BS7)</f>
        <v>羽島市土地開発公社</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
      </c>
      <c r="DH34" s="660"/>
      <c r="DI34" s="218"/>
      <c r="DJ34" s="186"/>
      <c r="DK34" s="186"/>
      <c r="DL34" s="186"/>
      <c r="DM34" s="186"/>
      <c r="DN34" s="186"/>
      <c r="DO34" s="186"/>
    </row>
    <row r="35" spans="1:119" ht="32.25" customHeight="1" x14ac:dyDescent="0.15">
      <c r="A35" s="187"/>
      <c r="B35" s="213"/>
      <c r="C35" s="658">
        <f>IF(E35="","",C34+1)</f>
        <v>2</v>
      </c>
      <c r="D35" s="658"/>
      <c r="E35" s="659" t="str">
        <f>IF('各会計、関係団体の財政状況及び健全化判断比率'!B8="","",'各会計、関係団体の財政状況及び健全化判断比率'!B8)</f>
        <v>インター北土地区画整理事業特別会計</v>
      </c>
      <c r="F35" s="659"/>
      <c r="G35" s="659"/>
      <c r="H35" s="659"/>
      <c r="I35" s="659"/>
      <c r="J35" s="659"/>
      <c r="K35" s="659"/>
      <c r="L35" s="659"/>
      <c r="M35" s="659"/>
      <c r="N35" s="659"/>
      <c r="O35" s="659"/>
      <c r="P35" s="659"/>
      <c r="Q35" s="659"/>
      <c r="R35" s="659"/>
      <c r="S35" s="659"/>
      <c r="T35" s="214"/>
      <c r="U35" s="658">
        <f>IF(W35="","",U34+1)</f>
        <v>5</v>
      </c>
      <c r="V35" s="658"/>
      <c r="W35" s="659" t="str">
        <f>IF('各会計、関係団体の財政状況及び健全化判断比率'!B29="","",'各会計、関係団体の財政状況及び健全化判断比率'!B29)</f>
        <v>介護保険特別会計</v>
      </c>
      <c r="X35" s="659"/>
      <c r="Y35" s="659"/>
      <c r="Z35" s="659"/>
      <c r="AA35" s="659"/>
      <c r="AB35" s="659"/>
      <c r="AC35" s="659"/>
      <c r="AD35" s="659"/>
      <c r="AE35" s="659"/>
      <c r="AF35" s="659"/>
      <c r="AG35" s="659"/>
      <c r="AH35" s="659"/>
      <c r="AI35" s="659"/>
      <c r="AJ35" s="659"/>
      <c r="AK35" s="659"/>
      <c r="AL35" s="214"/>
      <c r="AM35" s="658">
        <f t="shared" ref="AM35:AM43" si="0">IF(AO35="","",AM34+1)</f>
        <v>9</v>
      </c>
      <c r="AN35" s="658"/>
      <c r="AO35" s="659" t="str">
        <f>IF('各会計、関係団体の財政状況及び健全化判断比率'!B33="","",'各会計、関係団体の財政状況及び健全化判断比率'!B33)</f>
        <v>下水道事業会計</v>
      </c>
      <c r="AP35" s="659"/>
      <c r="AQ35" s="659"/>
      <c r="AR35" s="659"/>
      <c r="AS35" s="659"/>
      <c r="AT35" s="659"/>
      <c r="AU35" s="659"/>
      <c r="AV35" s="659"/>
      <c r="AW35" s="659"/>
      <c r="AX35" s="659"/>
      <c r="AY35" s="659"/>
      <c r="AZ35" s="659"/>
      <c r="BA35" s="659"/>
      <c r="BB35" s="659"/>
      <c r="BC35" s="659"/>
      <c r="BD35" s="214"/>
      <c r="BE35" s="658" t="str">
        <f t="shared" ref="BE35:BE43" si="1">IF(BG35="","",BE34+1)</f>
        <v/>
      </c>
      <c r="BF35" s="658"/>
      <c r="BG35" s="659"/>
      <c r="BH35" s="659"/>
      <c r="BI35" s="659"/>
      <c r="BJ35" s="659"/>
      <c r="BK35" s="659"/>
      <c r="BL35" s="659"/>
      <c r="BM35" s="659"/>
      <c r="BN35" s="659"/>
      <c r="BO35" s="659"/>
      <c r="BP35" s="659"/>
      <c r="BQ35" s="659"/>
      <c r="BR35" s="659"/>
      <c r="BS35" s="659"/>
      <c r="BT35" s="659"/>
      <c r="BU35" s="659"/>
      <c r="BV35" s="214"/>
      <c r="BW35" s="658">
        <f t="shared" ref="BW35:BW43" si="2">IF(BY35="","",BW34+1)</f>
        <v>12</v>
      </c>
      <c r="BX35" s="658"/>
      <c r="BY35" s="659" t="str">
        <f>IF('各会計、関係団体の財政状況及び健全化判断比率'!B69="","",'各会計、関係団体の財政状況及び健全化判断比率'!B69)</f>
        <v>岐阜県市町村会館組合</v>
      </c>
      <c r="BZ35" s="659"/>
      <c r="CA35" s="659"/>
      <c r="CB35" s="659"/>
      <c r="CC35" s="659"/>
      <c r="CD35" s="659"/>
      <c r="CE35" s="659"/>
      <c r="CF35" s="659"/>
      <c r="CG35" s="659"/>
      <c r="CH35" s="659"/>
      <c r="CI35" s="659"/>
      <c r="CJ35" s="659"/>
      <c r="CK35" s="659"/>
      <c r="CL35" s="659"/>
      <c r="CM35" s="659"/>
      <c r="CN35" s="214"/>
      <c r="CO35" s="658">
        <f t="shared" ref="CO35:CO43" si="3">IF(CQ35="","",CO34+1)</f>
        <v>18</v>
      </c>
      <c r="CP35" s="658"/>
      <c r="CQ35" s="659" t="str">
        <f>IF('各会計、関係団体の財政状況及び健全化判断比率'!BS8="","",'各会計、関係団体の財政状況及び健全化判断比率'!BS8)</f>
        <v>羽島市地域振興公社</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x14ac:dyDescent="0.15">
      <c r="A36" s="187"/>
      <c r="B36" s="213"/>
      <c r="C36" s="658">
        <f>IF(E36="","",C35+1)</f>
        <v>3</v>
      </c>
      <c r="D36" s="658"/>
      <c r="E36" s="659" t="str">
        <f>IF('各会計、関係団体の財政状況及び健全化判断比率'!B9="","",'各会計、関係団体の財政状況及び健全化判断比率'!B9)</f>
        <v>駅北本郷土地区画整理事業特別会計</v>
      </c>
      <c r="F36" s="659"/>
      <c r="G36" s="659"/>
      <c r="H36" s="659"/>
      <c r="I36" s="659"/>
      <c r="J36" s="659"/>
      <c r="K36" s="659"/>
      <c r="L36" s="659"/>
      <c r="M36" s="659"/>
      <c r="N36" s="659"/>
      <c r="O36" s="659"/>
      <c r="P36" s="659"/>
      <c r="Q36" s="659"/>
      <c r="R36" s="659"/>
      <c r="S36" s="659"/>
      <c r="T36" s="214"/>
      <c r="U36" s="658">
        <f t="shared" ref="U36:U43" si="4">IF(W36="","",U35+1)</f>
        <v>6</v>
      </c>
      <c r="V36" s="658"/>
      <c r="W36" s="659" t="str">
        <f>IF('各会計、関係団体の財政状況及び健全化判断比率'!B30="","",'各会計、関係団体の財政状況及び健全化判断比率'!B30)</f>
        <v>羽島市・羽島郡二町介護認定審査会事業特別会計</v>
      </c>
      <c r="X36" s="659"/>
      <c r="Y36" s="659"/>
      <c r="Z36" s="659"/>
      <c r="AA36" s="659"/>
      <c r="AB36" s="659"/>
      <c r="AC36" s="659"/>
      <c r="AD36" s="659"/>
      <c r="AE36" s="659"/>
      <c r="AF36" s="659"/>
      <c r="AG36" s="659"/>
      <c r="AH36" s="659"/>
      <c r="AI36" s="659"/>
      <c r="AJ36" s="659"/>
      <c r="AK36" s="659"/>
      <c r="AL36" s="214"/>
      <c r="AM36" s="658">
        <f t="shared" si="0"/>
        <v>10</v>
      </c>
      <c r="AN36" s="658"/>
      <c r="AO36" s="659" t="str">
        <f>IF('各会計、関係団体の財政状況及び健全化判断比率'!B34="","",'各会計、関係団体の財政状況及び健全化判断比率'!B34)</f>
        <v>病院事業会計</v>
      </c>
      <c r="AP36" s="659"/>
      <c r="AQ36" s="659"/>
      <c r="AR36" s="659"/>
      <c r="AS36" s="659"/>
      <c r="AT36" s="659"/>
      <c r="AU36" s="659"/>
      <c r="AV36" s="659"/>
      <c r="AW36" s="659"/>
      <c r="AX36" s="659"/>
      <c r="AY36" s="659"/>
      <c r="AZ36" s="659"/>
      <c r="BA36" s="659"/>
      <c r="BB36" s="659"/>
      <c r="BC36" s="659"/>
      <c r="BD36" s="214"/>
      <c r="BE36" s="658" t="str">
        <f t="shared" si="1"/>
        <v/>
      </c>
      <c r="BF36" s="658"/>
      <c r="BG36" s="659"/>
      <c r="BH36" s="659"/>
      <c r="BI36" s="659"/>
      <c r="BJ36" s="659"/>
      <c r="BK36" s="659"/>
      <c r="BL36" s="659"/>
      <c r="BM36" s="659"/>
      <c r="BN36" s="659"/>
      <c r="BO36" s="659"/>
      <c r="BP36" s="659"/>
      <c r="BQ36" s="659"/>
      <c r="BR36" s="659"/>
      <c r="BS36" s="659"/>
      <c r="BT36" s="659"/>
      <c r="BU36" s="659"/>
      <c r="BV36" s="214"/>
      <c r="BW36" s="658">
        <f t="shared" si="2"/>
        <v>13</v>
      </c>
      <c r="BX36" s="658"/>
      <c r="BY36" s="659" t="str">
        <f>IF('各会計、関係団体の財政状況及び健全化判断比率'!B70="","",'各会計、関係団体の財政状況及び健全化判断比率'!B70)</f>
        <v>岐阜県市町村職員退職手当組合</v>
      </c>
      <c r="BZ36" s="659"/>
      <c r="CA36" s="659"/>
      <c r="CB36" s="659"/>
      <c r="CC36" s="659"/>
      <c r="CD36" s="659"/>
      <c r="CE36" s="659"/>
      <c r="CF36" s="659"/>
      <c r="CG36" s="659"/>
      <c r="CH36" s="659"/>
      <c r="CI36" s="659"/>
      <c r="CJ36" s="659"/>
      <c r="CK36" s="659"/>
      <c r="CL36" s="659"/>
      <c r="CM36" s="659"/>
      <c r="CN36" s="214"/>
      <c r="CO36" s="658" t="str">
        <f t="shared" si="3"/>
        <v/>
      </c>
      <c r="CP36" s="658"/>
      <c r="CQ36" s="659" t="str">
        <f>IF('各会計、関係団体の財政状況及び健全化判断比率'!BS9="","",'各会計、関係団体の財政状況及び健全化判断比率'!BS9)</f>
        <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x14ac:dyDescent="0.15">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f t="shared" si="4"/>
        <v>7</v>
      </c>
      <c r="V37" s="658"/>
      <c r="W37" s="659" t="str">
        <f>IF('各会計、関係団体の財政状況及び健全化判断比率'!B31="","",'各会計、関係団体の財政状況及び健全化判断比率'!B31)</f>
        <v>後期高齢者医療特別会計</v>
      </c>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f t="shared" si="2"/>
        <v>14</v>
      </c>
      <c r="BX37" s="658"/>
      <c r="BY37" s="659" t="str">
        <f>IF('各会計、関係団体の財政状況及び健全化判断比率'!B71="","",'各会計、関係団体の財政状況及び健全化判断比率'!B71)</f>
        <v>岐阜地域児童発達支援センター組合</v>
      </c>
      <c r="BZ37" s="659"/>
      <c r="CA37" s="659"/>
      <c r="CB37" s="659"/>
      <c r="CC37" s="659"/>
      <c r="CD37" s="659"/>
      <c r="CE37" s="659"/>
      <c r="CF37" s="659"/>
      <c r="CG37" s="659"/>
      <c r="CH37" s="659"/>
      <c r="CI37" s="659"/>
      <c r="CJ37" s="659"/>
      <c r="CK37" s="659"/>
      <c r="CL37" s="659"/>
      <c r="CM37" s="659"/>
      <c r="CN37" s="214"/>
      <c r="CO37" s="658" t="str">
        <f t="shared" si="3"/>
        <v/>
      </c>
      <c r="CP37" s="658"/>
      <c r="CQ37" s="659" t="str">
        <f>IF('各会計、関係団体の財政状況及び健全化判断比率'!BS10="","",'各会計、関係団体の財政状況及び健全化判断比率'!BS10)</f>
        <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x14ac:dyDescent="0.15">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t="str">
        <f t="shared" si="4"/>
        <v/>
      </c>
      <c r="V38" s="658"/>
      <c r="W38" s="659"/>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f t="shared" si="2"/>
        <v>15</v>
      </c>
      <c r="BX38" s="658"/>
      <c r="BY38" s="659" t="str">
        <f>IF('各会計、関係団体の財政状況及び健全化判断比率'!B72="","",'各会計、関係団体の財政状況及び健全化判断比率'!B72)</f>
        <v>岐阜県後期高齢者医療広域連合（一般会計）</v>
      </c>
      <c r="BZ38" s="659"/>
      <c r="CA38" s="659"/>
      <c r="CB38" s="659"/>
      <c r="CC38" s="659"/>
      <c r="CD38" s="659"/>
      <c r="CE38" s="659"/>
      <c r="CF38" s="659"/>
      <c r="CG38" s="659"/>
      <c r="CH38" s="659"/>
      <c r="CI38" s="659"/>
      <c r="CJ38" s="659"/>
      <c r="CK38" s="659"/>
      <c r="CL38" s="659"/>
      <c r="CM38" s="659"/>
      <c r="CN38" s="214"/>
      <c r="CO38" s="658" t="str">
        <f t="shared" si="3"/>
        <v/>
      </c>
      <c r="CP38" s="658"/>
      <c r="CQ38" s="659" t="str">
        <f>IF('各会計、関係団体の財政状況及び健全化判断比率'!BS11="","",'各会計、関係団体の財政状況及び健全化判断比率'!BS11)</f>
        <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x14ac:dyDescent="0.15">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f t="shared" si="2"/>
        <v>16</v>
      </c>
      <c r="BX39" s="658"/>
      <c r="BY39" s="659" t="str">
        <f>IF('各会計、関係団体の財政状況及び健全化判断比率'!B73="","",'各会計、関係団体の財政状況及び健全化判断比率'!B73)</f>
        <v>岐阜県後期高齢者医療広域連合（特別会計）</v>
      </c>
      <c r="BZ39" s="659"/>
      <c r="CA39" s="659"/>
      <c r="CB39" s="659"/>
      <c r="CC39" s="659"/>
      <c r="CD39" s="659"/>
      <c r="CE39" s="659"/>
      <c r="CF39" s="659"/>
      <c r="CG39" s="659"/>
      <c r="CH39" s="659"/>
      <c r="CI39" s="659"/>
      <c r="CJ39" s="659"/>
      <c r="CK39" s="659"/>
      <c r="CL39" s="659"/>
      <c r="CM39" s="659"/>
      <c r="CN39" s="214"/>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x14ac:dyDescent="0.15">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t="str">
        <f t="shared" si="2"/>
        <v/>
      </c>
      <c r="BX40" s="658"/>
      <c r="BY40" s="659" t="str">
        <f>IF('各会計、関係団体の財政状況及び健全化判断比率'!B74="","",'各会計、関係団体の財政状況及び健全化判断比率'!B74)</f>
        <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x14ac:dyDescent="0.15">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t="str">
        <f t="shared" si="2"/>
        <v/>
      </c>
      <c r="BX41" s="658"/>
      <c r="BY41" s="659" t="str">
        <f>IF('各会計、関係団体の財政状況及び健全化判断比率'!B75="","",'各会計、関係団体の財政状況及び健全化判断比率'!B75)</f>
        <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x14ac:dyDescent="0.15">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t="str">
        <f t="shared" si="2"/>
        <v/>
      </c>
      <c r="BX42" s="658"/>
      <c r="BY42" s="659" t="str">
        <f>IF('各会計、関係団体の財政状況及び健全化判断比率'!B76="","",'各会計、関係団体の財政状況及び健全化判断比率'!B76)</f>
        <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x14ac:dyDescent="0.15">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t="str">
        <f t="shared" si="2"/>
        <v/>
      </c>
      <c r="BX43" s="658"/>
      <c r="BY43" s="659" t="str">
        <f>IF('各会計、関係団体の財政状況及び健全化判断比率'!B77="","",'各会計、関係団体の財政状況及び健全化判断比率'!B77)</f>
        <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201</v>
      </c>
      <c r="C46" s="186"/>
      <c r="D46" s="186"/>
      <c r="E46" s="186" t="s">
        <v>202</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203</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204</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205</v>
      </c>
    </row>
    <row r="50" spans="5:5" x14ac:dyDescent="0.15">
      <c r="E50" s="188" t="s">
        <v>206</v>
      </c>
    </row>
    <row r="51" spans="5:5" x14ac:dyDescent="0.15">
      <c r="E51" s="188" t="s">
        <v>207</v>
      </c>
    </row>
    <row r="52" spans="5:5" x14ac:dyDescent="0.15">
      <c r="E52" s="188" t="s">
        <v>208</v>
      </c>
    </row>
    <row r="53" spans="5:5" x14ac:dyDescent="0.15"/>
    <row r="54" spans="5:5" x14ac:dyDescent="0.15"/>
    <row r="55" spans="5:5" x14ac:dyDescent="0.15"/>
    <row r="56" spans="5:5" x14ac:dyDescent="0.15"/>
  </sheetData>
  <sheetProtection algorithmName="SHA-512" hashValue="FkbGWwQa+CuSaKYRFuBr5f1lqh3/kW4hhJYduynslBvOWrEFXVamgo5QqzepDMwmN1EuGP2Ho2AOXXgryuUT5A==" saltValue="h2fo9kfFDINUHkiRaGdjy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562</v>
      </c>
      <c r="G33" s="29" t="s">
        <v>563</v>
      </c>
      <c r="H33" s="29" t="s">
        <v>564</v>
      </c>
      <c r="I33" s="29" t="s">
        <v>565</v>
      </c>
      <c r="J33" s="30" t="s">
        <v>566</v>
      </c>
      <c r="K33" s="22"/>
      <c r="L33" s="22"/>
      <c r="M33" s="22"/>
      <c r="N33" s="22"/>
      <c r="O33" s="22"/>
      <c r="P33" s="22"/>
    </row>
    <row r="34" spans="1:16" ht="39" customHeight="1" x14ac:dyDescent="0.15">
      <c r="A34" s="22"/>
      <c r="B34" s="31"/>
      <c r="C34" s="1250" t="s">
        <v>572</v>
      </c>
      <c r="D34" s="1250"/>
      <c r="E34" s="1251"/>
      <c r="F34" s="32">
        <v>3.39</v>
      </c>
      <c r="G34" s="33">
        <v>4.9400000000000004</v>
      </c>
      <c r="H34" s="33">
        <v>3.83</v>
      </c>
      <c r="I34" s="33">
        <v>4.42</v>
      </c>
      <c r="J34" s="34">
        <v>5.41</v>
      </c>
      <c r="K34" s="22"/>
      <c r="L34" s="22"/>
      <c r="M34" s="22"/>
      <c r="N34" s="22"/>
      <c r="O34" s="22"/>
      <c r="P34" s="22"/>
    </row>
    <row r="35" spans="1:16" ht="39" customHeight="1" x14ac:dyDescent="0.15">
      <c r="A35" s="22"/>
      <c r="B35" s="35"/>
      <c r="C35" s="1244" t="s">
        <v>573</v>
      </c>
      <c r="D35" s="1245"/>
      <c r="E35" s="1246"/>
      <c r="F35" s="36" t="s">
        <v>520</v>
      </c>
      <c r="G35" s="37" t="s">
        <v>520</v>
      </c>
      <c r="H35" s="37" t="s">
        <v>520</v>
      </c>
      <c r="I35" s="37" t="s">
        <v>520</v>
      </c>
      <c r="J35" s="38">
        <v>4.57</v>
      </c>
      <c r="K35" s="22"/>
      <c r="L35" s="22"/>
      <c r="M35" s="22"/>
      <c r="N35" s="22"/>
      <c r="O35" s="22"/>
      <c r="P35" s="22"/>
    </row>
    <row r="36" spans="1:16" ht="39" customHeight="1" x14ac:dyDescent="0.15">
      <c r="A36" s="22"/>
      <c r="B36" s="35"/>
      <c r="C36" s="1244" t="s">
        <v>574</v>
      </c>
      <c r="D36" s="1245"/>
      <c r="E36" s="1246"/>
      <c r="F36" s="36">
        <v>5.19</v>
      </c>
      <c r="G36" s="37">
        <v>4.04</v>
      </c>
      <c r="H36" s="37">
        <v>3.65</v>
      </c>
      <c r="I36" s="37">
        <v>3.11</v>
      </c>
      <c r="J36" s="38">
        <v>3.93</v>
      </c>
      <c r="K36" s="22"/>
      <c r="L36" s="22"/>
      <c r="M36" s="22"/>
      <c r="N36" s="22"/>
      <c r="O36" s="22"/>
      <c r="P36" s="22"/>
    </row>
    <row r="37" spans="1:16" ht="39" customHeight="1" x14ac:dyDescent="0.15">
      <c r="A37" s="22"/>
      <c r="B37" s="35"/>
      <c r="C37" s="1244" t="s">
        <v>575</v>
      </c>
      <c r="D37" s="1245"/>
      <c r="E37" s="1246"/>
      <c r="F37" s="36">
        <v>6.41</v>
      </c>
      <c r="G37" s="37">
        <v>3.91</v>
      </c>
      <c r="H37" s="37">
        <v>4.63</v>
      </c>
      <c r="I37" s="37">
        <v>2.6</v>
      </c>
      <c r="J37" s="38">
        <v>3.61</v>
      </c>
      <c r="K37" s="22"/>
      <c r="L37" s="22"/>
      <c r="M37" s="22"/>
      <c r="N37" s="22"/>
      <c r="O37" s="22"/>
      <c r="P37" s="22"/>
    </row>
    <row r="38" spans="1:16" ht="39" customHeight="1" x14ac:dyDescent="0.15">
      <c r="A38" s="22"/>
      <c r="B38" s="35"/>
      <c r="C38" s="1244" t="s">
        <v>576</v>
      </c>
      <c r="D38" s="1245"/>
      <c r="E38" s="1246"/>
      <c r="F38" s="36" t="s">
        <v>520</v>
      </c>
      <c r="G38" s="37" t="s">
        <v>520</v>
      </c>
      <c r="H38" s="37" t="s">
        <v>520</v>
      </c>
      <c r="I38" s="37" t="s">
        <v>520</v>
      </c>
      <c r="J38" s="38">
        <v>1.53</v>
      </c>
      <c r="K38" s="22"/>
      <c r="L38" s="22"/>
      <c r="M38" s="22"/>
      <c r="N38" s="22"/>
      <c r="O38" s="22"/>
      <c r="P38" s="22"/>
    </row>
    <row r="39" spans="1:16" ht="39" customHeight="1" x14ac:dyDescent="0.15">
      <c r="A39" s="22"/>
      <c r="B39" s="35"/>
      <c r="C39" s="1244" t="s">
        <v>577</v>
      </c>
      <c r="D39" s="1245"/>
      <c r="E39" s="1246"/>
      <c r="F39" s="36">
        <v>1.34</v>
      </c>
      <c r="G39" s="37">
        <v>2.44</v>
      </c>
      <c r="H39" s="37">
        <v>1.73</v>
      </c>
      <c r="I39" s="37">
        <v>1.48</v>
      </c>
      <c r="J39" s="38">
        <v>1.35</v>
      </c>
      <c r="K39" s="22"/>
      <c r="L39" s="22"/>
      <c r="M39" s="22"/>
      <c r="N39" s="22"/>
      <c r="O39" s="22"/>
      <c r="P39" s="22"/>
    </row>
    <row r="40" spans="1:16" ht="39" customHeight="1" x14ac:dyDescent="0.15">
      <c r="A40" s="22"/>
      <c r="B40" s="35"/>
      <c r="C40" s="1244" t="s">
        <v>578</v>
      </c>
      <c r="D40" s="1245"/>
      <c r="E40" s="1246"/>
      <c r="F40" s="36">
        <v>0.18</v>
      </c>
      <c r="G40" s="37">
        <v>0.3</v>
      </c>
      <c r="H40" s="37">
        <v>0.42</v>
      </c>
      <c r="I40" s="37">
        <v>0.42</v>
      </c>
      <c r="J40" s="38">
        <v>0.32</v>
      </c>
      <c r="K40" s="22"/>
      <c r="L40" s="22"/>
      <c r="M40" s="22"/>
      <c r="N40" s="22"/>
      <c r="O40" s="22"/>
      <c r="P40" s="22"/>
    </row>
    <row r="41" spans="1:16" ht="39" customHeight="1" x14ac:dyDescent="0.15">
      <c r="A41" s="22"/>
      <c r="B41" s="35"/>
      <c r="C41" s="1244" t="s">
        <v>579</v>
      </c>
      <c r="D41" s="1245"/>
      <c r="E41" s="1246"/>
      <c r="F41" s="36">
        <v>0.5</v>
      </c>
      <c r="G41" s="37">
        <v>0.71</v>
      </c>
      <c r="H41" s="37">
        <v>0.56000000000000005</v>
      </c>
      <c r="I41" s="37">
        <v>0.25</v>
      </c>
      <c r="J41" s="38">
        <v>0.21</v>
      </c>
      <c r="K41" s="22"/>
      <c r="L41" s="22"/>
      <c r="M41" s="22"/>
      <c r="N41" s="22"/>
      <c r="O41" s="22"/>
      <c r="P41" s="22"/>
    </row>
    <row r="42" spans="1:16" ht="39" customHeight="1" x14ac:dyDescent="0.15">
      <c r="A42" s="22"/>
      <c r="B42" s="39"/>
      <c r="C42" s="1244" t="s">
        <v>580</v>
      </c>
      <c r="D42" s="1245"/>
      <c r="E42" s="1246"/>
      <c r="F42" s="36" t="s">
        <v>520</v>
      </c>
      <c r="G42" s="37" t="s">
        <v>520</v>
      </c>
      <c r="H42" s="37" t="s">
        <v>520</v>
      </c>
      <c r="I42" s="37" t="s">
        <v>520</v>
      </c>
      <c r="J42" s="38" t="s">
        <v>520</v>
      </c>
      <c r="K42" s="22"/>
      <c r="L42" s="22"/>
      <c r="M42" s="22"/>
      <c r="N42" s="22"/>
      <c r="O42" s="22"/>
      <c r="P42" s="22"/>
    </row>
    <row r="43" spans="1:16" ht="39" customHeight="1" thickBot="1" x14ac:dyDescent="0.2">
      <c r="A43" s="22"/>
      <c r="B43" s="40"/>
      <c r="C43" s="1247" t="s">
        <v>581</v>
      </c>
      <c r="D43" s="1248"/>
      <c r="E43" s="1249"/>
      <c r="F43" s="41">
        <v>7.26</v>
      </c>
      <c r="G43" s="42">
        <v>5.19</v>
      </c>
      <c r="H43" s="42">
        <v>4.46</v>
      </c>
      <c r="I43" s="42">
        <v>6.1</v>
      </c>
      <c r="J43" s="43">
        <v>0.13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UTywu2vR0sRbs2Sc0P4xQVWbKuN2xsbfXr7A8KCdWVnDCmrOQI2FwuWj9Ydia2g/iJSLPtdRdjfaPYvdWQ9gbQ==" saltValue="yh5Ya5qpJ7q4QyfW9iwUq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562</v>
      </c>
      <c r="L44" s="56" t="s">
        <v>563</v>
      </c>
      <c r="M44" s="56" t="s">
        <v>564</v>
      </c>
      <c r="N44" s="56" t="s">
        <v>565</v>
      </c>
      <c r="O44" s="57" t="s">
        <v>566</v>
      </c>
      <c r="P44" s="48"/>
      <c r="Q44" s="48"/>
      <c r="R44" s="48"/>
      <c r="S44" s="48"/>
      <c r="T44" s="48"/>
      <c r="U44" s="48"/>
    </row>
    <row r="45" spans="1:21" ht="30.75" customHeight="1" x14ac:dyDescent="0.15">
      <c r="A45" s="48"/>
      <c r="B45" s="1252" t="s">
        <v>11</v>
      </c>
      <c r="C45" s="1253"/>
      <c r="D45" s="58"/>
      <c r="E45" s="1258" t="s">
        <v>12</v>
      </c>
      <c r="F45" s="1258"/>
      <c r="G45" s="1258"/>
      <c r="H45" s="1258"/>
      <c r="I45" s="1258"/>
      <c r="J45" s="1259"/>
      <c r="K45" s="59">
        <v>1716</v>
      </c>
      <c r="L45" s="60">
        <v>1545</v>
      </c>
      <c r="M45" s="60">
        <v>1591</v>
      </c>
      <c r="N45" s="60">
        <v>1571</v>
      </c>
      <c r="O45" s="61">
        <v>1713</v>
      </c>
      <c r="P45" s="48"/>
      <c r="Q45" s="48"/>
      <c r="R45" s="48"/>
      <c r="S45" s="48"/>
      <c r="T45" s="48"/>
      <c r="U45" s="48"/>
    </row>
    <row r="46" spans="1:21" ht="30.75" customHeight="1" x14ac:dyDescent="0.15">
      <c r="A46" s="48"/>
      <c r="B46" s="1254"/>
      <c r="C46" s="1255"/>
      <c r="D46" s="62"/>
      <c r="E46" s="1260" t="s">
        <v>13</v>
      </c>
      <c r="F46" s="1260"/>
      <c r="G46" s="1260"/>
      <c r="H46" s="1260"/>
      <c r="I46" s="1260"/>
      <c r="J46" s="1261"/>
      <c r="K46" s="63" t="s">
        <v>520</v>
      </c>
      <c r="L46" s="64" t="s">
        <v>520</v>
      </c>
      <c r="M46" s="64" t="s">
        <v>520</v>
      </c>
      <c r="N46" s="64" t="s">
        <v>520</v>
      </c>
      <c r="O46" s="65" t="s">
        <v>520</v>
      </c>
      <c r="P46" s="48"/>
      <c r="Q46" s="48"/>
      <c r="R46" s="48"/>
      <c r="S46" s="48"/>
      <c r="T46" s="48"/>
      <c r="U46" s="48"/>
    </row>
    <row r="47" spans="1:21" ht="30.75" customHeight="1" x14ac:dyDescent="0.15">
      <c r="A47" s="48"/>
      <c r="B47" s="1254"/>
      <c r="C47" s="1255"/>
      <c r="D47" s="62"/>
      <c r="E47" s="1260" t="s">
        <v>14</v>
      </c>
      <c r="F47" s="1260"/>
      <c r="G47" s="1260"/>
      <c r="H47" s="1260"/>
      <c r="I47" s="1260"/>
      <c r="J47" s="1261"/>
      <c r="K47" s="63" t="s">
        <v>520</v>
      </c>
      <c r="L47" s="64" t="s">
        <v>520</v>
      </c>
      <c r="M47" s="64" t="s">
        <v>520</v>
      </c>
      <c r="N47" s="64" t="s">
        <v>520</v>
      </c>
      <c r="O47" s="65" t="s">
        <v>520</v>
      </c>
      <c r="P47" s="48"/>
      <c r="Q47" s="48"/>
      <c r="R47" s="48"/>
      <c r="S47" s="48"/>
      <c r="T47" s="48"/>
      <c r="U47" s="48"/>
    </row>
    <row r="48" spans="1:21" ht="30.75" customHeight="1" x14ac:dyDescent="0.15">
      <c r="A48" s="48"/>
      <c r="B48" s="1254"/>
      <c r="C48" s="1255"/>
      <c r="D48" s="62"/>
      <c r="E48" s="1260" t="s">
        <v>15</v>
      </c>
      <c r="F48" s="1260"/>
      <c r="G48" s="1260"/>
      <c r="H48" s="1260"/>
      <c r="I48" s="1260"/>
      <c r="J48" s="1261"/>
      <c r="K48" s="63">
        <v>1194</v>
      </c>
      <c r="L48" s="64">
        <v>1224</v>
      </c>
      <c r="M48" s="64">
        <v>1226</v>
      </c>
      <c r="N48" s="64">
        <v>1223</v>
      </c>
      <c r="O48" s="65">
        <v>1104</v>
      </c>
      <c r="P48" s="48"/>
      <c r="Q48" s="48"/>
      <c r="R48" s="48"/>
      <c r="S48" s="48"/>
      <c r="T48" s="48"/>
      <c r="U48" s="48"/>
    </row>
    <row r="49" spans="1:21" ht="30.75" customHeight="1" x14ac:dyDescent="0.15">
      <c r="A49" s="48"/>
      <c r="B49" s="1254"/>
      <c r="C49" s="1255"/>
      <c r="D49" s="62"/>
      <c r="E49" s="1260" t="s">
        <v>16</v>
      </c>
      <c r="F49" s="1260"/>
      <c r="G49" s="1260"/>
      <c r="H49" s="1260"/>
      <c r="I49" s="1260"/>
      <c r="J49" s="1261"/>
      <c r="K49" s="63" t="s">
        <v>520</v>
      </c>
      <c r="L49" s="64" t="s">
        <v>520</v>
      </c>
      <c r="M49" s="64" t="s">
        <v>520</v>
      </c>
      <c r="N49" s="64">
        <v>4</v>
      </c>
      <c r="O49" s="65">
        <v>15</v>
      </c>
      <c r="P49" s="48"/>
      <c r="Q49" s="48"/>
      <c r="R49" s="48"/>
      <c r="S49" s="48"/>
      <c r="T49" s="48"/>
      <c r="U49" s="48"/>
    </row>
    <row r="50" spans="1:21" ht="30.75" customHeight="1" x14ac:dyDescent="0.15">
      <c r="A50" s="48"/>
      <c r="B50" s="1254"/>
      <c r="C50" s="1255"/>
      <c r="D50" s="62"/>
      <c r="E50" s="1260" t="s">
        <v>17</v>
      </c>
      <c r="F50" s="1260"/>
      <c r="G50" s="1260"/>
      <c r="H50" s="1260"/>
      <c r="I50" s="1260"/>
      <c r="J50" s="1261"/>
      <c r="K50" s="63" t="s">
        <v>520</v>
      </c>
      <c r="L50" s="64" t="s">
        <v>520</v>
      </c>
      <c r="M50" s="64" t="s">
        <v>520</v>
      </c>
      <c r="N50" s="64" t="s">
        <v>520</v>
      </c>
      <c r="O50" s="65" t="s">
        <v>520</v>
      </c>
      <c r="P50" s="48"/>
      <c r="Q50" s="48"/>
      <c r="R50" s="48"/>
      <c r="S50" s="48"/>
      <c r="T50" s="48"/>
      <c r="U50" s="48"/>
    </row>
    <row r="51" spans="1:21" ht="30.75" customHeight="1" x14ac:dyDescent="0.15">
      <c r="A51" s="48"/>
      <c r="B51" s="1256"/>
      <c r="C51" s="1257"/>
      <c r="D51" s="66"/>
      <c r="E51" s="1260" t="s">
        <v>18</v>
      </c>
      <c r="F51" s="1260"/>
      <c r="G51" s="1260"/>
      <c r="H51" s="1260"/>
      <c r="I51" s="1260"/>
      <c r="J51" s="1261"/>
      <c r="K51" s="63" t="s">
        <v>520</v>
      </c>
      <c r="L51" s="64">
        <v>0</v>
      </c>
      <c r="M51" s="64" t="s">
        <v>520</v>
      </c>
      <c r="N51" s="64" t="s">
        <v>520</v>
      </c>
      <c r="O51" s="65" t="s">
        <v>520</v>
      </c>
      <c r="P51" s="48"/>
      <c r="Q51" s="48"/>
      <c r="R51" s="48"/>
      <c r="S51" s="48"/>
      <c r="T51" s="48"/>
      <c r="U51" s="48"/>
    </row>
    <row r="52" spans="1:21" ht="30.75" customHeight="1" x14ac:dyDescent="0.15">
      <c r="A52" s="48"/>
      <c r="B52" s="1262" t="s">
        <v>19</v>
      </c>
      <c r="C52" s="1263"/>
      <c r="D52" s="66"/>
      <c r="E52" s="1260" t="s">
        <v>20</v>
      </c>
      <c r="F52" s="1260"/>
      <c r="G52" s="1260"/>
      <c r="H52" s="1260"/>
      <c r="I52" s="1260"/>
      <c r="J52" s="1261"/>
      <c r="K52" s="63">
        <v>2315</v>
      </c>
      <c r="L52" s="64">
        <v>2319</v>
      </c>
      <c r="M52" s="64">
        <v>2306</v>
      </c>
      <c r="N52" s="64">
        <v>2276</v>
      </c>
      <c r="O52" s="65">
        <v>2273</v>
      </c>
      <c r="P52" s="48"/>
      <c r="Q52" s="48"/>
      <c r="R52" s="48"/>
      <c r="S52" s="48"/>
      <c r="T52" s="48"/>
      <c r="U52" s="48"/>
    </row>
    <row r="53" spans="1:21" ht="30.75" customHeight="1" thickBot="1" x14ac:dyDescent="0.2">
      <c r="A53" s="48"/>
      <c r="B53" s="1264" t="s">
        <v>21</v>
      </c>
      <c r="C53" s="1265"/>
      <c r="D53" s="67"/>
      <c r="E53" s="1266" t="s">
        <v>22</v>
      </c>
      <c r="F53" s="1266"/>
      <c r="G53" s="1266"/>
      <c r="H53" s="1266"/>
      <c r="I53" s="1266"/>
      <c r="J53" s="1267"/>
      <c r="K53" s="68">
        <v>595</v>
      </c>
      <c r="L53" s="69">
        <v>450</v>
      </c>
      <c r="M53" s="69">
        <v>511</v>
      </c>
      <c r="N53" s="69">
        <v>522</v>
      </c>
      <c r="O53" s="70">
        <v>559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582</v>
      </c>
      <c r="P55" s="48"/>
      <c r="Q55" s="48"/>
      <c r="R55" s="48"/>
      <c r="S55" s="48"/>
      <c r="T55" s="48"/>
      <c r="U55" s="48"/>
    </row>
    <row r="56" spans="1:21" ht="31.5" customHeight="1" thickBot="1" x14ac:dyDescent="0.2">
      <c r="A56" s="48"/>
      <c r="B56" s="76"/>
      <c r="C56" s="77"/>
      <c r="D56" s="77"/>
      <c r="E56" s="78"/>
      <c r="F56" s="78"/>
      <c r="G56" s="78"/>
      <c r="H56" s="78"/>
      <c r="I56" s="78"/>
      <c r="J56" s="79" t="s">
        <v>2</v>
      </c>
      <c r="K56" s="80" t="s">
        <v>583</v>
      </c>
      <c r="L56" s="81" t="s">
        <v>584</v>
      </c>
      <c r="M56" s="81" t="s">
        <v>585</v>
      </c>
      <c r="N56" s="81" t="s">
        <v>586</v>
      </c>
      <c r="O56" s="82" t="s">
        <v>587</v>
      </c>
      <c r="P56" s="48"/>
      <c r="Q56" s="48"/>
      <c r="R56" s="48"/>
      <c r="S56" s="48"/>
      <c r="T56" s="48"/>
      <c r="U56" s="48"/>
    </row>
    <row r="57" spans="1:21" ht="31.5" customHeight="1" x14ac:dyDescent="0.15">
      <c r="B57" s="1268" t="s">
        <v>25</v>
      </c>
      <c r="C57" s="1269"/>
      <c r="D57" s="1272" t="s">
        <v>26</v>
      </c>
      <c r="E57" s="1273"/>
      <c r="F57" s="1273"/>
      <c r="G57" s="1273"/>
      <c r="H57" s="1273"/>
      <c r="I57" s="1273"/>
      <c r="J57" s="1274"/>
      <c r="K57" s="83" t="s">
        <v>520</v>
      </c>
      <c r="L57" s="84" t="s">
        <v>520</v>
      </c>
      <c r="M57" s="84" t="s">
        <v>520</v>
      </c>
      <c r="N57" s="84" t="s">
        <v>520</v>
      </c>
      <c r="O57" s="85" t="s">
        <v>520</v>
      </c>
    </row>
    <row r="58" spans="1:21" ht="31.5" customHeight="1" thickBot="1" x14ac:dyDescent="0.2">
      <c r="B58" s="1270"/>
      <c r="C58" s="1271"/>
      <c r="D58" s="1275" t="s">
        <v>27</v>
      </c>
      <c r="E58" s="1276"/>
      <c r="F58" s="1276"/>
      <c r="G58" s="1276"/>
      <c r="H58" s="1276"/>
      <c r="I58" s="1276"/>
      <c r="J58" s="1277"/>
      <c r="K58" s="86" t="s">
        <v>520</v>
      </c>
      <c r="L58" s="87" t="s">
        <v>520</v>
      </c>
      <c r="M58" s="87" t="s">
        <v>520</v>
      </c>
      <c r="N58" s="87" t="s">
        <v>520</v>
      </c>
      <c r="O58" s="88" t="s">
        <v>520</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VEAKyk1Ch5NEtWo21ij8WISe4XBSMSCcMiFupcePrMP8Mpt0zzqSn5P6xcTHJtK6sOpK1peeTHbh8+ZWDZY58w==" saltValue="fjiUj+FfkVu0oSUvZ6Dxm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562</v>
      </c>
      <c r="J40" s="100" t="s">
        <v>563</v>
      </c>
      <c r="K40" s="100" t="s">
        <v>564</v>
      </c>
      <c r="L40" s="100" t="s">
        <v>565</v>
      </c>
      <c r="M40" s="101" t="s">
        <v>566</v>
      </c>
    </row>
    <row r="41" spans="2:13" ht="27.75" customHeight="1" x14ac:dyDescent="0.15">
      <c r="B41" s="1278" t="s">
        <v>30</v>
      </c>
      <c r="C41" s="1279"/>
      <c r="D41" s="102"/>
      <c r="E41" s="1284" t="s">
        <v>31</v>
      </c>
      <c r="F41" s="1284"/>
      <c r="G41" s="1284"/>
      <c r="H41" s="1285"/>
      <c r="I41" s="103">
        <v>17829</v>
      </c>
      <c r="J41" s="104">
        <v>17653</v>
      </c>
      <c r="K41" s="104">
        <v>17470</v>
      </c>
      <c r="L41" s="104">
        <v>18774</v>
      </c>
      <c r="M41" s="105">
        <v>20045</v>
      </c>
    </row>
    <row r="42" spans="2:13" ht="27.75" customHeight="1" x14ac:dyDescent="0.15">
      <c r="B42" s="1280"/>
      <c r="C42" s="1281"/>
      <c r="D42" s="106"/>
      <c r="E42" s="1286" t="s">
        <v>32</v>
      </c>
      <c r="F42" s="1286"/>
      <c r="G42" s="1286"/>
      <c r="H42" s="1287"/>
      <c r="I42" s="107" t="s">
        <v>520</v>
      </c>
      <c r="J42" s="108" t="s">
        <v>520</v>
      </c>
      <c r="K42" s="108" t="s">
        <v>520</v>
      </c>
      <c r="L42" s="108" t="s">
        <v>520</v>
      </c>
      <c r="M42" s="109" t="s">
        <v>520</v>
      </c>
    </row>
    <row r="43" spans="2:13" ht="27.75" customHeight="1" x14ac:dyDescent="0.15">
      <c r="B43" s="1280"/>
      <c r="C43" s="1281"/>
      <c r="D43" s="106"/>
      <c r="E43" s="1286" t="s">
        <v>33</v>
      </c>
      <c r="F43" s="1286"/>
      <c r="G43" s="1286"/>
      <c r="H43" s="1287"/>
      <c r="I43" s="107">
        <v>15168</v>
      </c>
      <c r="J43" s="108">
        <v>14036</v>
      </c>
      <c r="K43" s="108">
        <v>13547</v>
      </c>
      <c r="L43" s="108">
        <v>13113</v>
      </c>
      <c r="M43" s="109">
        <v>12338</v>
      </c>
    </row>
    <row r="44" spans="2:13" ht="27.75" customHeight="1" x14ac:dyDescent="0.15">
      <c r="B44" s="1280"/>
      <c r="C44" s="1281"/>
      <c r="D44" s="106"/>
      <c r="E44" s="1286" t="s">
        <v>34</v>
      </c>
      <c r="F44" s="1286"/>
      <c r="G44" s="1286"/>
      <c r="H44" s="1287"/>
      <c r="I44" s="107" t="s">
        <v>520</v>
      </c>
      <c r="J44" s="108" t="s">
        <v>520</v>
      </c>
      <c r="K44" s="108">
        <v>33</v>
      </c>
      <c r="L44" s="108">
        <v>148</v>
      </c>
      <c r="M44" s="109">
        <v>635</v>
      </c>
    </row>
    <row r="45" spans="2:13" ht="27.75" customHeight="1" x14ac:dyDescent="0.15">
      <c r="B45" s="1280"/>
      <c r="C45" s="1281"/>
      <c r="D45" s="106"/>
      <c r="E45" s="1286" t="s">
        <v>35</v>
      </c>
      <c r="F45" s="1286"/>
      <c r="G45" s="1286"/>
      <c r="H45" s="1287"/>
      <c r="I45" s="107">
        <v>1675</v>
      </c>
      <c r="J45" s="108">
        <v>1424</v>
      </c>
      <c r="K45" s="108">
        <v>1189</v>
      </c>
      <c r="L45" s="108">
        <v>1381</v>
      </c>
      <c r="M45" s="109">
        <v>1279</v>
      </c>
    </row>
    <row r="46" spans="2:13" ht="27.75" customHeight="1" x14ac:dyDescent="0.15">
      <c r="B46" s="1280"/>
      <c r="C46" s="1281"/>
      <c r="D46" s="110"/>
      <c r="E46" s="1286" t="s">
        <v>36</v>
      </c>
      <c r="F46" s="1286"/>
      <c r="G46" s="1286"/>
      <c r="H46" s="1287"/>
      <c r="I46" s="107">
        <v>175</v>
      </c>
      <c r="J46" s="108">
        <v>105</v>
      </c>
      <c r="K46" s="108">
        <v>35</v>
      </c>
      <c r="L46" s="108" t="s">
        <v>520</v>
      </c>
      <c r="M46" s="109" t="s">
        <v>520</v>
      </c>
    </row>
    <row r="47" spans="2:13" ht="27.75" customHeight="1" x14ac:dyDescent="0.15">
      <c r="B47" s="1280"/>
      <c r="C47" s="1281"/>
      <c r="D47" s="111"/>
      <c r="E47" s="1288" t="s">
        <v>37</v>
      </c>
      <c r="F47" s="1289"/>
      <c r="G47" s="1289"/>
      <c r="H47" s="1290"/>
      <c r="I47" s="107" t="s">
        <v>520</v>
      </c>
      <c r="J47" s="108" t="s">
        <v>520</v>
      </c>
      <c r="K47" s="108" t="s">
        <v>520</v>
      </c>
      <c r="L47" s="108" t="s">
        <v>520</v>
      </c>
      <c r="M47" s="109" t="s">
        <v>520</v>
      </c>
    </row>
    <row r="48" spans="2:13" ht="27.75" customHeight="1" x14ac:dyDescent="0.15">
      <c r="B48" s="1280"/>
      <c r="C48" s="1281"/>
      <c r="D48" s="106"/>
      <c r="E48" s="1286" t="s">
        <v>38</v>
      </c>
      <c r="F48" s="1286"/>
      <c r="G48" s="1286"/>
      <c r="H48" s="1287"/>
      <c r="I48" s="107" t="s">
        <v>520</v>
      </c>
      <c r="J48" s="108" t="s">
        <v>520</v>
      </c>
      <c r="K48" s="108" t="s">
        <v>520</v>
      </c>
      <c r="L48" s="108" t="s">
        <v>520</v>
      </c>
      <c r="M48" s="109" t="s">
        <v>520</v>
      </c>
    </row>
    <row r="49" spans="2:13" ht="27.75" customHeight="1" x14ac:dyDescent="0.15">
      <c r="B49" s="1282"/>
      <c r="C49" s="1283"/>
      <c r="D49" s="106"/>
      <c r="E49" s="1286" t="s">
        <v>39</v>
      </c>
      <c r="F49" s="1286"/>
      <c r="G49" s="1286"/>
      <c r="H49" s="1287"/>
      <c r="I49" s="107" t="s">
        <v>520</v>
      </c>
      <c r="J49" s="108" t="s">
        <v>520</v>
      </c>
      <c r="K49" s="108" t="s">
        <v>520</v>
      </c>
      <c r="L49" s="108" t="s">
        <v>520</v>
      </c>
      <c r="M49" s="109" t="s">
        <v>520</v>
      </c>
    </row>
    <row r="50" spans="2:13" ht="27.75" customHeight="1" x14ac:dyDescent="0.15">
      <c r="B50" s="1291" t="s">
        <v>40</v>
      </c>
      <c r="C50" s="1292"/>
      <c r="D50" s="112"/>
      <c r="E50" s="1286" t="s">
        <v>41</v>
      </c>
      <c r="F50" s="1286"/>
      <c r="G50" s="1286"/>
      <c r="H50" s="1287"/>
      <c r="I50" s="107">
        <v>6249</v>
      </c>
      <c r="J50" s="108">
        <v>6174</v>
      </c>
      <c r="K50" s="108">
        <v>6128</v>
      </c>
      <c r="L50" s="108">
        <v>6052</v>
      </c>
      <c r="M50" s="109">
        <v>5747</v>
      </c>
    </row>
    <row r="51" spans="2:13" ht="27.75" customHeight="1" x14ac:dyDescent="0.15">
      <c r="B51" s="1280"/>
      <c r="C51" s="1281"/>
      <c r="D51" s="106"/>
      <c r="E51" s="1286" t="s">
        <v>42</v>
      </c>
      <c r="F51" s="1286"/>
      <c r="G51" s="1286"/>
      <c r="H51" s="1287"/>
      <c r="I51" s="107">
        <v>4827</v>
      </c>
      <c r="J51" s="108">
        <v>4809</v>
      </c>
      <c r="K51" s="108">
        <v>4788</v>
      </c>
      <c r="L51" s="108">
        <v>4697</v>
      </c>
      <c r="M51" s="109">
        <v>4180</v>
      </c>
    </row>
    <row r="52" spans="2:13" ht="27.75" customHeight="1" x14ac:dyDescent="0.15">
      <c r="B52" s="1282"/>
      <c r="C52" s="1283"/>
      <c r="D52" s="106"/>
      <c r="E52" s="1286" t="s">
        <v>43</v>
      </c>
      <c r="F52" s="1286"/>
      <c r="G52" s="1286"/>
      <c r="H52" s="1287"/>
      <c r="I52" s="107">
        <v>20969</v>
      </c>
      <c r="J52" s="108">
        <v>20333</v>
      </c>
      <c r="K52" s="108">
        <v>19977</v>
      </c>
      <c r="L52" s="108">
        <v>19968</v>
      </c>
      <c r="M52" s="109">
        <v>19930</v>
      </c>
    </row>
    <row r="53" spans="2:13" ht="27.75" customHeight="1" thickBot="1" x14ac:dyDescent="0.2">
      <c r="B53" s="1293" t="s">
        <v>44</v>
      </c>
      <c r="C53" s="1294"/>
      <c r="D53" s="113"/>
      <c r="E53" s="1295" t="s">
        <v>45</v>
      </c>
      <c r="F53" s="1295"/>
      <c r="G53" s="1295"/>
      <c r="H53" s="1296"/>
      <c r="I53" s="114">
        <v>2802</v>
      </c>
      <c r="J53" s="115">
        <v>1902</v>
      </c>
      <c r="K53" s="115">
        <v>1381</v>
      </c>
      <c r="L53" s="115">
        <v>2698</v>
      </c>
      <c r="M53" s="116">
        <v>4440</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80Jzt549AQKkJvgT35TuAfYBW2hCEfA6RZtRRmE8RUde/25QzVFaLmpwBZcWuPZ6sx17PDKVkZIsLYo0zvizfA==" saltValue="acLTlQ7Hp2N2H237cwLo4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564</v>
      </c>
      <c r="G54" s="125" t="s">
        <v>565</v>
      </c>
      <c r="H54" s="126" t="s">
        <v>566</v>
      </c>
    </row>
    <row r="55" spans="2:8" ht="52.5" customHeight="1" x14ac:dyDescent="0.15">
      <c r="B55" s="127"/>
      <c r="C55" s="1305" t="s">
        <v>48</v>
      </c>
      <c r="D55" s="1305"/>
      <c r="E55" s="1306"/>
      <c r="F55" s="128">
        <v>3018</v>
      </c>
      <c r="G55" s="128">
        <v>2989</v>
      </c>
      <c r="H55" s="129">
        <v>2759</v>
      </c>
    </row>
    <row r="56" spans="2:8" ht="52.5" customHeight="1" x14ac:dyDescent="0.15">
      <c r="B56" s="130"/>
      <c r="C56" s="1307" t="s">
        <v>49</v>
      </c>
      <c r="D56" s="1307"/>
      <c r="E56" s="1308"/>
      <c r="F56" s="131">
        <v>467</v>
      </c>
      <c r="G56" s="131">
        <v>541</v>
      </c>
      <c r="H56" s="132">
        <v>625</v>
      </c>
    </row>
    <row r="57" spans="2:8" ht="53.25" customHeight="1" x14ac:dyDescent="0.15">
      <c r="B57" s="130"/>
      <c r="C57" s="1309" t="s">
        <v>50</v>
      </c>
      <c r="D57" s="1309"/>
      <c r="E57" s="1310"/>
      <c r="F57" s="133">
        <v>1367</v>
      </c>
      <c r="G57" s="133">
        <v>1143</v>
      </c>
      <c r="H57" s="134">
        <v>917</v>
      </c>
    </row>
    <row r="58" spans="2:8" ht="45.75" customHeight="1" x14ac:dyDescent="0.15">
      <c r="B58" s="135"/>
      <c r="C58" s="1297" t="s">
        <v>597</v>
      </c>
      <c r="D58" s="1298"/>
      <c r="E58" s="1299"/>
      <c r="F58" s="136">
        <v>0</v>
      </c>
      <c r="G58" s="136">
        <v>296.897131</v>
      </c>
      <c r="H58" s="137">
        <v>346.999775</v>
      </c>
    </row>
    <row r="59" spans="2:8" ht="45.75" customHeight="1" x14ac:dyDescent="0.15">
      <c r="B59" s="135"/>
      <c r="C59" s="1297" t="s">
        <v>598</v>
      </c>
      <c r="D59" s="1298"/>
      <c r="E59" s="1299"/>
      <c r="F59" s="136">
        <v>710.35837200000003</v>
      </c>
      <c r="G59" s="136">
        <v>425.42120299999999</v>
      </c>
      <c r="H59" s="137">
        <v>293.49590499999999</v>
      </c>
    </row>
    <row r="60" spans="2:8" ht="45.75" customHeight="1" x14ac:dyDescent="0.15">
      <c r="B60" s="135"/>
      <c r="C60" s="1297" t="s">
        <v>599</v>
      </c>
      <c r="D60" s="1298"/>
      <c r="E60" s="1299"/>
      <c r="F60" s="136">
        <v>74.843779999999995</v>
      </c>
      <c r="G60" s="136">
        <v>74.854816</v>
      </c>
      <c r="H60" s="137">
        <v>74.880696</v>
      </c>
    </row>
    <row r="61" spans="2:8" ht="45.75" customHeight="1" x14ac:dyDescent="0.15">
      <c r="B61" s="135"/>
      <c r="C61" s="1297" t="s">
        <v>600</v>
      </c>
      <c r="D61" s="1298"/>
      <c r="E61" s="1299"/>
      <c r="F61" s="136">
        <v>40.033802999999999</v>
      </c>
      <c r="G61" s="136">
        <v>45.041690000000003</v>
      </c>
      <c r="H61" s="137">
        <v>45.057262000000001</v>
      </c>
    </row>
    <row r="62" spans="2:8" ht="45.75" customHeight="1" thickBot="1" x14ac:dyDescent="0.2">
      <c r="B62" s="138"/>
      <c r="C62" s="1300" t="s">
        <v>601</v>
      </c>
      <c r="D62" s="1301"/>
      <c r="E62" s="1302"/>
      <c r="F62" s="139">
        <v>32.505189000000001</v>
      </c>
      <c r="G62" s="139">
        <v>32.509982000000001</v>
      </c>
      <c r="H62" s="140">
        <v>32.521220999999997</v>
      </c>
    </row>
    <row r="63" spans="2:8" ht="52.5" customHeight="1" thickBot="1" x14ac:dyDescent="0.2">
      <c r="B63" s="141"/>
      <c r="C63" s="1303" t="s">
        <v>51</v>
      </c>
      <c r="D63" s="1303"/>
      <c r="E63" s="1304"/>
      <c r="F63" s="142">
        <v>4851</v>
      </c>
      <c r="G63" s="142">
        <v>4673</v>
      </c>
      <c r="H63" s="143">
        <v>4301</v>
      </c>
    </row>
    <row r="64" spans="2:8" ht="15" customHeight="1" x14ac:dyDescent="0.15"/>
  </sheetData>
  <sheetProtection algorithmName="SHA-512" hashValue="QcdYC77bEBJDqOijdoPw12/Yuy1ftc6y/v2HawvXZg4mtv5qrgtRQKl27wyfRDb4Q7M2nQhG+J2lYYqdSLJVOQ==" saltValue="vmsBlSnTcR6CqkIVpklSM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80" zoomScaleNormal="80" zoomScaleSheetLayoutView="55" workbookViewId="0">
      <selection activeCell="CM102" sqref="CM102"/>
    </sheetView>
  </sheetViews>
  <sheetFormatPr defaultColWidth="0" defaultRowHeight="0" customHeight="1" zeroHeight="1" x14ac:dyDescent="0.15"/>
  <cols>
    <col min="1" max="1" width="6.375" style="388" customWidth="1"/>
    <col min="2" max="107" width="2.5" style="388" customWidth="1"/>
    <col min="108" max="108" width="6.125" style="390" customWidth="1"/>
    <col min="109" max="109" width="5.875" style="389"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425"/>
      <c r="B1" s="424"/>
      <c r="DD1" s="388"/>
      <c r="DE1" s="388"/>
    </row>
    <row r="2" spans="1:143" ht="25.5" customHeight="1" x14ac:dyDescent="0.15">
      <c r="A2" s="423"/>
      <c r="C2" s="423"/>
      <c r="O2" s="423"/>
      <c r="P2" s="423"/>
      <c r="Q2" s="423"/>
      <c r="R2" s="423"/>
      <c r="S2" s="423"/>
      <c r="T2" s="423"/>
      <c r="U2" s="423"/>
      <c r="V2" s="423"/>
      <c r="W2" s="423"/>
      <c r="X2" s="423"/>
      <c r="Y2" s="423"/>
      <c r="Z2" s="423"/>
      <c r="AA2" s="423"/>
      <c r="AB2" s="423"/>
      <c r="AC2" s="423"/>
      <c r="AD2" s="423"/>
      <c r="AE2" s="423"/>
      <c r="AF2" s="423"/>
      <c r="AG2" s="423"/>
      <c r="AH2" s="423"/>
      <c r="AI2" s="423"/>
      <c r="AU2" s="423"/>
      <c r="BG2" s="423"/>
      <c r="BS2" s="423"/>
      <c r="CE2" s="423"/>
      <c r="CQ2" s="423"/>
      <c r="DD2" s="388"/>
      <c r="DE2" s="388"/>
    </row>
    <row r="3" spans="1:143" ht="25.5" customHeight="1" x14ac:dyDescent="0.15">
      <c r="A3" s="423"/>
      <c r="C3" s="423"/>
      <c r="O3" s="423"/>
      <c r="P3" s="423"/>
      <c r="Q3" s="423"/>
      <c r="R3" s="423"/>
      <c r="S3" s="423"/>
      <c r="T3" s="423"/>
      <c r="U3" s="423"/>
      <c r="V3" s="423"/>
      <c r="W3" s="423"/>
      <c r="X3" s="423"/>
      <c r="Y3" s="423"/>
      <c r="Z3" s="423"/>
      <c r="AA3" s="423"/>
      <c r="AB3" s="423"/>
      <c r="AC3" s="423"/>
      <c r="AD3" s="423"/>
      <c r="AE3" s="423"/>
      <c r="AF3" s="423"/>
      <c r="AG3" s="423"/>
      <c r="AH3" s="423"/>
      <c r="AI3" s="423"/>
      <c r="AU3" s="423"/>
      <c r="BG3" s="423"/>
      <c r="BS3" s="423"/>
      <c r="CE3" s="423"/>
      <c r="CQ3" s="423"/>
      <c r="DD3" s="388"/>
      <c r="DE3" s="388"/>
    </row>
    <row r="4" spans="1:143" s="292" customFormat="1" ht="13.5" x14ac:dyDescent="0.15">
      <c r="A4" s="423"/>
      <c r="B4" s="423"/>
      <c r="C4" s="423"/>
      <c r="D4" s="423"/>
      <c r="E4" s="423"/>
      <c r="F4" s="423"/>
      <c r="G4" s="423"/>
      <c r="H4" s="423"/>
      <c r="I4" s="423"/>
      <c r="J4" s="423"/>
      <c r="K4" s="423"/>
      <c r="L4" s="423"/>
      <c r="M4" s="423"/>
      <c r="N4" s="423"/>
      <c r="O4" s="423"/>
      <c r="P4" s="423"/>
      <c r="Q4" s="423"/>
      <c r="R4" s="423"/>
      <c r="S4" s="423"/>
      <c r="T4" s="423"/>
      <c r="U4" s="423"/>
      <c r="V4" s="423"/>
      <c r="W4" s="423"/>
      <c r="X4" s="423"/>
      <c r="Y4" s="423"/>
      <c r="Z4" s="423"/>
      <c r="AA4" s="423"/>
      <c r="AB4" s="423"/>
      <c r="AC4" s="423"/>
      <c r="AD4" s="423"/>
      <c r="AE4" s="423"/>
      <c r="AF4" s="423"/>
      <c r="AG4" s="423"/>
      <c r="AH4" s="423"/>
      <c r="AI4" s="423"/>
      <c r="AJ4" s="423"/>
      <c r="AK4" s="423"/>
      <c r="AL4" s="423"/>
      <c r="AM4" s="423"/>
      <c r="AN4" s="423"/>
      <c r="AO4" s="423"/>
      <c r="AP4" s="423"/>
      <c r="AQ4" s="423"/>
      <c r="AR4" s="423"/>
      <c r="AS4" s="423"/>
      <c r="AT4" s="423"/>
      <c r="AU4" s="423"/>
      <c r="AV4" s="423"/>
      <c r="AW4" s="423"/>
      <c r="AX4" s="423"/>
      <c r="AY4" s="423"/>
      <c r="AZ4" s="423"/>
      <c r="BA4" s="423"/>
      <c r="BB4" s="423"/>
      <c r="BC4" s="423"/>
      <c r="BD4" s="423"/>
      <c r="BE4" s="423"/>
      <c r="BF4" s="423"/>
      <c r="BG4" s="423"/>
      <c r="BH4" s="423"/>
      <c r="BI4" s="423"/>
      <c r="BJ4" s="423"/>
      <c r="BK4" s="423"/>
      <c r="BL4" s="423"/>
      <c r="BM4" s="423"/>
      <c r="BN4" s="423"/>
      <c r="BO4" s="423"/>
      <c r="BP4" s="423"/>
      <c r="BQ4" s="423"/>
      <c r="BR4" s="423"/>
      <c r="BS4" s="423"/>
      <c r="BT4" s="423"/>
      <c r="BU4" s="423"/>
      <c r="BV4" s="423"/>
      <c r="BW4" s="423"/>
      <c r="BX4" s="423"/>
      <c r="BY4" s="423"/>
      <c r="BZ4" s="423"/>
      <c r="CA4" s="423"/>
      <c r="CB4" s="423"/>
      <c r="CC4" s="423"/>
      <c r="CD4" s="423"/>
      <c r="CE4" s="423"/>
      <c r="CF4" s="423"/>
      <c r="CG4" s="423"/>
      <c r="CH4" s="423"/>
      <c r="CI4" s="423"/>
      <c r="CJ4" s="423"/>
      <c r="CK4" s="423"/>
      <c r="CL4" s="423"/>
      <c r="CM4" s="423"/>
      <c r="CN4" s="423"/>
      <c r="CO4" s="423"/>
      <c r="CP4" s="423"/>
      <c r="CQ4" s="423"/>
      <c r="CR4" s="423"/>
      <c r="CS4" s="423"/>
      <c r="CT4" s="423"/>
      <c r="CU4" s="423"/>
      <c r="CV4" s="423"/>
      <c r="CW4" s="423"/>
      <c r="CX4" s="423"/>
      <c r="CY4" s="423"/>
      <c r="CZ4" s="423"/>
      <c r="DA4" s="423"/>
      <c r="DB4" s="423"/>
      <c r="DC4" s="423"/>
      <c r="DD4" s="423"/>
      <c r="DE4" s="423"/>
      <c r="DF4" s="293"/>
      <c r="DG4" s="293"/>
      <c r="DH4" s="293"/>
      <c r="DI4" s="293"/>
      <c r="DJ4" s="293"/>
      <c r="DK4" s="293"/>
      <c r="DL4" s="293"/>
      <c r="DM4" s="293"/>
      <c r="DN4" s="293"/>
      <c r="DO4" s="293"/>
      <c r="DP4" s="293"/>
      <c r="DQ4" s="293"/>
      <c r="DR4" s="293"/>
      <c r="DS4" s="293"/>
      <c r="DT4" s="293"/>
      <c r="DU4" s="293"/>
      <c r="DV4" s="293"/>
      <c r="DW4" s="293"/>
    </row>
    <row r="5" spans="1:143" s="292" customFormat="1" ht="13.5" x14ac:dyDescent="0.15">
      <c r="A5" s="423"/>
      <c r="B5" s="423"/>
      <c r="C5" s="423"/>
      <c r="D5" s="423"/>
      <c r="E5" s="423"/>
      <c r="F5" s="423"/>
      <c r="G5" s="423"/>
      <c r="H5" s="423"/>
      <c r="I5" s="423"/>
      <c r="J5" s="423"/>
      <c r="K5" s="423"/>
      <c r="L5" s="423"/>
      <c r="M5" s="423"/>
      <c r="N5" s="423"/>
      <c r="O5" s="423"/>
      <c r="P5" s="423"/>
      <c r="Q5" s="423"/>
      <c r="R5" s="423"/>
      <c r="S5" s="423"/>
      <c r="T5" s="423"/>
      <c r="U5" s="423"/>
      <c r="V5" s="423"/>
      <c r="W5" s="423"/>
      <c r="X5" s="423"/>
      <c r="Y5" s="423"/>
      <c r="Z5" s="423"/>
      <c r="AA5" s="423"/>
      <c r="AB5" s="423"/>
      <c r="AC5" s="423"/>
      <c r="AD5" s="423"/>
      <c r="AE5" s="423"/>
      <c r="AF5" s="423"/>
      <c r="AG5" s="423"/>
      <c r="AH5" s="423"/>
      <c r="AI5" s="423"/>
      <c r="AJ5" s="423"/>
      <c r="AK5" s="423"/>
      <c r="AL5" s="423"/>
      <c r="AM5" s="423"/>
      <c r="AN5" s="423"/>
      <c r="AO5" s="423"/>
      <c r="AP5" s="423"/>
      <c r="AQ5" s="423"/>
      <c r="AR5" s="423"/>
      <c r="AS5" s="423"/>
      <c r="AT5" s="423"/>
      <c r="AU5" s="423"/>
      <c r="AV5" s="423"/>
      <c r="AW5" s="423"/>
      <c r="AX5" s="423"/>
      <c r="AY5" s="423"/>
      <c r="AZ5" s="423"/>
      <c r="BA5" s="423"/>
      <c r="BB5" s="423"/>
      <c r="BC5" s="423"/>
      <c r="BD5" s="423"/>
      <c r="BE5" s="423"/>
      <c r="BF5" s="423"/>
      <c r="BG5" s="423"/>
      <c r="BH5" s="423"/>
      <c r="BI5" s="423"/>
      <c r="BJ5" s="423"/>
      <c r="BK5" s="423"/>
      <c r="BL5" s="423"/>
      <c r="BM5" s="423"/>
      <c r="BN5" s="423"/>
      <c r="BO5" s="423"/>
      <c r="BP5" s="423"/>
      <c r="BQ5" s="423"/>
      <c r="BR5" s="423"/>
      <c r="BS5" s="423"/>
      <c r="BT5" s="423"/>
      <c r="BU5" s="423"/>
      <c r="BV5" s="423"/>
      <c r="BW5" s="423"/>
      <c r="BX5" s="423"/>
      <c r="BY5" s="423"/>
      <c r="BZ5" s="423"/>
      <c r="CA5" s="423"/>
      <c r="CB5" s="423"/>
      <c r="CC5" s="423"/>
      <c r="CD5" s="423"/>
      <c r="CE5" s="423"/>
      <c r="CF5" s="423"/>
      <c r="CG5" s="423"/>
      <c r="CH5" s="423"/>
      <c r="CI5" s="423"/>
      <c r="CJ5" s="423"/>
      <c r="CK5" s="423"/>
      <c r="CL5" s="423"/>
      <c r="CM5" s="423"/>
      <c r="CN5" s="423"/>
      <c r="CO5" s="423"/>
      <c r="CP5" s="423"/>
      <c r="CQ5" s="423"/>
      <c r="CR5" s="423"/>
      <c r="CS5" s="423"/>
      <c r="CT5" s="423"/>
      <c r="CU5" s="423"/>
      <c r="CV5" s="423"/>
      <c r="CW5" s="423"/>
      <c r="CX5" s="423"/>
      <c r="CY5" s="423"/>
      <c r="CZ5" s="423"/>
      <c r="DA5" s="423"/>
      <c r="DB5" s="423"/>
      <c r="DC5" s="423"/>
      <c r="DD5" s="423"/>
      <c r="DE5" s="423"/>
      <c r="DF5" s="293"/>
      <c r="DG5" s="293"/>
      <c r="DH5" s="293"/>
      <c r="DI5" s="293"/>
      <c r="DJ5" s="293"/>
      <c r="DK5" s="293"/>
      <c r="DL5" s="293"/>
      <c r="DM5" s="293"/>
      <c r="DN5" s="293"/>
      <c r="DO5" s="293"/>
      <c r="DP5" s="293"/>
      <c r="DQ5" s="293"/>
      <c r="DR5" s="293"/>
      <c r="DS5" s="293"/>
      <c r="DT5" s="293"/>
      <c r="DU5" s="293"/>
      <c r="DV5" s="293"/>
      <c r="DW5" s="293"/>
    </row>
    <row r="6" spans="1:143" s="292" customFormat="1" ht="13.5" x14ac:dyDescent="0.15">
      <c r="A6" s="423"/>
      <c r="B6" s="423"/>
      <c r="C6" s="423"/>
      <c r="D6" s="423"/>
      <c r="E6" s="423"/>
      <c r="F6" s="423"/>
      <c r="G6" s="423"/>
      <c r="H6" s="423"/>
      <c r="I6" s="423"/>
      <c r="J6" s="423"/>
      <c r="K6" s="423"/>
      <c r="L6" s="423"/>
      <c r="M6" s="423"/>
      <c r="N6" s="423"/>
      <c r="O6" s="423"/>
      <c r="P6" s="423"/>
      <c r="Q6" s="423"/>
      <c r="R6" s="423"/>
      <c r="S6" s="423"/>
      <c r="T6" s="423"/>
      <c r="U6" s="423"/>
      <c r="V6" s="423"/>
      <c r="W6" s="423"/>
      <c r="X6" s="423"/>
      <c r="Y6" s="423"/>
      <c r="Z6" s="423"/>
      <c r="AA6" s="423"/>
      <c r="AB6" s="423"/>
      <c r="AC6" s="423"/>
      <c r="AD6" s="423"/>
      <c r="AE6" s="423"/>
      <c r="AF6" s="423"/>
      <c r="AG6" s="423"/>
      <c r="AH6" s="423"/>
      <c r="AI6" s="423"/>
      <c r="AJ6" s="423"/>
      <c r="AK6" s="423"/>
      <c r="AL6" s="423"/>
      <c r="AM6" s="423"/>
      <c r="AN6" s="423"/>
      <c r="AO6" s="423"/>
      <c r="AP6" s="423"/>
      <c r="AQ6" s="423"/>
      <c r="AR6" s="423"/>
      <c r="AS6" s="423"/>
      <c r="AT6" s="423"/>
      <c r="AU6" s="423"/>
      <c r="AV6" s="423"/>
      <c r="AW6" s="423"/>
      <c r="AX6" s="423"/>
      <c r="AY6" s="423"/>
      <c r="AZ6" s="423"/>
      <c r="BA6" s="423"/>
      <c r="BB6" s="423"/>
      <c r="BC6" s="423"/>
      <c r="BD6" s="423"/>
      <c r="BE6" s="423"/>
      <c r="BF6" s="423"/>
      <c r="BG6" s="423"/>
      <c r="BH6" s="423"/>
      <c r="BI6" s="423"/>
      <c r="BJ6" s="423"/>
      <c r="BK6" s="423"/>
      <c r="BL6" s="423"/>
      <c r="BM6" s="423"/>
      <c r="BN6" s="423"/>
      <c r="BO6" s="423"/>
      <c r="BP6" s="423"/>
      <c r="BQ6" s="423"/>
      <c r="BR6" s="423"/>
      <c r="BS6" s="423"/>
      <c r="BT6" s="423"/>
      <c r="BU6" s="423"/>
      <c r="BV6" s="423"/>
      <c r="BW6" s="423"/>
      <c r="BX6" s="423"/>
      <c r="BY6" s="423"/>
      <c r="BZ6" s="423"/>
      <c r="CA6" s="423"/>
      <c r="CB6" s="423"/>
      <c r="CC6" s="423"/>
      <c r="CD6" s="423"/>
      <c r="CE6" s="423"/>
      <c r="CF6" s="423"/>
      <c r="CG6" s="423"/>
      <c r="CH6" s="423"/>
      <c r="CI6" s="423"/>
      <c r="CJ6" s="423"/>
      <c r="CK6" s="423"/>
      <c r="CL6" s="423"/>
      <c r="CM6" s="423"/>
      <c r="CN6" s="423"/>
      <c r="CO6" s="423"/>
      <c r="CP6" s="423"/>
      <c r="CQ6" s="423"/>
      <c r="CR6" s="423"/>
      <c r="CS6" s="423"/>
      <c r="CT6" s="423"/>
      <c r="CU6" s="423"/>
      <c r="CV6" s="423"/>
      <c r="CW6" s="423"/>
      <c r="CX6" s="423"/>
      <c r="CY6" s="423"/>
      <c r="CZ6" s="423"/>
      <c r="DA6" s="423"/>
      <c r="DB6" s="423"/>
      <c r="DC6" s="423"/>
      <c r="DD6" s="423"/>
      <c r="DE6" s="423"/>
      <c r="DF6" s="293"/>
      <c r="DG6" s="293"/>
      <c r="DH6" s="293"/>
      <c r="DI6" s="293"/>
      <c r="DJ6" s="293"/>
      <c r="DK6" s="293"/>
      <c r="DL6" s="293"/>
      <c r="DM6" s="293"/>
      <c r="DN6" s="293"/>
      <c r="DO6" s="293"/>
      <c r="DP6" s="293"/>
      <c r="DQ6" s="293"/>
      <c r="DR6" s="293"/>
      <c r="DS6" s="293"/>
      <c r="DT6" s="293"/>
      <c r="DU6" s="293"/>
      <c r="DV6" s="293"/>
      <c r="DW6" s="293"/>
    </row>
    <row r="7" spans="1:143" s="292" customFormat="1" ht="13.5" x14ac:dyDescent="0.15">
      <c r="A7" s="423"/>
      <c r="B7" s="423"/>
      <c r="C7" s="423"/>
      <c r="D7" s="423"/>
      <c r="E7" s="423"/>
      <c r="F7" s="423"/>
      <c r="G7" s="423"/>
      <c r="H7" s="423"/>
      <c r="I7" s="423"/>
      <c r="J7" s="423"/>
      <c r="K7" s="423"/>
      <c r="L7" s="423"/>
      <c r="M7" s="423"/>
      <c r="N7" s="423"/>
      <c r="O7" s="423"/>
      <c r="P7" s="423"/>
      <c r="Q7" s="423"/>
      <c r="R7" s="423"/>
      <c r="S7" s="423"/>
      <c r="T7" s="423"/>
      <c r="U7" s="423"/>
      <c r="V7" s="423"/>
      <c r="W7" s="423"/>
      <c r="X7" s="423"/>
      <c r="Y7" s="423"/>
      <c r="Z7" s="423"/>
      <c r="AA7" s="423"/>
      <c r="AB7" s="423"/>
      <c r="AC7" s="423"/>
      <c r="AD7" s="423"/>
      <c r="AE7" s="423"/>
      <c r="AF7" s="423"/>
      <c r="AG7" s="423"/>
      <c r="AH7" s="423"/>
      <c r="AI7" s="423"/>
      <c r="AJ7" s="423"/>
      <c r="AK7" s="423"/>
      <c r="AL7" s="423"/>
      <c r="AM7" s="423"/>
      <c r="AN7" s="423"/>
      <c r="AO7" s="423"/>
      <c r="AP7" s="423"/>
      <c r="AQ7" s="423"/>
      <c r="AR7" s="423"/>
      <c r="AS7" s="423"/>
      <c r="AT7" s="423"/>
      <c r="AU7" s="423"/>
      <c r="AV7" s="423"/>
      <c r="AW7" s="423"/>
      <c r="AX7" s="423"/>
      <c r="AY7" s="423"/>
      <c r="AZ7" s="423"/>
      <c r="BA7" s="423"/>
      <c r="BB7" s="423"/>
      <c r="BC7" s="423"/>
      <c r="BD7" s="423"/>
      <c r="BE7" s="423"/>
      <c r="BF7" s="423"/>
      <c r="BG7" s="423"/>
      <c r="BH7" s="423"/>
      <c r="BI7" s="423"/>
      <c r="BJ7" s="423"/>
      <c r="BK7" s="423"/>
      <c r="BL7" s="423"/>
      <c r="BM7" s="423"/>
      <c r="BN7" s="423"/>
      <c r="BO7" s="423"/>
      <c r="BP7" s="423"/>
      <c r="BQ7" s="423"/>
      <c r="BR7" s="423"/>
      <c r="BS7" s="423"/>
      <c r="BT7" s="423"/>
      <c r="BU7" s="423"/>
      <c r="BV7" s="423"/>
      <c r="BW7" s="423"/>
      <c r="BX7" s="423"/>
      <c r="BY7" s="423"/>
      <c r="BZ7" s="423"/>
      <c r="CA7" s="423"/>
      <c r="CB7" s="423"/>
      <c r="CC7" s="423"/>
      <c r="CD7" s="423"/>
      <c r="CE7" s="423"/>
      <c r="CF7" s="423"/>
      <c r="CG7" s="423"/>
      <c r="CH7" s="423"/>
      <c r="CI7" s="423"/>
      <c r="CJ7" s="423"/>
      <c r="CK7" s="423"/>
      <c r="CL7" s="423"/>
      <c r="CM7" s="423"/>
      <c r="CN7" s="423"/>
      <c r="CO7" s="423"/>
      <c r="CP7" s="423"/>
      <c r="CQ7" s="423"/>
      <c r="CR7" s="423"/>
      <c r="CS7" s="423"/>
      <c r="CT7" s="423"/>
      <c r="CU7" s="423"/>
      <c r="CV7" s="423"/>
      <c r="CW7" s="423"/>
      <c r="CX7" s="423"/>
      <c r="CY7" s="423"/>
      <c r="CZ7" s="423"/>
      <c r="DA7" s="423"/>
      <c r="DB7" s="423"/>
      <c r="DC7" s="423"/>
      <c r="DD7" s="423"/>
      <c r="DE7" s="423"/>
      <c r="DF7" s="293"/>
      <c r="DG7" s="293"/>
      <c r="DH7" s="293"/>
      <c r="DI7" s="293"/>
      <c r="DJ7" s="293"/>
      <c r="DK7" s="293"/>
      <c r="DL7" s="293"/>
      <c r="DM7" s="293"/>
      <c r="DN7" s="293"/>
      <c r="DO7" s="293"/>
      <c r="DP7" s="293"/>
      <c r="DQ7" s="293"/>
      <c r="DR7" s="293"/>
      <c r="DS7" s="293"/>
      <c r="DT7" s="293"/>
      <c r="DU7" s="293"/>
      <c r="DV7" s="293"/>
      <c r="DW7" s="293"/>
    </row>
    <row r="8" spans="1:143" s="292" customFormat="1" ht="13.5" x14ac:dyDescent="0.15">
      <c r="A8" s="423"/>
      <c r="B8" s="423"/>
      <c r="C8" s="423"/>
      <c r="D8" s="423"/>
      <c r="E8" s="423"/>
      <c r="F8" s="423"/>
      <c r="G8" s="423"/>
      <c r="H8" s="423"/>
      <c r="I8" s="423"/>
      <c r="J8" s="423"/>
      <c r="K8" s="423"/>
      <c r="L8" s="423"/>
      <c r="M8" s="423"/>
      <c r="N8" s="423"/>
      <c r="O8" s="423"/>
      <c r="P8" s="423"/>
      <c r="Q8" s="423"/>
      <c r="R8" s="423"/>
      <c r="S8" s="423"/>
      <c r="T8" s="423"/>
      <c r="U8" s="423"/>
      <c r="V8" s="423"/>
      <c r="W8" s="423"/>
      <c r="X8" s="423"/>
      <c r="Y8" s="423"/>
      <c r="Z8" s="423"/>
      <c r="AA8" s="423"/>
      <c r="AB8" s="423"/>
      <c r="AC8" s="423"/>
      <c r="AD8" s="423"/>
      <c r="AE8" s="423"/>
      <c r="AF8" s="423"/>
      <c r="AG8" s="423"/>
      <c r="AH8" s="423"/>
      <c r="AI8" s="423"/>
      <c r="AJ8" s="423"/>
      <c r="AK8" s="423"/>
      <c r="AL8" s="423"/>
      <c r="AM8" s="423"/>
      <c r="AN8" s="423"/>
      <c r="AO8" s="423"/>
      <c r="AP8" s="423"/>
      <c r="AQ8" s="423"/>
      <c r="AR8" s="423"/>
      <c r="AS8" s="423"/>
      <c r="AT8" s="423"/>
      <c r="AU8" s="423"/>
      <c r="AV8" s="423"/>
      <c r="AW8" s="423"/>
      <c r="AX8" s="423"/>
      <c r="AY8" s="423"/>
      <c r="AZ8" s="423"/>
      <c r="BA8" s="423"/>
      <c r="BB8" s="423"/>
      <c r="BC8" s="423"/>
      <c r="BD8" s="423"/>
      <c r="BE8" s="423"/>
      <c r="BF8" s="423"/>
      <c r="BG8" s="423"/>
      <c r="BH8" s="423"/>
      <c r="BI8" s="423"/>
      <c r="BJ8" s="423"/>
      <c r="BK8" s="423"/>
      <c r="BL8" s="423"/>
      <c r="BM8" s="423"/>
      <c r="BN8" s="423"/>
      <c r="BO8" s="423"/>
      <c r="BP8" s="423"/>
      <c r="BQ8" s="423"/>
      <c r="BR8" s="423"/>
      <c r="BS8" s="423"/>
      <c r="BT8" s="423"/>
      <c r="BU8" s="423"/>
      <c r="BV8" s="423"/>
      <c r="BW8" s="423"/>
      <c r="BX8" s="423"/>
      <c r="BY8" s="423"/>
      <c r="BZ8" s="423"/>
      <c r="CA8" s="423"/>
      <c r="CB8" s="423"/>
      <c r="CC8" s="423"/>
      <c r="CD8" s="423"/>
      <c r="CE8" s="423"/>
      <c r="CF8" s="423"/>
      <c r="CG8" s="423"/>
      <c r="CH8" s="423"/>
      <c r="CI8" s="423"/>
      <c r="CJ8" s="423"/>
      <c r="CK8" s="423"/>
      <c r="CL8" s="423"/>
      <c r="CM8" s="423"/>
      <c r="CN8" s="423"/>
      <c r="CO8" s="423"/>
      <c r="CP8" s="423"/>
      <c r="CQ8" s="423"/>
      <c r="CR8" s="423"/>
      <c r="CS8" s="423"/>
      <c r="CT8" s="423"/>
      <c r="CU8" s="423"/>
      <c r="CV8" s="423"/>
      <c r="CW8" s="423"/>
      <c r="CX8" s="423"/>
      <c r="CY8" s="423"/>
      <c r="CZ8" s="423"/>
      <c r="DA8" s="423"/>
      <c r="DB8" s="423"/>
      <c r="DC8" s="423"/>
      <c r="DD8" s="423"/>
      <c r="DE8" s="423"/>
      <c r="DF8" s="293"/>
      <c r="DG8" s="293"/>
      <c r="DH8" s="293"/>
      <c r="DI8" s="293"/>
      <c r="DJ8" s="293"/>
      <c r="DK8" s="293"/>
      <c r="DL8" s="293"/>
      <c r="DM8" s="293"/>
      <c r="DN8" s="293"/>
      <c r="DO8" s="293"/>
      <c r="DP8" s="293"/>
      <c r="DQ8" s="293"/>
      <c r="DR8" s="293"/>
      <c r="DS8" s="293"/>
      <c r="DT8" s="293"/>
      <c r="DU8" s="293"/>
      <c r="DV8" s="293"/>
      <c r="DW8" s="293"/>
    </row>
    <row r="9" spans="1:143" s="292" customFormat="1" ht="13.5" x14ac:dyDescent="0.15">
      <c r="A9" s="423"/>
      <c r="B9" s="423"/>
      <c r="C9" s="423"/>
      <c r="D9" s="423"/>
      <c r="E9" s="423"/>
      <c r="F9" s="423"/>
      <c r="G9" s="423"/>
      <c r="H9" s="423"/>
      <c r="I9" s="423"/>
      <c r="J9" s="423"/>
      <c r="K9" s="423"/>
      <c r="L9" s="423"/>
      <c r="M9" s="423"/>
      <c r="N9" s="423"/>
      <c r="O9" s="423"/>
      <c r="P9" s="423"/>
      <c r="Q9" s="423"/>
      <c r="R9" s="423"/>
      <c r="S9" s="423"/>
      <c r="T9" s="423"/>
      <c r="U9" s="423"/>
      <c r="V9" s="423"/>
      <c r="W9" s="423"/>
      <c r="X9" s="423"/>
      <c r="Y9" s="423"/>
      <c r="Z9" s="423"/>
      <c r="AA9" s="423"/>
      <c r="AB9" s="423"/>
      <c r="AC9" s="423"/>
      <c r="AD9" s="423"/>
      <c r="AE9" s="423"/>
      <c r="AF9" s="423"/>
      <c r="AG9" s="423"/>
      <c r="AH9" s="423"/>
      <c r="AI9" s="423"/>
      <c r="AJ9" s="423"/>
      <c r="AK9" s="423"/>
      <c r="AL9" s="423"/>
      <c r="AM9" s="423"/>
      <c r="AN9" s="423"/>
      <c r="AO9" s="423"/>
      <c r="AP9" s="423"/>
      <c r="AQ9" s="423"/>
      <c r="AR9" s="423"/>
      <c r="AS9" s="423"/>
      <c r="AT9" s="423"/>
      <c r="AU9" s="423"/>
      <c r="AV9" s="423"/>
      <c r="AW9" s="423"/>
      <c r="AX9" s="423"/>
      <c r="AY9" s="423"/>
      <c r="AZ9" s="423"/>
      <c r="BA9" s="423"/>
      <c r="BB9" s="423"/>
      <c r="BC9" s="423"/>
      <c r="BD9" s="423"/>
      <c r="BE9" s="423"/>
      <c r="BF9" s="423"/>
      <c r="BG9" s="423"/>
      <c r="BH9" s="423"/>
      <c r="BI9" s="423"/>
      <c r="BJ9" s="423"/>
      <c r="BK9" s="423"/>
      <c r="BL9" s="423"/>
      <c r="BM9" s="423"/>
      <c r="BN9" s="423"/>
      <c r="BO9" s="423"/>
      <c r="BP9" s="423"/>
      <c r="BQ9" s="423"/>
      <c r="BR9" s="423"/>
      <c r="BS9" s="423"/>
      <c r="BT9" s="423"/>
      <c r="BU9" s="423"/>
      <c r="BV9" s="423"/>
      <c r="BW9" s="423"/>
      <c r="BX9" s="423"/>
      <c r="BY9" s="423"/>
      <c r="BZ9" s="423"/>
      <c r="CA9" s="423"/>
      <c r="CB9" s="423"/>
      <c r="CC9" s="423"/>
      <c r="CD9" s="423"/>
      <c r="CE9" s="423"/>
      <c r="CF9" s="423"/>
      <c r="CG9" s="423"/>
      <c r="CH9" s="423"/>
      <c r="CI9" s="423"/>
      <c r="CJ9" s="423"/>
      <c r="CK9" s="423"/>
      <c r="CL9" s="423"/>
      <c r="CM9" s="423"/>
      <c r="CN9" s="423"/>
      <c r="CO9" s="423"/>
      <c r="CP9" s="423"/>
      <c r="CQ9" s="423"/>
      <c r="CR9" s="423"/>
      <c r="CS9" s="423"/>
      <c r="CT9" s="423"/>
      <c r="CU9" s="423"/>
      <c r="CV9" s="423"/>
      <c r="CW9" s="423"/>
      <c r="CX9" s="423"/>
      <c r="CY9" s="423"/>
      <c r="CZ9" s="423"/>
      <c r="DA9" s="423"/>
      <c r="DB9" s="423"/>
      <c r="DC9" s="423"/>
      <c r="DD9" s="423"/>
      <c r="DE9" s="423"/>
      <c r="DF9" s="293"/>
      <c r="DG9" s="293"/>
      <c r="DH9" s="293"/>
      <c r="DI9" s="293"/>
      <c r="DJ9" s="293"/>
      <c r="DK9" s="293"/>
      <c r="DL9" s="293"/>
      <c r="DM9" s="293"/>
      <c r="DN9" s="293"/>
      <c r="DO9" s="293"/>
      <c r="DP9" s="293"/>
      <c r="DQ9" s="293"/>
      <c r="DR9" s="293"/>
      <c r="DS9" s="293"/>
      <c r="DT9" s="293"/>
      <c r="DU9" s="293"/>
      <c r="DV9" s="293"/>
      <c r="DW9" s="293"/>
    </row>
    <row r="10" spans="1:143" s="292" customFormat="1" ht="13.5" x14ac:dyDescent="0.15">
      <c r="A10" s="423"/>
      <c r="B10" s="423"/>
      <c r="C10" s="423"/>
      <c r="D10" s="423"/>
      <c r="E10" s="423"/>
      <c r="F10" s="423"/>
      <c r="G10" s="423"/>
      <c r="H10" s="423"/>
      <c r="I10" s="423"/>
      <c r="J10" s="423"/>
      <c r="K10" s="423"/>
      <c r="L10" s="423"/>
      <c r="M10" s="423"/>
      <c r="N10" s="423"/>
      <c r="O10" s="423"/>
      <c r="P10" s="423"/>
      <c r="Q10" s="423"/>
      <c r="R10" s="423"/>
      <c r="S10" s="423"/>
      <c r="T10" s="423"/>
      <c r="U10" s="423"/>
      <c r="V10" s="423"/>
      <c r="W10" s="423"/>
      <c r="X10" s="423"/>
      <c r="Y10" s="423"/>
      <c r="Z10" s="423"/>
      <c r="AA10" s="423"/>
      <c r="AB10" s="423"/>
      <c r="AC10" s="423"/>
      <c r="AD10" s="423"/>
      <c r="AE10" s="423"/>
      <c r="AF10" s="423"/>
      <c r="AG10" s="423"/>
      <c r="AH10" s="423"/>
      <c r="AI10" s="423"/>
      <c r="AJ10" s="423"/>
      <c r="AK10" s="423"/>
      <c r="AL10" s="423"/>
      <c r="AM10" s="423"/>
      <c r="AN10" s="423"/>
      <c r="AO10" s="423"/>
      <c r="AP10" s="423"/>
      <c r="AQ10" s="423"/>
      <c r="AR10" s="423"/>
      <c r="AS10" s="423"/>
      <c r="AT10" s="423"/>
      <c r="AU10" s="423"/>
      <c r="AV10" s="423"/>
      <c r="AW10" s="423"/>
      <c r="AX10" s="423"/>
      <c r="AY10" s="423"/>
      <c r="AZ10" s="423"/>
      <c r="BA10" s="423"/>
      <c r="BB10" s="423"/>
      <c r="BC10" s="423"/>
      <c r="BD10" s="423"/>
      <c r="BE10" s="423"/>
      <c r="BF10" s="423"/>
      <c r="BG10" s="423"/>
      <c r="BH10" s="423"/>
      <c r="BI10" s="423"/>
      <c r="BJ10" s="423"/>
      <c r="BK10" s="423"/>
      <c r="BL10" s="423"/>
      <c r="BM10" s="423"/>
      <c r="BN10" s="423"/>
      <c r="BO10" s="423"/>
      <c r="BP10" s="423"/>
      <c r="BQ10" s="423"/>
      <c r="BR10" s="423"/>
      <c r="BS10" s="423"/>
      <c r="BT10" s="423"/>
      <c r="BU10" s="423"/>
      <c r="BV10" s="423"/>
      <c r="BW10" s="423"/>
      <c r="BX10" s="423"/>
      <c r="BY10" s="423"/>
      <c r="BZ10" s="423"/>
      <c r="CA10" s="423"/>
      <c r="CB10" s="423"/>
      <c r="CC10" s="423"/>
      <c r="CD10" s="423"/>
      <c r="CE10" s="423"/>
      <c r="CF10" s="423"/>
      <c r="CG10" s="423"/>
      <c r="CH10" s="423"/>
      <c r="CI10" s="423"/>
      <c r="CJ10" s="423"/>
      <c r="CK10" s="423"/>
      <c r="CL10" s="423"/>
      <c r="CM10" s="423"/>
      <c r="CN10" s="423"/>
      <c r="CO10" s="423"/>
      <c r="CP10" s="423"/>
      <c r="CQ10" s="423"/>
      <c r="CR10" s="423"/>
      <c r="CS10" s="423"/>
      <c r="CT10" s="423"/>
      <c r="CU10" s="423"/>
      <c r="CV10" s="423"/>
      <c r="CW10" s="423"/>
      <c r="CX10" s="423"/>
      <c r="CY10" s="423"/>
      <c r="CZ10" s="423"/>
      <c r="DA10" s="423"/>
      <c r="DB10" s="423"/>
      <c r="DC10" s="423"/>
      <c r="DD10" s="423"/>
      <c r="DE10" s="423"/>
      <c r="DF10" s="293"/>
      <c r="DG10" s="293"/>
      <c r="DH10" s="293"/>
      <c r="DI10" s="293"/>
      <c r="DJ10" s="293"/>
      <c r="DK10" s="293"/>
      <c r="DL10" s="293"/>
      <c r="DM10" s="293"/>
      <c r="DN10" s="293"/>
      <c r="DO10" s="293"/>
      <c r="DP10" s="293"/>
      <c r="DQ10" s="293"/>
      <c r="DR10" s="293"/>
      <c r="DS10" s="293"/>
      <c r="DT10" s="293"/>
      <c r="DU10" s="293"/>
      <c r="DV10" s="293"/>
      <c r="DW10" s="293"/>
      <c r="EM10" s="292" t="s">
        <v>617</v>
      </c>
    </row>
    <row r="11" spans="1:143" s="292" customFormat="1" ht="13.5" x14ac:dyDescent="0.15">
      <c r="A11" s="423"/>
      <c r="B11" s="423"/>
      <c r="C11" s="423"/>
      <c r="D11" s="423"/>
      <c r="E11" s="423"/>
      <c r="F11" s="423"/>
      <c r="G11" s="423"/>
      <c r="H11" s="423"/>
      <c r="I11" s="423"/>
      <c r="J11" s="423"/>
      <c r="K11" s="423"/>
      <c r="L11" s="423"/>
      <c r="M11" s="423"/>
      <c r="N11" s="423"/>
      <c r="O11" s="423"/>
      <c r="P11" s="423"/>
      <c r="Q11" s="423"/>
      <c r="R11" s="423"/>
      <c r="S11" s="423"/>
      <c r="T11" s="423"/>
      <c r="U11" s="423"/>
      <c r="V11" s="423"/>
      <c r="W11" s="423"/>
      <c r="X11" s="423"/>
      <c r="Y11" s="423"/>
      <c r="Z11" s="423"/>
      <c r="AA11" s="423"/>
      <c r="AB11" s="423"/>
      <c r="AC11" s="423"/>
      <c r="AD11" s="423"/>
      <c r="AE11" s="423"/>
      <c r="AF11" s="423"/>
      <c r="AG11" s="423"/>
      <c r="AH11" s="423"/>
      <c r="AI11" s="423"/>
      <c r="AJ11" s="423"/>
      <c r="AK11" s="423"/>
      <c r="AL11" s="423"/>
      <c r="AM11" s="423"/>
      <c r="AN11" s="423"/>
      <c r="AO11" s="423"/>
      <c r="AP11" s="423"/>
      <c r="AQ11" s="423"/>
      <c r="AR11" s="423"/>
      <c r="AS11" s="423"/>
      <c r="AT11" s="423"/>
      <c r="AU11" s="423"/>
      <c r="AV11" s="423"/>
      <c r="AW11" s="423"/>
      <c r="AX11" s="423"/>
      <c r="AY11" s="423"/>
      <c r="AZ11" s="423"/>
      <c r="BA11" s="423"/>
      <c r="BB11" s="423"/>
      <c r="BC11" s="423"/>
      <c r="BD11" s="423"/>
      <c r="BE11" s="423"/>
      <c r="BF11" s="423"/>
      <c r="BG11" s="423"/>
      <c r="BH11" s="423"/>
      <c r="BI11" s="423"/>
      <c r="BJ11" s="423"/>
      <c r="BK11" s="423"/>
      <c r="BL11" s="423"/>
      <c r="BM11" s="423"/>
      <c r="BN11" s="423"/>
      <c r="BO11" s="423"/>
      <c r="BP11" s="423"/>
      <c r="BQ11" s="423"/>
      <c r="BR11" s="423"/>
      <c r="BS11" s="423"/>
      <c r="BT11" s="423"/>
      <c r="BU11" s="423"/>
      <c r="BV11" s="423"/>
      <c r="BW11" s="423"/>
      <c r="BX11" s="423"/>
      <c r="BY11" s="423"/>
      <c r="BZ11" s="423"/>
      <c r="CA11" s="423"/>
      <c r="CB11" s="423"/>
      <c r="CC11" s="423"/>
      <c r="CD11" s="423"/>
      <c r="CE11" s="423"/>
      <c r="CF11" s="423"/>
      <c r="CG11" s="423"/>
      <c r="CH11" s="423"/>
      <c r="CI11" s="423"/>
      <c r="CJ11" s="423"/>
      <c r="CK11" s="423"/>
      <c r="CL11" s="423"/>
      <c r="CM11" s="423"/>
      <c r="CN11" s="423"/>
      <c r="CO11" s="423"/>
      <c r="CP11" s="423"/>
      <c r="CQ11" s="423"/>
      <c r="CR11" s="423"/>
      <c r="CS11" s="423"/>
      <c r="CT11" s="423"/>
      <c r="CU11" s="423"/>
      <c r="CV11" s="423"/>
      <c r="CW11" s="423"/>
      <c r="CX11" s="423"/>
      <c r="CY11" s="423"/>
      <c r="CZ11" s="423"/>
      <c r="DA11" s="423"/>
      <c r="DB11" s="423"/>
      <c r="DC11" s="423"/>
      <c r="DD11" s="423"/>
      <c r="DE11" s="423"/>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5" x14ac:dyDescent="0.15">
      <c r="A12" s="423"/>
      <c r="B12" s="423"/>
      <c r="C12" s="423"/>
      <c r="D12" s="423"/>
      <c r="E12" s="423"/>
      <c r="F12" s="423"/>
      <c r="G12" s="423"/>
      <c r="H12" s="423"/>
      <c r="I12" s="423"/>
      <c r="J12" s="423"/>
      <c r="K12" s="423"/>
      <c r="L12" s="423"/>
      <c r="M12" s="423"/>
      <c r="N12" s="423"/>
      <c r="O12" s="423"/>
      <c r="P12" s="423"/>
      <c r="Q12" s="423"/>
      <c r="R12" s="423"/>
      <c r="S12" s="423"/>
      <c r="T12" s="423"/>
      <c r="U12" s="423"/>
      <c r="V12" s="423"/>
      <c r="W12" s="423"/>
      <c r="X12" s="423"/>
      <c r="Y12" s="423"/>
      <c r="Z12" s="423"/>
      <c r="AA12" s="423"/>
      <c r="AB12" s="423"/>
      <c r="AC12" s="423"/>
      <c r="AD12" s="423"/>
      <c r="AE12" s="423"/>
      <c r="AF12" s="423"/>
      <c r="AG12" s="423"/>
      <c r="AH12" s="423"/>
      <c r="AI12" s="423"/>
      <c r="AJ12" s="423"/>
      <c r="AK12" s="423"/>
      <c r="AL12" s="423"/>
      <c r="AM12" s="423"/>
      <c r="AN12" s="423"/>
      <c r="AO12" s="423"/>
      <c r="AP12" s="423"/>
      <c r="AQ12" s="423"/>
      <c r="AR12" s="423"/>
      <c r="AS12" s="423"/>
      <c r="AT12" s="423"/>
      <c r="AU12" s="423"/>
      <c r="AV12" s="423"/>
      <c r="AW12" s="423"/>
      <c r="AX12" s="423"/>
      <c r="AY12" s="423"/>
      <c r="AZ12" s="423"/>
      <c r="BA12" s="423"/>
      <c r="BB12" s="423"/>
      <c r="BC12" s="423"/>
      <c r="BD12" s="423"/>
      <c r="BE12" s="423"/>
      <c r="BF12" s="423"/>
      <c r="BG12" s="423"/>
      <c r="BH12" s="423"/>
      <c r="BI12" s="423"/>
      <c r="BJ12" s="423"/>
      <c r="BK12" s="423"/>
      <c r="BL12" s="423"/>
      <c r="BM12" s="423"/>
      <c r="BN12" s="423"/>
      <c r="BO12" s="423"/>
      <c r="BP12" s="423"/>
      <c r="BQ12" s="423"/>
      <c r="BR12" s="423"/>
      <c r="BS12" s="423"/>
      <c r="BT12" s="423"/>
      <c r="BU12" s="423"/>
      <c r="BV12" s="423"/>
      <c r="BW12" s="423"/>
      <c r="BX12" s="423"/>
      <c r="BY12" s="423"/>
      <c r="BZ12" s="423"/>
      <c r="CA12" s="423"/>
      <c r="CB12" s="423"/>
      <c r="CC12" s="423"/>
      <c r="CD12" s="423"/>
      <c r="CE12" s="423"/>
      <c r="CF12" s="423"/>
      <c r="CG12" s="423"/>
      <c r="CH12" s="423"/>
      <c r="CI12" s="423"/>
      <c r="CJ12" s="423"/>
      <c r="CK12" s="423"/>
      <c r="CL12" s="423"/>
      <c r="CM12" s="423"/>
      <c r="CN12" s="423"/>
      <c r="CO12" s="423"/>
      <c r="CP12" s="423"/>
      <c r="CQ12" s="423"/>
      <c r="CR12" s="423"/>
      <c r="CS12" s="423"/>
      <c r="CT12" s="423"/>
      <c r="CU12" s="423"/>
      <c r="CV12" s="423"/>
      <c r="CW12" s="423"/>
      <c r="CX12" s="423"/>
      <c r="CY12" s="423"/>
      <c r="CZ12" s="423"/>
      <c r="DA12" s="423"/>
      <c r="DB12" s="423"/>
      <c r="DC12" s="423"/>
      <c r="DD12" s="423"/>
      <c r="DE12" s="423"/>
      <c r="DF12" s="293"/>
      <c r="DG12" s="293"/>
      <c r="DH12" s="293"/>
      <c r="DI12" s="293"/>
      <c r="DJ12" s="293"/>
      <c r="DK12" s="293"/>
      <c r="DL12" s="293"/>
      <c r="DM12" s="293"/>
      <c r="DN12" s="293"/>
      <c r="DO12" s="293"/>
      <c r="DP12" s="293"/>
      <c r="DQ12" s="293"/>
      <c r="DR12" s="293"/>
      <c r="DS12" s="293"/>
      <c r="DT12" s="293"/>
      <c r="DU12" s="293"/>
      <c r="DV12" s="293"/>
      <c r="DW12" s="293"/>
      <c r="EM12" s="292" t="s">
        <v>617</v>
      </c>
    </row>
    <row r="13" spans="1:143" s="292" customFormat="1" ht="13.5" x14ac:dyDescent="0.15">
      <c r="A13" s="423"/>
      <c r="B13" s="423"/>
      <c r="C13" s="423"/>
      <c r="D13" s="423"/>
      <c r="E13" s="423"/>
      <c r="F13" s="423"/>
      <c r="G13" s="423"/>
      <c r="H13" s="423"/>
      <c r="I13" s="423"/>
      <c r="J13" s="423"/>
      <c r="K13" s="423"/>
      <c r="L13" s="423"/>
      <c r="M13" s="423"/>
      <c r="N13" s="423"/>
      <c r="O13" s="423"/>
      <c r="P13" s="423"/>
      <c r="Q13" s="423"/>
      <c r="R13" s="423"/>
      <c r="S13" s="423"/>
      <c r="T13" s="423"/>
      <c r="U13" s="423"/>
      <c r="V13" s="423"/>
      <c r="W13" s="423"/>
      <c r="X13" s="423"/>
      <c r="Y13" s="423"/>
      <c r="Z13" s="423"/>
      <c r="AA13" s="423"/>
      <c r="AB13" s="423"/>
      <c r="AC13" s="423"/>
      <c r="AD13" s="423"/>
      <c r="AE13" s="423"/>
      <c r="AF13" s="423"/>
      <c r="AG13" s="423"/>
      <c r="AH13" s="423"/>
      <c r="AI13" s="423"/>
      <c r="AJ13" s="423"/>
      <c r="AK13" s="423"/>
      <c r="AL13" s="423"/>
      <c r="AM13" s="423"/>
      <c r="AN13" s="423"/>
      <c r="AO13" s="423"/>
      <c r="AP13" s="423"/>
      <c r="AQ13" s="423"/>
      <c r="AR13" s="423"/>
      <c r="AS13" s="423"/>
      <c r="AT13" s="423"/>
      <c r="AU13" s="423"/>
      <c r="AV13" s="423"/>
      <c r="AW13" s="423"/>
      <c r="AX13" s="423"/>
      <c r="AY13" s="423"/>
      <c r="AZ13" s="423"/>
      <c r="BA13" s="423"/>
      <c r="BB13" s="423"/>
      <c r="BC13" s="423"/>
      <c r="BD13" s="423"/>
      <c r="BE13" s="423"/>
      <c r="BF13" s="423"/>
      <c r="BG13" s="423"/>
      <c r="BH13" s="423"/>
      <c r="BI13" s="423"/>
      <c r="BJ13" s="423"/>
      <c r="BK13" s="423"/>
      <c r="BL13" s="423"/>
      <c r="BM13" s="423"/>
      <c r="BN13" s="423"/>
      <c r="BO13" s="423"/>
      <c r="BP13" s="423"/>
      <c r="BQ13" s="423"/>
      <c r="BR13" s="423"/>
      <c r="BS13" s="423"/>
      <c r="BT13" s="423"/>
      <c r="BU13" s="423"/>
      <c r="BV13" s="423"/>
      <c r="BW13" s="423"/>
      <c r="BX13" s="423"/>
      <c r="BY13" s="423"/>
      <c r="BZ13" s="423"/>
      <c r="CA13" s="423"/>
      <c r="CB13" s="423"/>
      <c r="CC13" s="423"/>
      <c r="CD13" s="423"/>
      <c r="CE13" s="423"/>
      <c r="CF13" s="423"/>
      <c r="CG13" s="423"/>
      <c r="CH13" s="423"/>
      <c r="CI13" s="423"/>
      <c r="CJ13" s="423"/>
      <c r="CK13" s="423"/>
      <c r="CL13" s="423"/>
      <c r="CM13" s="423"/>
      <c r="CN13" s="423"/>
      <c r="CO13" s="423"/>
      <c r="CP13" s="423"/>
      <c r="CQ13" s="423"/>
      <c r="CR13" s="423"/>
      <c r="CS13" s="423"/>
      <c r="CT13" s="423"/>
      <c r="CU13" s="423"/>
      <c r="CV13" s="423"/>
      <c r="CW13" s="423"/>
      <c r="CX13" s="423"/>
      <c r="CY13" s="423"/>
      <c r="CZ13" s="423"/>
      <c r="DA13" s="423"/>
      <c r="DB13" s="423"/>
      <c r="DC13" s="423"/>
      <c r="DD13" s="423"/>
      <c r="DE13" s="423"/>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5" x14ac:dyDescent="0.15">
      <c r="A14" s="423"/>
      <c r="B14" s="423"/>
      <c r="C14" s="423"/>
      <c r="D14" s="423"/>
      <c r="E14" s="423"/>
      <c r="F14" s="423"/>
      <c r="G14" s="423"/>
      <c r="H14" s="423"/>
      <c r="I14" s="423"/>
      <c r="J14" s="423"/>
      <c r="K14" s="423"/>
      <c r="L14" s="423"/>
      <c r="M14" s="423"/>
      <c r="N14" s="423"/>
      <c r="O14" s="423"/>
      <c r="P14" s="423"/>
      <c r="Q14" s="423"/>
      <c r="R14" s="423"/>
      <c r="S14" s="423"/>
      <c r="T14" s="423"/>
      <c r="U14" s="423"/>
      <c r="V14" s="423"/>
      <c r="W14" s="423"/>
      <c r="X14" s="423"/>
      <c r="Y14" s="423"/>
      <c r="Z14" s="423"/>
      <c r="AA14" s="423"/>
      <c r="AB14" s="423"/>
      <c r="AC14" s="423"/>
      <c r="AD14" s="423"/>
      <c r="AE14" s="423"/>
      <c r="AF14" s="423"/>
      <c r="AG14" s="423"/>
      <c r="AH14" s="423"/>
      <c r="AI14" s="423"/>
      <c r="AJ14" s="423"/>
      <c r="AK14" s="423"/>
      <c r="AL14" s="423"/>
      <c r="AM14" s="423"/>
      <c r="AN14" s="423"/>
      <c r="AO14" s="423"/>
      <c r="AP14" s="423"/>
      <c r="AQ14" s="423"/>
      <c r="AR14" s="423"/>
      <c r="AS14" s="423"/>
      <c r="AT14" s="423"/>
      <c r="AU14" s="423"/>
      <c r="AV14" s="423"/>
      <c r="AW14" s="423"/>
      <c r="AX14" s="423"/>
      <c r="AY14" s="423"/>
      <c r="AZ14" s="423"/>
      <c r="BA14" s="423"/>
      <c r="BB14" s="423"/>
      <c r="BC14" s="423"/>
      <c r="BD14" s="423"/>
      <c r="BE14" s="423"/>
      <c r="BF14" s="423"/>
      <c r="BG14" s="423"/>
      <c r="BH14" s="423"/>
      <c r="BI14" s="423"/>
      <c r="BJ14" s="423"/>
      <c r="BK14" s="423"/>
      <c r="BL14" s="423"/>
      <c r="BM14" s="423"/>
      <c r="BN14" s="423"/>
      <c r="BO14" s="423"/>
      <c r="BP14" s="423"/>
      <c r="BQ14" s="423"/>
      <c r="BR14" s="423"/>
      <c r="BS14" s="423"/>
      <c r="BT14" s="423"/>
      <c r="BU14" s="423"/>
      <c r="BV14" s="423"/>
      <c r="BW14" s="423"/>
      <c r="BX14" s="423"/>
      <c r="BY14" s="423"/>
      <c r="BZ14" s="423"/>
      <c r="CA14" s="423"/>
      <c r="CB14" s="423"/>
      <c r="CC14" s="423"/>
      <c r="CD14" s="423"/>
      <c r="CE14" s="423"/>
      <c r="CF14" s="423"/>
      <c r="CG14" s="423"/>
      <c r="CH14" s="423"/>
      <c r="CI14" s="423"/>
      <c r="CJ14" s="423"/>
      <c r="CK14" s="423"/>
      <c r="CL14" s="423"/>
      <c r="CM14" s="423"/>
      <c r="CN14" s="423"/>
      <c r="CO14" s="423"/>
      <c r="CP14" s="423"/>
      <c r="CQ14" s="423"/>
      <c r="CR14" s="423"/>
      <c r="CS14" s="423"/>
      <c r="CT14" s="423"/>
      <c r="CU14" s="423"/>
      <c r="CV14" s="423"/>
      <c r="CW14" s="423"/>
      <c r="CX14" s="423"/>
      <c r="CY14" s="423"/>
      <c r="CZ14" s="423"/>
      <c r="DA14" s="423"/>
      <c r="DB14" s="423"/>
      <c r="DC14" s="423"/>
      <c r="DD14" s="423"/>
      <c r="DE14" s="423"/>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5" x14ac:dyDescent="0.15">
      <c r="A15" s="388"/>
      <c r="B15" s="423"/>
      <c r="C15" s="423"/>
      <c r="D15" s="423"/>
      <c r="E15" s="423"/>
      <c r="F15" s="423"/>
      <c r="G15" s="423"/>
      <c r="H15" s="423"/>
      <c r="I15" s="423"/>
      <c r="J15" s="423"/>
      <c r="K15" s="423"/>
      <c r="L15" s="423"/>
      <c r="M15" s="423"/>
      <c r="N15" s="423"/>
      <c r="O15" s="423"/>
      <c r="P15" s="423"/>
      <c r="Q15" s="423"/>
      <c r="R15" s="423"/>
      <c r="S15" s="423"/>
      <c r="T15" s="423"/>
      <c r="U15" s="423"/>
      <c r="V15" s="423"/>
      <c r="W15" s="423"/>
      <c r="X15" s="423"/>
      <c r="Y15" s="423"/>
      <c r="Z15" s="423"/>
      <c r="AA15" s="423"/>
      <c r="AB15" s="423"/>
      <c r="AC15" s="423"/>
      <c r="AD15" s="423"/>
      <c r="AE15" s="423"/>
      <c r="AF15" s="423"/>
      <c r="AG15" s="423"/>
      <c r="AH15" s="423"/>
      <c r="AI15" s="423"/>
      <c r="AJ15" s="423"/>
      <c r="AK15" s="423"/>
      <c r="AL15" s="423"/>
      <c r="AM15" s="423"/>
      <c r="AN15" s="423"/>
      <c r="AO15" s="423"/>
      <c r="AP15" s="423"/>
      <c r="AQ15" s="423"/>
      <c r="AR15" s="423"/>
      <c r="AS15" s="423"/>
      <c r="AT15" s="423"/>
      <c r="AU15" s="423"/>
      <c r="AV15" s="423"/>
      <c r="AW15" s="423"/>
      <c r="AX15" s="423"/>
      <c r="AY15" s="423"/>
      <c r="AZ15" s="423"/>
      <c r="BA15" s="423"/>
      <c r="BB15" s="423"/>
      <c r="BC15" s="423"/>
      <c r="BD15" s="423"/>
      <c r="BE15" s="423"/>
      <c r="BF15" s="423"/>
      <c r="BG15" s="423"/>
      <c r="BH15" s="423"/>
      <c r="BI15" s="423"/>
      <c r="BJ15" s="423"/>
      <c r="BK15" s="423"/>
      <c r="BL15" s="423"/>
      <c r="BM15" s="423"/>
      <c r="BN15" s="423"/>
      <c r="BO15" s="423"/>
      <c r="BP15" s="423"/>
      <c r="BQ15" s="423"/>
      <c r="BR15" s="423"/>
      <c r="BS15" s="423"/>
      <c r="BT15" s="423"/>
      <c r="BU15" s="423"/>
      <c r="BV15" s="423"/>
      <c r="BW15" s="423"/>
      <c r="BX15" s="423"/>
      <c r="BY15" s="423"/>
      <c r="BZ15" s="423"/>
      <c r="CA15" s="423"/>
      <c r="CB15" s="423"/>
      <c r="CC15" s="423"/>
      <c r="CD15" s="423"/>
      <c r="CE15" s="423"/>
      <c r="CF15" s="423"/>
      <c r="CG15" s="423"/>
      <c r="CH15" s="423"/>
      <c r="CI15" s="423"/>
      <c r="CJ15" s="423"/>
      <c r="CK15" s="423"/>
      <c r="CL15" s="423"/>
      <c r="CM15" s="423"/>
      <c r="CN15" s="423"/>
      <c r="CO15" s="423"/>
      <c r="CP15" s="423"/>
      <c r="CQ15" s="423"/>
      <c r="CR15" s="423"/>
      <c r="CS15" s="423"/>
      <c r="CT15" s="423"/>
      <c r="CU15" s="423"/>
      <c r="CV15" s="423"/>
      <c r="CW15" s="423"/>
      <c r="CX15" s="423"/>
      <c r="CY15" s="423"/>
      <c r="CZ15" s="423"/>
      <c r="DA15" s="423"/>
      <c r="DB15" s="423"/>
      <c r="DC15" s="423"/>
      <c r="DD15" s="423"/>
      <c r="DE15" s="423"/>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5" x14ac:dyDescent="0.15">
      <c r="A16" s="388"/>
      <c r="B16" s="423"/>
      <c r="C16" s="423"/>
      <c r="D16" s="423"/>
      <c r="E16" s="423"/>
      <c r="F16" s="423"/>
      <c r="G16" s="423"/>
      <c r="H16" s="423"/>
      <c r="I16" s="423"/>
      <c r="J16" s="423"/>
      <c r="K16" s="423"/>
      <c r="L16" s="423"/>
      <c r="M16" s="423"/>
      <c r="N16" s="423"/>
      <c r="O16" s="423"/>
      <c r="P16" s="423"/>
      <c r="Q16" s="423"/>
      <c r="R16" s="423"/>
      <c r="S16" s="423"/>
      <c r="T16" s="423"/>
      <c r="U16" s="423"/>
      <c r="V16" s="423"/>
      <c r="W16" s="423"/>
      <c r="X16" s="423"/>
      <c r="Y16" s="423"/>
      <c r="Z16" s="423"/>
      <c r="AA16" s="423"/>
      <c r="AB16" s="423"/>
      <c r="AC16" s="423"/>
      <c r="AD16" s="423"/>
      <c r="AE16" s="423"/>
      <c r="AF16" s="423"/>
      <c r="AG16" s="423"/>
      <c r="AH16" s="423"/>
      <c r="AI16" s="423"/>
      <c r="AJ16" s="423"/>
      <c r="AK16" s="423"/>
      <c r="AL16" s="423"/>
      <c r="AM16" s="423"/>
      <c r="AN16" s="423"/>
      <c r="AO16" s="423"/>
      <c r="AP16" s="423"/>
      <c r="AQ16" s="423"/>
      <c r="AR16" s="423"/>
      <c r="AS16" s="423"/>
      <c r="AT16" s="423"/>
      <c r="AU16" s="423"/>
      <c r="AV16" s="423"/>
      <c r="AW16" s="423"/>
      <c r="AX16" s="423"/>
      <c r="AY16" s="423"/>
      <c r="AZ16" s="423"/>
      <c r="BA16" s="423"/>
      <c r="BB16" s="423"/>
      <c r="BC16" s="423"/>
      <c r="BD16" s="423"/>
      <c r="BE16" s="423"/>
      <c r="BF16" s="423"/>
      <c r="BG16" s="423"/>
      <c r="BH16" s="423"/>
      <c r="BI16" s="423"/>
      <c r="BJ16" s="423"/>
      <c r="BK16" s="423"/>
      <c r="BL16" s="423"/>
      <c r="BM16" s="423"/>
      <c r="BN16" s="423"/>
      <c r="BO16" s="423"/>
      <c r="BP16" s="423"/>
      <c r="BQ16" s="423"/>
      <c r="BR16" s="423"/>
      <c r="BS16" s="423"/>
      <c r="BT16" s="423"/>
      <c r="BU16" s="423"/>
      <c r="BV16" s="423"/>
      <c r="BW16" s="423"/>
      <c r="BX16" s="423"/>
      <c r="BY16" s="423"/>
      <c r="BZ16" s="423"/>
      <c r="CA16" s="423"/>
      <c r="CB16" s="423"/>
      <c r="CC16" s="423"/>
      <c r="CD16" s="423"/>
      <c r="CE16" s="423"/>
      <c r="CF16" s="423"/>
      <c r="CG16" s="423"/>
      <c r="CH16" s="423"/>
      <c r="CI16" s="423"/>
      <c r="CJ16" s="423"/>
      <c r="CK16" s="423"/>
      <c r="CL16" s="423"/>
      <c r="CM16" s="423"/>
      <c r="CN16" s="423"/>
      <c r="CO16" s="423"/>
      <c r="CP16" s="423"/>
      <c r="CQ16" s="423"/>
      <c r="CR16" s="423"/>
      <c r="CS16" s="423"/>
      <c r="CT16" s="423"/>
      <c r="CU16" s="423"/>
      <c r="CV16" s="423"/>
      <c r="CW16" s="423"/>
      <c r="CX16" s="423"/>
      <c r="CY16" s="423"/>
      <c r="CZ16" s="423"/>
      <c r="DA16" s="423"/>
      <c r="DB16" s="423"/>
      <c r="DC16" s="423"/>
      <c r="DD16" s="423"/>
      <c r="DE16" s="423"/>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5" x14ac:dyDescent="0.15">
      <c r="A17" s="388"/>
      <c r="B17" s="423"/>
      <c r="C17" s="423"/>
      <c r="D17" s="423"/>
      <c r="E17" s="423"/>
      <c r="F17" s="423"/>
      <c r="G17" s="423"/>
      <c r="H17" s="423"/>
      <c r="I17" s="423"/>
      <c r="J17" s="423"/>
      <c r="K17" s="423"/>
      <c r="L17" s="423"/>
      <c r="M17" s="423"/>
      <c r="N17" s="423"/>
      <c r="O17" s="423"/>
      <c r="P17" s="423"/>
      <c r="Q17" s="423"/>
      <c r="R17" s="423"/>
      <c r="S17" s="423"/>
      <c r="T17" s="423"/>
      <c r="U17" s="423"/>
      <c r="V17" s="423"/>
      <c r="W17" s="423"/>
      <c r="X17" s="423"/>
      <c r="Y17" s="423"/>
      <c r="Z17" s="423"/>
      <c r="AA17" s="423"/>
      <c r="AB17" s="423"/>
      <c r="AC17" s="423"/>
      <c r="AD17" s="423"/>
      <c r="AE17" s="423"/>
      <c r="AF17" s="423"/>
      <c r="AG17" s="423"/>
      <c r="AH17" s="423"/>
      <c r="AI17" s="423"/>
      <c r="AJ17" s="423"/>
      <c r="AK17" s="423"/>
      <c r="AL17" s="423"/>
      <c r="AM17" s="423"/>
      <c r="AN17" s="423"/>
      <c r="AO17" s="423"/>
      <c r="AP17" s="423"/>
      <c r="AQ17" s="423"/>
      <c r="AR17" s="423"/>
      <c r="AS17" s="423"/>
      <c r="AT17" s="423"/>
      <c r="AU17" s="423"/>
      <c r="AV17" s="423"/>
      <c r="AW17" s="423"/>
      <c r="AX17" s="423"/>
      <c r="AY17" s="423"/>
      <c r="AZ17" s="423"/>
      <c r="BA17" s="423"/>
      <c r="BB17" s="423"/>
      <c r="BC17" s="423"/>
      <c r="BD17" s="423"/>
      <c r="BE17" s="423"/>
      <c r="BF17" s="423"/>
      <c r="BG17" s="423"/>
      <c r="BH17" s="423"/>
      <c r="BI17" s="423"/>
      <c r="BJ17" s="423"/>
      <c r="BK17" s="423"/>
      <c r="BL17" s="423"/>
      <c r="BM17" s="423"/>
      <c r="BN17" s="423"/>
      <c r="BO17" s="423"/>
      <c r="BP17" s="423"/>
      <c r="BQ17" s="423"/>
      <c r="BR17" s="423"/>
      <c r="BS17" s="423"/>
      <c r="BT17" s="423"/>
      <c r="BU17" s="423"/>
      <c r="BV17" s="423"/>
      <c r="BW17" s="423"/>
      <c r="BX17" s="423"/>
      <c r="BY17" s="423"/>
      <c r="BZ17" s="423"/>
      <c r="CA17" s="423"/>
      <c r="CB17" s="423"/>
      <c r="CC17" s="423"/>
      <c r="CD17" s="423"/>
      <c r="CE17" s="423"/>
      <c r="CF17" s="423"/>
      <c r="CG17" s="423"/>
      <c r="CH17" s="423"/>
      <c r="CI17" s="423"/>
      <c r="CJ17" s="423"/>
      <c r="CK17" s="423"/>
      <c r="CL17" s="423"/>
      <c r="CM17" s="423"/>
      <c r="CN17" s="423"/>
      <c r="CO17" s="423"/>
      <c r="CP17" s="423"/>
      <c r="CQ17" s="423"/>
      <c r="CR17" s="423"/>
      <c r="CS17" s="423"/>
      <c r="CT17" s="423"/>
      <c r="CU17" s="423"/>
      <c r="CV17" s="423"/>
      <c r="CW17" s="423"/>
      <c r="CX17" s="423"/>
      <c r="CY17" s="423"/>
      <c r="CZ17" s="423"/>
      <c r="DA17" s="423"/>
      <c r="DB17" s="423"/>
      <c r="DC17" s="423"/>
      <c r="DD17" s="423"/>
      <c r="DE17" s="423"/>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5" x14ac:dyDescent="0.15">
      <c r="A18" s="388"/>
      <c r="B18" s="423"/>
      <c r="C18" s="423"/>
      <c r="D18" s="423"/>
      <c r="E18" s="423"/>
      <c r="F18" s="423"/>
      <c r="G18" s="423"/>
      <c r="H18" s="423"/>
      <c r="I18" s="423"/>
      <c r="J18" s="423"/>
      <c r="K18" s="423"/>
      <c r="L18" s="423"/>
      <c r="M18" s="423"/>
      <c r="N18" s="423"/>
      <c r="O18" s="423"/>
      <c r="P18" s="423"/>
      <c r="Q18" s="423"/>
      <c r="R18" s="423"/>
      <c r="S18" s="423"/>
      <c r="T18" s="423"/>
      <c r="U18" s="423"/>
      <c r="V18" s="423"/>
      <c r="W18" s="423"/>
      <c r="X18" s="423"/>
      <c r="Y18" s="423"/>
      <c r="Z18" s="423"/>
      <c r="AA18" s="423"/>
      <c r="AB18" s="423"/>
      <c r="AC18" s="423"/>
      <c r="AD18" s="423"/>
      <c r="AE18" s="423"/>
      <c r="AF18" s="423"/>
      <c r="AG18" s="423"/>
      <c r="AH18" s="423"/>
      <c r="AI18" s="423"/>
      <c r="AJ18" s="423"/>
      <c r="AK18" s="423"/>
      <c r="AL18" s="423"/>
      <c r="AM18" s="423"/>
      <c r="AN18" s="423"/>
      <c r="AO18" s="423"/>
      <c r="AP18" s="423"/>
      <c r="AQ18" s="423"/>
      <c r="AR18" s="423"/>
      <c r="AS18" s="423"/>
      <c r="AT18" s="423"/>
      <c r="AU18" s="423"/>
      <c r="AV18" s="423"/>
      <c r="AW18" s="423"/>
      <c r="AX18" s="423"/>
      <c r="AY18" s="423"/>
      <c r="AZ18" s="423"/>
      <c r="BA18" s="423"/>
      <c r="BB18" s="423"/>
      <c r="BC18" s="423"/>
      <c r="BD18" s="423"/>
      <c r="BE18" s="423"/>
      <c r="BF18" s="423"/>
      <c r="BG18" s="423"/>
      <c r="BH18" s="423"/>
      <c r="BI18" s="423"/>
      <c r="BJ18" s="423"/>
      <c r="BK18" s="423"/>
      <c r="BL18" s="423"/>
      <c r="BM18" s="423"/>
      <c r="BN18" s="423"/>
      <c r="BO18" s="423"/>
      <c r="BP18" s="423"/>
      <c r="BQ18" s="423"/>
      <c r="BR18" s="423"/>
      <c r="BS18" s="423"/>
      <c r="BT18" s="423"/>
      <c r="BU18" s="423"/>
      <c r="BV18" s="423"/>
      <c r="BW18" s="423"/>
      <c r="BX18" s="423"/>
      <c r="BY18" s="423"/>
      <c r="BZ18" s="423"/>
      <c r="CA18" s="423"/>
      <c r="CB18" s="423"/>
      <c r="CC18" s="423"/>
      <c r="CD18" s="423"/>
      <c r="CE18" s="423"/>
      <c r="CF18" s="423"/>
      <c r="CG18" s="423"/>
      <c r="CH18" s="423"/>
      <c r="CI18" s="423"/>
      <c r="CJ18" s="423"/>
      <c r="CK18" s="423"/>
      <c r="CL18" s="423"/>
      <c r="CM18" s="423"/>
      <c r="CN18" s="423"/>
      <c r="CO18" s="423"/>
      <c r="CP18" s="423"/>
      <c r="CQ18" s="423"/>
      <c r="CR18" s="423"/>
      <c r="CS18" s="423"/>
      <c r="CT18" s="423"/>
      <c r="CU18" s="423"/>
      <c r="CV18" s="423"/>
      <c r="CW18" s="423"/>
      <c r="CX18" s="423"/>
      <c r="CY18" s="423"/>
      <c r="CZ18" s="423"/>
      <c r="DA18" s="423"/>
      <c r="DB18" s="423"/>
      <c r="DC18" s="423"/>
      <c r="DD18" s="423"/>
      <c r="DE18" s="423"/>
      <c r="DF18" s="293"/>
      <c r="DG18" s="293"/>
      <c r="DH18" s="293"/>
      <c r="DI18" s="293"/>
      <c r="DJ18" s="293"/>
      <c r="DK18" s="293"/>
      <c r="DL18" s="293"/>
      <c r="DM18" s="293"/>
      <c r="DN18" s="293"/>
      <c r="DO18" s="293"/>
      <c r="DP18" s="293"/>
      <c r="DQ18" s="293"/>
      <c r="DR18" s="293"/>
      <c r="DS18" s="293"/>
      <c r="DT18" s="293"/>
      <c r="DU18" s="293"/>
      <c r="DV18" s="293"/>
      <c r="DW18" s="293"/>
    </row>
    <row r="19" spans="1:351" ht="13.5" x14ac:dyDescent="0.15">
      <c r="DD19" s="388"/>
      <c r="DE19" s="388"/>
    </row>
    <row r="20" spans="1:351" ht="13.5" x14ac:dyDescent="0.15">
      <c r="DD20" s="388"/>
      <c r="DE20" s="388"/>
    </row>
    <row r="21" spans="1:351" ht="17.25" x14ac:dyDescent="0.15">
      <c r="B21" s="422"/>
      <c r="C21" s="418"/>
      <c r="D21" s="418"/>
      <c r="E21" s="418"/>
      <c r="F21" s="418"/>
      <c r="G21" s="418"/>
      <c r="H21" s="418"/>
      <c r="I21" s="418"/>
      <c r="J21" s="418"/>
      <c r="K21" s="418"/>
      <c r="L21" s="418"/>
      <c r="M21" s="418"/>
      <c r="N21" s="421"/>
      <c r="O21" s="418"/>
      <c r="P21" s="418"/>
      <c r="Q21" s="418"/>
      <c r="R21" s="418"/>
      <c r="S21" s="418"/>
      <c r="T21" s="418"/>
      <c r="U21" s="418"/>
      <c r="V21" s="418"/>
      <c r="W21" s="418"/>
      <c r="X21" s="418"/>
      <c r="Y21" s="418"/>
      <c r="Z21" s="418"/>
      <c r="AA21" s="418"/>
      <c r="AB21" s="418"/>
      <c r="AC21" s="418"/>
      <c r="AD21" s="418"/>
      <c r="AE21" s="418"/>
      <c r="AF21" s="418"/>
      <c r="AG21" s="418"/>
      <c r="AH21" s="418"/>
      <c r="AI21" s="418"/>
      <c r="AJ21" s="418"/>
      <c r="AK21" s="418"/>
      <c r="AL21" s="418"/>
      <c r="AM21" s="418"/>
      <c r="AN21" s="418"/>
      <c r="AO21" s="418"/>
      <c r="AP21" s="418"/>
      <c r="AQ21" s="418"/>
      <c r="AR21" s="418"/>
      <c r="AS21" s="418"/>
      <c r="AT21" s="421"/>
      <c r="AU21" s="418"/>
      <c r="AV21" s="418"/>
      <c r="AW21" s="418"/>
      <c r="AX21" s="418"/>
      <c r="AY21" s="418"/>
      <c r="AZ21" s="418"/>
      <c r="BA21" s="418"/>
      <c r="BB21" s="418"/>
      <c r="BC21" s="418"/>
      <c r="BD21" s="418"/>
      <c r="BE21" s="418"/>
      <c r="BF21" s="421"/>
      <c r="BG21" s="418"/>
      <c r="BH21" s="418"/>
      <c r="BI21" s="418"/>
      <c r="BJ21" s="418"/>
      <c r="BK21" s="418"/>
      <c r="BL21" s="418"/>
      <c r="BM21" s="418"/>
      <c r="BN21" s="418"/>
      <c r="BO21" s="418"/>
      <c r="BP21" s="418"/>
      <c r="BQ21" s="418"/>
      <c r="BR21" s="421"/>
      <c r="BS21" s="418"/>
      <c r="BT21" s="418"/>
      <c r="BU21" s="418"/>
      <c r="BV21" s="418"/>
      <c r="BW21" s="418"/>
      <c r="BX21" s="418"/>
      <c r="BY21" s="418"/>
      <c r="BZ21" s="418"/>
      <c r="CA21" s="418"/>
      <c r="CB21" s="418"/>
      <c r="CC21" s="418"/>
      <c r="CD21" s="421"/>
      <c r="CE21" s="418"/>
      <c r="CF21" s="418"/>
      <c r="CG21" s="418"/>
      <c r="CH21" s="418"/>
      <c r="CI21" s="418"/>
      <c r="CJ21" s="418"/>
      <c r="CK21" s="418"/>
      <c r="CL21" s="418"/>
      <c r="CM21" s="418"/>
      <c r="CN21" s="418"/>
      <c r="CO21" s="418"/>
      <c r="CP21" s="421"/>
      <c r="CQ21" s="418"/>
      <c r="CR21" s="418"/>
      <c r="CS21" s="418"/>
      <c r="CT21" s="418"/>
      <c r="CU21" s="418"/>
      <c r="CV21" s="418"/>
      <c r="CW21" s="418"/>
      <c r="CX21" s="418"/>
      <c r="CY21" s="418"/>
      <c r="CZ21" s="418"/>
      <c r="DA21" s="418"/>
      <c r="DB21" s="421"/>
      <c r="DC21" s="418"/>
      <c r="DD21" s="417"/>
      <c r="DE21" s="388"/>
      <c r="MM21" s="420"/>
    </row>
    <row r="22" spans="1:351" ht="17.25" x14ac:dyDescent="0.15">
      <c r="B22" s="389"/>
      <c r="MM22" s="420"/>
    </row>
    <row r="23" spans="1:351" ht="13.5" x14ac:dyDescent="0.15">
      <c r="B23" s="389"/>
    </row>
    <row r="24" spans="1:351" ht="13.5" x14ac:dyDescent="0.15">
      <c r="B24" s="389"/>
    </row>
    <row r="25" spans="1:351" ht="13.5" x14ac:dyDescent="0.15">
      <c r="B25" s="389"/>
    </row>
    <row r="26" spans="1:351" ht="13.5" x14ac:dyDescent="0.15">
      <c r="B26" s="389"/>
    </row>
    <row r="27" spans="1:351" ht="13.5" x14ac:dyDescent="0.15">
      <c r="B27" s="389"/>
    </row>
    <row r="28" spans="1:351" ht="13.5" x14ac:dyDescent="0.15">
      <c r="B28" s="389"/>
    </row>
    <row r="29" spans="1:351" ht="13.5" x14ac:dyDescent="0.15">
      <c r="B29" s="389"/>
    </row>
    <row r="30" spans="1:351" ht="13.5" x14ac:dyDescent="0.15">
      <c r="B30" s="389"/>
    </row>
    <row r="31" spans="1:351" ht="13.5" x14ac:dyDescent="0.15">
      <c r="B31" s="389"/>
    </row>
    <row r="32" spans="1:351" ht="13.5" x14ac:dyDescent="0.15">
      <c r="B32" s="389"/>
    </row>
    <row r="33" spans="2:109" ht="13.5" x14ac:dyDescent="0.15">
      <c r="B33" s="389"/>
    </row>
    <row r="34" spans="2:109" ht="13.5" x14ac:dyDescent="0.15">
      <c r="B34" s="389"/>
    </row>
    <row r="35" spans="2:109" ht="13.5" x14ac:dyDescent="0.15">
      <c r="B35" s="389"/>
    </row>
    <row r="36" spans="2:109" ht="13.5" x14ac:dyDescent="0.15">
      <c r="B36" s="389"/>
    </row>
    <row r="37" spans="2:109" ht="13.5" x14ac:dyDescent="0.15">
      <c r="B37" s="389"/>
    </row>
    <row r="38" spans="2:109" ht="13.5" x14ac:dyDescent="0.15">
      <c r="B38" s="389"/>
    </row>
    <row r="39" spans="2:109" ht="13.5" x14ac:dyDescent="0.15">
      <c r="B39" s="394"/>
      <c r="C39" s="393"/>
      <c r="D39" s="393"/>
      <c r="E39" s="393"/>
      <c r="F39" s="393"/>
      <c r="G39" s="393"/>
      <c r="H39" s="393"/>
      <c r="I39" s="393"/>
      <c r="J39" s="393"/>
      <c r="K39" s="393"/>
      <c r="L39" s="393"/>
      <c r="M39" s="393"/>
      <c r="N39" s="393"/>
      <c r="O39" s="393"/>
      <c r="P39" s="393"/>
      <c r="Q39" s="393"/>
      <c r="R39" s="393"/>
      <c r="S39" s="393"/>
      <c r="T39" s="393"/>
      <c r="U39" s="393"/>
      <c r="V39" s="393"/>
      <c r="W39" s="393"/>
      <c r="X39" s="393"/>
      <c r="Y39" s="393"/>
      <c r="Z39" s="393"/>
      <c r="AA39" s="393"/>
      <c r="AB39" s="393"/>
      <c r="AC39" s="393"/>
      <c r="AD39" s="393"/>
      <c r="AE39" s="393"/>
      <c r="AF39" s="393"/>
      <c r="AG39" s="393"/>
      <c r="AH39" s="393"/>
      <c r="AI39" s="393"/>
      <c r="AJ39" s="393"/>
      <c r="AK39" s="393"/>
      <c r="AL39" s="393"/>
      <c r="AM39" s="393"/>
      <c r="AN39" s="393"/>
      <c r="AO39" s="393"/>
      <c r="AP39" s="393"/>
      <c r="AQ39" s="393"/>
      <c r="AR39" s="393"/>
      <c r="AS39" s="393"/>
      <c r="AT39" s="393"/>
      <c r="AU39" s="393"/>
      <c r="AV39" s="393"/>
      <c r="AW39" s="393"/>
      <c r="AX39" s="393"/>
      <c r="AY39" s="393"/>
      <c r="AZ39" s="393"/>
      <c r="BA39" s="393"/>
      <c r="BB39" s="393"/>
      <c r="BC39" s="393"/>
      <c r="BD39" s="393"/>
      <c r="BE39" s="393"/>
      <c r="BF39" s="393"/>
      <c r="BG39" s="393"/>
      <c r="BH39" s="393"/>
      <c r="BI39" s="393"/>
      <c r="BJ39" s="393"/>
      <c r="BK39" s="393"/>
      <c r="BL39" s="393"/>
      <c r="BM39" s="393"/>
      <c r="BN39" s="393"/>
      <c r="BO39" s="393"/>
      <c r="BP39" s="393"/>
      <c r="BQ39" s="393"/>
      <c r="BR39" s="393"/>
      <c r="BS39" s="393"/>
      <c r="BT39" s="393"/>
      <c r="BU39" s="393"/>
      <c r="BV39" s="393"/>
      <c r="BW39" s="393"/>
      <c r="BX39" s="393"/>
      <c r="BY39" s="393"/>
      <c r="BZ39" s="393"/>
      <c r="CA39" s="393"/>
      <c r="CB39" s="393"/>
      <c r="CC39" s="393"/>
      <c r="CD39" s="393"/>
      <c r="CE39" s="393"/>
      <c r="CF39" s="393"/>
      <c r="CG39" s="393"/>
      <c r="CH39" s="393"/>
      <c r="CI39" s="393"/>
      <c r="CJ39" s="393"/>
      <c r="CK39" s="393"/>
      <c r="CL39" s="393"/>
      <c r="CM39" s="393"/>
      <c r="CN39" s="393"/>
      <c r="CO39" s="393"/>
      <c r="CP39" s="393"/>
      <c r="CQ39" s="393"/>
      <c r="CR39" s="393"/>
      <c r="CS39" s="393"/>
      <c r="CT39" s="393"/>
      <c r="CU39" s="393"/>
      <c r="CV39" s="393"/>
      <c r="CW39" s="393"/>
      <c r="CX39" s="393"/>
      <c r="CY39" s="393"/>
      <c r="CZ39" s="393"/>
      <c r="DA39" s="393"/>
      <c r="DB39" s="393"/>
      <c r="DC39" s="393"/>
      <c r="DD39" s="392"/>
    </row>
    <row r="40" spans="2:109" ht="13.5" x14ac:dyDescent="0.15">
      <c r="B40" s="409"/>
      <c r="DD40" s="409"/>
      <c r="DE40" s="388"/>
    </row>
    <row r="41" spans="2:109" ht="17.25" x14ac:dyDescent="0.15">
      <c r="B41" s="419" t="s">
        <v>616</v>
      </c>
      <c r="C41" s="418"/>
      <c r="D41" s="418"/>
      <c r="E41" s="418"/>
      <c r="F41" s="418"/>
      <c r="G41" s="418"/>
      <c r="H41" s="418"/>
      <c r="I41" s="418"/>
      <c r="J41" s="418"/>
      <c r="K41" s="418"/>
      <c r="L41" s="418"/>
      <c r="M41" s="418"/>
      <c r="N41" s="418"/>
      <c r="O41" s="418"/>
      <c r="P41" s="418"/>
      <c r="Q41" s="418"/>
      <c r="R41" s="418"/>
      <c r="S41" s="418"/>
      <c r="T41" s="418"/>
      <c r="U41" s="418"/>
      <c r="V41" s="418"/>
      <c r="W41" s="418"/>
      <c r="X41" s="418"/>
      <c r="Y41" s="418"/>
      <c r="Z41" s="418"/>
      <c r="AA41" s="418"/>
      <c r="AB41" s="418"/>
      <c r="AC41" s="418"/>
      <c r="AD41" s="418"/>
      <c r="AE41" s="418"/>
      <c r="AF41" s="418"/>
      <c r="AG41" s="418"/>
      <c r="AH41" s="418"/>
      <c r="AI41" s="418"/>
      <c r="AJ41" s="418"/>
      <c r="AK41" s="418"/>
      <c r="AL41" s="418"/>
      <c r="AM41" s="418"/>
      <c r="AN41" s="418"/>
      <c r="AO41" s="418"/>
      <c r="AP41" s="418"/>
      <c r="AQ41" s="418"/>
      <c r="AR41" s="418"/>
      <c r="AS41" s="418"/>
      <c r="AT41" s="418"/>
      <c r="AU41" s="418"/>
      <c r="AV41" s="418"/>
      <c r="AW41" s="418"/>
      <c r="AX41" s="418"/>
      <c r="AY41" s="418"/>
      <c r="AZ41" s="418"/>
      <c r="BA41" s="418"/>
      <c r="BB41" s="418"/>
      <c r="BC41" s="418"/>
      <c r="BD41" s="418"/>
      <c r="BE41" s="418"/>
      <c r="BF41" s="418"/>
      <c r="BG41" s="418"/>
      <c r="BH41" s="418"/>
      <c r="BI41" s="418"/>
      <c r="BJ41" s="418"/>
      <c r="BK41" s="418"/>
      <c r="BL41" s="418"/>
      <c r="BM41" s="418"/>
      <c r="BN41" s="418"/>
      <c r="BO41" s="418"/>
      <c r="BP41" s="418"/>
      <c r="BQ41" s="418"/>
      <c r="BR41" s="418"/>
      <c r="BS41" s="418"/>
      <c r="BT41" s="418"/>
      <c r="BU41" s="418"/>
      <c r="BV41" s="418"/>
      <c r="BW41" s="418"/>
      <c r="BX41" s="418"/>
      <c r="BY41" s="418"/>
      <c r="BZ41" s="418"/>
      <c r="CA41" s="418"/>
      <c r="CB41" s="418"/>
      <c r="CC41" s="418"/>
      <c r="CD41" s="418"/>
      <c r="CE41" s="418"/>
      <c r="CF41" s="418"/>
      <c r="CG41" s="418"/>
      <c r="CH41" s="418"/>
      <c r="CI41" s="418"/>
      <c r="CJ41" s="418"/>
      <c r="CK41" s="418"/>
      <c r="CL41" s="418"/>
      <c r="CM41" s="418"/>
      <c r="CN41" s="418"/>
      <c r="CO41" s="418"/>
      <c r="CP41" s="418"/>
      <c r="CQ41" s="418"/>
      <c r="CR41" s="418"/>
      <c r="CS41" s="418"/>
      <c r="CT41" s="418"/>
      <c r="CU41" s="418"/>
      <c r="CV41" s="418"/>
      <c r="CW41" s="418"/>
      <c r="CX41" s="418"/>
      <c r="CY41" s="418"/>
      <c r="CZ41" s="418"/>
      <c r="DA41" s="418"/>
      <c r="DB41" s="418"/>
      <c r="DC41" s="418"/>
      <c r="DD41" s="417"/>
    </row>
    <row r="42" spans="2:109" ht="13.5" x14ac:dyDescent="0.15">
      <c r="B42" s="389"/>
      <c r="G42" s="405"/>
      <c r="I42" s="404"/>
      <c r="J42" s="404"/>
      <c r="K42" s="404"/>
      <c r="AM42" s="405"/>
      <c r="AN42" s="405" t="s">
        <v>612</v>
      </c>
      <c r="AP42" s="404"/>
      <c r="AQ42" s="404"/>
      <c r="AR42" s="404"/>
      <c r="AY42" s="405"/>
      <c r="BA42" s="404"/>
      <c r="BB42" s="404"/>
      <c r="BC42" s="404"/>
      <c r="BK42" s="405"/>
      <c r="BM42" s="404"/>
      <c r="BN42" s="404"/>
      <c r="BO42" s="404"/>
      <c r="BW42" s="405"/>
      <c r="BY42" s="404"/>
      <c r="BZ42" s="404"/>
      <c r="CA42" s="404"/>
      <c r="CI42" s="405"/>
      <c r="CK42" s="404"/>
      <c r="CL42" s="404"/>
      <c r="CM42" s="404"/>
      <c r="CU42" s="405"/>
      <c r="CW42" s="404"/>
      <c r="CX42" s="404"/>
      <c r="CY42" s="404"/>
    </row>
    <row r="43" spans="2:109" ht="13.5" customHeight="1" x14ac:dyDescent="0.15">
      <c r="B43" s="389"/>
      <c r="AN43" s="1323" t="s">
        <v>615</v>
      </c>
      <c r="AO43" s="1324"/>
      <c r="AP43" s="1324"/>
      <c r="AQ43" s="1324"/>
      <c r="AR43" s="1324"/>
      <c r="AS43" s="1324"/>
      <c r="AT43" s="1324"/>
      <c r="AU43" s="1324"/>
      <c r="AV43" s="1324"/>
      <c r="AW43" s="1324"/>
      <c r="AX43" s="1324"/>
      <c r="AY43" s="1324"/>
      <c r="AZ43" s="1324"/>
      <c r="BA43" s="1324"/>
      <c r="BB43" s="1324"/>
      <c r="BC43" s="1324"/>
      <c r="BD43" s="1324"/>
      <c r="BE43" s="1324"/>
      <c r="BF43" s="1324"/>
      <c r="BG43" s="1324"/>
      <c r="BH43" s="1324"/>
      <c r="BI43" s="1324"/>
      <c r="BJ43" s="1324"/>
      <c r="BK43" s="1324"/>
      <c r="BL43" s="1324"/>
      <c r="BM43" s="1324"/>
      <c r="BN43" s="1324"/>
      <c r="BO43" s="1324"/>
      <c r="BP43" s="1324"/>
      <c r="BQ43" s="1324"/>
      <c r="BR43" s="1324"/>
      <c r="BS43" s="1324"/>
      <c r="BT43" s="1324"/>
      <c r="BU43" s="1324"/>
      <c r="BV43" s="1324"/>
      <c r="BW43" s="1324"/>
      <c r="BX43" s="1324"/>
      <c r="BY43" s="1324"/>
      <c r="BZ43" s="1324"/>
      <c r="CA43" s="1324"/>
      <c r="CB43" s="1324"/>
      <c r="CC43" s="1324"/>
      <c r="CD43" s="1324"/>
      <c r="CE43" s="1324"/>
      <c r="CF43" s="1324"/>
      <c r="CG43" s="1324"/>
      <c r="CH43" s="1324"/>
      <c r="CI43" s="1324"/>
      <c r="CJ43" s="1324"/>
      <c r="CK43" s="1324"/>
      <c r="CL43" s="1324"/>
      <c r="CM43" s="1324"/>
      <c r="CN43" s="1324"/>
      <c r="CO43" s="1324"/>
      <c r="CP43" s="1324"/>
      <c r="CQ43" s="1324"/>
      <c r="CR43" s="1324"/>
      <c r="CS43" s="1324"/>
      <c r="CT43" s="1324"/>
      <c r="CU43" s="1324"/>
      <c r="CV43" s="1324"/>
      <c r="CW43" s="1324"/>
      <c r="CX43" s="1324"/>
      <c r="CY43" s="1324"/>
      <c r="CZ43" s="1324"/>
      <c r="DA43" s="1324"/>
      <c r="DB43" s="1324"/>
      <c r="DC43" s="1325"/>
    </row>
    <row r="44" spans="2:109" ht="13.5" x14ac:dyDescent="0.15">
      <c r="B44" s="389"/>
      <c r="AN44" s="1326"/>
      <c r="AO44" s="1327"/>
      <c r="AP44" s="1327"/>
      <c r="AQ44" s="1327"/>
      <c r="AR44" s="1327"/>
      <c r="AS44" s="1327"/>
      <c r="AT44" s="1327"/>
      <c r="AU44" s="1327"/>
      <c r="AV44" s="1327"/>
      <c r="AW44" s="1327"/>
      <c r="AX44" s="1327"/>
      <c r="AY44" s="1327"/>
      <c r="AZ44" s="1327"/>
      <c r="BA44" s="1327"/>
      <c r="BB44" s="1327"/>
      <c r="BC44" s="1327"/>
      <c r="BD44" s="1327"/>
      <c r="BE44" s="1327"/>
      <c r="BF44" s="1327"/>
      <c r="BG44" s="1327"/>
      <c r="BH44" s="1327"/>
      <c r="BI44" s="1327"/>
      <c r="BJ44" s="1327"/>
      <c r="BK44" s="1327"/>
      <c r="BL44" s="1327"/>
      <c r="BM44" s="1327"/>
      <c r="BN44" s="1327"/>
      <c r="BO44" s="1327"/>
      <c r="BP44" s="1327"/>
      <c r="BQ44" s="1327"/>
      <c r="BR44" s="1327"/>
      <c r="BS44" s="1327"/>
      <c r="BT44" s="1327"/>
      <c r="BU44" s="1327"/>
      <c r="BV44" s="1327"/>
      <c r="BW44" s="1327"/>
      <c r="BX44" s="1327"/>
      <c r="BY44" s="1327"/>
      <c r="BZ44" s="1327"/>
      <c r="CA44" s="1327"/>
      <c r="CB44" s="1327"/>
      <c r="CC44" s="1327"/>
      <c r="CD44" s="1327"/>
      <c r="CE44" s="1327"/>
      <c r="CF44" s="1327"/>
      <c r="CG44" s="1327"/>
      <c r="CH44" s="1327"/>
      <c r="CI44" s="1327"/>
      <c r="CJ44" s="1327"/>
      <c r="CK44" s="1327"/>
      <c r="CL44" s="1327"/>
      <c r="CM44" s="1327"/>
      <c r="CN44" s="1327"/>
      <c r="CO44" s="1327"/>
      <c r="CP44" s="1327"/>
      <c r="CQ44" s="1327"/>
      <c r="CR44" s="1327"/>
      <c r="CS44" s="1327"/>
      <c r="CT44" s="1327"/>
      <c r="CU44" s="1327"/>
      <c r="CV44" s="1327"/>
      <c r="CW44" s="1327"/>
      <c r="CX44" s="1327"/>
      <c r="CY44" s="1327"/>
      <c r="CZ44" s="1327"/>
      <c r="DA44" s="1327"/>
      <c r="DB44" s="1327"/>
      <c r="DC44" s="1328"/>
    </row>
    <row r="45" spans="2:109" ht="13.5" x14ac:dyDescent="0.15">
      <c r="B45" s="389"/>
      <c r="AN45" s="1326"/>
      <c r="AO45" s="1327"/>
      <c r="AP45" s="1327"/>
      <c r="AQ45" s="1327"/>
      <c r="AR45" s="1327"/>
      <c r="AS45" s="1327"/>
      <c r="AT45" s="1327"/>
      <c r="AU45" s="1327"/>
      <c r="AV45" s="1327"/>
      <c r="AW45" s="1327"/>
      <c r="AX45" s="1327"/>
      <c r="AY45" s="1327"/>
      <c r="AZ45" s="1327"/>
      <c r="BA45" s="1327"/>
      <c r="BB45" s="1327"/>
      <c r="BC45" s="1327"/>
      <c r="BD45" s="1327"/>
      <c r="BE45" s="1327"/>
      <c r="BF45" s="1327"/>
      <c r="BG45" s="1327"/>
      <c r="BH45" s="1327"/>
      <c r="BI45" s="1327"/>
      <c r="BJ45" s="1327"/>
      <c r="BK45" s="1327"/>
      <c r="BL45" s="1327"/>
      <c r="BM45" s="1327"/>
      <c r="BN45" s="1327"/>
      <c r="BO45" s="1327"/>
      <c r="BP45" s="1327"/>
      <c r="BQ45" s="1327"/>
      <c r="BR45" s="1327"/>
      <c r="BS45" s="1327"/>
      <c r="BT45" s="1327"/>
      <c r="BU45" s="1327"/>
      <c r="BV45" s="1327"/>
      <c r="BW45" s="1327"/>
      <c r="BX45" s="1327"/>
      <c r="BY45" s="1327"/>
      <c r="BZ45" s="1327"/>
      <c r="CA45" s="1327"/>
      <c r="CB45" s="1327"/>
      <c r="CC45" s="1327"/>
      <c r="CD45" s="1327"/>
      <c r="CE45" s="1327"/>
      <c r="CF45" s="1327"/>
      <c r="CG45" s="1327"/>
      <c r="CH45" s="1327"/>
      <c r="CI45" s="1327"/>
      <c r="CJ45" s="1327"/>
      <c r="CK45" s="1327"/>
      <c r="CL45" s="1327"/>
      <c r="CM45" s="1327"/>
      <c r="CN45" s="1327"/>
      <c r="CO45" s="1327"/>
      <c r="CP45" s="1327"/>
      <c r="CQ45" s="1327"/>
      <c r="CR45" s="1327"/>
      <c r="CS45" s="1327"/>
      <c r="CT45" s="1327"/>
      <c r="CU45" s="1327"/>
      <c r="CV45" s="1327"/>
      <c r="CW45" s="1327"/>
      <c r="CX45" s="1327"/>
      <c r="CY45" s="1327"/>
      <c r="CZ45" s="1327"/>
      <c r="DA45" s="1327"/>
      <c r="DB45" s="1327"/>
      <c r="DC45" s="1328"/>
    </row>
    <row r="46" spans="2:109" ht="13.5" x14ac:dyDescent="0.15">
      <c r="B46" s="389"/>
      <c r="AN46" s="1326"/>
      <c r="AO46" s="1327"/>
      <c r="AP46" s="1327"/>
      <c r="AQ46" s="1327"/>
      <c r="AR46" s="1327"/>
      <c r="AS46" s="1327"/>
      <c r="AT46" s="1327"/>
      <c r="AU46" s="1327"/>
      <c r="AV46" s="1327"/>
      <c r="AW46" s="1327"/>
      <c r="AX46" s="1327"/>
      <c r="AY46" s="1327"/>
      <c r="AZ46" s="1327"/>
      <c r="BA46" s="1327"/>
      <c r="BB46" s="1327"/>
      <c r="BC46" s="1327"/>
      <c r="BD46" s="1327"/>
      <c r="BE46" s="1327"/>
      <c r="BF46" s="1327"/>
      <c r="BG46" s="1327"/>
      <c r="BH46" s="1327"/>
      <c r="BI46" s="1327"/>
      <c r="BJ46" s="1327"/>
      <c r="BK46" s="1327"/>
      <c r="BL46" s="1327"/>
      <c r="BM46" s="1327"/>
      <c r="BN46" s="1327"/>
      <c r="BO46" s="1327"/>
      <c r="BP46" s="1327"/>
      <c r="BQ46" s="1327"/>
      <c r="BR46" s="1327"/>
      <c r="BS46" s="1327"/>
      <c r="BT46" s="1327"/>
      <c r="BU46" s="1327"/>
      <c r="BV46" s="1327"/>
      <c r="BW46" s="1327"/>
      <c r="BX46" s="1327"/>
      <c r="BY46" s="1327"/>
      <c r="BZ46" s="1327"/>
      <c r="CA46" s="1327"/>
      <c r="CB46" s="1327"/>
      <c r="CC46" s="1327"/>
      <c r="CD46" s="1327"/>
      <c r="CE46" s="1327"/>
      <c r="CF46" s="1327"/>
      <c r="CG46" s="1327"/>
      <c r="CH46" s="1327"/>
      <c r="CI46" s="1327"/>
      <c r="CJ46" s="1327"/>
      <c r="CK46" s="1327"/>
      <c r="CL46" s="1327"/>
      <c r="CM46" s="1327"/>
      <c r="CN46" s="1327"/>
      <c r="CO46" s="1327"/>
      <c r="CP46" s="1327"/>
      <c r="CQ46" s="1327"/>
      <c r="CR46" s="1327"/>
      <c r="CS46" s="1327"/>
      <c r="CT46" s="1327"/>
      <c r="CU46" s="1327"/>
      <c r="CV46" s="1327"/>
      <c r="CW46" s="1327"/>
      <c r="CX46" s="1327"/>
      <c r="CY46" s="1327"/>
      <c r="CZ46" s="1327"/>
      <c r="DA46" s="1327"/>
      <c r="DB46" s="1327"/>
      <c r="DC46" s="1328"/>
    </row>
    <row r="47" spans="2:109" ht="13.5" x14ac:dyDescent="0.15">
      <c r="B47" s="389"/>
      <c r="AN47" s="1329"/>
      <c r="AO47" s="1330"/>
      <c r="AP47" s="1330"/>
      <c r="AQ47" s="1330"/>
      <c r="AR47" s="1330"/>
      <c r="AS47" s="1330"/>
      <c r="AT47" s="1330"/>
      <c r="AU47" s="1330"/>
      <c r="AV47" s="1330"/>
      <c r="AW47" s="1330"/>
      <c r="AX47" s="1330"/>
      <c r="AY47" s="1330"/>
      <c r="AZ47" s="1330"/>
      <c r="BA47" s="1330"/>
      <c r="BB47" s="1330"/>
      <c r="BC47" s="1330"/>
      <c r="BD47" s="1330"/>
      <c r="BE47" s="1330"/>
      <c r="BF47" s="1330"/>
      <c r="BG47" s="1330"/>
      <c r="BH47" s="1330"/>
      <c r="BI47" s="1330"/>
      <c r="BJ47" s="1330"/>
      <c r="BK47" s="1330"/>
      <c r="BL47" s="1330"/>
      <c r="BM47" s="1330"/>
      <c r="BN47" s="1330"/>
      <c r="BO47" s="1330"/>
      <c r="BP47" s="1330"/>
      <c r="BQ47" s="1330"/>
      <c r="BR47" s="1330"/>
      <c r="BS47" s="1330"/>
      <c r="BT47" s="1330"/>
      <c r="BU47" s="1330"/>
      <c r="BV47" s="1330"/>
      <c r="BW47" s="1330"/>
      <c r="BX47" s="1330"/>
      <c r="BY47" s="1330"/>
      <c r="BZ47" s="1330"/>
      <c r="CA47" s="1330"/>
      <c r="CB47" s="1330"/>
      <c r="CC47" s="1330"/>
      <c r="CD47" s="1330"/>
      <c r="CE47" s="1330"/>
      <c r="CF47" s="1330"/>
      <c r="CG47" s="1330"/>
      <c r="CH47" s="1330"/>
      <c r="CI47" s="1330"/>
      <c r="CJ47" s="1330"/>
      <c r="CK47" s="1330"/>
      <c r="CL47" s="1330"/>
      <c r="CM47" s="1330"/>
      <c r="CN47" s="1330"/>
      <c r="CO47" s="1330"/>
      <c r="CP47" s="1330"/>
      <c r="CQ47" s="1330"/>
      <c r="CR47" s="1330"/>
      <c r="CS47" s="1330"/>
      <c r="CT47" s="1330"/>
      <c r="CU47" s="1330"/>
      <c r="CV47" s="1330"/>
      <c r="CW47" s="1330"/>
      <c r="CX47" s="1330"/>
      <c r="CY47" s="1330"/>
      <c r="CZ47" s="1330"/>
      <c r="DA47" s="1330"/>
      <c r="DB47" s="1330"/>
      <c r="DC47" s="1331"/>
    </row>
    <row r="48" spans="2:109" ht="13.5" x14ac:dyDescent="0.15">
      <c r="B48" s="389"/>
      <c r="H48" s="396"/>
      <c r="I48" s="396"/>
      <c r="J48" s="396"/>
      <c r="AN48" s="396"/>
      <c r="AO48" s="396"/>
      <c r="AP48" s="396"/>
      <c r="AZ48" s="396"/>
      <c r="BA48" s="396"/>
      <c r="BB48" s="396"/>
      <c r="BL48" s="396"/>
      <c r="BM48" s="396"/>
      <c r="BN48" s="396"/>
      <c r="BX48" s="396"/>
      <c r="BY48" s="396"/>
      <c r="BZ48" s="396"/>
      <c r="CJ48" s="396"/>
      <c r="CK48" s="396"/>
      <c r="CL48" s="396"/>
      <c r="CV48" s="396"/>
      <c r="CW48" s="396"/>
      <c r="CX48" s="396"/>
    </row>
    <row r="49" spans="1:109" ht="13.5" x14ac:dyDescent="0.15">
      <c r="B49" s="389"/>
      <c r="AN49" s="388" t="s">
        <v>610</v>
      </c>
    </row>
    <row r="50" spans="1:109" ht="13.5" x14ac:dyDescent="0.15">
      <c r="B50" s="389"/>
      <c r="G50" s="1317"/>
      <c r="H50" s="1317"/>
      <c r="I50" s="1317"/>
      <c r="J50" s="1317"/>
      <c r="K50" s="398"/>
      <c r="L50" s="398"/>
      <c r="M50" s="397"/>
      <c r="N50" s="397"/>
      <c r="AN50" s="1319"/>
      <c r="AO50" s="1320"/>
      <c r="AP50" s="1320"/>
      <c r="AQ50" s="1320"/>
      <c r="AR50" s="1320"/>
      <c r="AS50" s="1320"/>
      <c r="AT50" s="1320"/>
      <c r="AU50" s="1320"/>
      <c r="AV50" s="1320"/>
      <c r="AW50" s="1320"/>
      <c r="AX50" s="1320"/>
      <c r="AY50" s="1320"/>
      <c r="AZ50" s="1320"/>
      <c r="BA50" s="1320"/>
      <c r="BB50" s="1320"/>
      <c r="BC50" s="1320"/>
      <c r="BD50" s="1320"/>
      <c r="BE50" s="1320"/>
      <c r="BF50" s="1320"/>
      <c r="BG50" s="1320"/>
      <c r="BH50" s="1320"/>
      <c r="BI50" s="1320"/>
      <c r="BJ50" s="1320"/>
      <c r="BK50" s="1320"/>
      <c r="BL50" s="1320"/>
      <c r="BM50" s="1320"/>
      <c r="BN50" s="1320"/>
      <c r="BO50" s="1321"/>
      <c r="BP50" s="1313" t="s">
        <v>562</v>
      </c>
      <c r="BQ50" s="1313"/>
      <c r="BR50" s="1313"/>
      <c r="BS50" s="1313"/>
      <c r="BT50" s="1313"/>
      <c r="BU50" s="1313"/>
      <c r="BV50" s="1313"/>
      <c r="BW50" s="1313"/>
      <c r="BX50" s="1313" t="s">
        <v>563</v>
      </c>
      <c r="BY50" s="1313"/>
      <c r="BZ50" s="1313"/>
      <c r="CA50" s="1313"/>
      <c r="CB50" s="1313"/>
      <c r="CC50" s="1313"/>
      <c r="CD50" s="1313"/>
      <c r="CE50" s="1313"/>
      <c r="CF50" s="1313" t="s">
        <v>564</v>
      </c>
      <c r="CG50" s="1313"/>
      <c r="CH50" s="1313"/>
      <c r="CI50" s="1313"/>
      <c r="CJ50" s="1313"/>
      <c r="CK50" s="1313"/>
      <c r="CL50" s="1313"/>
      <c r="CM50" s="1313"/>
      <c r="CN50" s="1313" t="s">
        <v>565</v>
      </c>
      <c r="CO50" s="1313"/>
      <c r="CP50" s="1313"/>
      <c r="CQ50" s="1313"/>
      <c r="CR50" s="1313"/>
      <c r="CS50" s="1313"/>
      <c r="CT50" s="1313"/>
      <c r="CU50" s="1313"/>
      <c r="CV50" s="1313" t="s">
        <v>566</v>
      </c>
      <c r="CW50" s="1313"/>
      <c r="CX50" s="1313"/>
      <c r="CY50" s="1313"/>
      <c r="CZ50" s="1313"/>
      <c r="DA50" s="1313"/>
      <c r="DB50" s="1313"/>
      <c r="DC50" s="1313"/>
    </row>
    <row r="51" spans="1:109" ht="13.5" customHeight="1" x14ac:dyDescent="0.15">
      <c r="B51" s="389"/>
      <c r="G51" s="1322"/>
      <c r="H51" s="1322"/>
      <c r="I51" s="1332"/>
      <c r="J51" s="1332"/>
      <c r="K51" s="1318"/>
      <c r="L51" s="1318"/>
      <c r="M51" s="1318"/>
      <c r="N51" s="1318"/>
      <c r="AM51" s="396"/>
      <c r="AN51" s="1314" t="s">
        <v>609</v>
      </c>
      <c r="AO51" s="1314"/>
      <c r="AP51" s="1314"/>
      <c r="AQ51" s="1314"/>
      <c r="AR51" s="1314"/>
      <c r="AS51" s="1314"/>
      <c r="AT51" s="1314"/>
      <c r="AU51" s="1314"/>
      <c r="AV51" s="1314"/>
      <c r="AW51" s="1314"/>
      <c r="AX51" s="1314"/>
      <c r="AY51" s="1314"/>
      <c r="AZ51" s="1314"/>
      <c r="BA51" s="1314"/>
      <c r="BB51" s="1314" t="s">
        <v>607</v>
      </c>
      <c r="BC51" s="1314"/>
      <c r="BD51" s="1314"/>
      <c r="BE51" s="1314"/>
      <c r="BF51" s="1314"/>
      <c r="BG51" s="1314"/>
      <c r="BH51" s="1314"/>
      <c r="BI51" s="1314"/>
      <c r="BJ51" s="1314"/>
      <c r="BK51" s="1314"/>
      <c r="BL51" s="1314"/>
      <c r="BM51" s="1314"/>
      <c r="BN51" s="1314"/>
      <c r="BO51" s="1314"/>
      <c r="BP51" s="1311">
        <v>24.8</v>
      </c>
      <c r="BQ51" s="1311"/>
      <c r="BR51" s="1311"/>
      <c r="BS51" s="1311"/>
      <c r="BT51" s="1311"/>
      <c r="BU51" s="1311"/>
      <c r="BV51" s="1311"/>
      <c r="BW51" s="1311"/>
      <c r="BX51" s="1311">
        <v>16.7</v>
      </c>
      <c r="BY51" s="1311"/>
      <c r="BZ51" s="1311"/>
      <c r="CA51" s="1311"/>
      <c r="CB51" s="1311"/>
      <c r="CC51" s="1311"/>
      <c r="CD51" s="1311"/>
      <c r="CE51" s="1311"/>
      <c r="CF51" s="1311">
        <v>12</v>
      </c>
      <c r="CG51" s="1311"/>
      <c r="CH51" s="1311"/>
      <c r="CI51" s="1311"/>
      <c r="CJ51" s="1311"/>
      <c r="CK51" s="1311"/>
      <c r="CL51" s="1311"/>
      <c r="CM51" s="1311"/>
      <c r="CN51" s="1311">
        <v>23.2</v>
      </c>
      <c r="CO51" s="1311"/>
      <c r="CP51" s="1311"/>
      <c r="CQ51" s="1311"/>
      <c r="CR51" s="1311"/>
      <c r="CS51" s="1311"/>
      <c r="CT51" s="1311"/>
      <c r="CU51" s="1311"/>
      <c r="CV51" s="1311">
        <v>36.9</v>
      </c>
      <c r="CW51" s="1311"/>
      <c r="CX51" s="1311"/>
      <c r="CY51" s="1311"/>
      <c r="CZ51" s="1311"/>
      <c r="DA51" s="1311"/>
      <c r="DB51" s="1311"/>
      <c r="DC51" s="1311"/>
    </row>
    <row r="52" spans="1:109" ht="13.5" x14ac:dyDescent="0.15">
      <c r="B52" s="389"/>
      <c r="G52" s="1322"/>
      <c r="H52" s="1322"/>
      <c r="I52" s="1332"/>
      <c r="J52" s="1332"/>
      <c r="K52" s="1318"/>
      <c r="L52" s="1318"/>
      <c r="M52" s="1318"/>
      <c r="N52" s="1318"/>
      <c r="AM52" s="396"/>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ht="13.5" x14ac:dyDescent="0.15">
      <c r="A53" s="404"/>
      <c r="B53" s="389"/>
      <c r="G53" s="1322"/>
      <c r="H53" s="1322"/>
      <c r="I53" s="1317"/>
      <c r="J53" s="1317"/>
      <c r="K53" s="1318"/>
      <c r="L53" s="1318"/>
      <c r="M53" s="1318"/>
      <c r="N53" s="1318"/>
      <c r="AM53" s="396"/>
      <c r="AN53" s="1314"/>
      <c r="AO53" s="1314"/>
      <c r="AP53" s="1314"/>
      <c r="AQ53" s="1314"/>
      <c r="AR53" s="1314"/>
      <c r="AS53" s="1314"/>
      <c r="AT53" s="1314"/>
      <c r="AU53" s="1314"/>
      <c r="AV53" s="1314"/>
      <c r="AW53" s="1314"/>
      <c r="AX53" s="1314"/>
      <c r="AY53" s="1314"/>
      <c r="AZ53" s="1314"/>
      <c r="BA53" s="1314"/>
      <c r="BB53" s="1314" t="s">
        <v>614</v>
      </c>
      <c r="BC53" s="1314"/>
      <c r="BD53" s="1314"/>
      <c r="BE53" s="1314"/>
      <c r="BF53" s="1314"/>
      <c r="BG53" s="1314"/>
      <c r="BH53" s="1314"/>
      <c r="BI53" s="1314"/>
      <c r="BJ53" s="1314"/>
      <c r="BK53" s="1314"/>
      <c r="BL53" s="1314"/>
      <c r="BM53" s="1314"/>
      <c r="BN53" s="1314"/>
      <c r="BO53" s="1314"/>
      <c r="BP53" s="1311">
        <v>62</v>
      </c>
      <c r="BQ53" s="1311"/>
      <c r="BR53" s="1311"/>
      <c r="BS53" s="1311"/>
      <c r="BT53" s="1311"/>
      <c r="BU53" s="1311"/>
      <c r="BV53" s="1311"/>
      <c r="BW53" s="1311"/>
      <c r="BX53" s="1311">
        <v>63.4</v>
      </c>
      <c r="BY53" s="1311"/>
      <c r="BZ53" s="1311"/>
      <c r="CA53" s="1311"/>
      <c r="CB53" s="1311"/>
      <c r="CC53" s="1311"/>
      <c r="CD53" s="1311"/>
      <c r="CE53" s="1311"/>
      <c r="CF53" s="1311">
        <v>66.5</v>
      </c>
      <c r="CG53" s="1311"/>
      <c r="CH53" s="1311"/>
      <c r="CI53" s="1311"/>
      <c r="CJ53" s="1311"/>
      <c r="CK53" s="1311"/>
      <c r="CL53" s="1311"/>
      <c r="CM53" s="1311"/>
      <c r="CN53" s="1311">
        <v>67.099999999999994</v>
      </c>
      <c r="CO53" s="1311"/>
      <c r="CP53" s="1311"/>
      <c r="CQ53" s="1311"/>
      <c r="CR53" s="1311"/>
      <c r="CS53" s="1311"/>
      <c r="CT53" s="1311"/>
      <c r="CU53" s="1311"/>
      <c r="CV53" s="1311">
        <v>67.7</v>
      </c>
      <c r="CW53" s="1311"/>
      <c r="CX53" s="1311"/>
      <c r="CY53" s="1311"/>
      <c r="CZ53" s="1311"/>
      <c r="DA53" s="1311"/>
      <c r="DB53" s="1311"/>
      <c r="DC53" s="1311"/>
    </row>
    <row r="54" spans="1:109" ht="13.5" x14ac:dyDescent="0.15">
      <c r="A54" s="404"/>
      <c r="B54" s="389"/>
      <c r="G54" s="1322"/>
      <c r="H54" s="1322"/>
      <c r="I54" s="1317"/>
      <c r="J54" s="1317"/>
      <c r="K54" s="1318"/>
      <c r="L54" s="1318"/>
      <c r="M54" s="1318"/>
      <c r="N54" s="1318"/>
      <c r="AM54" s="396"/>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ht="13.5" x14ac:dyDescent="0.15">
      <c r="A55" s="404"/>
      <c r="B55" s="389"/>
      <c r="G55" s="1317"/>
      <c r="H55" s="1317"/>
      <c r="I55" s="1317"/>
      <c r="J55" s="1317"/>
      <c r="K55" s="1318"/>
      <c r="L55" s="1318"/>
      <c r="M55" s="1318"/>
      <c r="N55" s="1318"/>
      <c r="AN55" s="1313" t="s">
        <v>608</v>
      </c>
      <c r="AO55" s="1313"/>
      <c r="AP55" s="1313"/>
      <c r="AQ55" s="1313"/>
      <c r="AR55" s="1313"/>
      <c r="AS55" s="1313"/>
      <c r="AT55" s="1313"/>
      <c r="AU55" s="1313"/>
      <c r="AV55" s="1313"/>
      <c r="AW55" s="1313"/>
      <c r="AX55" s="1313"/>
      <c r="AY55" s="1313"/>
      <c r="AZ55" s="1313"/>
      <c r="BA55" s="1313"/>
      <c r="BB55" s="1314" t="s">
        <v>607</v>
      </c>
      <c r="BC55" s="1314"/>
      <c r="BD55" s="1314"/>
      <c r="BE55" s="1314"/>
      <c r="BF55" s="1314"/>
      <c r="BG55" s="1314"/>
      <c r="BH55" s="1314"/>
      <c r="BI55" s="1314"/>
      <c r="BJ55" s="1314"/>
      <c r="BK55" s="1314"/>
      <c r="BL55" s="1314"/>
      <c r="BM55" s="1314"/>
      <c r="BN55" s="1314"/>
      <c r="BO55" s="1314"/>
      <c r="BP55" s="1311">
        <v>33.1</v>
      </c>
      <c r="BQ55" s="1311"/>
      <c r="BR55" s="1311"/>
      <c r="BS55" s="1311"/>
      <c r="BT55" s="1311"/>
      <c r="BU55" s="1311"/>
      <c r="BV55" s="1311"/>
      <c r="BW55" s="1311"/>
      <c r="BX55" s="1311">
        <v>31.3</v>
      </c>
      <c r="BY55" s="1311"/>
      <c r="BZ55" s="1311"/>
      <c r="CA55" s="1311"/>
      <c r="CB55" s="1311"/>
      <c r="CC55" s="1311"/>
      <c r="CD55" s="1311"/>
      <c r="CE55" s="1311"/>
      <c r="CF55" s="1311">
        <v>25.3</v>
      </c>
      <c r="CG55" s="1311"/>
      <c r="CH55" s="1311"/>
      <c r="CI55" s="1311"/>
      <c r="CJ55" s="1311"/>
      <c r="CK55" s="1311"/>
      <c r="CL55" s="1311"/>
      <c r="CM55" s="1311"/>
      <c r="CN55" s="1311">
        <v>25.5</v>
      </c>
      <c r="CO55" s="1311"/>
      <c r="CP55" s="1311"/>
      <c r="CQ55" s="1311"/>
      <c r="CR55" s="1311"/>
      <c r="CS55" s="1311"/>
      <c r="CT55" s="1311"/>
      <c r="CU55" s="1311"/>
      <c r="CV55" s="1311">
        <v>25.1</v>
      </c>
      <c r="CW55" s="1311"/>
      <c r="CX55" s="1311"/>
      <c r="CY55" s="1311"/>
      <c r="CZ55" s="1311"/>
      <c r="DA55" s="1311"/>
      <c r="DB55" s="1311"/>
      <c r="DC55" s="1311"/>
    </row>
    <row r="56" spans="1:109" ht="13.5" x14ac:dyDescent="0.15">
      <c r="A56" s="404"/>
      <c r="B56" s="389"/>
      <c r="G56" s="1317"/>
      <c r="H56" s="1317"/>
      <c r="I56" s="1317"/>
      <c r="J56" s="1317"/>
      <c r="K56" s="1318"/>
      <c r="L56" s="1318"/>
      <c r="M56" s="1318"/>
      <c r="N56" s="1318"/>
      <c r="AN56" s="1313"/>
      <c r="AO56" s="1313"/>
      <c r="AP56" s="1313"/>
      <c r="AQ56" s="1313"/>
      <c r="AR56" s="1313"/>
      <c r="AS56" s="1313"/>
      <c r="AT56" s="1313"/>
      <c r="AU56" s="1313"/>
      <c r="AV56" s="1313"/>
      <c r="AW56" s="1313"/>
      <c r="AX56" s="1313"/>
      <c r="AY56" s="1313"/>
      <c r="AZ56" s="1313"/>
      <c r="BA56" s="1313"/>
      <c r="BB56" s="1314"/>
      <c r="BC56" s="1314"/>
      <c r="BD56" s="1314"/>
      <c r="BE56" s="1314"/>
      <c r="BF56" s="1314"/>
      <c r="BG56" s="1314"/>
      <c r="BH56" s="1314"/>
      <c r="BI56" s="1314"/>
      <c r="BJ56" s="1314"/>
      <c r="BK56" s="1314"/>
      <c r="BL56" s="1314"/>
      <c r="BM56" s="1314"/>
      <c r="BN56" s="1314"/>
      <c r="BO56" s="1314"/>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4" customFormat="1" ht="13.5" x14ac:dyDescent="0.15">
      <c r="B57" s="410"/>
      <c r="G57" s="1317"/>
      <c r="H57" s="1317"/>
      <c r="I57" s="1315"/>
      <c r="J57" s="1315"/>
      <c r="K57" s="1318"/>
      <c r="L57" s="1318"/>
      <c r="M57" s="1318"/>
      <c r="N57" s="1318"/>
      <c r="AM57" s="388"/>
      <c r="AN57" s="1313"/>
      <c r="AO57" s="1313"/>
      <c r="AP57" s="1313"/>
      <c r="AQ57" s="1313"/>
      <c r="AR57" s="1313"/>
      <c r="AS57" s="1313"/>
      <c r="AT57" s="1313"/>
      <c r="AU57" s="1313"/>
      <c r="AV57" s="1313"/>
      <c r="AW57" s="1313"/>
      <c r="AX57" s="1313"/>
      <c r="AY57" s="1313"/>
      <c r="AZ57" s="1313"/>
      <c r="BA57" s="1313"/>
      <c r="BB57" s="1314" t="s">
        <v>614</v>
      </c>
      <c r="BC57" s="1314"/>
      <c r="BD57" s="1314"/>
      <c r="BE57" s="1314"/>
      <c r="BF57" s="1314"/>
      <c r="BG57" s="1314"/>
      <c r="BH57" s="1314"/>
      <c r="BI57" s="1314"/>
      <c r="BJ57" s="1314"/>
      <c r="BK57" s="1314"/>
      <c r="BL57" s="1314"/>
      <c r="BM57" s="1314"/>
      <c r="BN57" s="1314"/>
      <c r="BO57" s="1314"/>
      <c r="BP57" s="1311">
        <v>57.2</v>
      </c>
      <c r="BQ57" s="1311"/>
      <c r="BR57" s="1311"/>
      <c r="BS57" s="1311"/>
      <c r="BT57" s="1311"/>
      <c r="BU57" s="1311"/>
      <c r="BV57" s="1311"/>
      <c r="BW57" s="1311"/>
      <c r="BX57" s="1311">
        <v>58.5</v>
      </c>
      <c r="BY57" s="1311"/>
      <c r="BZ57" s="1311"/>
      <c r="CA57" s="1311"/>
      <c r="CB57" s="1311"/>
      <c r="CC57" s="1311"/>
      <c r="CD57" s="1311"/>
      <c r="CE57" s="1311"/>
      <c r="CF57" s="1311">
        <v>59.8</v>
      </c>
      <c r="CG57" s="1311"/>
      <c r="CH57" s="1311"/>
      <c r="CI57" s="1311"/>
      <c r="CJ57" s="1311"/>
      <c r="CK57" s="1311"/>
      <c r="CL57" s="1311"/>
      <c r="CM57" s="1311"/>
      <c r="CN57" s="1311">
        <v>61.1</v>
      </c>
      <c r="CO57" s="1311"/>
      <c r="CP57" s="1311"/>
      <c r="CQ57" s="1311"/>
      <c r="CR57" s="1311"/>
      <c r="CS57" s="1311"/>
      <c r="CT57" s="1311"/>
      <c r="CU57" s="1311"/>
      <c r="CV57" s="1311">
        <v>61</v>
      </c>
      <c r="CW57" s="1311"/>
      <c r="CX57" s="1311"/>
      <c r="CY57" s="1311"/>
      <c r="CZ57" s="1311"/>
      <c r="DA57" s="1311"/>
      <c r="DB57" s="1311"/>
      <c r="DC57" s="1311"/>
      <c r="DD57" s="415"/>
      <c r="DE57" s="410"/>
    </row>
    <row r="58" spans="1:109" s="404" customFormat="1" ht="13.5" x14ac:dyDescent="0.15">
      <c r="A58" s="388"/>
      <c r="B58" s="410"/>
      <c r="G58" s="1317"/>
      <c r="H58" s="1317"/>
      <c r="I58" s="1315"/>
      <c r="J58" s="1315"/>
      <c r="K58" s="1318"/>
      <c r="L58" s="1318"/>
      <c r="M58" s="1318"/>
      <c r="N58" s="1318"/>
      <c r="AM58" s="388"/>
      <c r="AN58" s="1313"/>
      <c r="AO58" s="1313"/>
      <c r="AP58" s="1313"/>
      <c r="AQ58" s="1313"/>
      <c r="AR58" s="1313"/>
      <c r="AS58" s="1313"/>
      <c r="AT58" s="1313"/>
      <c r="AU58" s="1313"/>
      <c r="AV58" s="1313"/>
      <c r="AW58" s="1313"/>
      <c r="AX58" s="1313"/>
      <c r="AY58" s="1313"/>
      <c r="AZ58" s="1313"/>
      <c r="BA58" s="1313"/>
      <c r="BB58" s="1314"/>
      <c r="BC58" s="1314"/>
      <c r="BD58" s="1314"/>
      <c r="BE58" s="1314"/>
      <c r="BF58" s="1314"/>
      <c r="BG58" s="1314"/>
      <c r="BH58" s="1314"/>
      <c r="BI58" s="1314"/>
      <c r="BJ58" s="1314"/>
      <c r="BK58" s="1314"/>
      <c r="BL58" s="1314"/>
      <c r="BM58" s="1314"/>
      <c r="BN58" s="1314"/>
      <c r="BO58" s="1314"/>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15"/>
      <c r="DE58" s="410"/>
    </row>
    <row r="59" spans="1:109" s="404" customFormat="1" ht="13.5" x14ac:dyDescent="0.15">
      <c r="A59" s="388"/>
      <c r="B59" s="410"/>
      <c r="K59" s="416"/>
      <c r="L59" s="416"/>
      <c r="M59" s="416"/>
      <c r="N59" s="416"/>
      <c r="AQ59" s="416"/>
      <c r="AR59" s="416"/>
      <c r="AS59" s="416"/>
      <c r="AT59" s="416"/>
      <c r="BC59" s="416"/>
      <c r="BD59" s="416"/>
      <c r="BE59" s="416"/>
      <c r="BF59" s="416"/>
      <c r="BO59" s="416"/>
      <c r="BP59" s="416"/>
      <c r="BQ59" s="416"/>
      <c r="BR59" s="416"/>
      <c r="CA59" s="416"/>
      <c r="CB59" s="416"/>
      <c r="CC59" s="416"/>
      <c r="CD59" s="416"/>
      <c r="CM59" s="416"/>
      <c r="CN59" s="416"/>
      <c r="CO59" s="416"/>
      <c r="CP59" s="416"/>
      <c r="CY59" s="416"/>
      <c r="CZ59" s="416"/>
      <c r="DA59" s="416"/>
      <c r="DB59" s="416"/>
      <c r="DC59" s="416"/>
      <c r="DD59" s="415"/>
      <c r="DE59" s="410"/>
    </row>
    <row r="60" spans="1:109" s="404" customFormat="1" ht="13.5" x14ac:dyDescent="0.15">
      <c r="A60" s="388"/>
      <c r="B60" s="410"/>
      <c r="K60" s="416"/>
      <c r="L60" s="416"/>
      <c r="M60" s="416"/>
      <c r="N60" s="416"/>
      <c r="AQ60" s="416"/>
      <c r="AR60" s="416"/>
      <c r="AS60" s="416"/>
      <c r="AT60" s="416"/>
      <c r="BC60" s="416"/>
      <c r="BD60" s="416"/>
      <c r="BE60" s="416"/>
      <c r="BF60" s="416"/>
      <c r="BO60" s="416"/>
      <c r="BP60" s="416"/>
      <c r="BQ60" s="416"/>
      <c r="BR60" s="416"/>
      <c r="CA60" s="416"/>
      <c r="CB60" s="416"/>
      <c r="CC60" s="416"/>
      <c r="CD60" s="416"/>
      <c r="CM60" s="416"/>
      <c r="CN60" s="416"/>
      <c r="CO60" s="416"/>
      <c r="CP60" s="416"/>
      <c r="CY60" s="416"/>
      <c r="CZ60" s="416"/>
      <c r="DA60" s="416"/>
      <c r="DB60" s="416"/>
      <c r="DC60" s="416"/>
      <c r="DD60" s="415"/>
      <c r="DE60" s="410"/>
    </row>
    <row r="61" spans="1:109" s="404" customFormat="1" ht="13.5" x14ac:dyDescent="0.15">
      <c r="A61" s="388"/>
      <c r="B61" s="414"/>
      <c r="C61" s="413"/>
      <c r="D61" s="413"/>
      <c r="E61" s="413"/>
      <c r="F61" s="413"/>
      <c r="G61" s="413"/>
      <c r="H61" s="413"/>
      <c r="I61" s="413"/>
      <c r="J61" s="413"/>
      <c r="K61" s="413"/>
      <c r="L61" s="413"/>
      <c r="M61" s="412"/>
      <c r="N61" s="412"/>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2"/>
      <c r="AT61" s="412"/>
      <c r="AU61" s="413"/>
      <c r="AV61" s="413"/>
      <c r="AW61" s="413"/>
      <c r="AX61" s="413"/>
      <c r="AY61" s="413"/>
      <c r="AZ61" s="413"/>
      <c r="BA61" s="413"/>
      <c r="BB61" s="413"/>
      <c r="BC61" s="413"/>
      <c r="BD61" s="413"/>
      <c r="BE61" s="412"/>
      <c r="BF61" s="412"/>
      <c r="BG61" s="413"/>
      <c r="BH61" s="413"/>
      <c r="BI61" s="413"/>
      <c r="BJ61" s="413"/>
      <c r="BK61" s="413"/>
      <c r="BL61" s="413"/>
      <c r="BM61" s="413"/>
      <c r="BN61" s="413"/>
      <c r="BO61" s="413"/>
      <c r="BP61" s="413"/>
      <c r="BQ61" s="412"/>
      <c r="BR61" s="412"/>
      <c r="BS61" s="413"/>
      <c r="BT61" s="413"/>
      <c r="BU61" s="413"/>
      <c r="BV61" s="413"/>
      <c r="BW61" s="413"/>
      <c r="BX61" s="413"/>
      <c r="BY61" s="413"/>
      <c r="BZ61" s="413"/>
      <c r="CA61" s="413"/>
      <c r="CB61" s="413"/>
      <c r="CC61" s="412"/>
      <c r="CD61" s="412"/>
      <c r="CE61" s="413"/>
      <c r="CF61" s="413"/>
      <c r="CG61" s="413"/>
      <c r="CH61" s="413"/>
      <c r="CI61" s="413"/>
      <c r="CJ61" s="413"/>
      <c r="CK61" s="413"/>
      <c r="CL61" s="413"/>
      <c r="CM61" s="413"/>
      <c r="CN61" s="413"/>
      <c r="CO61" s="412"/>
      <c r="CP61" s="412"/>
      <c r="CQ61" s="413"/>
      <c r="CR61" s="413"/>
      <c r="CS61" s="413"/>
      <c r="CT61" s="413"/>
      <c r="CU61" s="413"/>
      <c r="CV61" s="413"/>
      <c r="CW61" s="413"/>
      <c r="CX61" s="413"/>
      <c r="CY61" s="413"/>
      <c r="CZ61" s="413"/>
      <c r="DA61" s="412"/>
      <c r="DB61" s="412"/>
      <c r="DC61" s="412"/>
      <c r="DD61" s="411"/>
      <c r="DE61" s="410"/>
    </row>
    <row r="62" spans="1:109" ht="13.5" x14ac:dyDescent="0.15">
      <c r="B62" s="409"/>
      <c r="C62" s="409"/>
      <c r="D62" s="409"/>
      <c r="E62" s="409"/>
      <c r="F62" s="409"/>
      <c r="G62" s="409"/>
      <c r="H62" s="409"/>
      <c r="I62" s="409"/>
      <c r="J62" s="409"/>
      <c r="K62" s="409"/>
      <c r="L62" s="409"/>
      <c r="M62" s="409"/>
      <c r="N62" s="409"/>
      <c r="O62" s="409"/>
      <c r="P62" s="409"/>
      <c r="Q62" s="409"/>
      <c r="R62" s="409"/>
      <c r="S62" s="409"/>
      <c r="T62" s="409"/>
      <c r="U62" s="409"/>
      <c r="V62" s="409"/>
      <c r="W62" s="409"/>
      <c r="X62" s="409"/>
      <c r="Y62" s="409"/>
      <c r="Z62" s="409"/>
      <c r="AA62" s="409"/>
      <c r="AB62" s="409"/>
      <c r="AC62" s="409"/>
      <c r="AD62" s="409"/>
      <c r="AE62" s="409"/>
      <c r="AF62" s="409"/>
      <c r="AG62" s="409"/>
      <c r="AH62" s="409"/>
      <c r="AI62" s="409"/>
      <c r="AJ62" s="409"/>
      <c r="AK62" s="409"/>
      <c r="AL62" s="409"/>
      <c r="AM62" s="409"/>
      <c r="AN62" s="409"/>
      <c r="AO62" s="409"/>
      <c r="AP62" s="409"/>
      <c r="AQ62" s="409"/>
      <c r="AR62" s="409"/>
      <c r="AS62" s="409"/>
      <c r="AT62" s="409"/>
      <c r="AU62" s="409"/>
      <c r="AV62" s="409"/>
      <c r="AW62" s="409"/>
      <c r="AX62" s="409"/>
      <c r="AY62" s="409"/>
      <c r="AZ62" s="409"/>
      <c r="BA62" s="409"/>
      <c r="BB62" s="409"/>
      <c r="BC62" s="409"/>
      <c r="BD62" s="409"/>
      <c r="BE62" s="409"/>
      <c r="BF62" s="409"/>
      <c r="BG62" s="409"/>
      <c r="BH62" s="409"/>
      <c r="BI62" s="409"/>
      <c r="BJ62" s="409"/>
      <c r="BK62" s="409"/>
      <c r="BL62" s="409"/>
      <c r="BM62" s="409"/>
      <c r="BN62" s="409"/>
      <c r="BO62" s="409"/>
      <c r="BP62" s="409"/>
      <c r="BQ62" s="409"/>
      <c r="BR62" s="409"/>
      <c r="BS62" s="409"/>
      <c r="BT62" s="409"/>
      <c r="BU62" s="409"/>
      <c r="BV62" s="409"/>
      <c r="BW62" s="409"/>
      <c r="BX62" s="409"/>
      <c r="BY62" s="409"/>
      <c r="BZ62" s="409"/>
      <c r="CA62" s="409"/>
      <c r="CB62" s="409"/>
      <c r="CC62" s="409"/>
      <c r="CD62" s="409"/>
      <c r="CE62" s="409"/>
      <c r="CF62" s="409"/>
      <c r="CG62" s="409"/>
      <c r="CH62" s="409"/>
      <c r="CI62" s="409"/>
      <c r="CJ62" s="409"/>
      <c r="CK62" s="409"/>
      <c r="CL62" s="409"/>
      <c r="CM62" s="409"/>
      <c r="CN62" s="409"/>
      <c r="CO62" s="409"/>
      <c r="CP62" s="409"/>
      <c r="CQ62" s="409"/>
      <c r="CR62" s="409"/>
      <c r="CS62" s="409"/>
      <c r="CT62" s="409"/>
      <c r="CU62" s="409"/>
      <c r="CV62" s="409"/>
      <c r="CW62" s="409"/>
      <c r="CX62" s="409"/>
      <c r="CY62" s="409"/>
      <c r="CZ62" s="409"/>
      <c r="DA62" s="409"/>
      <c r="DB62" s="409"/>
      <c r="DC62" s="409"/>
      <c r="DD62" s="409"/>
      <c r="DE62" s="388"/>
    </row>
    <row r="63" spans="1:109" ht="17.25" x14ac:dyDescent="0.15">
      <c r="B63" s="408" t="s">
        <v>613</v>
      </c>
    </row>
    <row r="64" spans="1:109" ht="13.5" x14ac:dyDescent="0.15">
      <c r="B64" s="389"/>
      <c r="G64" s="405"/>
      <c r="I64" s="407"/>
      <c r="J64" s="407"/>
      <c r="K64" s="407"/>
      <c r="L64" s="407"/>
      <c r="M64" s="407"/>
      <c r="N64" s="406"/>
      <c r="AM64" s="405"/>
      <c r="AN64" s="405" t="s">
        <v>612</v>
      </c>
      <c r="AP64" s="404"/>
      <c r="AQ64" s="404"/>
      <c r="AR64" s="404"/>
      <c r="AY64" s="405"/>
      <c r="BA64" s="404"/>
      <c r="BB64" s="404"/>
      <c r="BC64" s="404"/>
      <c r="BK64" s="405"/>
      <c r="BM64" s="404"/>
      <c r="BN64" s="404"/>
      <c r="BO64" s="404"/>
      <c r="BW64" s="405"/>
      <c r="BY64" s="404"/>
      <c r="BZ64" s="404"/>
      <c r="CA64" s="404"/>
      <c r="CI64" s="405"/>
      <c r="CK64" s="404"/>
      <c r="CL64" s="404"/>
      <c r="CM64" s="404"/>
      <c r="CU64" s="405"/>
      <c r="CW64" s="404"/>
      <c r="CX64" s="404"/>
      <c r="CY64" s="404"/>
    </row>
    <row r="65" spans="2:107" ht="13.5" x14ac:dyDescent="0.15">
      <c r="B65" s="389"/>
      <c r="AN65" s="1323" t="s">
        <v>611</v>
      </c>
      <c r="AO65" s="1324"/>
      <c r="AP65" s="1324"/>
      <c r="AQ65" s="1324"/>
      <c r="AR65" s="1324"/>
      <c r="AS65" s="1324"/>
      <c r="AT65" s="1324"/>
      <c r="AU65" s="1324"/>
      <c r="AV65" s="1324"/>
      <c r="AW65" s="1324"/>
      <c r="AX65" s="1324"/>
      <c r="AY65" s="1324"/>
      <c r="AZ65" s="1324"/>
      <c r="BA65" s="1324"/>
      <c r="BB65" s="1324"/>
      <c r="BC65" s="1324"/>
      <c r="BD65" s="1324"/>
      <c r="BE65" s="1324"/>
      <c r="BF65" s="1324"/>
      <c r="BG65" s="1324"/>
      <c r="BH65" s="1324"/>
      <c r="BI65" s="1324"/>
      <c r="BJ65" s="1324"/>
      <c r="BK65" s="1324"/>
      <c r="BL65" s="1324"/>
      <c r="BM65" s="1324"/>
      <c r="BN65" s="1324"/>
      <c r="BO65" s="1324"/>
      <c r="BP65" s="1324"/>
      <c r="BQ65" s="1324"/>
      <c r="BR65" s="1324"/>
      <c r="BS65" s="1324"/>
      <c r="BT65" s="1324"/>
      <c r="BU65" s="1324"/>
      <c r="BV65" s="1324"/>
      <c r="BW65" s="1324"/>
      <c r="BX65" s="1324"/>
      <c r="BY65" s="1324"/>
      <c r="BZ65" s="1324"/>
      <c r="CA65" s="1324"/>
      <c r="CB65" s="1324"/>
      <c r="CC65" s="1324"/>
      <c r="CD65" s="1324"/>
      <c r="CE65" s="1324"/>
      <c r="CF65" s="1324"/>
      <c r="CG65" s="1324"/>
      <c r="CH65" s="1324"/>
      <c r="CI65" s="1324"/>
      <c r="CJ65" s="1324"/>
      <c r="CK65" s="1324"/>
      <c r="CL65" s="1324"/>
      <c r="CM65" s="1324"/>
      <c r="CN65" s="1324"/>
      <c r="CO65" s="1324"/>
      <c r="CP65" s="1324"/>
      <c r="CQ65" s="1324"/>
      <c r="CR65" s="1324"/>
      <c r="CS65" s="1324"/>
      <c r="CT65" s="1324"/>
      <c r="CU65" s="1324"/>
      <c r="CV65" s="1324"/>
      <c r="CW65" s="1324"/>
      <c r="CX65" s="1324"/>
      <c r="CY65" s="1324"/>
      <c r="CZ65" s="1324"/>
      <c r="DA65" s="1324"/>
      <c r="DB65" s="1324"/>
      <c r="DC65" s="1325"/>
    </row>
    <row r="66" spans="2:107" ht="13.5" x14ac:dyDescent="0.15">
      <c r="B66" s="389"/>
      <c r="AN66" s="1326"/>
      <c r="AO66" s="1327"/>
      <c r="AP66" s="1327"/>
      <c r="AQ66" s="1327"/>
      <c r="AR66" s="1327"/>
      <c r="AS66" s="1327"/>
      <c r="AT66" s="1327"/>
      <c r="AU66" s="1327"/>
      <c r="AV66" s="1327"/>
      <c r="AW66" s="1327"/>
      <c r="AX66" s="1327"/>
      <c r="AY66" s="1327"/>
      <c r="AZ66" s="1327"/>
      <c r="BA66" s="1327"/>
      <c r="BB66" s="1327"/>
      <c r="BC66" s="1327"/>
      <c r="BD66" s="1327"/>
      <c r="BE66" s="1327"/>
      <c r="BF66" s="1327"/>
      <c r="BG66" s="1327"/>
      <c r="BH66" s="1327"/>
      <c r="BI66" s="1327"/>
      <c r="BJ66" s="1327"/>
      <c r="BK66" s="1327"/>
      <c r="BL66" s="1327"/>
      <c r="BM66" s="1327"/>
      <c r="BN66" s="1327"/>
      <c r="BO66" s="1327"/>
      <c r="BP66" s="1327"/>
      <c r="BQ66" s="1327"/>
      <c r="BR66" s="1327"/>
      <c r="BS66" s="1327"/>
      <c r="BT66" s="1327"/>
      <c r="BU66" s="1327"/>
      <c r="BV66" s="1327"/>
      <c r="BW66" s="1327"/>
      <c r="BX66" s="1327"/>
      <c r="BY66" s="1327"/>
      <c r="BZ66" s="1327"/>
      <c r="CA66" s="1327"/>
      <c r="CB66" s="1327"/>
      <c r="CC66" s="1327"/>
      <c r="CD66" s="1327"/>
      <c r="CE66" s="1327"/>
      <c r="CF66" s="1327"/>
      <c r="CG66" s="1327"/>
      <c r="CH66" s="1327"/>
      <c r="CI66" s="1327"/>
      <c r="CJ66" s="1327"/>
      <c r="CK66" s="1327"/>
      <c r="CL66" s="1327"/>
      <c r="CM66" s="1327"/>
      <c r="CN66" s="1327"/>
      <c r="CO66" s="1327"/>
      <c r="CP66" s="1327"/>
      <c r="CQ66" s="1327"/>
      <c r="CR66" s="1327"/>
      <c r="CS66" s="1327"/>
      <c r="CT66" s="1327"/>
      <c r="CU66" s="1327"/>
      <c r="CV66" s="1327"/>
      <c r="CW66" s="1327"/>
      <c r="CX66" s="1327"/>
      <c r="CY66" s="1327"/>
      <c r="CZ66" s="1327"/>
      <c r="DA66" s="1327"/>
      <c r="DB66" s="1327"/>
      <c r="DC66" s="1328"/>
    </row>
    <row r="67" spans="2:107" ht="13.5" x14ac:dyDescent="0.15">
      <c r="B67" s="389"/>
      <c r="AN67" s="1326"/>
      <c r="AO67" s="1327"/>
      <c r="AP67" s="1327"/>
      <c r="AQ67" s="1327"/>
      <c r="AR67" s="1327"/>
      <c r="AS67" s="1327"/>
      <c r="AT67" s="1327"/>
      <c r="AU67" s="1327"/>
      <c r="AV67" s="1327"/>
      <c r="AW67" s="1327"/>
      <c r="AX67" s="1327"/>
      <c r="AY67" s="1327"/>
      <c r="AZ67" s="1327"/>
      <c r="BA67" s="1327"/>
      <c r="BB67" s="1327"/>
      <c r="BC67" s="1327"/>
      <c r="BD67" s="1327"/>
      <c r="BE67" s="1327"/>
      <c r="BF67" s="1327"/>
      <c r="BG67" s="1327"/>
      <c r="BH67" s="1327"/>
      <c r="BI67" s="1327"/>
      <c r="BJ67" s="1327"/>
      <c r="BK67" s="1327"/>
      <c r="BL67" s="1327"/>
      <c r="BM67" s="1327"/>
      <c r="BN67" s="1327"/>
      <c r="BO67" s="1327"/>
      <c r="BP67" s="1327"/>
      <c r="BQ67" s="1327"/>
      <c r="BR67" s="1327"/>
      <c r="BS67" s="1327"/>
      <c r="BT67" s="1327"/>
      <c r="BU67" s="1327"/>
      <c r="BV67" s="1327"/>
      <c r="BW67" s="1327"/>
      <c r="BX67" s="1327"/>
      <c r="BY67" s="1327"/>
      <c r="BZ67" s="1327"/>
      <c r="CA67" s="1327"/>
      <c r="CB67" s="1327"/>
      <c r="CC67" s="1327"/>
      <c r="CD67" s="1327"/>
      <c r="CE67" s="1327"/>
      <c r="CF67" s="1327"/>
      <c r="CG67" s="1327"/>
      <c r="CH67" s="1327"/>
      <c r="CI67" s="1327"/>
      <c r="CJ67" s="1327"/>
      <c r="CK67" s="1327"/>
      <c r="CL67" s="1327"/>
      <c r="CM67" s="1327"/>
      <c r="CN67" s="1327"/>
      <c r="CO67" s="1327"/>
      <c r="CP67" s="1327"/>
      <c r="CQ67" s="1327"/>
      <c r="CR67" s="1327"/>
      <c r="CS67" s="1327"/>
      <c r="CT67" s="1327"/>
      <c r="CU67" s="1327"/>
      <c r="CV67" s="1327"/>
      <c r="CW67" s="1327"/>
      <c r="CX67" s="1327"/>
      <c r="CY67" s="1327"/>
      <c r="CZ67" s="1327"/>
      <c r="DA67" s="1327"/>
      <c r="DB67" s="1327"/>
      <c r="DC67" s="1328"/>
    </row>
    <row r="68" spans="2:107" ht="13.5" x14ac:dyDescent="0.15">
      <c r="B68" s="389"/>
      <c r="AN68" s="1326"/>
      <c r="AO68" s="1327"/>
      <c r="AP68" s="1327"/>
      <c r="AQ68" s="1327"/>
      <c r="AR68" s="1327"/>
      <c r="AS68" s="1327"/>
      <c r="AT68" s="1327"/>
      <c r="AU68" s="1327"/>
      <c r="AV68" s="1327"/>
      <c r="AW68" s="1327"/>
      <c r="AX68" s="1327"/>
      <c r="AY68" s="1327"/>
      <c r="AZ68" s="1327"/>
      <c r="BA68" s="1327"/>
      <c r="BB68" s="1327"/>
      <c r="BC68" s="1327"/>
      <c r="BD68" s="1327"/>
      <c r="BE68" s="1327"/>
      <c r="BF68" s="1327"/>
      <c r="BG68" s="1327"/>
      <c r="BH68" s="1327"/>
      <c r="BI68" s="1327"/>
      <c r="BJ68" s="1327"/>
      <c r="BK68" s="1327"/>
      <c r="BL68" s="1327"/>
      <c r="BM68" s="1327"/>
      <c r="BN68" s="1327"/>
      <c r="BO68" s="1327"/>
      <c r="BP68" s="1327"/>
      <c r="BQ68" s="1327"/>
      <c r="BR68" s="1327"/>
      <c r="BS68" s="1327"/>
      <c r="BT68" s="1327"/>
      <c r="BU68" s="1327"/>
      <c r="BV68" s="1327"/>
      <c r="BW68" s="1327"/>
      <c r="BX68" s="1327"/>
      <c r="BY68" s="1327"/>
      <c r="BZ68" s="1327"/>
      <c r="CA68" s="1327"/>
      <c r="CB68" s="1327"/>
      <c r="CC68" s="1327"/>
      <c r="CD68" s="1327"/>
      <c r="CE68" s="1327"/>
      <c r="CF68" s="1327"/>
      <c r="CG68" s="1327"/>
      <c r="CH68" s="1327"/>
      <c r="CI68" s="1327"/>
      <c r="CJ68" s="1327"/>
      <c r="CK68" s="1327"/>
      <c r="CL68" s="1327"/>
      <c r="CM68" s="1327"/>
      <c r="CN68" s="1327"/>
      <c r="CO68" s="1327"/>
      <c r="CP68" s="1327"/>
      <c r="CQ68" s="1327"/>
      <c r="CR68" s="1327"/>
      <c r="CS68" s="1327"/>
      <c r="CT68" s="1327"/>
      <c r="CU68" s="1327"/>
      <c r="CV68" s="1327"/>
      <c r="CW68" s="1327"/>
      <c r="CX68" s="1327"/>
      <c r="CY68" s="1327"/>
      <c r="CZ68" s="1327"/>
      <c r="DA68" s="1327"/>
      <c r="DB68" s="1327"/>
      <c r="DC68" s="1328"/>
    </row>
    <row r="69" spans="2:107" ht="13.5" x14ac:dyDescent="0.15">
      <c r="B69" s="389"/>
      <c r="AN69" s="1329"/>
      <c r="AO69" s="1330"/>
      <c r="AP69" s="1330"/>
      <c r="AQ69" s="1330"/>
      <c r="AR69" s="1330"/>
      <c r="AS69" s="1330"/>
      <c r="AT69" s="1330"/>
      <c r="AU69" s="1330"/>
      <c r="AV69" s="1330"/>
      <c r="AW69" s="1330"/>
      <c r="AX69" s="1330"/>
      <c r="AY69" s="1330"/>
      <c r="AZ69" s="1330"/>
      <c r="BA69" s="1330"/>
      <c r="BB69" s="1330"/>
      <c r="BC69" s="1330"/>
      <c r="BD69" s="1330"/>
      <c r="BE69" s="1330"/>
      <c r="BF69" s="1330"/>
      <c r="BG69" s="1330"/>
      <c r="BH69" s="1330"/>
      <c r="BI69" s="1330"/>
      <c r="BJ69" s="1330"/>
      <c r="BK69" s="1330"/>
      <c r="BL69" s="1330"/>
      <c r="BM69" s="1330"/>
      <c r="BN69" s="1330"/>
      <c r="BO69" s="1330"/>
      <c r="BP69" s="1330"/>
      <c r="BQ69" s="1330"/>
      <c r="BR69" s="1330"/>
      <c r="BS69" s="1330"/>
      <c r="BT69" s="1330"/>
      <c r="BU69" s="1330"/>
      <c r="BV69" s="1330"/>
      <c r="BW69" s="1330"/>
      <c r="BX69" s="1330"/>
      <c r="BY69" s="1330"/>
      <c r="BZ69" s="1330"/>
      <c r="CA69" s="1330"/>
      <c r="CB69" s="1330"/>
      <c r="CC69" s="1330"/>
      <c r="CD69" s="1330"/>
      <c r="CE69" s="1330"/>
      <c r="CF69" s="1330"/>
      <c r="CG69" s="1330"/>
      <c r="CH69" s="1330"/>
      <c r="CI69" s="1330"/>
      <c r="CJ69" s="1330"/>
      <c r="CK69" s="1330"/>
      <c r="CL69" s="1330"/>
      <c r="CM69" s="1330"/>
      <c r="CN69" s="1330"/>
      <c r="CO69" s="1330"/>
      <c r="CP69" s="1330"/>
      <c r="CQ69" s="1330"/>
      <c r="CR69" s="1330"/>
      <c r="CS69" s="1330"/>
      <c r="CT69" s="1330"/>
      <c r="CU69" s="1330"/>
      <c r="CV69" s="1330"/>
      <c r="CW69" s="1330"/>
      <c r="CX69" s="1330"/>
      <c r="CY69" s="1330"/>
      <c r="CZ69" s="1330"/>
      <c r="DA69" s="1330"/>
      <c r="DB69" s="1330"/>
      <c r="DC69" s="1331"/>
    </row>
    <row r="70" spans="2:107" ht="13.5" x14ac:dyDescent="0.15">
      <c r="B70" s="389"/>
      <c r="H70" s="403"/>
      <c r="I70" s="403"/>
      <c r="J70" s="401"/>
      <c r="K70" s="401"/>
      <c r="L70" s="400"/>
      <c r="M70" s="401"/>
      <c r="N70" s="400"/>
      <c r="AN70" s="396"/>
      <c r="AO70" s="396"/>
      <c r="AP70" s="396"/>
      <c r="AZ70" s="396"/>
      <c r="BA70" s="396"/>
      <c r="BB70" s="396"/>
      <c r="BL70" s="396"/>
      <c r="BM70" s="396"/>
      <c r="BN70" s="396"/>
      <c r="BX70" s="396"/>
      <c r="BY70" s="396"/>
      <c r="BZ70" s="396"/>
      <c r="CJ70" s="396"/>
      <c r="CK70" s="396"/>
      <c r="CL70" s="396"/>
      <c r="CV70" s="396"/>
      <c r="CW70" s="396"/>
      <c r="CX70" s="396"/>
    </row>
    <row r="71" spans="2:107" ht="13.5" x14ac:dyDescent="0.15">
      <c r="B71" s="389"/>
      <c r="G71" s="399"/>
      <c r="I71" s="402"/>
      <c r="J71" s="401"/>
      <c r="K71" s="401"/>
      <c r="L71" s="400"/>
      <c r="M71" s="401"/>
      <c r="N71" s="400"/>
      <c r="AM71" s="399"/>
      <c r="AN71" s="388" t="s">
        <v>610</v>
      </c>
    </row>
    <row r="72" spans="2:107" ht="13.5" x14ac:dyDescent="0.15">
      <c r="B72" s="389"/>
      <c r="G72" s="1317"/>
      <c r="H72" s="1317"/>
      <c r="I72" s="1317"/>
      <c r="J72" s="1317"/>
      <c r="K72" s="398"/>
      <c r="L72" s="398"/>
      <c r="M72" s="397"/>
      <c r="N72" s="397"/>
      <c r="AN72" s="1319"/>
      <c r="AO72" s="1320"/>
      <c r="AP72" s="1320"/>
      <c r="AQ72" s="1320"/>
      <c r="AR72" s="1320"/>
      <c r="AS72" s="1320"/>
      <c r="AT72" s="1320"/>
      <c r="AU72" s="1320"/>
      <c r="AV72" s="1320"/>
      <c r="AW72" s="1320"/>
      <c r="AX72" s="1320"/>
      <c r="AY72" s="1320"/>
      <c r="AZ72" s="1320"/>
      <c r="BA72" s="1320"/>
      <c r="BB72" s="1320"/>
      <c r="BC72" s="1320"/>
      <c r="BD72" s="1320"/>
      <c r="BE72" s="1320"/>
      <c r="BF72" s="1320"/>
      <c r="BG72" s="1320"/>
      <c r="BH72" s="1320"/>
      <c r="BI72" s="1320"/>
      <c r="BJ72" s="1320"/>
      <c r="BK72" s="1320"/>
      <c r="BL72" s="1320"/>
      <c r="BM72" s="1320"/>
      <c r="BN72" s="1320"/>
      <c r="BO72" s="1321"/>
      <c r="BP72" s="1313" t="s">
        <v>562</v>
      </c>
      <c r="BQ72" s="1313"/>
      <c r="BR72" s="1313"/>
      <c r="BS72" s="1313"/>
      <c r="BT72" s="1313"/>
      <c r="BU72" s="1313"/>
      <c r="BV72" s="1313"/>
      <c r="BW72" s="1313"/>
      <c r="BX72" s="1313" t="s">
        <v>563</v>
      </c>
      <c r="BY72" s="1313"/>
      <c r="BZ72" s="1313"/>
      <c r="CA72" s="1313"/>
      <c r="CB72" s="1313"/>
      <c r="CC72" s="1313"/>
      <c r="CD72" s="1313"/>
      <c r="CE72" s="1313"/>
      <c r="CF72" s="1313" t="s">
        <v>564</v>
      </c>
      <c r="CG72" s="1313"/>
      <c r="CH72" s="1313"/>
      <c r="CI72" s="1313"/>
      <c r="CJ72" s="1313"/>
      <c r="CK72" s="1313"/>
      <c r="CL72" s="1313"/>
      <c r="CM72" s="1313"/>
      <c r="CN72" s="1313" t="s">
        <v>565</v>
      </c>
      <c r="CO72" s="1313"/>
      <c r="CP72" s="1313"/>
      <c r="CQ72" s="1313"/>
      <c r="CR72" s="1313"/>
      <c r="CS72" s="1313"/>
      <c r="CT72" s="1313"/>
      <c r="CU72" s="1313"/>
      <c r="CV72" s="1313" t="s">
        <v>566</v>
      </c>
      <c r="CW72" s="1313"/>
      <c r="CX72" s="1313"/>
      <c r="CY72" s="1313"/>
      <c r="CZ72" s="1313"/>
      <c r="DA72" s="1313"/>
      <c r="DB72" s="1313"/>
      <c r="DC72" s="1313"/>
    </row>
    <row r="73" spans="2:107" ht="13.5" x14ac:dyDescent="0.15">
      <c r="B73" s="389"/>
      <c r="G73" s="1322"/>
      <c r="H73" s="1322"/>
      <c r="I73" s="1322"/>
      <c r="J73" s="1322"/>
      <c r="K73" s="1312"/>
      <c r="L73" s="1312"/>
      <c r="M73" s="1312"/>
      <c r="N73" s="1312"/>
      <c r="AM73" s="396"/>
      <c r="AN73" s="1314" t="s">
        <v>609</v>
      </c>
      <c r="AO73" s="1314"/>
      <c r="AP73" s="1314"/>
      <c r="AQ73" s="1314"/>
      <c r="AR73" s="1314"/>
      <c r="AS73" s="1314"/>
      <c r="AT73" s="1314"/>
      <c r="AU73" s="1314"/>
      <c r="AV73" s="1314"/>
      <c r="AW73" s="1314"/>
      <c r="AX73" s="1314"/>
      <c r="AY73" s="1314"/>
      <c r="AZ73" s="1314"/>
      <c r="BA73" s="1314"/>
      <c r="BB73" s="1314" t="s">
        <v>607</v>
      </c>
      <c r="BC73" s="1314"/>
      <c r="BD73" s="1314"/>
      <c r="BE73" s="1314"/>
      <c r="BF73" s="1314"/>
      <c r="BG73" s="1314"/>
      <c r="BH73" s="1314"/>
      <c r="BI73" s="1314"/>
      <c r="BJ73" s="1314"/>
      <c r="BK73" s="1314"/>
      <c r="BL73" s="1314"/>
      <c r="BM73" s="1314"/>
      <c r="BN73" s="1314"/>
      <c r="BO73" s="1314"/>
      <c r="BP73" s="1311">
        <v>24.8</v>
      </c>
      <c r="BQ73" s="1311"/>
      <c r="BR73" s="1311"/>
      <c r="BS73" s="1311"/>
      <c r="BT73" s="1311"/>
      <c r="BU73" s="1311"/>
      <c r="BV73" s="1311"/>
      <c r="BW73" s="1311"/>
      <c r="BX73" s="1311">
        <v>16.7</v>
      </c>
      <c r="BY73" s="1311"/>
      <c r="BZ73" s="1311"/>
      <c r="CA73" s="1311"/>
      <c r="CB73" s="1311"/>
      <c r="CC73" s="1311"/>
      <c r="CD73" s="1311"/>
      <c r="CE73" s="1311"/>
      <c r="CF73" s="1311">
        <v>12</v>
      </c>
      <c r="CG73" s="1311"/>
      <c r="CH73" s="1311"/>
      <c r="CI73" s="1311"/>
      <c r="CJ73" s="1311"/>
      <c r="CK73" s="1311"/>
      <c r="CL73" s="1311"/>
      <c r="CM73" s="1311"/>
      <c r="CN73" s="1311">
        <v>23.2</v>
      </c>
      <c r="CO73" s="1311"/>
      <c r="CP73" s="1311"/>
      <c r="CQ73" s="1311"/>
      <c r="CR73" s="1311"/>
      <c r="CS73" s="1311"/>
      <c r="CT73" s="1311"/>
      <c r="CU73" s="1311"/>
      <c r="CV73" s="1311">
        <v>36.9</v>
      </c>
      <c r="CW73" s="1311"/>
      <c r="CX73" s="1311"/>
      <c r="CY73" s="1311"/>
      <c r="CZ73" s="1311"/>
      <c r="DA73" s="1311"/>
      <c r="DB73" s="1311"/>
      <c r="DC73" s="1311"/>
    </row>
    <row r="74" spans="2:107" ht="13.5" x14ac:dyDescent="0.15">
      <c r="B74" s="389"/>
      <c r="G74" s="1322"/>
      <c r="H74" s="1322"/>
      <c r="I74" s="1322"/>
      <c r="J74" s="1322"/>
      <c r="K74" s="1312"/>
      <c r="L74" s="1312"/>
      <c r="M74" s="1312"/>
      <c r="N74" s="1312"/>
      <c r="AM74" s="396"/>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ht="13.5" x14ac:dyDescent="0.15">
      <c r="B75" s="389"/>
      <c r="G75" s="1322"/>
      <c r="H75" s="1322"/>
      <c r="I75" s="1317"/>
      <c r="J75" s="1317"/>
      <c r="K75" s="1318"/>
      <c r="L75" s="1318"/>
      <c r="M75" s="1318"/>
      <c r="N75" s="1318"/>
      <c r="AM75" s="396"/>
      <c r="AN75" s="1314"/>
      <c r="AO75" s="1314"/>
      <c r="AP75" s="1314"/>
      <c r="AQ75" s="1314"/>
      <c r="AR75" s="1314"/>
      <c r="AS75" s="1314"/>
      <c r="AT75" s="1314"/>
      <c r="AU75" s="1314"/>
      <c r="AV75" s="1314"/>
      <c r="AW75" s="1314"/>
      <c r="AX75" s="1314"/>
      <c r="AY75" s="1314"/>
      <c r="AZ75" s="1314"/>
      <c r="BA75" s="1314"/>
      <c r="BB75" s="1314" t="s">
        <v>606</v>
      </c>
      <c r="BC75" s="1314"/>
      <c r="BD75" s="1314"/>
      <c r="BE75" s="1314"/>
      <c r="BF75" s="1314"/>
      <c r="BG75" s="1314"/>
      <c r="BH75" s="1314"/>
      <c r="BI75" s="1314"/>
      <c r="BJ75" s="1314"/>
      <c r="BK75" s="1314"/>
      <c r="BL75" s="1314"/>
      <c r="BM75" s="1314"/>
      <c r="BN75" s="1314"/>
      <c r="BO75" s="1314"/>
      <c r="BP75" s="1311">
        <v>5.8</v>
      </c>
      <c r="BQ75" s="1311"/>
      <c r="BR75" s="1311"/>
      <c r="BS75" s="1311"/>
      <c r="BT75" s="1311"/>
      <c r="BU75" s="1311"/>
      <c r="BV75" s="1311"/>
      <c r="BW75" s="1311"/>
      <c r="BX75" s="1311">
        <v>5</v>
      </c>
      <c r="BY75" s="1311"/>
      <c r="BZ75" s="1311"/>
      <c r="CA75" s="1311"/>
      <c r="CB75" s="1311"/>
      <c r="CC75" s="1311"/>
      <c r="CD75" s="1311"/>
      <c r="CE75" s="1311"/>
      <c r="CF75" s="1311">
        <v>4.5</v>
      </c>
      <c r="CG75" s="1311"/>
      <c r="CH75" s="1311"/>
      <c r="CI75" s="1311"/>
      <c r="CJ75" s="1311"/>
      <c r="CK75" s="1311"/>
      <c r="CL75" s="1311"/>
      <c r="CM75" s="1311"/>
      <c r="CN75" s="1311">
        <v>4.2</v>
      </c>
      <c r="CO75" s="1311"/>
      <c r="CP75" s="1311"/>
      <c r="CQ75" s="1311"/>
      <c r="CR75" s="1311"/>
      <c r="CS75" s="1311"/>
      <c r="CT75" s="1311"/>
      <c r="CU75" s="1311"/>
      <c r="CV75" s="1311">
        <v>4.5</v>
      </c>
      <c r="CW75" s="1311"/>
      <c r="CX75" s="1311"/>
      <c r="CY75" s="1311"/>
      <c r="CZ75" s="1311"/>
      <c r="DA75" s="1311"/>
      <c r="DB75" s="1311"/>
      <c r="DC75" s="1311"/>
    </row>
    <row r="76" spans="2:107" ht="13.5" x14ac:dyDescent="0.15">
      <c r="B76" s="389"/>
      <c r="G76" s="1322"/>
      <c r="H76" s="1322"/>
      <c r="I76" s="1317"/>
      <c r="J76" s="1317"/>
      <c r="K76" s="1318"/>
      <c r="L76" s="1318"/>
      <c r="M76" s="1318"/>
      <c r="N76" s="1318"/>
      <c r="AM76" s="396"/>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ht="13.5" x14ac:dyDescent="0.15">
      <c r="B77" s="389"/>
      <c r="G77" s="1317"/>
      <c r="H77" s="1317"/>
      <c r="I77" s="1317"/>
      <c r="J77" s="1317"/>
      <c r="K77" s="1312"/>
      <c r="L77" s="1312"/>
      <c r="M77" s="1312"/>
      <c r="N77" s="1312"/>
      <c r="AN77" s="1313" t="s">
        <v>608</v>
      </c>
      <c r="AO77" s="1313"/>
      <c r="AP77" s="1313"/>
      <c r="AQ77" s="1313"/>
      <c r="AR77" s="1313"/>
      <c r="AS77" s="1313"/>
      <c r="AT77" s="1313"/>
      <c r="AU77" s="1313"/>
      <c r="AV77" s="1313"/>
      <c r="AW77" s="1313"/>
      <c r="AX77" s="1313"/>
      <c r="AY77" s="1313"/>
      <c r="AZ77" s="1313"/>
      <c r="BA77" s="1313"/>
      <c r="BB77" s="1314" t="s">
        <v>607</v>
      </c>
      <c r="BC77" s="1314"/>
      <c r="BD77" s="1314"/>
      <c r="BE77" s="1314"/>
      <c r="BF77" s="1314"/>
      <c r="BG77" s="1314"/>
      <c r="BH77" s="1314"/>
      <c r="BI77" s="1314"/>
      <c r="BJ77" s="1314"/>
      <c r="BK77" s="1314"/>
      <c r="BL77" s="1314"/>
      <c r="BM77" s="1314"/>
      <c r="BN77" s="1314"/>
      <c r="BO77" s="1314"/>
      <c r="BP77" s="1311">
        <v>33.1</v>
      </c>
      <c r="BQ77" s="1311"/>
      <c r="BR77" s="1311"/>
      <c r="BS77" s="1311"/>
      <c r="BT77" s="1311"/>
      <c r="BU77" s="1311"/>
      <c r="BV77" s="1311"/>
      <c r="BW77" s="1311"/>
      <c r="BX77" s="1311">
        <v>31.3</v>
      </c>
      <c r="BY77" s="1311"/>
      <c r="BZ77" s="1311"/>
      <c r="CA77" s="1311"/>
      <c r="CB77" s="1311"/>
      <c r="CC77" s="1311"/>
      <c r="CD77" s="1311"/>
      <c r="CE77" s="1311"/>
      <c r="CF77" s="1311">
        <v>25.3</v>
      </c>
      <c r="CG77" s="1311"/>
      <c r="CH77" s="1311"/>
      <c r="CI77" s="1311"/>
      <c r="CJ77" s="1311"/>
      <c r="CK77" s="1311"/>
      <c r="CL77" s="1311"/>
      <c r="CM77" s="1311"/>
      <c r="CN77" s="1311">
        <v>25.5</v>
      </c>
      <c r="CO77" s="1311"/>
      <c r="CP77" s="1311"/>
      <c r="CQ77" s="1311"/>
      <c r="CR77" s="1311"/>
      <c r="CS77" s="1311"/>
      <c r="CT77" s="1311"/>
      <c r="CU77" s="1311"/>
      <c r="CV77" s="1311">
        <v>25.1</v>
      </c>
      <c r="CW77" s="1311"/>
      <c r="CX77" s="1311"/>
      <c r="CY77" s="1311"/>
      <c r="CZ77" s="1311"/>
      <c r="DA77" s="1311"/>
      <c r="DB77" s="1311"/>
      <c r="DC77" s="1311"/>
    </row>
    <row r="78" spans="2:107" ht="13.5" x14ac:dyDescent="0.15">
      <c r="B78" s="389"/>
      <c r="G78" s="1317"/>
      <c r="H78" s="1317"/>
      <c r="I78" s="1317"/>
      <c r="J78" s="1317"/>
      <c r="K78" s="1312"/>
      <c r="L78" s="1312"/>
      <c r="M78" s="1312"/>
      <c r="N78" s="1312"/>
      <c r="AN78" s="1313"/>
      <c r="AO78" s="1313"/>
      <c r="AP78" s="1313"/>
      <c r="AQ78" s="1313"/>
      <c r="AR78" s="1313"/>
      <c r="AS78" s="1313"/>
      <c r="AT78" s="1313"/>
      <c r="AU78" s="1313"/>
      <c r="AV78" s="1313"/>
      <c r="AW78" s="1313"/>
      <c r="AX78" s="1313"/>
      <c r="AY78" s="1313"/>
      <c r="AZ78" s="1313"/>
      <c r="BA78" s="1313"/>
      <c r="BB78" s="1314"/>
      <c r="BC78" s="1314"/>
      <c r="BD78" s="1314"/>
      <c r="BE78" s="1314"/>
      <c r="BF78" s="1314"/>
      <c r="BG78" s="1314"/>
      <c r="BH78" s="1314"/>
      <c r="BI78" s="1314"/>
      <c r="BJ78" s="1314"/>
      <c r="BK78" s="1314"/>
      <c r="BL78" s="1314"/>
      <c r="BM78" s="1314"/>
      <c r="BN78" s="1314"/>
      <c r="BO78" s="1314"/>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ht="13.5" x14ac:dyDescent="0.15">
      <c r="B79" s="389"/>
      <c r="G79" s="1317"/>
      <c r="H79" s="1317"/>
      <c r="I79" s="1315"/>
      <c r="J79" s="1315"/>
      <c r="K79" s="1316"/>
      <c r="L79" s="1316"/>
      <c r="M79" s="1316"/>
      <c r="N79" s="1316"/>
      <c r="AN79" s="1313"/>
      <c r="AO79" s="1313"/>
      <c r="AP79" s="1313"/>
      <c r="AQ79" s="1313"/>
      <c r="AR79" s="1313"/>
      <c r="AS79" s="1313"/>
      <c r="AT79" s="1313"/>
      <c r="AU79" s="1313"/>
      <c r="AV79" s="1313"/>
      <c r="AW79" s="1313"/>
      <c r="AX79" s="1313"/>
      <c r="AY79" s="1313"/>
      <c r="AZ79" s="1313"/>
      <c r="BA79" s="1313"/>
      <c r="BB79" s="1314" t="s">
        <v>606</v>
      </c>
      <c r="BC79" s="1314"/>
      <c r="BD79" s="1314"/>
      <c r="BE79" s="1314"/>
      <c r="BF79" s="1314"/>
      <c r="BG79" s="1314"/>
      <c r="BH79" s="1314"/>
      <c r="BI79" s="1314"/>
      <c r="BJ79" s="1314"/>
      <c r="BK79" s="1314"/>
      <c r="BL79" s="1314"/>
      <c r="BM79" s="1314"/>
      <c r="BN79" s="1314"/>
      <c r="BO79" s="1314"/>
      <c r="BP79" s="1311">
        <v>7.5</v>
      </c>
      <c r="BQ79" s="1311"/>
      <c r="BR79" s="1311"/>
      <c r="BS79" s="1311"/>
      <c r="BT79" s="1311"/>
      <c r="BU79" s="1311"/>
      <c r="BV79" s="1311"/>
      <c r="BW79" s="1311"/>
      <c r="BX79" s="1311">
        <v>7.2</v>
      </c>
      <c r="BY79" s="1311"/>
      <c r="BZ79" s="1311"/>
      <c r="CA79" s="1311"/>
      <c r="CB79" s="1311"/>
      <c r="CC79" s="1311"/>
      <c r="CD79" s="1311"/>
      <c r="CE79" s="1311"/>
      <c r="CF79" s="1311">
        <v>6.9</v>
      </c>
      <c r="CG79" s="1311"/>
      <c r="CH79" s="1311"/>
      <c r="CI79" s="1311"/>
      <c r="CJ79" s="1311"/>
      <c r="CK79" s="1311"/>
      <c r="CL79" s="1311"/>
      <c r="CM79" s="1311"/>
      <c r="CN79" s="1311">
        <v>6.6</v>
      </c>
      <c r="CO79" s="1311"/>
      <c r="CP79" s="1311"/>
      <c r="CQ79" s="1311"/>
      <c r="CR79" s="1311"/>
      <c r="CS79" s="1311"/>
      <c r="CT79" s="1311"/>
      <c r="CU79" s="1311"/>
      <c r="CV79" s="1311">
        <v>6.4</v>
      </c>
      <c r="CW79" s="1311"/>
      <c r="CX79" s="1311"/>
      <c r="CY79" s="1311"/>
      <c r="CZ79" s="1311"/>
      <c r="DA79" s="1311"/>
      <c r="DB79" s="1311"/>
      <c r="DC79" s="1311"/>
    </row>
    <row r="80" spans="2:107" ht="13.5" x14ac:dyDescent="0.15">
      <c r="B80" s="389"/>
      <c r="G80" s="1317"/>
      <c r="H80" s="1317"/>
      <c r="I80" s="1315"/>
      <c r="J80" s="1315"/>
      <c r="K80" s="1316"/>
      <c r="L80" s="1316"/>
      <c r="M80" s="1316"/>
      <c r="N80" s="1316"/>
      <c r="AN80" s="1313"/>
      <c r="AO80" s="1313"/>
      <c r="AP80" s="1313"/>
      <c r="AQ80" s="1313"/>
      <c r="AR80" s="1313"/>
      <c r="AS80" s="1313"/>
      <c r="AT80" s="1313"/>
      <c r="AU80" s="1313"/>
      <c r="AV80" s="1313"/>
      <c r="AW80" s="1313"/>
      <c r="AX80" s="1313"/>
      <c r="AY80" s="1313"/>
      <c r="AZ80" s="1313"/>
      <c r="BA80" s="1313"/>
      <c r="BB80" s="1314"/>
      <c r="BC80" s="1314"/>
      <c r="BD80" s="1314"/>
      <c r="BE80" s="1314"/>
      <c r="BF80" s="1314"/>
      <c r="BG80" s="1314"/>
      <c r="BH80" s="1314"/>
      <c r="BI80" s="1314"/>
      <c r="BJ80" s="1314"/>
      <c r="BK80" s="1314"/>
      <c r="BL80" s="1314"/>
      <c r="BM80" s="1314"/>
      <c r="BN80" s="1314"/>
      <c r="BO80" s="1314"/>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ht="13.5" x14ac:dyDescent="0.15">
      <c r="B81" s="389"/>
    </row>
    <row r="82" spans="2:109" ht="17.25" x14ac:dyDescent="0.15">
      <c r="B82" s="389"/>
      <c r="K82" s="395"/>
      <c r="L82" s="395"/>
      <c r="M82" s="395"/>
      <c r="N82" s="395"/>
      <c r="AQ82" s="395"/>
      <c r="AR82" s="395"/>
      <c r="AS82" s="395"/>
      <c r="AT82" s="395"/>
      <c r="BC82" s="395"/>
      <c r="BD82" s="395"/>
      <c r="BE82" s="395"/>
      <c r="BF82" s="395"/>
      <c r="BO82" s="395"/>
      <c r="BP82" s="395"/>
      <c r="BQ82" s="395"/>
      <c r="BR82" s="395"/>
      <c r="CA82" s="395"/>
      <c r="CB82" s="395"/>
      <c r="CC82" s="395"/>
      <c r="CD82" s="395"/>
      <c r="CM82" s="395"/>
      <c r="CN82" s="395"/>
      <c r="CO82" s="395"/>
      <c r="CP82" s="395"/>
      <c r="CY82" s="395"/>
      <c r="CZ82" s="395"/>
      <c r="DA82" s="395"/>
      <c r="DB82" s="395"/>
      <c r="DC82" s="395"/>
    </row>
    <row r="83" spans="2:109" ht="13.5" x14ac:dyDescent="0.15">
      <c r="B83" s="394"/>
      <c r="C83" s="393"/>
      <c r="D83" s="393"/>
      <c r="E83" s="393"/>
      <c r="F83" s="393"/>
      <c r="G83" s="393"/>
      <c r="H83" s="393"/>
      <c r="I83" s="393"/>
      <c r="J83" s="393"/>
      <c r="K83" s="393"/>
      <c r="L83" s="393"/>
      <c r="M83" s="393"/>
      <c r="N83" s="393"/>
      <c r="O83" s="393"/>
      <c r="P83" s="393"/>
      <c r="Q83" s="393"/>
      <c r="R83" s="393"/>
      <c r="S83" s="393"/>
      <c r="T83" s="393"/>
      <c r="U83" s="393"/>
      <c r="V83" s="393"/>
      <c r="W83" s="393"/>
      <c r="X83" s="393"/>
      <c r="Y83" s="393"/>
      <c r="Z83" s="393"/>
      <c r="AA83" s="393"/>
      <c r="AB83" s="393"/>
      <c r="AC83" s="393"/>
      <c r="AD83" s="393"/>
      <c r="AE83" s="393"/>
      <c r="AF83" s="393"/>
      <c r="AG83" s="393"/>
      <c r="AH83" s="393"/>
      <c r="AI83" s="393"/>
      <c r="AJ83" s="393"/>
      <c r="AK83" s="393"/>
      <c r="AL83" s="393"/>
      <c r="AM83" s="393"/>
      <c r="AN83" s="393"/>
      <c r="AO83" s="393"/>
      <c r="AP83" s="393"/>
      <c r="AQ83" s="393"/>
      <c r="AR83" s="393"/>
      <c r="AS83" s="393"/>
      <c r="AT83" s="393"/>
      <c r="AU83" s="393"/>
      <c r="AV83" s="393"/>
      <c r="AW83" s="393"/>
      <c r="AX83" s="393"/>
      <c r="AY83" s="393"/>
      <c r="AZ83" s="393"/>
      <c r="BA83" s="393"/>
      <c r="BB83" s="393"/>
      <c r="BC83" s="393"/>
      <c r="BD83" s="393"/>
      <c r="BE83" s="393"/>
      <c r="BF83" s="393"/>
      <c r="BG83" s="393"/>
      <c r="BH83" s="393"/>
      <c r="BI83" s="393"/>
      <c r="BJ83" s="393"/>
      <c r="BK83" s="393"/>
      <c r="BL83" s="393"/>
      <c r="BM83" s="393"/>
      <c r="BN83" s="393"/>
      <c r="BO83" s="393"/>
      <c r="BP83" s="393"/>
      <c r="BQ83" s="393"/>
      <c r="BR83" s="393"/>
      <c r="BS83" s="393"/>
      <c r="BT83" s="393"/>
      <c r="BU83" s="393"/>
      <c r="BV83" s="393"/>
      <c r="BW83" s="393"/>
      <c r="BX83" s="393"/>
      <c r="BY83" s="393"/>
      <c r="BZ83" s="393"/>
      <c r="CA83" s="393"/>
      <c r="CB83" s="393"/>
      <c r="CC83" s="393"/>
      <c r="CD83" s="393"/>
      <c r="CE83" s="393"/>
      <c r="CF83" s="393"/>
      <c r="CG83" s="393"/>
      <c r="CH83" s="393"/>
      <c r="CI83" s="393"/>
      <c r="CJ83" s="393"/>
      <c r="CK83" s="393"/>
      <c r="CL83" s="393"/>
      <c r="CM83" s="393"/>
      <c r="CN83" s="393"/>
      <c r="CO83" s="393"/>
      <c r="CP83" s="393"/>
      <c r="CQ83" s="393"/>
      <c r="CR83" s="393"/>
      <c r="CS83" s="393"/>
      <c r="CT83" s="393"/>
      <c r="CU83" s="393"/>
      <c r="CV83" s="393"/>
      <c r="CW83" s="393"/>
      <c r="CX83" s="393"/>
      <c r="CY83" s="393"/>
      <c r="CZ83" s="393"/>
      <c r="DA83" s="393"/>
      <c r="DB83" s="393"/>
      <c r="DC83" s="393"/>
      <c r="DD83" s="392"/>
    </row>
    <row r="84" spans="2:109" ht="13.5" x14ac:dyDescent="0.15">
      <c r="DD84" s="388"/>
      <c r="DE84" s="388"/>
    </row>
    <row r="85" spans="2:109" ht="13.5" x14ac:dyDescent="0.15">
      <c r="DD85" s="388"/>
      <c r="DE85" s="388"/>
    </row>
    <row r="86" spans="2:109" ht="13.5" hidden="1" x14ac:dyDescent="0.15">
      <c r="DD86" s="388"/>
      <c r="DE86" s="388"/>
    </row>
    <row r="87" spans="2:109" ht="13.5" hidden="1" x14ac:dyDescent="0.15">
      <c r="K87" s="391"/>
      <c r="AQ87" s="391"/>
      <c r="BC87" s="391"/>
      <c r="BO87" s="391"/>
      <c r="CA87" s="391"/>
      <c r="CM87" s="391"/>
      <c r="CY87" s="391"/>
      <c r="DD87" s="388"/>
      <c r="DE87" s="388"/>
    </row>
    <row r="88" spans="2:109" ht="13.5" hidden="1" x14ac:dyDescent="0.15">
      <c r="DD88" s="388"/>
      <c r="DE88" s="388"/>
    </row>
    <row r="89" spans="2:109" ht="13.5" hidden="1" x14ac:dyDescent="0.15">
      <c r="DD89" s="388"/>
      <c r="DE89" s="388"/>
    </row>
    <row r="90" spans="2:109" ht="13.5" hidden="1" x14ac:dyDescent="0.15">
      <c r="DD90" s="388"/>
      <c r="DE90" s="388"/>
    </row>
    <row r="91" spans="2:109" ht="13.5"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7hQDp3JmQ5XN8fA9lkOZwfbm/R4FPGPoTVkJtSGkiHse7328vPBhG6Ho6Vye8HSQjeKqWsI4y3C4STUzQe+SIA==" saltValue="w0wPoLDMzvRsiU9uXfNgWw==" spinCount="100000" sheet="1" objects="1" scenarios="1" formatCells="0"/>
  <dataConsolidate/>
  <mergeCells count="11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BX51:CE52"/>
    <mergeCell ref="CF51:CM52"/>
    <mergeCell ref="CN53:CU54"/>
    <mergeCell ref="I51:J52"/>
    <mergeCell ref="K51:K52"/>
    <mergeCell ref="L51:L52"/>
    <mergeCell ref="M51:M52"/>
    <mergeCell ref="N51:N52"/>
    <mergeCell ref="AN55:BA58"/>
    <mergeCell ref="BB55:BO56"/>
    <mergeCell ref="BP55:BW56"/>
    <mergeCell ref="BP57:BW58"/>
    <mergeCell ref="L57:L58"/>
    <mergeCell ref="M57:M58"/>
    <mergeCell ref="N57:N58"/>
    <mergeCell ref="BB57:BO58"/>
    <mergeCell ref="N53:N54"/>
    <mergeCell ref="BB53:BO54"/>
    <mergeCell ref="BP53:BW54"/>
    <mergeCell ref="BX53:CE54"/>
    <mergeCell ref="CF53:CM54"/>
    <mergeCell ref="AN51:BA54"/>
    <mergeCell ref="BB51:BO52"/>
    <mergeCell ref="BP51:BW52"/>
    <mergeCell ref="I57:J58"/>
    <mergeCell ref="K57:K58"/>
    <mergeCell ref="I53:J54"/>
    <mergeCell ref="K53:K54"/>
    <mergeCell ref="L53:L54"/>
    <mergeCell ref="M53:M54"/>
    <mergeCell ref="BX57:CE58"/>
    <mergeCell ref="CF57:CM58"/>
    <mergeCell ref="AN65:DC69"/>
    <mergeCell ref="BX55:CE56"/>
    <mergeCell ref="CF55:CM56"/>
    <mergeCell ref="CN55:CU56"/>
    <mergeCell ref="CV55:DC56"/>
    <mergeCell ref="CV72:DC72"/>
    <mergeCell ref="BX72:CE72"/>
    <mergeCell ref="CF72:CM72"/>
    <mergeCell ref="CN72:CU72"/>
    <mergeCell ref="CN57:CU58"/>
    <mergeCell ref="CV57:DC58"/>
    <mergeCell ref="G72:J72"/>
    <mergeCell ref="AN72:BO72"/>
    <mergeCell ref="BP72:BW72"/>
    <mergeCell ref="BP75:BW76"/>
    <mergeCell ref="G73:H76"/>
    <mergeCell ref="I73:J74"/>
    <mergeCell ref="K73:K74"/>
    <mergeCell ref="L73:L74"/>
    <mergeCell ref="M73:M74"/>
    <mergeCell ref="N73:N74"/>
    <mergeCell ref="CN75:CU76"/>
    <mergeCell ref="CV75:DC76"/>
    <mergeCell ref="G77:H80"/>
    <mergeCell ref="I77:J78"/>
    <mergeCell ref="K77:K78"/>
    <mergeCell ref="L77:L78"/>
    <mergeCell ref="M77:M78"/>
    <mergeCell ref="CN79:CU80"/>
    <mergeCell ref="BX73:CE74"/>
    <mergeCell ref="CF73:CM74"/>
    <mergeCell ref="CN73:CU74"/>
    <mergeCell ref="CV73:DC74"/>
    <mergeCell ref="I75:J76"/>
    <mergeCell ref="K75:K76"/>
    <mergeCell ref="L75:L76"/>
    <mergeCell ref="M75:M76"/>
    <mergeCell ref="N75:N76"/>
    <mergeCell ref="BB75:BO76"/>
    <mergeCell ref="AN73:BA76"/>
    <mergeCell ref="BB73:BO74"/>
    <mergeCell ref="BP73:BW74"/>
    <mergeCell ref="I79:J80"/>
    <mergeCell ref="K79:K80"/>
    <mergeCell ref="L79:L80"/>
    <mergeCell ref="M79:M80"/>
    <mergeCell ref="N79:N80"/>
    <mergeCell ref="BB79:BO80"/>
    <mergeCell ref="BP79:BW80"/>
    <mergeCell ref="BX75:CE76"/>
    <mergeCell ref="CF75:CM76"/>
    <mergeCell ref="CF77:CM78"/>
    <mergeCell ref="CF79:CM80"/>
    <mergeCell ref="BX79:CE80"/>
    <mergeCell ref="N77:N78"/>
    <mergeCell ref="AN77:BA80"/>
    <mergeCell ref="BB77:BO78"/>
    <mergeCell ref="BP77:BW78"/>
    <mergeCell ref="BX77:CE78"/>
    <mergeCell ref="CV79:DC80"/>
    <mergeCell ref="CN77:CU78"/>
    <mergeCell ref="CV77:DC78"/>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70" workbookViewId="0">
      <selection activeCell="CM102" sqref="CM102"/>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509</v>
      </c>
    </row>
  </sheetData>
  <sheetProtection algorithmName="SHA-512" hashValue="RpkaVknb+IY9Uwj92on9MXyP1SIboRepwhVJKJB1vFlPj+vfpjYuVX8jUuBgM5G6qVDdRVdwJondYX/CfnjriA==" saltValue="5lrPTqLbjwNB88iUXLbDw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80" zoomScaleNormal="80" zoomScaleSheetLayoutView="55" workbookViewId="0">
      <selection activeCell="CM102" sqref="CM102"/>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509</v>
      </c>
    </row>
  </sheetData>
  <sheetProtection algorithmName="SHA-512" hashValue="CpOKvsNz/RMCagrl3C4Ro7Vd+0Sru/pqjOrqRdxy+YEf6oEIs5yzyAxXwe5bdrs4DPwy6f5S4tPCYOvV9b9vhQ==" saltValue="adFXBkTwpUpDTSz/N3ntW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559</v>
      </c>
      <c r="G2" s="157"/>
      <c r="H2" s="158"/>
    </row>
    <row r="3" spans="1:8" x14ac:dyDescent="0.15">
      <c r="A3" s="154" t="s">
        <v>552</v>
      </c>
      <c r="B3" s="159"/>
      <c r="C3" s="160"/>
      <c r="D3" s="161">
        <v>42620</v>
      </c>
      <c r="E3" s="162"/>
      <c r="F3" s="163">
        <v>57295</v>
      </c>
      <c r="G3" s="164"/>
      <c r="H3" s="165"/>
    </row>
    <row r="4" spans="1:8" x14ac:dyDescent="0.15">
      <c r="A4" s="166"/>
      <c r="B4" s="167"/>
      <c r="C4" s="168"/>
      <c r="D4" s="169">
        <v>11842</v>
      </c>
      <c r="E4" s="170"/>
      <c r="F4" s="171">
        <v>32771</v>
      </c>
      <c r="G4" s="172"/>
      <c r="H4" s="173"/>
    </row>
    <row r="5" spans="1:8" x14ac:dyDescent="0.15">
      <c r="A5" s="154" t="s">
        <v>554</v>
      </c>
      <c r="B5" s="159"/>
      <c r="C5" s="160"/>
      <c r="D5" s="161">
        <v>22177</v>
      </c>
      <c r="E5" s="162"/>
      <c r="F5" s="163">
        <v>54110</v>
      </c>
      <c r="G5" s="164"/>
      <c r="H5" s="165"/>
    </row>
    <row r="6" spans="1:8" x14ac:dyDescent="0.15">
      <c r="A6" s="166"/>
      <c r="B6" s="167"/>
      <c r="C6" s="168"/>
      <c r="D6" s="169">
        <v>12670</v>
      </c>
      <c r="E6" s="170"/>
      <c r="F6" s="171">
        <v>30620</v>
      </c>
      <c r="G6" s="172"/>
      <c r="H6" s="173"/>
    </row>
    <row r="7" spans="1:8" x14ac:dyDescent="0.15">
      <c r="A7" s="154" t="s">
        <v>555</v>
      </c>
      <c r="B7" s="159"/>
      <c r="C7" s="160"/>
      <c r="D7" s="161">
        <v>27873</v>
      </c>
      <c r="E7" s="162"/>
      <c r="F7" s="163">
        <v>54684</v>
      </c>
      <c r="G7" s="164"/>
      <c r="H7" s="165"/>
    </row>
    <row r="8" spans="1:8" x14ac:dyDescent="0.15">
      <c r="A8" s="166"/>
      <c r="B8" s="167"/>
      <c r="C8" s="168"/>
      <c r="D8" s="169">
        <v>13385</v>
      </c>
      <c r="E8" s="170"/>
      <c r="F8" s="171">
        <v>32829</v>
      </c>
      <c r="G8" s="172"/>
      <c r="H8" s="173"/>
    </row>
    <row r="9" spans="1:8" x14ac:dyDescent="0.15">
      <c r="A9" s="154" t="s">
        <v>556</v>
      </c>
      <c r="B9" s="159"/>
      <c r="C9" s="160"/>
      <c r="D9" s="161">
        <v>50947</v>
      </c>
      <c r="E9" s="162"/>
      <c r="F9" s="163">
        <v>62383</v>
      </c>
      <c r="G9" s="164"/>
      <c r="H9" s="165"/>
    </row>
    <row r="10" spans="1:8" x14ac:dyDescent="0.15">
      <c r="A10" s="166"/>
      <c r="B10" s="167"/>
      <c r="C10" s="168"/>
      <c r="D10" s="169">
        <v>42275</v>
      </c>
      <c r="E10" s="170"/>
      <c r="F10" s="171">
        <v>35325</v>
      </c>
      <c r="G10" s="172"/>
      <c r="H10" s="173"/>
    </row>
    <row r="11" spans="1:8" x14ac:dyDescent="0.15">
      <c r="A11" s="154" t="s">
        <v>557</v>
      </c>
      <c r="B11" s="159"/>
      <c r="C11" s="160"/>
      <c r="D11" s="161">
        <v>42214</v>
      </c>
      <c r="E11" s="162"/>
      <c r="F11" s="163">
        <v>63812</v>
      </c>
      <c r="G11" s="164"/>
      <c r="H11" s="165"/>
    </row>
    <row r="12" spans="1:8" x14ac:dyDescent="0.15">
      <c r="A12" s="166"/>
      <c r="B12" s="167"/>
      <c r="C12" s="174"/>
      <c r="D12" s="169">
        <v>32403</v>
      </c>
      <c r="E12" s="170"/>
      <c r="F12" s="171">
        <v>33848</v>
      </c>
      <c r="G12" s="172"/>
      <c r="H12" s="173"/>
    </row>
    <row r="13" spans="1:8" x14ac:dyDescent="0.15">
      <c r="A13" s="154"/>
      <c r="B13" s="159"/>
      <c r="C13" s="175"/>
      <c r="D13" s="176">
        <v>37166</v>
      </c>
      <c r="E13" s="177"/>
      <c r="F13" s="178">
        <v>58457</v>
      </c>
      <c r="G13" s="179"/>
      <c r="H13" s="165"/>
    </row>
    <row r="14" spans="1:8" x14ac:dyDescent="0.15">
      <c r="A14" s="166"/>
      <c r="B14" s="167"/>
      <c r="C14" s="168"/>
      <c r="D14" s="169">
        <v>22515</v>
      </c>
      <c r="E14" s="170"/>
      <c r="F14" s="171">
        <v>33079</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5.89</v>
      </c>
      <c r="C19" s="180">
        <f>ROUND(VALUE(SUBSTITUTE(実質収支比率等に係る経年分析!G$48,"▲","-")),2)</f>
        <v>5.0599999999999996</v>
      </c>
      <c r="D19" s="180">
        <f>ROUND(VALUE(SUBSTITUTE(実質収支比率等に係る経年分析!H$48,"▲","-")),2)</f>
        <v>4.6399999999999997</v>
      </c>
      <c r="E19" s="180">
        <f>ROUND(VALUE(SUBSTITUTE(実質収支比率等に係る経年分析!I$48,"▲","-")),2)</f>
        <v>3.79</v>
      </c>
      <c r="F19" s="180">
        <f>ROUND(VALUE(SUBSTITUTE(実質収支比率等に係る経年分析!J$48,"▲","-")),2)</f>
        <v>4.47</v>
      </c>
    </row>
    <row r="20" spans="1:11" x14ac:dyDescent="0.15">
      <c r="A20" s="180" t="s">
        <v>55</v>
      </c>
      <c r="B20" s="180">
        <f>ROUND(VALUE(SUBSTITUTE(実質収支比率等に係る経年分析!F$47,"▲","-")),2)</f>
        <v>30.49</v>
      </c>
      <c r="C20" s="180">
        <f>ROUND(VALUE(SUBSTITUTE(実質収支比率等に係る経年分析!G$47,"▲","-")),2)</f>
        <v>29.48</v>
      </c>
      <c r="D20" s="180">
        <f>ROUND(VALUE(SUBSTITUTE(実質収支比率等に係る経年分析!H$47,"▲","-")),2)</f>
        <v>22.65</v>
      </c>
      <c r="E20" s="180">
        <f>ROUND(VALUE(SUBSTITUTE(実質収支比率等に係る経年分析!I$47,"▲","-")),2)</f>
        <v>22.31</v>
      </c>
      <c r="F20" s="180">
        <f>ROUND(VALUE(SUBSTITUTE(実質収支比率等に係る経年分析!J$47,"▲","-")),2)</f>
        <v>20.02</v>
      </c>
    </row>
    <row r="21" spans="1:11" x14ac:dyDescent="0.15">
      <c r="A21" s="180" t="s">
        <v>56</v>
      </c>
      <c r="B21" s="180">
        <f>IF(ISNUMBER(VALUE(SUBSTITUTE(実質収支比率等に係る経年分析!F$49,"▲","-"))),ROUND(VALUE(SUBSTITUTE(実質収支比率等に係る経年分析!F$49,"▲","-")),2),NA())</f>
        <v>-2.63</v>
      </c>
      <c r="C21" s="180">
        <f>IF(ISNUMBER(VALUE(SUBSTITUTE(実質収支比率等に係る経年分析!G$49,"▲","-"))),ROUND(VALUE(SUBSTITUTE(実質収支比率等に係る経年分析!G$49,"▲","-")),2),NA())</f>
        <v>-1.68</v>
      </c>
      <c r="D21" s="180">
        <f>IF(ISNUMBER(VALUE(SUBSTITUTE(実質収支比率等に係る経年分析!H$49,"▲","-"))),ROUND(VALUE(SUBSTITUTE(実質収支比率等に係る経年分析!H$49,"▲","-")),2),NA())</f>
        <v>-6.92</v>
      </c>
      <c r="E21" s="180">
        <f>IF(ISNUMBER(VALUE(SUBSTITUTE(実質収支比率等に係る経年分析!I$49,"▲","-"))),ROUND(VALUE(SUBSTITUTE(実質収支比率等に係る経年分析!I$49,"▲","-")),2),NA())</f>
        <v>-1.03</v>
      </c>
      <c r="F21" s="180">
        <f>IF(ISNUMBER(VALUE(SUBSTITUTE(実質収支比率等に係る経年分析!J$49,"▲","-"))),ROUND(VALUE(SUBSTITUTE(実質収支比率等に係る経年分析!J$49,"▲","-")),2),NA())</f>
        <v>-0.88</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7.26</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5.19</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4.46</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6.1</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0.13</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駅北本郷土地区画整理事業特別会計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0.5</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0.71</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0.56000000000000005</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0.25</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0.21</v>
      </c>
    </row>
    <row r="30" spans="1:11" x14ac:dyDescent="0.15">
      <c r="A30" s="181" t="str">
        <f>IF(連結実質赤字比率に係る赤字・黒字の構成分析!C$40="",NA(),連結実質赤字比率に係る赤字・黒字の構成分析!C$40)</f>
        <v>インター北土地区画整理事業特別会計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0.18</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0.3</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0.42</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0.42</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0.32</v>
      </c>
    </row>
    <row r="31" spans="1:11" x14ac:dyDescent="0.15">
      <c r="A31" s="181" t="str">
        <f>IF(連結実質赤字比率に係る赤字・黒字の構成分析!C$39="",NA(),連結実質赤字比率に係る赤字・黒字の構成分析!C$39)</f>
        <v>介護保険特別会計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1.34</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2.44</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1.73</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1.48</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1.35</v>
      </c>
    </row>
    <row r="32" spans="1:11" x14ac:dyDescent="0.15">
      <c r="A32" s="181" t="str">
        <f>IF(連結実質赤字比率に係る赤字・黒字の構成分析!C$38="",NA(),連結実質赤字比率に係る赤字・黒字の構成分析!C$38)</f>
        <v>下水道事業会計</v>
      </c>
      <c r="B32" s="181" t="e">
        <f>IF(ROUND(VALUE(SUBSTITUTE(連結実質赤字比率に係る赤字・黒字の構成分析!F$38,"▲", "-")), 2) &lt; 0, ABS(ROUND(VALUE(SUBSTITUTE(連結実質赤字比率に係る赤字・黒字の構成分析!F$38,"▲", "-")), 2)), NA())</f>
        <v>#VALUE!</v>
      </c>
      <c r="C32" s="181" t="e">
        <f>IF(ROUND(VALUE(SUBSTITUTE(連結実質赤字比率に係る赤字・黒字の構成分析!F$38,"▲", "-")), 2) &gt;= 0, ABS(ROUND(VALUE(SUBSTITUTE(連結実質赤字比率に係る赤字・黒字の構成分析!F$38,"▲", "-")), 2)), NA())</f>
        <v>#VALUE!</v>
      </c>
      <c r="D32" s="181" t="e">
        <f>IF(ROUND(VALUE(SUBSTITUTE(連結実質赤字比率に係る赤字・黒字の構成分析!G$38,"▲", "-")), 2) &lt; 0, ABS(ROUND(VALUE(SUBSTITUTE(連結実質赤字比率に係る赤字・黒字の構成分析!G$38,"▲", "-")), 2)), NA())</f>
        <v>#VALUE!</v>
      </c>
      <c r="E32" s="181" t="e">
        <f>IF(ROUND(VALUE(SUBSTITUTE(連結実質赤字比率に係る赤字・黒字の構成分析!G$38,"▲", "-")), 2) &gt;= 0, ABS(ROUND(VALUE(SUBSTITUTE(連結実質赤字比率に係る赤字・黒字の構成分析!G$38,"▲", "-")), 2)), NA())</f>
        <v>#VALUE!</v>
      </c>
      <c r="F32" s="181" t="e">
        <f>IF(ROUND(VALUE(SUBSTITUTE(連結実質赤字比率に係る赤字・黒字の構成分析!H$38,"▲", "-")), 2) &lt; 0, ABS(ROUND(VALUE(SUBSTITUTE(連結実質赤字比率に係る赤字・黒字の構成分析!H$38,"▲", "-")), 2)), NA())</f>
        <v>#VALUE!</v>
      </c>
      <c r="G32" s="181" t="e">
        <f>IF(ROUND(VALUE(SUBSTITUTE(連結実質赤字比率に係る赤字・黒字の構成分析!H$38,"▲", "-")), 2) &gt;= 0, ABS(ROUND(VALUE(SUBSTITUTE(連結実質赤字比率に係る赤字・黒字の構成分析!H$38,"▲", "-")), 2)), NA())</f>
        <v>#VALUE!</v>
      </c>
      <c r="H32" s="181" t="e">
        <f>IF(ROUND(VALUE(SUBSTITUTE(連結実質赤字比率に係る赤字・黒字の構成分析!I$38,"▲", "-")), 2) &lt; 0, ABS(ROUND(VALUE(SUBSTITUTE(連結実質赤字比率に係る赤字・黒字の構成分析!I$38,"▲", "-")), 2)), NA())</f>
        <v>#VALUE!</v>
      </c>
      <c r="I32" s="181" t="e">
        <f>IF(ROUND(VALUE(SUBSTITUTE(連結実質赤字比率に係る赤字・黒字の構成分析!I$38,"▲", "-")), 2) &gt;= 0, ABS(ROUND(VALUE(SUBSTITUTE(連結実質赤字比率に係る赤字・黒字の構成分析!I$38,"▲", "-")), 2)), NA())</f>
        <v>#VALUE!</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1.53</v>
      </c>
    </row>
    <row r="33" spans="1:16" x14ac:dyDescent="0.15">
      <c r="A33" s="181" t="str">
        <f>IF(連結実質赤字比率に係る赤字・黒字の構成分析!C$37="",NA(),連結実質赤字比率に係る赤字・黒字の構成分析!C$37)</f>
        <v>病院事業会計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6.41</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3.91</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4.63</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2.6</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3.61</v>
      </c>
    </row>
    <row r="34" spans="1:16" x14ac:dyDescent="0.15">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5.19</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4.04</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3.65</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3.11</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3.93</v>
      </c>
    </row>
    <row r="35" spans="1:16" x14ac:dyDescent="0.15">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#VALUE!</v>
      </c>
      <c r="C35" s="181" t="e">
        <f>IF(ROUND(VALUE(SUBSTITUTE(連結実質赤字比率に係る赤字・黒字の構成分析!F$35,"▲", "-")), 2) &gt;= 0, ABS(ROUND(VALUE(SUBSTITUTE(連結実質赤字比率に係る赤字・黒字の構成分析!F$35,"▲", "-")), 2)), NA())</f>
        <v>#VALUE!</v>
      </c>
      <c r="D35" s="181" t="e">
        <f>IF(ROUND(VALUE(SUBSTITUTE(連結実質赤字比率に係る赤字・黒字の構成分析!G$35,"▲", "-")), 2) &lt; 0, ABS(ROUND(VALUE(SUBSTITUTE(連結実質赤字比率に係る赤字・黒字の構成分析!G$35,"▲", "-")), 2)), NA())</f>
        <v>#VALUE!</v>
      </c>
      <c r="E35" s="181" t="e">
        <f>IF(ROUND(VALUE(SUBSTITUTE(連結実質赤字比率に係る赤字・黒字の構成分析!G$35,"▲", "-")), 2) &gt;= 0, ABS(ROUND(VALUE(SUBSTITUTE(連結実質赤字比率に係る赤字・黒字の構成分析!G$35,"▲", "-")), 2)), NA())</f>
        <v>#VALUE!</v>
      </c>
      <c r="F35" s="181" t="e">
        <f>IF(ROUND(VALUE(SUBSTITUTE(連結実質赤字比率に係る赤字・黒字の構成分析!H$35,"▲", "-")), 2) &lt; 0, ABS(ROUND(VALUE(SUBSTITUTE(連結実質赤字比率に係る赤字・黒字の構成分析!H$35,"▲", "-")), 2)), NA())</f>
        <v>#VALUE!</v>
      </c>
      <c r="G35" s="181" t="e">
        <f>IF(ROUND(VALUE(SUBSTITUTE(連結実質赤字比率に係る赤字・黒字の構成分析!H$35,"▲", "-")), 2) &gt;= 0, ABS(ROUND(VALUE(SUBSTITUTE(連結実質赤字比率に係る赤字・黒字の構成分析!H$35,"▲", "-")), 2)), NA())</f>
        <v>#VALUE!</v>
      </c>
      <c r="H35" s="181" t="e">
        <f>IF(ROUND(VALUE(SUBSTITUTE(連結実質赤字比率に係る赤字・黒字の構成分析!I$35,"▲", "-")), 2) &lt; 0, ABS(ROUND(VALUE(SUBSTITUTE(連結実質赤字比率に係る赤字・黒字の構成分析!I$35,"▲", "-")), 2)), NA())</f>
        <v>#VALUE!</v>
      </c>
      <c r="I35" s="181" t="e">
        <f>IF(ROUND(VALUE(SUBSTITUTE(連結実質赤字比率に係る赤字・黒字の構成分析!I$35,"▲", "-")), 2) &gt;= 0, ABS(ROUND(VALUE(SUBSTITUTE(連結実質赤字比率に係る赤字・黒字の構成分析!I$35,"▲", "-")), 2)), NA())</f>
        <v>#VALUE!</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4.57</v>
      </c>
    </row>
    <row r="36" spans="1:16" x14ac:dyDescent="0.15">
      <c r="A36" s="181" t="str">
        <f>IF(連結実質赤字比率に係る赤字・黒字の構成分析!C$34="",NA(),連結実質赤字比率に係る赤字・黒字の構成分析!C$34)</f>
        <v>国民健康保険特別会計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3.39</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4.9400000000000004</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3.83</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4.42</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5.41</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2315</v>
      </c>
      <c r="E42" s="182"/>
      <c r="F42" s="182"/>
      <c r="G42" s="182">
        <f>'実質公債費比率（分子）の構造'!L$52</f>
        <v>2319</v>
      </c>
      <c r="H42" s="182"/>
      <c r="I42" s="182"/>
      <c r="J42" s="182">
        <f>'実質公債費比率（分子）の構造'!M$52</f>
        <v>2306</v>
      </c>
      <c r="K42" s="182"/>
      <c r="L42" s="182"/>
      <c r="M42" s="182">
        <f>'実質公債費比率（分子）の構造'!N$52</f>
        <v>2276</v>
      </c>
      <c r="N42" s="182"/>
      <c r="O42" s="182"/>
      <c r="P42" s="182">
        <f>'実質公債費比率（分子）の構造'!O$52</f>
        <v>2273</v>
      </c>
    </row>
    <row r="43" spans="1:16" x14ac:dyDescent="0.15">
      <c r="A43" s="182" t="s">
        <v>64</v>
      </c>
      <c r="B43" s="182" t="str">
        <f>'実質公債費比率（分子）の構造'!K$51</f>
        <v>-</v>
      </c>
      <c r="C43" s="182"/>
      <c r="D43" s="182"/>
      <c r="E43" s="182">
        <f>'実質公債費比率（分子）の構造'!L$51</f>
        <v>0</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t="str">
        <f>'実質公債費比率（分子）の構造'!K$49</f>
        <v>-</v>
      </c>
      <c r="C45" s="182"/>
      <c r="D45" s="182"/>
      <c r="E45" s="182" t="str">
        <f>'実質公債費比率（分子）の構造'!L$49</f>
        <v>-</v>
      </c>
      <c r="F45" s="182"/>
      <c r="G45" s="182"/>
      <c r="H45" s="182" t="str">
        <f>'実質公債費比率（分子）の構造'!M$49</f>
        <v>-</v>
      </c>
      <c r="I45" s="182"/>
      <c r="J45" s="182"/>
      <c r="K45" s="182">
        <f>'実質公債費比率（分子）の構造'!N$49</f>
        <v>4</v>
      </c>
      <c r="L45" s="182"/>
      <c r="M45" s="182"/>
      <c r="N45" s="182">
        <f>'実質公債費比率（分子）の構造'!O$49</f>
        <v>15</v>
      </c>
      <c r="O45" s="182"/>
      <c r="P45" s="182"/>
    </row>
    <row r="46" spans="1:16" x14ac:dyDescent="0.15">
      <c r="A46" s="182" t="s">
        <v>67</v>
      </c>
      <c r="B46" s="182">
        <f>'実質公債費比率（分子）の構造'!K$48</f>
        <v>1194</v>
      </c>
      <c r="C46" s="182"/>
      <c r="D46" s="182"/>
      <c r="E46" s="182">
        <f>'実質公債費比率（分子）の構造'!L$48</f>
        <v>1224</v>
      </c>
      <c r="F46" s="182"/>
      <c r="G46" s="182"/>
      <c r="H46" s="182">
        <f>'実質公債費比率（分子）の構造'!M$48</f>
        <v>1226</v>
      </c>
      <c r="I46" s="182"/>
      <c r="J46" s="182"/>
      <c r="K46" s="182">
        <f>'実質公債費比率（分子）の構造'!N$48</f>
        <v>1223</v>
      </c>
      <c r="L46" s="182"/>
      <c r="M46" s="182"/>
      <c r="N46" s="182">
        <f>'実質公債費比率（分子）の構造'!O$48</f>
        <v>1104</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1716</v>
      </c>
      <c r="C49" s="182"/>
      <c r="D49" s="182"/>
      <c r="E49" s="182">
        <f>'実質公債費比率（分子）の構造'!L$45</f>
        <v>1545</v>
      </c>
      <c r="F49" s="182"/>
      <c r="G49" s="182"/>
      <c r="H49" s="182">
        <f>'実質公債費比率（分子）の構造'!M$45</f>
        <v>1591</v>
      </c>
      <c r="I49" s="182"/>
      <c r="J49" s="182"/>
      <c r="K49" s="182">
        <f>'実質公債費比率（分子）の構造'!N$45</f>
        <v>1571</v>
      </c>
      <c r="L49" s="182"/>
      <c r="M49" s="182"/>
      <c r="N49" s="182">
        <f>'実質公債費比率（分子）の構造'!O$45</f>
        <v>1713</v>
      </c>
      <c r="O49" s="182"/>
      <c r="P49" s="182"/>
    </row>
    <row r="50" spans="1:16" x14ac:dyDescent="0.15">
      <c r="A50" s="182" t="s">
        <v>71</v>
      </c>
      <c r="B50" s="182" t="e">
        <f>NA()</f>
        <v>#N/A</v>
      </c>
      <c r="C50" s="182">
        <f>IF(ISNUMBER('実質公債費比率（分子）の構造'!K$53),'実質公債費比率（分子）の構造'!K$53,NA())</f>
        <v>595</v>
      </c>
      <c r="D50" s="182" t="e">
        <f>NA()</f>
        <v>#N/A</v>
      </c>
      <c r="E50" s="182" t="e">
        <f>NA()</f>
        <v>#N/A</v>
      </c>
      <c r="F50" s="182">
        <f>IF(ISNUMBER('実質公債費比率（分子）の構造'!L$53),'実質公債費比率（分子）の構造'!L$53,NA())</f>
        <v>450</v>
      </c>
      <c r="G50" s="182" t="e">
        <f>NA()</f>
        <v>#N/A</v>
      </c>
      <c r="H50" s="182" t="e">
        <f>NA()</f>
        <v>#N/A</v>
      </c>
      <c r="I50" s="182">
        <f>IF(ISNUMBER('実質公債費比率（分子）の構造'!M$53),'実質公債費比率（分子）の構造'!M$53,NA())</f>
        <v>511</v>
      </c>
      <c r="J50" s="182" t="e">
        <f>NA()</f>
        <v>#N/A</v>
      </c>
      <c r="K50" s="182" t="e">
        <f>NA()</f>
        <v>#N/A</v>
      </c>
      <c r="L50" s="182">
        <f>IF(ISNUMBER('実質公債費比率（分子）の構造'!N$53),'実質公債費比率（分子）の構造'!N$53,NA())</f>
        <v>522</v>
      </c>
      <c r="M50" s="182" t="e">
        <f>NA()</f>
        <v>#N/A</v>
      </c>
      <c r="N50" s="182" t="e">
        <f>NA()</f>
        <v>#N/A</v>
      </c>
      <c r="O50" s="182">
        <f>IF(ISNUMBER('実質公債費比率（分子）の構造'!O$53),'実質公債費比率（分子）の構造'!O$53,NA())</f>
        <v>559</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20969</v>
      </c>
      <c r="E56" s="181"/>
      <c r="F56" s="181"/>
      <c r="G56" s="181">
        <f>'将来負担比率（分子）の構造'!J$52</f>
        <v>20333</v>
      </c>
      <c r="H56" s="181"/>
      <c r="I56" s="181"/>
      <c r="J56" s="181">
        <f>'将来負担比率（分子）の構造'!K$52</f>
        <v>19977</v>
      </c>
      <c r="K56" s="181"/>
      <c r="L56" s="181"/>
      <c r="M56" s="181">
        <f>'将来負担比率（分子）の構造'!L$52</f>
        <v>19968</v>
      </c>
      <c r="N56" s="181"/>
      <c r="O56" s="181"/>
      <c r="P56" s="181">
        <f>'将来負担比率（分子）の構造'!M$52</f>
        <v>19930</v>
      </c>
    </row>
    <row r="57" spans="1:16" x14ac:dyDescent="0.15">
      <c r="A57" s="181" t="s">
        <v>42</v>
      </c>
      <c r="B57" s="181"/>
      <c r="C57" s="181"/>
      <c r="D57" s="181">
        <f>'将来負担比率（分子）の構造'!I$51</f>
        <v>4827</v>
      </c>
      <c r="E57" s="181"/>
      <c r="F57" s="181"/>
      <c r="G57" s="181">
        <f>'将来負担比率（分子）の構造'!J$51</f>
        <v>4809</v>
      </c>
      <c r="H57" s="181"/>
      <c r="I57" s="181"/>
      <c r="J57" s="181">
        <f>'将来負担比率（分子）の構造'!K$51</f>
        <v>4788</v>
      </c>
      <c r="K57" s="181"/>
      <c r="L57" s="181"/>
      <c r="M57" s="181">
        <f>'将来負担比率（分子）の構造'!L$51</f>
        <v>4697</v>
      </c>
      <c r="N57" s="181"/>
      <c r="O57" s="181"/>
      <c r="P57" s="181">
        <f>'将来負担比率（分子）の構造'!M$51</f>
        <v>4180</v>
      </c>
    </row>
    <row r="58" spans="1:16" x14ac:dyDescent="0.15">
      <c r="A58" s="181" t="s">
        <v>41</v>
      </c>
      <c r="B58" s="181"/>
      <c r="C58" s="181"/>
      <c r="D58" s="181">
        <f>'将来負担比率（分子）の構造'!I$50</f>
        <v>6249</v>
      </c>
      <c r="E58" s="181"/>
      <c r="F58" s="181"/>
      <c r="G58" s="181">
        <f>'将来負担比率（分子）の構造'!J$50</f>
        <v>6174</v>
      </c>
      <c r="H58" s="181"/>
      <c r="I58" s="181"/>
      <c r="J58" s="181">
        <f>'将来負担比率（分子）の構造'!K$50</f>
        <v>6128</v>
      </c>
      <c r="K58" s="181"/>
      <c r="L58" s="181"/>
      <c r="M58" s="181">
        <f>'将来負担比率（分子）の構造'!L$50</f>
        <v>6052</v>
      </c>
      <c r="N58" s="181"/>
      <c r="O58" s="181"/>
      <c r="P58" s="181">
        <f>'将来負担比率（分子）の構造'!M$50</f>
        <v>5747</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175</v>
      </c>
      <c r="C61" s="181"/>
      <c r="D61" s="181"/>
      <c r="E61" s="181">
        <f>'将来負担比率（分子）の構造'!J$46</f>
        <v>105</v>
      </c>
      <c r="F61" s="181"/>
      <c r="G61" s="181"/>
      <c r="H61" s="181">
        <f>'将来負担比率（分子）の構造'!K$46</f>
        <v>35</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1675</v>
      </c>
      <c r="C62" s="181"/>
      <c r="D62" s="181"/>
      <c r="E62" s="181">
        <f>'将来負担比率（分子）の構造'!J$45</f>
        <v>1424</v>
      </c>
      <c r="F62" s="181"/>
      <c r="G62" s="181"/>
      <c r="H62" s="181">
        <f>'将来負担比率（分子）の構造'!K$45</f>
        <v>1189</v>
      </c>
      <c r="I62" s="181"/>
      <c r="J62" s="181"/>
      <c r="K62" s="181">
        <f>'将来負担比率（分子）の構造'!L$45</f>
        <v>1381</v>
      </c>
      <c r="L62" s="181"/>
      <c r="M62" s="181"/>
      <c r="N62" s="181">
        <f>'将来負担比率（分子）の構造'!M$45</f>
        <v>1279</v>
      </c>
      <c r="O62" s="181"/>
      <c r="P62" s="181"/>
    </row>
    <row r="63" spans="1:16" x14ac:dyDescent="0.15">
      <c r="A63" s="181" t="s">
        <v>34</v>
      </c>
      <c r="B63" s="181" t="str">
        <f>'将来負担比率（分子）の構造'!I$44</f>
        <v>-</v>
      </c>
      <c r="C63" s="181"/>
      <c r="D63" s="181"/>
      <c r="E63" s="181" t="str">
        <f>'将来負担比率（分子）の構造'!J$44</f>
        <v>-</v>
      </c>
      <c r="F63" s="181"/>
      <c r="G63" s="181"/>
      <c r="H63" s="181">
        <f>'将来負担比率（分子）の構造'!K$44</f>
        <v>33</v>
      </c>
      <c r="I63" s="181"/>
      <c r="J63" s="181"/>
      <c r="K63" s="181">
        <f>'将来負担比率（分子）の構造'!L$44</f>
        <v>148</v>
      </c>
      <c r="L63" s="181"/>
      <c r="M63" s="181"/>
      <c r="N63" s="181">
        <f>'将来負担比率（分子）の構造'!M$44</f>
        <v>635</v>
      </c>
      <c r="O63" s="181"/>
      <c r="P63" s="181"/>
    </row>
    <row r="64" spans="1:16" x14ac:dyDescent="0.15">
      <c r="A64" s="181" t="s">
        <v>33</v>
      </c>
      <c r="B64" s="181">
        <f>'将来負担比率（分子）の構造'!I$43</f>
        <v>15168</v>
      </c>
      <c r="C64" s="181"/>
      <c r="D64" s="181"/>
      <c r="E64" s="181">
        <f>'将来負担比率（分子）の構造'!J$43</f>
        <v>14036</v>
      </c>
      <c r="F64" s="181"/>
      <c r="G64" s="181"/>
      <c r="H64" s="181">
        <f>'将来負担比率（分子）の構造'!K$43</f>
        <v>13547</v>
      </c>
      <c r="I64" s="181"/>
      <c r="J64" s="181"/>
      <c r="K64" s="181">
        <f>'将来負担比率（分子）の構造'!L$43</f>
        <v>13113</v>
      </c>
      <c r="L64" s="181"/>
      <c r="M64" s="181"/>
      <c r="N64" s="181">
        <f>'将来負担比率（分子）の構造'!M$43</f>
        <v>12338</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17829</v>
      </c>
      <c r="C66" s="181"/>
      <c r="D66" s="181"/>
      <c r="E66" s="181">
        <f>'将来負担比率（分子）の構造'!J$41</f>
        <v>17653</v>
      </c>
      <c r="F66" s="181"/>
      <c r="G66" s="181"/>
      <c r="H66" s="181">
        <f>'将来負担比率（分子）の構造'!K$41</f>
        <v>17470</v>
      </c>
      <c r="I66" s="181"/>
      <c r="J66" s="181"/>
      <c r="K66" s="181">
        <f>'将来負担比率（分子）の構造'!L$41</f>
        <v>18774</v>
      </c>
      <c r="L66" s="181"/>
      <c r="M66" s="181"/>
      <c r="N66" s="181">
        <f>'将来負担比率（分子）の構造'!M$41</f>
        <v>20045</v>
      </c>
      <c r="O66" s="181"/>
      <c r="P66" s="181"/>
    </row>
    <row r="67" spans="1:16" x14ac:dyDescent="0.15">
      <c r="A67" s="181" t="s">
        <v>75</v>
      </c>
      <c r="B67" s="181" t="e">
        <f>NA()</f>
        <v>#N/A</v>
      </c>
      <c r="C67" s="181">
        <f>IF(ISNUMBER('将来負担比率（分子）の構造'!I$53), IF('将来負担比率（分子）の構造'!I$53 &lt; 0, 0, '将来負担比率（分子）の構造'!I$53), NA())</f>
        <v>2802</v>
      </c>
      <c r="D67" s="181" t="e">
        <f>NA()</f>
        <v>#N/A</v>
      </c>
      <c r="E67" s="181" t="e">
        <f>NA()</f>
        <v>#N/A</v>
      </c>
      <c r="F67" s="181">
        <f>IF(ISNUMBER('将来負担比率（分子）の構造'!J$53), IF('将来負担比率（分子）の構造'!J$53 &lt; 0, 0, '将来負担比率（分子）の構造'!J$53), NA())</f>
        <v>1902</v>
      </c>
      <c r="G67" s="181" t="e">
        <f>NA()</f>
        <v>#N/A</v>
      </c>
      <c r="H67" s="181" t="e">
        <f>NA()</f>
        <v>#N/A</v>
      </c>
      <c r="I67" s="181">
        <f>IF(ISNUMBER('将来負担比率（分子）の構造'!K$53), IF('将来負担比率（分子）の構造'!K$53 &lt; 0, 0, '将来負担比率（分子）の構造'!K$53), NA())</f>
        <v>1381</v>
      </c>
      <c r="J67" s="181" t="e">
        <f>NA()</f>
        <v>#N/A</v>
      </c>
      <c r="K67" s="181" t="e">
        <f>NA()</f>
        <v>#N/A</v>
      </c>
      <c r="L67" s="181">
        <f>IF(ISNUMBER('将来負担比率（分子）の構造'!L$53), IF('将来負担比率（分子）の構造'!L$53 &lt; 0, 0, '将来負担比率（分子）の構造'!L$53), NA())</f>
        <v>2698</v>
      </c>
      <c r="M67" s="181" t="e">
        <f>NA()</f>
        <v>#N/A</v>
      </c>
      <c r="N67" s="181" t="e">
        <f>NA()</f>
        <v>#N/A</v>
      </c>
      <c r="O67" s="181">
        <f>IF(ISNUMBER('将来負担比率（分子）の構造'!M$53), IF('将来負担比率（分子）の構造'!M$53 &lt; 0, 0, '将来負担比率（分子）の構造'!M$53), NA())</f>
        <v>4440</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3018</v>
      </c>
      <c r="C72" s="185">
        <f>基金残高に係る経年分析!G55</f>
        <v>2989</v>
      </c>
      <c r="D72" s="185">
        <f>基金残高に係る経年分析!H55</f>
        <v>2759</v>
      </c>
    </row>
    <row r="73" spans="1:16" x14ac:dyDescent="0.15">
      <c r="A73" s="184" t="s">
        <v>78</v>
      </c>
      <c r="B73" s="185">
        <f>基金残高に係る経年分析!F56</f>
        <v>467</v>
      </c>
      <c r="C73" s="185">
        <f>基金残高に係る経年分析!G56</f>
        <v>541</v>
      </c>
      <c r="D73" s="185">
        <f>基金残高に係る経年分析!H56</f>
        <v>625</v>
      </c>
    </row>
    <row r="74" spans="1:16" x14ac:dyDescent="0.15">
      <c r="A74" s="184" t="s">
        <v>79</v>
      </c>
      <c r="B74" s="185">
        <f>基金残高に係る経年分析!F57</f>
        <v>1367</v>
      </c>
      <c r="C74" s="185">
        <f>基金残高に係る経年分析!G57</f>
        <v>1143</v>
      </c>
      <c r="D74" s="185">
        <f>基金残高に係る経年分析!H57</f>
        <v>917</v>
      </c>
    </row>
  </sheetData>
  <sheetProtection algorithmName="SHA-512" hashValue="JOocKZq14Hi9TL86rmK4mrwzTJyPlBmx25nb7gdNiVWU1fBViM90u17AbJlJUGkBuM39gkfChME05KkwhGaEgg==" saltValue="yHLJa3TE3ohsxLHd+NqcC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209</v>
      </c>
      <c r="DI1" s="662"/>
      <c r="DJ1" s="662"/>
      <c r="DK1" s="662"/>
      <c r="DL1" s="662"/>
      <c r="DM1" s="662"/>
      <c r="DN1" s="663"/>
      <c r="DO1" s="226"/>
      <c r="DP1" s="661" t="s">
        <v>210</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x14ac:dyDescent="0.15">
      <c r="B2" s="227" t="s">
        <v>211</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4" t="s">
        <v>212</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213</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214</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x14ac:dyDescent="0.15">
      <c r="B4" s="664" t="s">
        <v>1</v>
      </c>
      <c r="C4" s="665"/>
      <c r="D4" s="665"/>
      <c r="E4" s="665"/>
      <c r="F4" s="665"/>
      <c r="G4" s="665"/>
      <c r="H4" s="665"/>
      <c r="I4" s="665"/>
      <c r="J4" s="665"/>
      <c r="K4" s="665"/>
      <c r="L4" s="665"/>
      <c r="M4" s="665"/>
      <c r="N4" s="665"/>
      <c r="O4" s="665"/>
      <c r="P4" s="665"/>
      <c r="Q4" s="666"/>
      <c r="R4" s="664" t="s">
        <v>215</v>
      </c>
      <c r="S4" s="665"/>
      <c r="T4" s="665"/>
      <c r="U4" s="665"/>
      <c r="V4" s="665"/>
      <c r="W4" s="665"/>
      <c r="X4" s="665"/>
      <c r="Y4" s="666"/>
      <c r="Z4" s="664" t="s">
        <v>216</v>
      </c>
      <c r="AA4" s="665"/>
      <c r="AB4" s="665"/>
      <c r="AC4" s="666"/>
      <c r="AD4" s="664" t="s">
        <v>217</v>
      </c>
      <c r="AE4" s="665"/>
      <c r="AF4" s="665"/>
      <c r="AG4" s="665"/>
      <c r="AH4" s="665"/>
      <c r="AI4" s="665"/>
      <c r="AJ4" s="665"/>
      <c r="AK4" s="666"/>
      <c r="AL4" s="664" t="s">
        <v>216</v>
      </c>
      <c r="AM4" s="665"/>
      <c r="AN4" s="665"/>
      <c r="AO4" s="666"/>
      <c r="AP4" s="670" t="s">
        <v>218</v>
      </c>
      <c r="AQ4" s="670"/>
      <c r="AR4" s="670"/>
      <c r="AS4" s="670"/>
      <c r="AT4" s="670"/>
      <c r="AU4" s="670"/>
      <c r="AV4" s="670"/>
      <c r="AW4" s="670"/>
      <c r="AX4" s="670"/>
      <c r="AY4" s="670"/>
      <c r="AZ4" s="670"/>
      <c r="BA4" s="670"/>
      <c r="BB4" s="670"/>
      <c r="BC4" s="670"/>
      <c r="BD4" s="670"/>
      <c r="BE4" s="670"/>
      <c r="BF4" s="670"/>
      <c r="BG4" s="670" t="s">
        <v>219</v>
      </c>
      <c r="BH4" s="670"/>
      <c r="BI4" s="670"/>
      <c r="BJ4" s="670"/>
      <c r="BK4" s="670"/>
      <c r="BL4" s="670"/>
      <c r="BM4" s="670"/>
      <c r="BN4" s="670"/>
      <c r="BO4" s="670" t="s">
        <v>216</v>
      </c>
      <c r="BP4" s="670"/>
      <c r="BQ4" s="670"/>
      <c r="BR4" s="670"/>
      <c r="BS4" s="670" t="s">
        <v>220</v>
      </c>
      <c r="BT4" s="670"/>
      <c r="BU4" s="670"/>
      <c r="BV4" s="670"/>
      <c r="BW4" s="670"/>
      <c r="BX4" s="670"/>
      <c r="BY4" s="670"/>
      <c r="BZ4" s="670"/>
      <c r="CA4" s="670"/>
      <c r="CB4" s="670"/>
      <c r="CD4" s="667" t="s">
        <v>221</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x14ac:dyDescent="0.15">
      <c r="B5" s="671" t="s">
        <v>222</v>
      </c>
      <c r="C5" s="672"/>
      <c r="D5" s="672"/>
      <c r="E5" s="672"/>
      <c r="F5" s="672"/>
      <c r="G5" s="672"/>
      <c r="H5" s="672"/>
      <c r="I5" s="672"/>
      <c r="J5" s="672"/>
      <c r="K5" s="672"/>
      <c r="L5" s="672"/>
      <c r="M5" s="672"/>
      <c r="N5" s="672"/>
      <c r="O5" s="672"/>
      <c r="P5" s="672"/>
      <c r="Q5" s="673"/>
      <c r="R5" s="674">
        <v>9218418</v>
      </c>
      <c r="S5" s="675"/>
      <c r="T5" s="675"/>
      <c r="U5" s="675"/>
      <c r="V5" s="675"/>
      <c r="W5" s="675"/>
      <c r="X5" s="675"/>
      <c r="Y5" s="676"/>
      <c r="Z5" s="677">
        <v>29.2</v>
      </c>
      <c r="AA5" s="677"/>
      <c r="AB5" s="677"/>
      <c r="AC5" s="677"/>
      <c r="AD5" s="678">
        <v>8673097</v>
      </c>
      <c r="AE5" s="678"/>
      <c r="AF5" s="678"/>
      <c r="AG5" s="678"/>
      <c r="AH5" s="678"/>
      <c r="AI5" s="678"/>
      <c r="AJ5" s="678"/>
      <c r="AK5" s="678"/>
      <c r="AL5" s="679">
        <v>67.8</v>
      </c>
      <c r="AM5" s="680"/>
      <c r="AN5" s="680"/>
      <c r="AO5" s="681"/>
      <c r="AP5" s="671" t="s">
        <v>223</v>
      </c>
      <c r="AQ5" s="672"/>
      <c r="AR5" s="672"/>
      <c r="AS5" s="672"/>
      <c r="AT5" s="672"/>
      <c r="AU5" s="672"/>
      <c r="AV5" s="672"/>
      <c r="AW5" s="672"/>
      <c r="AX5" s="672"/>
      <c r="AY5" s="672"/>
      <c r="AZ5" s="672"/>
      <c r="BA5" s="672"/>
      <c r="BB5" s="672"/>
      <c r="BC5" s="672"/>
      <c r="BD5" s="672"/>
      <c r="BE5" s="672"/>
      <c r="BF5" s="673"/>
      <c r="BG5" s="685">
        <v>8649066</v>
      </c>
      <c r="BH5" s="686"/>
      <c r="BI5" s="686"/>
      <c r="BJ5" s="686"/>
      <c r="BK5" s="686"/>
      <c r="BL5" s="686"/>
      <c r="BM5" s="686"/>
      <c r="BN5" s="687"/>
      <c r="BO5" s="688">
        <v>93.8</v>
      </c>
      <c r="BP5" s="688"/>
      <c r="BQ5" s="688"/>
      <c r="BR5" s="688"/>
      <c r="BS5" s="689" t="s">
        <v>224</v>
      </c>
      <c r="BT5" s="689"/>
      <c r="BU5" s="689"/>
      <c r="BV5" s="689"/>
      <c r="BW5" s="689"/>
      <c r="BX5" s="689"/>
      <c r="BY5" s="689"/>
      <c r="BZ5" s="689"/>
      <c r="CA5" s="689"/>
      <c r="CB5" s="693"/>
      <c r="CD5" s="667" t="s">
        <v>218</v>
      </c>
      <c r="CE5" s="668"/>
      <c r="CF5" s="668"/>
      <c r="CG5" s="668"/>
      <c r="CH5" s="668"/>
      <c r="CI5" s="668"/>
      <c r="CJ5" s="668"/>
      <c r="CK5" s="668"/>
      <c r="CL5" s="668"/>
      <c r="CM5" s="668"/>
      <c r="CN5" s="668"/>
      <c r="CO5" s="668"/>
      <c r="CP5" s="668"/>
      <c r="CQ5" s="669"/>
      <c r="CR5" s="667" t="s">
        <v>225</v>
      </c>
      <c r="CS5" s="668"/>
      <c r="CT5" s="668"/>
      <c r="CU5" s="668"/>
      <c r="CV5" s="668"/>
      <c r="CW5" s="668"/>
      <c r="CX5" s="668"/>
      <c r="CY5" s="669"/>
      <c r="CZ5" s="667" t="s">
        <v>216</v>
      </c>
      <c r="DA5" s="668"/>
      <c r="DB5" s="668"/>
      <c r="DC5" s="669"/>
      <c r="DD5" s="667" t="s">
        <v>226</v>
      </c>
      <c r="DE5" s="668"/>
      <c r="DF5" s="668"/>
      <c r="DG5" s="668"/>
      <c r="DH5" s="668"/>
      <c r="DI5" s="668"/>
      <c r="DJ5" s="668"/>
      <c r="DK5" s="668"/>
      <c r="DL5" s="668"/>
      <c r="DM5" s="668"/>
      <c r="DN5" s="668"/>
      <c r="DO5" s="668"/>
      <c r="DP5" s="669"/>
      <c r="DQ5" s="667" t="s">
        <v>227</v>
      </c>
      <c r="DR5" s="668"/>
      <c r="DS5" s="668"/>
      <c r="DT5" s="668"/>
      <c r="DU5" s="668"/>
      <c r="DV5" s="668"/>
      <c r="DW5" s="668"/>
      <c r="DX5" s="668"/>
      <c r="DY5" s="668"/>
      <c r="DZ5" s="668"/>
      <c r="EA5" s="668"/>
      <c r="EB5" s="668"/>
      <c r="EC5" s="669"/>
    </row>
    <row r="6" spans="2:143" ht="11.25" customHeight="1" x14ac:dyDescent="0.15">
      <c r="B6" s="682" t="s">
        <v>228</v>
      </c>
      <c r="C6" s="683"/>
      <c r="D6" s="683"/>
      <c r="E6" s="683"/>
      <c r="F6" s="683"/>
      <c r="G6" s="683"/>
      <c r="H6" s="683"/>
      <c r="I6" s="683"/>
      <c r="J6" s="683"/>
      <c r="K6" s="683"/>
      <c r="L6" s="683"/>
      <c r="M6" s="683"/>
      <c r="N6" s="683"/>
      <c r="O6" s="683"/>
      <c r="P6" s="683"/>
      <c r="Q6" s="684"/>
      <c r="R6" s="685">
        <v>249740</v>
      </c>
      <c r="S6" s="686"/>
      <c r="T6" s="686"/>
      <c r="U6" s="686"/>
      <c r="V6" s="686"/>
      <c r="W6" s="686"/>
      <c r="X6" s="686"/>
      <c r="Y6" s="687"/>
      <c r="Z6" s="688">
        <v>0.8</v>
      </c>
      <c r="AA6" s="688"/>
      <c r="AB6" s="688"/>
      <c r="AC6" s="688"/>
      <c r="AD6" s="689">
        <v>249740</v>
      </c>
      <c r="AE6" s="689"/>
      <c r="AF6" s="689"/>
      <c r="AG6" s="689"/>
      <c r="AH6" s="689"/>
      <c r="AI6" s="689"/>
      <c r="AJ6" s="689"/>
      <c r="AK6" s="689"/>
      <c r="AL6" s="690">
        <v>2</v>
      </c>
      <c r="AM6" s="691"/>
      <c r="AN6" s="691"/>
      <c r="AO6" s="692"/>
      <c r="AP6" s="682" t="s">
        <v>229</v>
      </c>
      <c r="AQ6" s="683"/>
      <c r="AR6" s="683"/>
      <c r="AS6" s="683"/>
      <c r="AT6" s="683"/>
      <c r="AU6" s="683"/>
      <c r="AV6" s="683"/>
      <c r="AW6" s="683"/>
      <c r="AX6" s="683"/>
      <c r="AY6" s="683"/>
      <c r="AZ6" s="683"/>
      <c r="BA6" s="683"/>
      <c r="BB6" s="683"/>
      <c r="BC6" s="683"/>
      <c r="BD6" s="683"/>
      <c r="BE6" s="683"/>
      <c r="BF6" s="684"/>
      <c r="BG6" s="685">
        <v>8649066</v>
      </c>
      <c r="BH6" s="686"/>
      <c r="BI6" s="686"/>
      <c r="BJ6" s="686"/>
      <c r="BK6" s="686"/>
      <c r="BL6" s="686"/>
      <c r="BM6" s="686"/>
      <c r="BN6" s="687"/>
      <c r="BO6" s="688">
        <v>93.8</v>
      </c>
      <c r="BP6" s="688"/>
      <c r="BQ6" s="688"/>
      <c r="BR6" s="688"/>
      <c r="BS6" s="689" t="s">
        <v>128</v>
      </c>
      <c r="BT6" s="689"/>
      <c r="BU6" s="689"/>
      <c r="BV6" s="689"/>
      <c r="BW6" s="689"/>
      <c r="BX6" s="689"/>
      <c r="BY6" s="689"/>
      <c r="BZ6" s="689"/>
      <c r="CA6" s="689"/>
      <c r="CB6" s="693"/>
      <c r="CD6" s="696" t="s">
        <v>230</v>
      </c>
      <c r="CE6" s="697"/>
      <c r="CF6" s="697"/>
      <c r="CG6" s="697"/>
      <c r="CH6" s="697"/>
      <c r="CI6" s="697"/>
      <c r="CJ6" s="697"/>
      <c r="CK6" s="697"/>
      <c r="CL6" s="697"/>
      <c r="CM6" s="697"/>
      <c r="CN6" s="697"/>
      <c r="CO6" s="697"/>
      <c r="CP6" s="697"/>
      <c r="CQ6" s="698"/>
      <c r="CR6" s="685">
        <v>187219</v>
      </c>
      <c r="CS6" s="686"/>
      <c r="CT6" s="686"/>
      <c r="CU6" s="686"/>
      <c r="CV6" s="686"/>
      <c r="CW6" s="686"/>
      <c r="CX6" s="686"/>
      <c r="CY6" s="687"/>
      <c r="CZ6" s="679">
        <v>0.6</v>
      </c>
      <c r="DA6" s="680"/>
      <c r="DB6" s="680"/>
      <c r="DC6" s="699"/>
      <c r="DD6" s="694" t="s">
        <v>128</v>
      </c>
      <c r="DE6" s="686"/>
      <c r="DF6" s="686"/>
      <c r="DG6" s="686"/>
      <c r="DH6" s="686"/>
      <c r="DI6" s="686"/>
      <c r="DJ6" s="686"/>
      <c r="DK6" s="686"/>
      <c r="DL6" s="686"/>
      <c r="DM6" s="686"/>
      <c r="DN6" s="686"/>
      <c r="DO6" s="686"/>
      <c r="DP6" s="687"/>
      <c r="DQ6" s="694">
        <v>187215</v>
      </c>
      <c r="DR6" s="686"/>
      <c r="DS6" s="686"/>
      <c r="DT6" s="686"/>
      <c r="DU6" s="686"/>
      <c r="DV6" s="686"/>
      <c r="DW6" s="686"/>
      <c r="DX6" s="686"/>
      <c r="DY6" s="686"/>
      <c r="DZ6" s="686"/>
      <c r="EA6" s="686"/>
      <c r="EB6" s="686"/>
      <c r="EC6" s="695"/>
    </row>
    <row r="7" spans="2:143" ht="11.25" customHeight="1" x14ac:dyDescent="0.15">
      <c r="B7" s="682" t="s">
        <v>231</v>
      </c>
      <c r="C7" s="683"/>
      <c r="D7" s="683"/>
      <c r="E7" s="683"/>
      <c r="F7" s="683"/>
      <c r="G7" s="683"/>
      <c r="H7" s="683"/>
      <c r="I7" s="683"/>
      <c r="J7" s="683"/>
      <c r="K7" s="683"/>
      <c r="L7" s="683"/>
      <c r="M7" s="683"/>
      <c r="N7" s="683"/>
      <c r="O7" s="683"/>
      <c r="P7" s="683"/>
      <c r="Q7" s="684"/>
      <c r="R7" s="685">
        <v>10043</v>
      </c>
      <c r="S7" s="686"/>
      <c r="T7" s="686"/>
      <c r="U7" s="686"/>
      <c r="V7" s="686"/>
      <c r="W7" s="686"/>
      <c r="X7" s="686"/>
      <c r="Y7" s="687"/>
      <c r="Z7" s="688">
        <v>0</v>
      </c>
      <c r="AA7" s="688"/>
      <c r="AB7" s="688"/>
      <c r="AC7" s="688"/>
      <c r="AD7" s="689">
        <v>10043</v>
      </c>
      <c r="AE7" s="689"/>
      <c r="AF7" s="689"/>
      <c r="AG7" s="689"/>
      <c r="AH7" s="689"/>
      <c r="AI7" s="689"/>
      <c r="AJ7" s="689"/>
      <c r="AK7" s="689"/>
      <c r="AL7" s="690">
        <v>0.1</v>
      </c>
      <c r="AM7" s="691"/>
      <c r="AN7" s="691"/>
      <c r="AO7" s="692"/>
      <c r="AP7" s="682" t="s">
        <v>232</v>
      </c>
      <c r="AQ7" s="683"/>
      <c r="AR7" s="683"/>
      <c r="AS7" s="683"/>
      <c r="AT7" s="683"/>
      <c r="AU7" s="683"/>
      <c r="AV7" s="683"/>
      <c r="AW7" s="683"/>
      <c r="AX7" s="683"/>
      <c r="AY7" s="683"/>
      <c r="AZ7" s="683"/>
      <c r="BA7" s="683"/>
      <c r="BB7" s="683"/>
      <c r="BC7" s="683"/>
      <c r="BD7" s="683"/>
      <c r="BE7" s="683"/>
      <c r="BF7" s="684"/>
      <c r="BG7" s="685">
        <v>4109813</v>
      </c>
      <c r="BH7" s="686"/>
      <c r="BI7" s="686"/>
      <c r="BJ7" s="686"/>
      <c r="BK7" s="686"/>
      <c r="BL7" s="686"/>
      <c r="BM7" s="686"/>
      <c r="BN7" s="687"/>
      <c r="BO7" s="688">
        <v>44.6</v>
      </c>
      <c r="BP7" s="688"/>
      <c r="BQ7" s="688"/>
      <c r="BR7" s="688"/>
      <c r="BS7" s="689" t="s">
        <v>128</v>
      </c>
      <c r="BT7" s="689"/>
      <c r="BU7" s="689"/>
      <c r="BV7" s="689"/>
      <c r="BW7" s="689"/>
      <c r="BX7" s="689"/>
      <c r="BY7" s="689"/>
      <c r="BZ7" s="689"/>
      <c r="CA7" s="689"/>
      <c r="CB7" s="693"/>
      <c r="CD7" s="700" t="s">
        <v>233</v>
      </c>
      <c r="CE7" s="701"/>
      <c r="CF7" s="701"/>
      <c r="CG7" s="701"/>
      <c r="CH7" s="701"/>
      <c r="CI7" s="701"/>
      <c r="CJ7" s="701"/>
      <c r="CK7" s="701"/>
      <c r="CL7" s="701"/>
      <c r="CM7" s="701"/>
      <c r="CN7" s="701"/>
      <c r="CO7" s="701"/>
      <c r="CP7" s="701"/>
      <c r="CQ7" s="702"/>
      <c r="CR7" s="685">
        <v>10615487</v>
      </c>
      <c r="CS7" s="686"/>
      <c r="CT7" s="686"/>
      <c r="CU7" s="686"/>
      <c r="CV7" s="686"/>
      <c r="CW7" s="686"/>
      <c r="CX7" s="686"/>
      <c r="CY7" s="687"/>
      <c r="CZ7" s="688">
        <v>34.5</v>
      </c>
      <c r="DA7" s="688"/>
      <c r="DB7" s="688"/>
      <c r="DC7" s="688"/>
      <c r="DD7" s="694">
        <v>1288780</v>
      </c>
      <c r="DE7" s="686"/>
      <c r="DF7" s="686"/>
      <c r="DG7" s="686"/>
      <c r="DH7" s="686"/>
      <c r="DI7" s="686"/>
      <c r="DJ7" s="686"/>
      <c r="DK7" s="686"/>
      <c r="DL7" s="686"/>
      <c r="DM7" s="686"/>
      <c r="DN7" s="686"/>
      <c r="DO7" s="686"/>
      <c r="DP7" s="687"/>
      <c r="DQ7" s="694">
        <v>2297974</v>
      </c>
      <c r="DR7" s="686"/>
      <c r="DS7" s="686"/>
      <c r="DT7" s="686"/>
      <c r="DU7" s="686"/>
      <c r="DV7" s="686"/>
      <c r="DW7" s="686"/>
      <c r="DX7" s="686"/>
      <c r="DY7" s="686"/>
      <c r="DZ7" s="686"/>
      <c r="EA7" s="686"/>
      <c r="EB7" s="686"/>
      <c r="EC7" s="695"/>
    </row>
    <row r="8" spans="2:143" ht="11.25" customHeight="1" x14ac:dyDescent="0.15">
      <c r="B8" s="682" t="s">
        <v>234</v>
      </c>
      <c r="C8" s="683"/>
      <c r="D8" s="683"/>
      <c r="E8" s="683"/>
      <c r="F8" s="683"/>
      <c r="G8" s="683"/>
      <c r="H8" s="683"/>
      <c r="I8" s="683"/>
      <c r="J8" s="683"/>
      <c r="K8" s="683"/>
      <c r="L8" s="683"/>
      <c r="M8" s="683"/>
      <c r="N8" s="683"/>
      <c r="O8" s="683"/>
      <c r="P8" s="683"/>
      <c r="Q8" s="684"/>
      <c r="R8" s="685">
        <v>37848</v>
      </c>
      <c r="S8" s="686"/>
      <c r="T8" s="686"/>
      <c r="U8" s="686"/>
      <c r="V8" s="686"/>
      <c r="W8" s="686"/>
      <c r="X8" s="686"/>
      <c r="Y8" s="687"/>
      <c r="Z8" s="688">
        <v>0.1</v>
      </c>
      <c r="AA8" s="688"/>
      <c r="AB8" s="688"/>
      <c r="AC8" s="688"/>
      <c r="AD8" s="689">
        <v>37848</v>
      </c>
      <c r="AE8" s="689"/>
      <c r="AF8" s="689"/>
      <c r="AG8" s="689"/>
      <c r="AH8" s="689"/>
      <c r="AI8" s="689"/>
      <c r="AJ8" s="689"/>
      <c r="AK8" s="689"/>
      <c r="AL8" s="690">
        <v>0.3</v>
      </c>
      <c r="AM8" s="691"/>
      <c r="AN8" s="691"/>
      <c r="AO8" s="692"/>
      <c r="AP8" s="682" t="s">
        <v>235</v>
      </c>
      <c r="AQ8" s="683"/>
      <c r="AR8" s="683"/>
      <c r="AS8" s="683"/>
      <c r="AT8" s="683"/>
      <c r="AU8" s="683"/>
      <c r="AV8" s="683"/>
      <c r="AW8" s="683"/>
      <c r="AX8" s="683"/>
      <c r="AY8" s="683"/>
      <c r="AZ8" s="683"/>
      <c r="BA8" s="683"/>
      <c r="BB8" s="683"/>
      <c r="BC8" s="683"/>
      <c r="BD8" s="683"/>
      <c r="BE8" s="683"/>
      <c r="BF8" s="684"/>
      <c r="BG8" s="685">
        <v>121054</v>
      </c>
      <c r="BH8" s="686"/>
      <c r="BI8" s="686"/>
      <c r="BJ8" s="686"/>
      <c r="BK8" s="686"/>
      <c r="BL8" s="686"/>
      <c r="BM8" s="686"/>
      <c r="BN8" s="687"/>
      <c r="BO8" s="688">
        <v>1.3</v>
      </c>
      <c r="BP8" s="688"/>
      <c r="BQ8" s="688"/>
      <c r="BR8" s="688"/>
      <c r="BS8" s="694" t="s">
        <v>128</v>
      </c>
      <c r="BT8" s="686"/>
      <c r="BU8" s="686"/>
      <c r="BV8" s="686"/>
      <c r="BW8" s="686"/>
      <c r="BX8" s="686"/>
      <c r="BY8" s="686"/>
      <c r="BZ8" s="686"/>
      <c r="CA8" s="686"/>
      <c r="CB8" s="695"/>
      <c r="CD8" s="700" t="s">
        <v>236</v>
      </c>
      <c r="CE8" s="701"/>
      <c r="CF8" s="701"/>
      <c r="CG8" s="701"/>
      <c r="CH8" s="701"/>
      <c r="CI8" s="701"/>
      <c r="CJ8" s="701"/>
      <c r="CK8" s="701"/>
      <c r="CL8" s="701"/>
      <c r="CM8" s="701"/>
      <c r="CN8" s="701"/>
      <c r="CO8" s="701"/>
      <c r="CP8" s="701"/>
      <c r="CQ8" s="702"/>
      <c r="CR8" s="685">
        <v>8301135</v>
      </c>
      <c r="CS8" s="686"/>
      <c r="CT8" s="686"/>
      <c r="CU8" s="686"/>
      <c r="CV8" s="686"/>
      <c r="CW8" s="686"/>
      <c r="CX8" s="686"/>
      <c r="CY8" s="687"/>
      <c r="CZ8" s="688">
        <v>27</v>
      </c>
      <c r="DA8" s="688"/>
      <c r="DB8" s="688"/>
      <c r="DC8" s="688"/>
      <c r="DD8" s="694">
        <v>17744</v>
      </c>
      <c r="DE8" s="686"/>
      <c r="DF8" s="686"/>
      <c r="DG8" s="686"/>
      <c r="DH8" s="686"/>
      <c r="DI8" s="686"/>
      <c r="DJ8" s="686"/>
      <c r="DK8" s="686"/>
      <c r="DL8" s="686"/>
      <c r="DM8" s="686"/>
      <c r="DN8" s="686"/>
      <c r="DO8" s="686"/>
      <c r="DP8" s="687"/>
      <c r="DQ8" s="694">
        <v>3797464</v>
      </c>
      <c r="DR8" s="686"/>
      <c r="DS8" s="686"/>
      <c r="DT8" s="686"/>
      <c r="DU8" s="686"/>
      <c r="DV8" s="686"/>
      <c r="DW8" s="686"/>
      <c r="DX8" s="686"/>
      <c r="DY8" s="686"/>
      <c r="DZ8" s="686"/>
      <c r="EA8" s="686"/>
      <c r="EB8" s="686"/>
      <c r="EC8" s="695"/>
    </row>
    <row r="9" spans="2:143" ht="11.25" customHeight="1" x14ac:dyDescent="0.15">
      <c r="B9" s="682" t="s">
        <v>237</v>
      </c>
      <c r="C9" s="683"/>
      <c r="D9" s="683"/>
      <c r="E9" s="683"/>
      <c r="F9" s="683"/>
      <c r="G9" s="683"/>
      <c r="H9" s="683"/>
      <c r="I9" s="683"/>
      <c r="J9" s="683"/>
      <c r="K9" s="683"/>
      <c r="L9" s="683"/>
      <c r="M9" s="683"/>
      <c r="N9" s="683"/>
      <c r="O9" s="683"/>
      <c r="P9" s="683"/>
      <c r="Q9" s="684"/>
      <c r="R9" s="685">
        <v>44198</v>
      </c>
      <c r="S9" s="686"/>
      <c r="T9" s="686"/>
      <c r="U9" s="686"/>
      <c r="V9" s="686"/>
      <c r="W9" s="686"/>
      <c r="X9" s="686"/>
      <c r="Y9" s="687"/>
      <c r="Z9" s="688">
        <v>0.1</v>
      </c>
      <c r="AA9" s="688"/>
      <c r="AB9" s="688"/>
      <c r="AC9" s="688"/>
      <c r="AD9" s="689">
        <v>44198</v>
      </c>
      <c r="AE9" s="689"/>
      <c r="AF9" s="689"/>
      <c r="AG9" s="689"/>
      <c r="AH9" s="689"/>
      <c r="AI9" s="689"/>
      <c r="AJ9" s="689"/>
      <c r="AK9" s="689"/>
      <c r="AL9" s="690">
        <v>0.3</v>
      </c>
      <c r="AM9" s="691"/>
      <c r="AN9" s="691"/>
      <c r="AO9" s="692"/>
      <c r="AP9" s="682" t="s">
        <v>238</v>
      </c>
      <c r="AQ9" s="683"/>
      <c r="AR9" s="683"/>
      <c r="AS9" s="683"/>
      <c r="AT9" s="683"/>
      <c r="AU9" s="683"/>
      <c r="AV9" s="683"/>
      <c r="AW9" s="683"/>
      <c r="AX9" s="683"/>
      <c r="AY9" s="683"/>
      <c r="AZ9" s="683"/>
      <c r="BA9" s="683"/>
      <c r="BB9" s="683"/>
      <c r="BC9" s="683"/>
      <c r="BD9" s="683"/>
      <c r="BE9" s="683"/>
      <c r="BF9" s="684"/>
      <c r="BG9" s="685">
        <v>3484100</v>
      </c>
      <c r="BH9" s="686"/>
      <c r="BI9" s="686"/>
      <c r="BJ9" s="686"/>
      <c r="BK9" s="686"/>
      <c r="BL9" s="686"/>
      <c r="BM9" s="686"/>
      <c r="BN9" s="687"/>
      <c r="BO9" s="688">
        <v>37.799999999999997</v>
      </c>
      <c r="BP9" s="688"/>
      <c r="BQ9" s="688"/>
      <c r="BR9" s="688"/>
      <c r="BS9" s="694" t="s">
        <v>128</v>
      </c>
      <c r="BT9" s="686"/>
      <c r="BU9" s="686"/>
      <c r="BV9" s="686"/>
      <c r="BW9" s="686"/>
      <c r="BX9" s="686"/>
      <c r="BY9" s="686"/>
      <c r="BZ9" s="686"/>
      <c r="CA9" s="686"/>
      <c r="CB9" s="695"/>
      <c r="CD9" s="700" t="s">
        <v>239</v>
      </c>
      <c r="CE9" s="701"/>
      <c r="CF9" s="701"/>
      <c r="CG9" s="701"/>
      <c r="CH9" s="701"/>
      <c r="CI9" s="701"/>
      <c r="CJ9" s="701"/>
      <c r="CK9" s="701"/>
      <c r="CL9" s="701"/>
      <c r="CM9" s="701"/>
      <c r="CN9" s="701"/>
      <c r="CO9" s="701"/>
      <c r="CP9" s="701"/>
      <c r="CQ9" s="702"/>
      <c r="CR9" s="685">
        <v>2809194</v>
      </c>
      <c r="CS9" s="686"/>
      <c r="CT9" s="686"/>
      <c r="CU9" s="686"/>
      <c r="CV9" s="686"/>
      <c r="CW9" s="686"/>
      <c r="CX9" s="686"/>
      <c r="CY9" s="687"/>
      <c r="CZ9" s="688">
        <v>9.1</v>
      </c>
      <c r="DA9" s="688"/>
      <c r="DB9" s="688"/>
      <c r="DC9" s="688"/>
      <c r="DD9" s="694">
        <v>56675</v>
      </c>
      <c r="DE9" s="686"/>
      <c r="DF9" s="686"/>
      <c r="DG9" s="686"/>
      <c r="DH9" s="686"/>
      <c r="DI9" s="686"/>
      <c r="DJ9" s="686"/>
      <c r="DK9" s="686"/>
      <c r="DL9" s="686"/>
      <c r="DM9" s="686"/>
      <c r="DN9" s="686"/>
      <c r="DO9" s="686"/>
      <c r="DP9" s="687"/>
      <c r="DQ9" s="694">
        <v>2676532</v>
      </c>
      <c r="DR9" s="686"/>
      <c r="DS9" s="686"/>
      <c r="DT9" s="686"/>
      <c r="DU9" s="686"/>
      <c r="DV9" s="686"/>
      <c r="DW9" s="686"/>
      <c r="DX9" s="686"/>
      <c r="DY9" s="686"/>
      <c r="DZ9" s="686"/>
      <c r="EA9" s="686"/>
      <c r="EB9" s="686"/>
      <c r="EC9" s="695"/>
    </row>
    <row r="10" spans="2:143" ht="11.25" customHeight="1" x14ac:dyDescent="0.15">
      <c r="B10" s="682" t="s">
        <v>240</v>
      </c>
      <c r="C10" s="683"/>
      <c r="D10" s="683"/>
      <c r="E10" s="683"/>
      <c r="F10" s="683"/>
      <c r="G10" s="683"/>
      <c r="H10" s="683"/>
      <c r="I10" s="683"/>
      <c r="J10" s="683"/>
      <c r="K10" s="683"/>
      <c r="L10" s="683"/>
      <c r="M10" s="683"/>
      <c r="N10" s="683"/>
      <c r="O10" s="683"/>
      <c r="P10" s="683"/>
      <c r="Q10" s="684"/>
      <c r="R10" s="685" t="s">
        <v>224</v>
      </c>
      <c r="S10" s="686"/>
      <c r="T10" s="686"/>
      <c r="U10" s="686"/>
      <c r="V10" s="686"/>
      <c r="W10" s="686"/>
      <c r="X10" s="686"/>
      <c r="Y10" s="687"/>
      <c r="Z10" s="688" t="s">
        <v>128</v>
      </c>
      <c r="AA10" s="688"/>
      <c r="AB10" s="688"/>
      <c r="AC10" s="688"/>
      <c r="AD10" s="689" t="s">
        <v>128</v>
      </c>
      <c r="AE10" s="689"/>
      <c r="AF10" s="689"/>
      <c r="AG10" s="689"/>
      <c r="AH10" s="689"/>
      <c r="AI10" s="689"/>
      <c r="AJ10" s="689"/>
      <c r="AK10" s="689"/>
      <c r="AL10" s="690" t="s">
        <v>128</v>
      </c>
      <c r="AM10" s="691"/>
      <c r="AN10" s="691"/>
      <c r="AO10" s="692"/>
      <c r="AP10" s="682" t="s">
        <v>241</v>
      </c>
      <c r="AQ10" s="683"/>
      <c r="AR10" s="683"/>
      <c r="AS10" s="683"/>
      <c r="AT10" s="683"/>
      <c r="AU10" s="683"/>
      <c r="AV10" s="683"/>
      <c r="AW10" s="683"/>
      <c r="AX10" s="683"/>
      <c r="AY10" s="683"/>
      <c r="AZ10" s="683"/>
      <c r="BA10" s="683"/>
      <c r="BB10" s="683"/>
      <c r="BC10" s="683"/>
      <c r="BD10" s="683"/>
      <c r="BE10" s="683"/>
      <c r="BF10" s="684"/>
      <c r="BG10" s="685">
        <v>166183</v>
      </c>
      <c r="BH10" s="686"/>
      <c r="BI10" s="686"/>
      <c r="BJ10" s="686"/>
      <c r="BK10" s="686"/>
      <c r="BL10" s="686"/>
      <c r="BM10" s="686"/>
      <c r="BN10" s="687"/>
      <c r="BO10" s="688">
        <v>1.8</v>
      </c>
      <c r="BP10" s="688"/>
      <c r="BQ10" s="688"/>
      <c r="BR10" s="688"/>
      <c r="BS10" s="694" t="s">
        <v>224</v>
      </c>
      <c r="BT10" s="686"/>
      <c r="BU10" s="686"/>
      <c r="BV10" s="686"/>
      <c r="BW10" s="686"/>
      <c r="BX10" s="686"/>
      <c r="BY10" s="686"/>
      <c r="BZ10" s="686"/>
      <c r="CA10" s="686"/>
      <c r="CB10" s="695"/>
      <c r="CD10" s="700" t="s">
        <v>242</v>
      </c>
      <c r="CE10" s="701"/>
      <c r="CF10" s="701"/>
      <c r="CG10" s="701"/>
      <c r="CH10" s="701"/>
      <c r="CI10" s="701"/>
      <c r="CJ10" s="701"/>
      <c r="CK10" s="701"/>
      <c r="CL10" s="701"/>
      <c r="CM10" s="701"/>
      <c r="CN10" s="701"/>
      <c r="CO10" s="701"/>
      <c r="CP10" s="701"/>
      <c r="CQ10" s="702"/>
      <c r="CR10" s="685" t="s">
        <v>128</v>
      </c>
      <c r="CS10" s="686"/>
      <c r="CT10" s="686"/>
      <c r="CU10" s="686"/>
      <c r="CV10" s="686"/>
      <c r="CW10" s="686"/>
      <c r="CX10" s="686"/>
      <c r="CY10" s="687"/>
      <c r="CZ10" s="688" t="s">
        <v>128</v>
      </c>
      <c r="DA10" s="688"/>
      <c r="DB10" s="688"/>
      <c r="DC10" s="688"/>
      <c r="DD10" s="694" t="s">
        <v>128</v>
      </c>
      <c r="DE10" s="686"/>
      <c r="DF10" s="686"/>
      <c r="DG10" s="686"/>
      <c r="DH10" s="686"/>
      <c r="DI10" s="686"/>
      <c r="DJ10" s="686"/>
      <c r="DK10" s="686"/>
      <c r="DL10" s="686"/>
      <c r="DM10" s="686"/>
      <c r="DN10" s="686"/>
      <c r="DO10" s="686"/>
      <c r="DP10" s="687"/>
      <c r="DQ10" s="694" t="s">
        <v>128</v>
      </c>
      <c r="DR10" s="686"/>
      <c r="DS10" s="686"/>
      <c r="DT10" s="686"/>
      <c r="DU10" s="686"/>
      <c r="DV10" s="686"/>
      <c r="DW10" s="686"/>
      <c r="DX10" s="686"/>
      <c r="DY10" s="686"/>
      <c r="DZ10" s="686"/>
      <c r="EA10" s="686"/>
      <c r="EB10" s="686"/>
      <c r="EC10" s="695"/>
    </row>
    <row r="11" spans="2:143" ht="11.25" customHeight="1" x14ac:dyDescent="0.15">
      <c r="B11" s="682" t="s">
        <v>243</v>
      </c>
      <c r="C11" s="683"/>
      <c r="D11" s="683"/>
      <c r="E11" s="683"/>
      <c r="F11" s="683"/>
      <c r="G11" s="683"/>
      <c r="H11" s="683"/>
      <c r="I11" s="683"/>
      <c r="J11" s="683"/>
      <c r="K11" s="683"/>
      <c r="L11" s="683"/>
      <c r="M11" s="683"/>
      <c r="N11" s="683"/>
      <c r="O11" s="683"/>
      <c r="P11" s="683"/>
      <c r="Q11" s="684"/>
      <c r="R11" s="685">
        <v>1404539</v>
      </c>
      <c r="S11" s="686"/>
      <c r="T11" s="686"/>
      <c r="U11" s="686"/>
      <c r="V11" s="686"/>
      <c r="W11" s="686"/>
      <c r="X11" s="686"/>
      <c r="Y11" s="687"/>
      <c r="Z11" s="690">
        <v>4.5</v>
      </c>
      <c r="AA11" s="691"/>
      <c r="AB11" s="691"/>
      <c r="AC11" s="703"/>
      <c r="AD11" s="694">
        <v>1404539</v>
      </c>
      <c r="AE11" s="686"/>
      <c r="AF11" s="686"/>
      <c r="AG11" s="686"/>
      <c r="AH11" s="686"/>
      <c r="AI11" s="686"/>
      <c r="AJ11" s="686"/>
      <c r="AK11" s="687"/>
      <c r="AL11" s="690">
        <v>11</v>
      </c>
      <c r="AM11" s="691"/>
      <c r="AN11" s="691"/>
      <c r="AO11" s="692"/>
      <c r="AP11" s="682" t="s">
        <v>244</v>
      </c>
      <c r="AQ11" s="683"/>
      <c r="AR11" s="683"/>
      <c r="AS11" s="683"/>
      <c r="AT11" s="683"/>
      <c r="AU11" s="683"/>
      <c r="AV11" s="683"/>
      <c r="AW11" s="683"/>
      <c r="AX11" s="683"/>
      <c r="AY11" s="683"/>
      <c r="AZ11" s="683"/>
      <c r="BA11" s="683"/>
      <c r="BB11" s="683"/>
      <c r="BC11" s="683"/>
      <c r="BD11" s="683"/>
      <c r="BE11" s="683"/>
      <c r="BF11" s="684"/>
      <c r="BG11" s="685">
        <v>338476</v>
      </c>
      <c r="BH11" s="686"/>
      <c r="BI11" s="686"/>
      <c r="BJ11" s="686"/>
      <c r="BK11" s="686"/>
      <c r="BL11" s="686"/>
      <c r="BM11" s="686"/>
      <c r="BN11" s="687"/>
      <c r="BO11" s="688">
        <v>3.7</v>
      </c>
      <c r="BP11" s="688"/>
      <c r="BQ11" s="688"/>
      <c r="BR11" s="688"/>
      <c r="BS11" s="694" t="s">
        <v>128</v>
      </c>
      <c r="BT11" s="686"/>
      <c r="BU11" s="686"/>
      <c r="BV11" s="686"/>
      <c r="BW11" s="686"/>
      <c r="BX11" s="686"/>
      <c r="BY11" s="686"/>
      <c r="BZ11" s="686"/>
      <c r="CA11" s="686"/>
      <c r="CB11" s="695"/>
      <c r="CD11" s="700" t="s">
        <v>245</v>
      </c>
      <c r="CE11" s="701"/>
      <c r="CF11" s="701"/>
      <c r="CG11" s="701"/>
      <c r="CH11" s="701"/>
      <c r="CI11" s="701"/>
      <c r="CJ11" s="701"/>
      <c r="CK11" s="701"/>
      <c r="CL11" s="701"/>
      <c r="CM11" s="701"/>
      <c r="CN11" s="701"/>
      <c r="CO11" s="701"/>
      <c r="CP11" s="701"/>
      <c r="CQ11" s="702"/>
      <c r="CR11" s="685">
        <v>378709</v>
      </c>
      <c r="CS11" s="686"/>
      <c r="CT11" s="686"/>
      <c r="CU11" s="686"/>
      <c r="CV11" s="686"/>
      <c r="CW11" s="686"/>
      <c r="CX11" s="686"/>
      <c r="CY11" s="687"/>
      <c r="CZ11" s="688">
        <v>1.2</v>
      </c>
      <c r="DA11" s="688"/>
      <c r="DB11" s="688"/>
      <c r="DC11" s="688"/>
      <c r="DD11" s="694">
        <v>126763</v>
      </c>
      <c r="DE11" s="686"/>
      <c r="DF11" s="686"/>
      <c r="DG11" s="686"/>
      <c r="DH11" s="686"/>
      <c r="DI11" s="686"/>
      <c r="DJ11" s="686"/>
      <c r="DK11" s="686"/>
      <c r="DL11" s="686"/>
      <c r="DM11" s="686"/>
      <c r="DN11" s="686"/>
      <c r="DO11" s="686"/>
      <c r="DP11" s="687"/>
      <c r="DQ11" s="694">
        <v>279614</v>
      </c>
      <c r="DR11" s="686"/>
      <c r="DS11" s="686"/>
      <c r="DT11" s="686"/>
      <c r="DU11" s="686"/>
      <c r="DV11" s="686"/>
      <c r="DW11" s="686"/>
      <c r="DX11" s="686"/>
      <c r="DY11" s="686"/>
      <c r="DZ11" s="686"/>
      <c r="EA11" s="686"/>
      <c r="EB11" s="686"/>
      <c r="EC11" s="695"/>
    </row>
    <row r="12" spans="2:143" ht="11.25" customHeight="1" x14ac:dyDescent="0.15">
      <c r="B12" s="682" t="s">
        <v>246</v>
      </c>
      <c r="C12" s="683"/>
      <c r="D12" s="683"/>
      <c r="E12" s="683"/>
      <c r="F12" s="683"/>
      <c r="G12" s="683"/>
      <c r="H12" s="683"/>
      <c r="I12" s="683"/>
      <c r="J12" s="683"/>
      <c r="K12" s="683"/>
      <c r="L12" s="683"/>
      <c r="M12" s="683"/>
      <c r="N12" s="683"/>
      <c r="O12" s="683"/>
      <c r="P12" s="683"/>
      <c r="Q12" s="684"/>
      <c r="R12" s="685" t="s">
        <v>224</v>
      </c>
      <c r="S12" s="686"/>
      <c r="T12" s="686"/>
      <c r="U12" s="686"/>
      <c r="V12" s="686"/>
      <c r="W12" s="686"/>
      <c r="X12" s="686"/>
      <c r="Y12" s="687"/>
      <c r="Z12" s="688" t="s">
        <v>128</v>
      </c>
      <c r="AA12" s="688"/>
      <c r="AB12" s="688"/>
      <c r="AC12" s="688"/>
      <c r="AD12" s="689" t="s">
        <v>224</v>
      </c>
      <c r="AE12" s="689"/>
      <c r="AF12" s="689"/>
      <c r="AG12" s="689"/>
      <c r="AH12" s="689"/>
      <c r="AI12" s="689"/>
      <c r="AJ12" s="689"/>
      <c r="AK12" s="689"/>
      <c r="AL12" s="690" t="s">
        <v>224</v>
      </c>
      <c r="AM12" s="691"/>
      <c r="AN12" s="691"/>
      <c r="AO12" s="692"/>
      <c r="AP12" s="682" t="s">
        <v>247</v>
      </c>
      <c r="AQ12" s="683"/>
      <c r="AR12" s="683"/>
      <c r="AS12" s="683"/>
      <c r="AT12" s="683"/>
      <c r="AU12" s="683"/>
      <c r="AV12" s="683"/>
      <c r="AW12" s="683"/>
      <c r="AX12" s="683"/>
      <c r="AY12" s="683"/>
      <c r="AZ12" s="683"/>
      <c r="BA12" s="683"/>
      <c r="BB12" s="683"/>
      <c r="BC12" s="683"/>
      <c r="BD12" s="683"/>
      <c r="BE12" s="683"/>
      <c r="BF12" s="684"/>
      <c r="BG12" s="685">
        <v>3975897</v>
      </c>
      <c r="BH12" s="686"/>
      <c r="BI12" s="686"/>
      <c r="BJ12" s="686"/>
      <c r="BK12" s="686"/>
      <c r="BL12" s="686"/>
      <c r="BM12" s="686"/>
      <c r="BN12" s="687"/>
      <c r="BO12" s="688">
        <v>43.1</v>
      </c>
      <c r="BP12" s="688"/>
      <c r="BQ12" s="688"/>
      <c r="BR12" s="688"/>
      <c r="BS12" s="694" t="s">
        <v>128</v>
      </c>
      <c r="BT12" s="686"/>
      <c r="BU12" s="686"/>
      <c r="BV12" s="686"/>
      <c r="BW12" s="686"/>
      <c r="BX12" s="686"/>
      <c r="BY12" s="686"/>
      <c r="BZ12" s="686"/>
      <c r="CA12" s="686"/>
      <c r="CB12" s="695"/>
      <c r="CD12" s="700" t="s">
        <v>248</v>
      </c>
      <c r="CE12" s="701"/>
      <c r="CF12" s="701"/>
      <c r="CG12" s="701"/>
      <c r="CH12" s="701"/>
      <c r="CI12" s="701"/>
      <c r="CJ12" s="701"/>
      <c r="CK12" s="701"/>
      <c r="CL12" s="701"/>
      <c r="CM12" s="701"/>
      <c r="CN12" s="701"/>
      <c r="CO12" s="701"/>
      <c r="CP12" s="701"/>
      <c r="CQ12" s="702"/>
      <c r="CR12" s="685">
        <v>549588</v>
      </c>
      <c r="CS12" s="686"/>
      <c r="CT12" s="686"/>
      <c r="CU12" s="686"/>
      <c r="CV12" s="686"/>
      <c r="CW12" s="686"/>
      <c r="CX12" s="686"/>
      <c r="CY12" s="687"/>
      <c r="CZ12" s="688">
        <v>1.8</v>
      </c>
      <c r="DA12" s="688"/>
      <c r="DB12" s="688"/>
      <c r="DC12" s="688"/>
      <c r="DD12" s="694">
        <v>2096</v>
      </c>
      <c r="DE12" s="686"/>
      <c r="DF12" s="686"/>
      <c r="DG12" s="686"/>
      <c r="DH12" s="686"/>
      <c r="DI12" s="686"/>
      <c r="DJ12" s="686"/>
      <c r="DK12" s="686"/>
      <c r="DL12" s="686"/>
      <c r="DM12" s="686"/>
      <c r="DN12" s="686"/>
      <c r="DO12" s="686"/>
      <c r="DP12" s="687"/>
      <c r="DQ12" s="694">
        <v>430836</v>
      </c>
      <c r="DR12" s="686"/>
      <c r="DS12" s="686"/>
      <c r="DT12" s="686"/>
      <c r="DU12" s="686"/>
      <c r="DV12" s="686"/>
      <c r="DW12" s="686"/>
      <c r="DX12" s="686"/>
      <c r="DY12" s="686"/>
      <c r="DZ12" s="686"/>
      <c r="EA12" s="686"/>
      <c r="EB12" s="686"/>
      <c r="EC12" s="695"/>
    </row>
    <row r="13" spans="2:143" ht="11.25" customHeight="1" x14ac:dyDescent="0.15">
      <c r="B13" s="682" t="s">
        <v>249</v>
      </c>
      <c r="C13" s="683"/>
      <c r="D13" s="683"/>
      <c r="E13" s="683"/>
      <c r="F13" s="683"/>
      <c r="G13" s="683"/>
      <c r="H13" s="683"/>
      <c r="I13" s="683"/>
      <c r="J13" s="683"/>
      <c r="K13" s="683"/>
      <c r="L13" s="683"/>
      <c r="M13" s="683"/>
      <c r="N13" s="683"/>
      <c r="O13" s="683"/>
      <c r="P13" s="683"/>
      <c r="Q13" s="684"/>
      <c r="R13" s="685" t="s">
        <v>128</v>
      </c>
      <c r="S13" s="686"/>
      <c r="T13" s="686"/>
      <c r="U13" s="686"/>
      <c r="V13" s="686"/>
      <c r="W13" s="686"/>
      <c r="X13" s="686"/>
      <c r="Y13" s="687"/>
      <c r="Z13" s="688" t="s">
        <v>128</v>
      </c>
      <c r="AA13" s="688"/>
      <c r="AB13" s="688"/>
      <c r="AC13" s="688"/>
      <c r="AD13" s="689" t="s">
        <v>128</v>
      </c>
      <c r="AE13" s="689"/>
      <c r="AF13" s="689"/>
      <c r="AG13" s="689"/>
      <c r="AH13" s="689"/>
      <c r="AI13" s="689"/>
      <c r="AJ13" s="689"/>
      <c r="AK13" s="689"/>
      <c r="AL13" s="690" t="s">
        <v>128</v>
      </c>
      <c r="AM13" s="691"/>
      <c r="AN13" s="691"/>
      <c r="AO13" s="692"/>
      <c r="AP13" s="682" t="s">
        <v>250</v>
      </c>
      <c r="AQ13" s="683"/>
      <c r="AR13" s="683"/>
      <c r="AS13" s="683"/>
      <c r="AT13" s="683"/>
      <c r="AU13" s="683"/>
      <c r="AV13" s="683"/>
      <c r="AW13" s="683"/>
      <c r="AX13" s="683"/>
      <c r="AY13" s="683"/>
      <c r="AZ13" s="683"/>
      <c r="BA13" s="683"/>
      <c r="BB13" s="683"/>
      <c r="BC13" s="683"/>
      <c r="BD13" s="683"/>
      <c r="BE13" s="683"/>
      <c r="BF13" s="684"/>
      <c r="BG13" s="685">
        <v>3975363</v>
      </c>
      <c r="BH13" s="686"/>
      <c r="BI13" s="686"/>
      <c r="BJ13" s="686"/>
      <c r="BK13" s="686"/>
      <c r="BL13" s="686"/>
      <c r="BM13" s="686"/>
      <c r="BN13" s="687"/>
      <c r="BO13" s="688">
        <v>43.1</v>
      </c>
      <c r="BP13" s="688"/>
      <c r="BQ13" s="688"/>
      <c r="BR13" s="688"/>
      <c r="BS13" s="694" t="s">
        <v>128</v>
      </c>
      <c r="BT13" s="686"/>
      <c r="BU13" s="686"/>
      <c r="BV13" s="686"/>
      <c r="BW13" s="686"/>
      <c r="BX13" s="686"/>
      <c r="BY13" s="686"/>
      <c r="BZ13" s="686"/>
      <c r="CA13" s="686"/>
      <c r="CB13" s="695"/>
      <c r="CD13" s="700" t="s">
        <v>251</v>
      </c>
      <c r="CE13" s="701"/>
      <c r="CF13" s="701"/>
      <c r="CG13" s="701"/>
      <c r="CH13" s="701"/>
      <c r="CI13" s="701"/>
      <c r="CJ13" s="701"/>
      <c r="CK13" s="701"/>
      <c r="CL13" s="701"/>
      <c r="CM13" s="701"/>
      <c r="CN13" s="701"/>
      <c r="CO13" s="701"/>
      <c r="CP13" s="701"/>
      <c r="CQ13" s="702"/>
      <c r="CR13" s="685">
        <v>2111129</v>
      </c>
      <c r="CS13" s="686"/>
      <c r="CT13" s="686"/>
      <c r="CU13" s="686"/>
      <c r="CV13" s="686"/>
      <c r="CW13" s="686"/>
      <c r="CX13" s="686"/>
      <c r="CY13" s="687"/>
      <c r="CZ13" s="688">
        <v>6.9</v>
      </c>
      <c r="DA13" s="688"/>
      <c r="DB13" s="688"/>
      <c r="DC13" s="688"/>
      <c r="DD13" s="694">
        <v>404829</v>
      </c>
      <c r="DE13" s="686"/>
      <c r="DF13" s="686"/>
      <c r="DG13" s="686"/>
      <c r="DH13" s="686"/>
      <c r="DI13" s="686"/>
      <c r="DJ13" s="686"/>
      <c r="DK13" s="686"/>
      <c r="DL13" s="686"/>
      <c r="DM13" s="686"/>
      <c r="DN13" s="686"/>
      <c r="DO13" s="686"/>
      <c r="DP13" s="687"/>
      <c r="DQ13" s="694">
        <v>1746216</v>
      </c>
      <c r="DR13" s="686"/>
      <c r="DS13" s="686"/>
      <c r="DT13" s="686"/>
      <c r="DU13" s="686"/>
      <c r="DV13" s="686"/>
      <c r="DW13" s="686"/>
      <c r="DX13" s="686"/>
      <c r="DY13" s="686"/>
      <c r="DZ13" s="686"/>
      <c r="EA13" s="686"/>
      <c r="EB13" s="686"/>
      <c r="EC13" s="695"/>
    </row>
    <row r="14" spans="2:143" ht="11.25" customHeight="1" x14ac:dyDescent="0.15">
      <c r="B14" s="682" t="s">
        <v>252</v>
      </c>
      <c r="C14" s="683"/>
      <c r="D14" s="683"/>
      <c r="E14" s="683"/>
      <c r="F14" s="683"/>
      <c r="G14" s="683"/>
      <c r="H14" s="683"/>
      <c r="I14" s="683"/>
      <c r="J14" s="683"/>
      <c r="K14" s="683"/>
      <c r="L14" s="683"/>
      <c r="M14" s="683"/>
      <c r="N14" s="683"/>
      <c r="O14" s="683"/>
      <c r="P14" s="683"/>
      <c r="Q14" s="684"/>
      <c r="R14" s="685" t="s">
        <v>128</v>
      </c>
      <c r="S14" s="686"/>
      <c r="T14" s="686"/>
      <c r="U14" s="686"/>
      <c r="V14" s="686"/>
      <c r="W14" s="686"/>
      <c r="X14" s="686"/>
      <c r="Y14" s="687"/>
      <c r="Z14" s="688" t="s">
        <v>128</v>
      </c>
      <c r="AA14" s="688"/>
      <c r="AB14" s="688"/>
      <c r="AC14" s="688"/>
      <c r="AD14" s="689" t="s">
        <v>128</v>
      </c>
      <c r="AE14" s="689"/>
      <c r="AF14" s="689"/>
      <c r="AG14" s="689"/>
      <c r="AH14" s="689"/>
      <c r="AI14" s="689"/>
      <c r="AJ14" s="689"/>
      <c r="AK14" s="689"/>
      <c r="AL14" s="690" t="s">
        <v>224</v>
      </c>
      <c r="AM14" s="691"/>
      <c r="AN14" s="691"/>
      <c r="AO14" s="692"/>
      <c r="AP14" s="682" t="s">
        <v>253</v>
      </c>
      <c r="AQ14" s="683"/>
      <c r="AR14" s="683"/>
      <c r="AS14" s="683"/>
      <c r="AT14" s="683"/>
      <c r="AU14" s="683"/>
      <c r="AV14" s="683"/>
      <c r="AW14" s="683"/>
      <c r="AX14" s="683"/>
      <c r="AY14" s="683"/>
      <c r="AZ14" s="683"/>
      <c r="BA14" s="683"/>
      <c r="BB14" s="683"/>
      <c r="BC14" s="683"/>
      <c r="BD14" s="683"/>
      <c r="BE14" s="683"/>
      <c r="BF14" s="684"/>
      <c r="BG14" s="685">
        <v>189873</v>
      </c>
      <c r="BH14" s="686"/>
      <c r="BI14" s="686"/>
      <c r="BJ14" s="686"/>
      <c r="BK14" s="686"/>
      <c r="BL14" s="686"/>
      <c r="BM14" s="686"/>
      <c r="BN14" s="687"/>
      <c r="BO14" s="688">
        <v>2.1</v>
      </c>
      <c r="BP14" s="688"/>
      <c r="BQ14" s="688"/>
      <c r="BR14" s="688"/>
      <c r="BS14" s="694" t="s">
        <v>224</v>
      </c>
      <c r="BT14" s="686"/>
      <c r="BU14" s="686"/>
      <c r="BV14" s="686"/>
      <c r="BW14" s="686"/>
      <c r="BX14" s="686"/>
      <c r="BY14" s="686"/>
      <c r="BZ14" s="686"/>
      <c r="CA14" s="686"/>
      <c r="CB14" s="695"/>
      <c r="CD14" s="700" t="s">
        <v>254</v>
      </c>
      <c r="CE14" s="701"/>
      <c r="CF14" s="701"/>
      <c r="CG14" s="701"/>
      <c r="CH14" s="701"/>
      <c r="CI14" s="701"/>
      <c r="CJ14" s="701"/>
      <c r="CK14" s="701"/>
      <c r="CL14" s="701"/>
      <c r="CM14" s="701"/>
      <c r="CN14" s="701"/>
      <c r="CO14" s="701"/>
      <c r="CP14" s="701"/>
      <c r="CQ14" s="702"/>
      <c r="CR14" s="685">
        <v>788033</v>
      </c>
      <c r="CS14" s="686"/>
      <c r="CT14" s="686"/>
      <c r="CU14" s="686"/>
      <c r="CV14" s="686"/>
      <c r="CW14" s="686"/>
      <c r="CX14" s="686"/>
      <c r="CY14" s="687"/>
      <c r="CZ14" s="688">
        <v>2.6</v>
      </c>
      <c r="DA14" s="688"/>
      <c r="DB14" s="688"/>
      <c r="DC14" s="688"/>
      <c r="DD14" s="694">
        <v>73744</v>
      </c>
      <c r="DE14" s="686"/>
      <c r="DF14" s="686"/>
      <c r="DG14" s="686"/>
      <c r="DH14" s="686"/>
      <c r="DI14" s="686"/>
      <c r="DJ14" s="686"/>
      <c r="DK14" s="686"/>
      <c r="DL14" s="686"/>
      <c r="DM14" s="686"/>
      <c r="DN14" s="686"/>
      <c r="DO14" s="686"/>
      <c r="DP14" s="687"/>
      <c r="DQ14" s="694">
        <v>731431</v>
      </c>
      <c r="DR14" s="686"/>
      <c r="DS14" s="686"/>
      <c r="DT14" s="686"/>
      <c r="DU14" s="686"/>
      <c r="DV14" s="686"/>
      <c r="DW14" s="686"/>
      <c r="DX14" s="686"/>
      <c r="DY14" s="686"/>
      <c r="DZ14" s="686"/>
      <c r="EA14" s="686"/>
      <c r="EB14" s="686"/>
      <c r="EC14" s="695"/>
    </row>
    <row r="15" spans="2:143" ht="11.25" customHeight="1" x14ac:dyDescent="0.15">
      <c r="B15" s="682" t="s">
        <v>255</v>
      </c>
      <c r="C15" s="683"/>
      <c r="D15" s="683"/>
      <c r="E15" s="683"/>
      <c r="F15" s="683"/>
      <c r="G15" s="683"/>
      <c r="H15" s="683"/>
      <c r="I15" s="683"/>
      <c r="J15" s="683"/>
      <c r="K15" s="683"/>
      <c r="L15" s="683"/>
      <c r="M15" s="683"/>
      <c r="N15" s="683"/>
      <c r="O15" s="683"/>
      <c r="P15" s="683"/>
      <c r="Q15" s="684"/>
      <c r="R15" s="685" t="s">
        <v>128</v>
      </c>
      <c r="S15" s="686"/>
      <c r="T15" s="686"/>
      <c r="U15" s="686"/>
      <c r="V15" s="686"/>
      <c r="W15" s="686"/>
      <c r="X15" s="686"/>
      <c r="Y15" s="687"/>
      <c r="Z15" s="688" t="s">
        <v>128</v>
      </c>
      <c r="AA15" s="688"/>
      <c r="AB15" s="688"/>
      <c r="AC15" s="688"/>
      <c r="AD15" s="689" t="s">
        <v>128</v>
      </c>
      <c r="AE15" s="689"/>
      <c r="AF15" s="689"/>
      <c r="AG15" s="689"/>
      <c r="AH15" s="689"/>
      <c r="AI15" s="689"/>
      <c r="AJ15" s="689"/>
      <c r="AK15" s="689"/>
      <c r="AL15" s="690" t="s">
        <v>128</v>
      </c>
      <c r="AM15" s="691"/>
      <c r="AN15" s="691"/>
      <c r="AO15" s="692"/>
      <c r="AP15" s="682" t="s">
        <v>256</v>
      </c>
      <c r="AQ15" s="683"/>
      <c r="AR15" s="683"/>
      <c r="AS15" s="683"/>
      <c r="AT15" s="683"/>
      <c r="AU15" s="683"/>
      <c r="AV15" s="683"/>
      <c r="AW15" s="683"/>
      <c r="AX15" s="683"/>
      <c r="AY15" s="683"/>
      <c r="AZ15" s="683"/>
      <c r="BA15" s="683"/>
      <c r="BB15" s="683"/>
      <c r="BC15" s="683"/>
      <c r="BD15" s="683"/>
      <c r="BE15" s="683"/>
      <c r="BF15" s="684"/>
      <c r="BG15" s="685">
        <v>373483</v>
      </c>
      <c r="BH15" s="686"/>
      <c r="BI15" s="686"/>
      <c r="BJ15" s="686"/>
      <c r="BK15" s="686"/>
      <c r="BL15" s="686"/>
      <c r="BM15" s="686"/>
      <c r="BN15" s="687"/>
      <c r="BO15" s="688">
        <v>4.0999999999999996</v>
      </c>
      <c r="BP15" s="688"/>
      <c r="BQ15" s="688"/>
      <c r="BR15" s="688"/>
      <c r="BS15" s="694" t="s">
        <v>128</v>
      </c>
      <c r="BT15" s="686"/>
      <c r="BU15" s="686"/>
      <c r="BV15" s="686"/>
      <c r="BW15" s="686"/>
      <c r="BX15" s="686"/>
      <c r="BY15" s="686"/>
      <c r="BZ15" s="686"/>
      <c r="CA15" s="686"/>
      <c r="CB15" s="695"/>
      <c r="CD15" s="700" t="s">
        <v>257</v>
      </c>
      <c r="CE15" s="701"/>
      <c r="CF15" s="701"/>
      <c r="CG15" s="701"/>
      <c r="CH15" s="701"/>
      <c r="CI15" s="701"/>
      <c r="CJ15" s="701"/>
      <c r="CK15" s="701"/>
      <c r="CL15" s="701"/>
      <c r="CM15" s="701"/>
      <c r="CN15" s="701"/>
      <c r="CO15" s="701"/>
      <c r="CP15" s="701"/>
      <c r="CQ15" s="702"/>
      <c r="CR15" s="685">
        <v>3327744</v>
      </c>
      <c r="CS15" s="686"/>
      <c r="CT15" s="686"/>
      <c r="CU15" s="686"/>
      <c r="CV15" s="686"/>
      <c r="CW15" s="686"/>
      <c r="CX15" s="686"/>
      <c r="CY15" s="687"/>
      <c r="CZ15" s="688">
        <v>10.8</v>
      </c>
      <c r="DA15" s="688"/>
      <c r="DB15" s="688"/>
      <c r="DC15" s="688"/>
      <c r="DD15" s="694">
        <v>882792</v>
      </c>
      <c r="DE15" s="686"/>
      <c r="DF15" s="686"/>
      <c r="DG15" s="686"/>
      <c r="DH15" s="686"/>
      <c r="DI15" s="686"/>
      <c r="DJ15" s="686"/>
      <c r="DK15" s="686"/>
      <c r="DL15" s="686"/>
      <c r="DM15" s="686"/>
      <c r="DN15" s="686"/>
      <c r="DO15" s="686"/>
      <c r="DP15" s="687"/>
      <c r="DQ15" s="694">
        <v>1789280</v>
      </c>
      <c r="DR15" s="686"/>
      <c r="DS15" s="686"/>
      <c r="DT15" s="686"/>
      <c r="DU15" s="686"/>
      <c r="DV15" s="686"/>
      <c r="DW15" s="686"/>
      <c r="DX15" s="686"/>
      <c r="DY15" s="686"/>
      <c r="DZ15" s="686"/>
      <c r="EA15" s="686"/>
      <c r="EB15" s="686"/>
      <c r="EC15" s="695"/>
    </row>
    <row r="16" spans="2:143" ht="11.25" customHeight="1" x14ac:dyDescent="0.15">
      <c r="B16" s="682" t="s">
        <v>258</v>
      </c>
      <c r="C16" s="683"/>
      <c r="D16" s="683"/>
      <c r="E16" s="683"/>
      <c r="F16" s="683"/>
      <c r="G16" s="683"/>
      <c r="H16" s="683"/>
      <c r="I16" s="683"/>
      <c r="J16" s="683"/>
      <c r="K16" s="683"/>
      <c r="L16" s="683"/>
      <c r="M16" s="683"/>
      <c r="N16" s="683"/>
      <c r="O16" s="683"/>
      <c r="P16" s="683"/>
      <c r="Q16" s="684"/>
      <c r="R16" s="685">
        <v>22407</v>
      </c>
      <c r="S16" s="686"/>
      <c r="T16" s="686"/>
      <c r="U16" s="686"/>
      <c r="V16" s="686"/>
      <c r="W16" s="686"/>
      <c r="X16" s="686"/>
      <c r="Y16" s="687"/>
      <c r="Z16" s="688">
        <v>0.1</v>
      </c>
      <c r="AA16" s="688"/>
      <c r="AB16" s="688"/>
      <c r="AC16" s="688"/>
      <c r="AD16" s="689">
        <v>22407</v>
      </c>
      <c r="AE16" s="689"/>
      <c r="AF16" s="689"/>
      <c r="AG16" s="689"/>
      <c r="AH16" s="689"/>
      <c r="AI16" s="689"/>
      <c r="AJ16" s="689"/>
      <c r="AK16" s="689"/>
      <c r="AL16" s="690">
        <v>0.2</v>
      </c>
      <c r="AM16" s="691"/>
      <c r="AN16" s="691"/>
      <c r="AO16" s="692"/>
      <c r="AP16" s="682" t="s">
        <v>259</v>
      </c>
      <c r="AQ16" s="683"/>
      <c r="AR16" s="683"/>
      <c r="AS16" s="683"/>
      <c r="AT16" s="683"/>
      <c r="AU16" s="683"/>
      <c r="AV16" s="683"/>
      <c r="AW16" s="683"/>
      <c r="AX16" s="683"/>
      <c r="AY16" s="683"/>
      <c r="AZ16" s="683"/>
      <c r="BA16" s="683"/>
      <c r="BB16" s="683"/>
      <c r="BC16" s="683"/>
      <c r="BD16" s="683"/>
      <c r="BE16" s="683"/>
      <c r="BF16" s="684"/>
      <c r="BG16" s="685" t="s">
        <v>224</v>
      </c>
      <c r="BH16" s="686"/>
      <c r="BI16" s="686"/>
      <c r="BJ16" s="686"/>
      <c r="BK16" s="686"/>
      <c r="BL16" s="686"/>
      <c r="BM16" s="686"/>
      <c r="BN16" s="687"/>
      <c r="BO16" s="688" t="s">
        <v>128</v>
      </c>
      <c r="BP16" s="688"/>
      <c r="BQ16" s="688"/>
      <c r="BR16" s="688"/>
      <c r="BS16" s="694" t="s">
        <v>224</v>
      </c>
      <c r="BT16" s="686"/>
      <c r="BU16" s="686"/>
      <c r="BV16" s="686"/>
      <c r="BW16" s="686"/>
      <c r="BX16" s="686"/>
      <c r="BY16" s="686"/>
      <c r="BZ16" s="686"/>
      <c r="CA16" s="686"/>
      <c r="CB16" s="695"/>
      <c r="CD16" s="700" t="s">
        <v>260</v>
      </c>
      <c r="CE16" s="701"/>
      <c r="CF16" s="701"/>
      <c r="CG16" s="701"/>
      <c r="CH16" s="701"/>
      <c r="CI16" s="701"/>
      <c r="CJ16" s="701"/>
      <c r="CK16" s="701"/>
      <c r="CL16" s="701"/>
      <c r="CM16" s="701"/>
      <c r="CN16" s="701"/>
      <c r="CO16" s="701"/>
      <c r="CP16" s="701"/>
      <c r="CQ16" s="702"/>
      <c r="CR16" s="685" t="s">
        <v>224</v>
      </c>
      <c r="CS16" s="686"/>
      <c r="CT16" s="686"/>
      <c r="CU16" s="686"/>
      <c r="CV16" s="686"/>
      <c r="CW16" s="686"/>
      <c r="CX16" s="686"/>
      <c r="CY16" s="687"/>
      <c r="CZ16" s="688" t="s">
        <v>224</v>
      </c>
      <c r="DA16" s="688"/>
      <c r="DB16" s="688"/>
      <c r="DC16" s="688"/>
      <c r="DD16" s="694" t="s">
        <v>224</v>
      </c>
      <c r="DE16" s="686"/>
      <c r="DF16" s="686"/>
      <c r="DG16" s="686"/>
      <c r="DH16" s="686"/>
      <c r="DI16" s="686"/>
      <c r="DJ16" s="686"/>
      <c r="DK16" s="686"/>
      <c r="DL16" s="686"/>
      <c r="DM16" s="686"/>
      <c r="DN16" s="686"/>
      <c r="DO16" s="686"/>
      <c r="DP16" s="687"/>
      <c r="DQ16" s="694" t="s">
        <v>128</v>
      </c>
      <c r="DR16" s="686"/>
      <c r="DS16" s="686"/>
      <c r="DT16" s="686"/>
      <c r="DU16" s="686"/>
      <c r="DV16" s="686"/>
      <c r="DW16" s="686"/>
      <c r="DX16" s="686"/>
      <c r="DY16" s="686"/>
      <c r="DZ16" s="686"/>
      <c r="EA16" s="686"/>
      <c r="EB16" s="686"/>
      <c r="EC16" s="695"/>
    </row>
    <row r="17" spans="2:133" ht="11.25" customHeight="1" x14ac:dyDescent="0.15">
      <c r="B17" s="682" t="s">
        <v>261</v>
      </c>
      <c r="C17" s="683"/>
      <c r="D17" s="683"/>
      <c r="E17" s="683"/>
      <c r="F17" s="683"/>
      <c r="G17" s="683"/>
      <c r="H17" s="683"/>
      <c r="I17" s="683"/>
      <c r="J17" s="683"/>
      <c r="K17" s="683"/>
      <c r="L17" s="683"/>
      <c r="M17" s="683"/>
      <c r="N17" s="683"/>
      <c r="O17" s="683"/>
      <c r="P17" s="683"/>
      <c r="Q17" s="684"/>
      <c r="R17" s="685">
        <v>49554</v>
      </c>
      <c r="S17" s="686"/>
      <c r="T17" s="686"/>
      <c r="U17" s="686"/>
      <c r="V17" s="686"/>
      <c r="W17" s="686"/>
      <c r="X17" s="686"/>
      <c r="Y17" s="687"/>
      <c r="Z17" s="688">
        <v>0.2</v>
      </c>
      <c r="AA17" s="688"/>
      <c r="AB17" s="688"/>
      <c r="AC17" s="688"/>
      <c r="AD17" s="689">
        <v>49554</v>
      </c>
      <c r="AE17" s="689"/>
      <c r="AF17" s="689"/>
      <c r="AG17" s="689"/>
      <c r="AH17" s="689"/>
      <c r="AI17" s="689"/>
      <c r="AJ17" s="689"/>
      <c r="AK17" s="689"/>
      <c r="AL17" s="690">
        <v>0.4</v>
      </c>
      <c r="AM17" s="691"/>
      <c r="AN17" s="691"/>
      <c r="AO17" s="692"/>
      <c r="AP17" s="682" t="s">
        <v>262</v>
      </c>
      <c r="AQ17" s="683"/>
      <c r="AR17" s="683"/>
      <c r="AS17" s="683"/>
      <c r="AT17" s="683"/>
      <c r="AU17" s="683"/>
      <c r="AV17" s="683"/>
      <c r="AW17" s="683"/>
      <c r="AX17" s="683"/>
      <c r="AY17" s="683"/>
      <c r="AZ17" s="683"/>
      <c r="BA17" s="683"/>
      <c r="BB17" s="683"/>
      <c r="BC17" s="683"/>
      <c r="BD17" s="683"/>
      <c r="BE17" s="683"/>
      <c r="BF17" s="684"/>
      <c r="BG17" s="685" t="s">
        <v>128</v>
      </c>
      <c r="BH17" s="686"/>
      <c r="BI17" s="686"/>
      <c r="BJ17" s="686"/>
      <c r="BK17" s="686"/>
      <c r="BL17" s="686"/>
      <c r="BM17" s="686"/>
      <c r="BN17" s="687"/>
      <c r="BO17" s="688" t="s">
        <v>128</v>
      </c>
      <c r="BP17" s="688"/>
      <c r="BQ17" s="688"/>
      <c r="BR17" s="688"/>
      <c r="BS17" s="694" t="s">
        <v>128</v>
      </c>
      <c r="BT17" s="686"/>
      <c r="BU17" s="686"/>
      <c r="BV17" s="686"/>
      <c r="BW17" s="686"/>
      <c r="BX17" s="686"/>
      <c r="BY17" s="686"/>
      <c r="BZ17" s="686"/>
      <c r="CA17" s="686"/>
      <c r="CB17" s="695"/>
      <c r="CD17" s="700" t="s">
        <v>263</v>
      </c>
      <c r="CE17" s="701"/>
      <c r="CF17" s="701"/>
      <c r="CG17" s="701"/>
      <c r="CH17" s="701"/>
      <c r="CI17" s="701"/>
      <c r="CJ17" s="701"/>
      <c r="CK17" s="701"/>
      <c r="CL17" s="701"/>
      <c r="CM17" s="701"/>
      <c r="CN17" s="701"/>
      <c r="CO17" s="701"/>
      <c r="CP17" s="701"/>
      <c r="CQ17" s="702"/>
      <c r="CR17" s="685">
        <v>1713269</v>
      </c>
      <c r="CS17" s="686"/>
      <c r="CT17" s="686"/>
      <c r="CU17" s="686"/>
      <c r="CV17" s="686"/>
      <c r="CW17" s="686"/>
      <c r="CX17" s="686"/>
      <c r="CY17" s="687"/>
      <c r="CZ17" s="688">
        <v>5.6</v>
      </c>
      <c r="DA17" s="688"/>
      <c r="DB17" s="688"/>
      <c r="DC17" s="688"/>
      <c r="DD17" s="694" t="s">
        <v>128</v>
      </c>
      <c r="DE17" s="686"/>
      <c r="DF17" s="686"/>
      <c r="DG17" s="686"/>
      <c r="DH17" s="686"/>
      <c r="DI17" s="686"/>
      <c r="DJ17" s="686"/>
      <c r="DK17" s="686"/>
      <c r="DL17" s="686"/>
      <c r="DM17" s="686"/>
      <c r="DN17" s="686"/>
      <c r="DO17" s="686"/>
      <c r="DP17" s="687"/>
      <c r="DQ17" s="694">
        <v>1713269</v>
      </c>
      <c r="DR17" s="686"/>
      <c r="DS17" s="686"/>
      <c r="DT17" s="686"/>
      <c r="DU17" s="686"/>
      <c r="DV17" s="686"/>
      <c r="DW17" s="686"/>
      <c r="DX17" s="686"/>
      <c r="DY17" s="686"/>
      <c r="DZ17" s="686"/>
      <c r="EA17" s="686"/>
      <c r="EB17" s="686"/>
      <c r="EC17" s="695"/>
    </row>
    <row r="18" spans="2:133" ht="11.25" customHeight="1" x14ac:dyDescent="0.15">
      <c r="B18" s="682" t="s">
        <v>264</v>
      </c>
      <c r="C18" s="683"/>
      <c r="D18" s="683"/>
      <c r="E18" s="683"/>
      <c r="F18" s="683"/>
      <c r="G18" s="683"/>
      <c r="H18" s="683"/>
      <c r="I18" s="683"/>
      <c r="J18" s="683"/>
      <c r="K18" s="683"/>
      <c r="L18" s="683"/>
      <c r="M18" s="683"/>
      <c r="N18" s="683"/>
      <c r="O18" s="683"/>
      <c r="P18" s="683"/>
      <c r="Q18" s="684"/>
      <c r="R18" s="685">
        <v>106694</v>
      </c>
      <c r="S18" s="686"/>
      <c r="T18" s="686"/>
      <c r="U18" s="686"/>
      <c r="V18" s="686"/>
      <c r="W18" s="686"/>
      <c r="X18" s="686"/>
      <c r="Y18" s="687"/>
      <c r="Z18" s="688">
        <v>0.3</v>
      </c>
      <c r="AA18" s="688"/>
      <c r="AB18" s="688"/>
      <c r="AC18" s="688"/>
      <c r="AD18" s="689">
        <v>106694</v>
      </c>
      <c r="AE18" s="689"/>
      <c r="AF18" s="689"/>
      <c r="AG18" s="689"/>
      <c r="AH18" s="689"/>
      <c r="AI18" s="689"/>
      <c r="AJ18" s="689"/>
      <c r="AK18" s="689"/>
      <c r="AL18" s="690">
        <v>0.8</v>
      </c>
      <c r="AM18" s="691"/>
      <c r="AN18" s="691"/>
      <c r="AO18" s="692"/>
      <c r="AP18" s="682" t="s">
        <v>265</v>
      </c>
      <c r="AQ18" s="683"/>
      <c r="AR18" s="683"/>
      <c r="AS18" s="683"/>
      <c r="AT18" s="683"/>
      <c r="AU18" s="683"/>
      <c r="AV18" s="683"/>
      <c r="AW18" s="683"/>
      <c r="AX18" s="683"/>
      <c r="AY18" s="683"/>
      <c r="AZ18" s="683"/>
      <c r="BA18" s="683"/>
      <c r="BB18" s="683"/>
      <c r="BC18" s="683"/>
      <c r="BD18" s="683"/>
      <c r="BE18" s="683"/>
      <c r="BF18" s="684"/>
      <c r="BG18" s="685" t="s">
        <v>128</v>
      </c>
      <c r="BH18" s="686"/>
      <c r="BI18" s="686"/>
      <c r="BJ18" s="686"/>
      <c r="BK18" s="686"/>
      <c r="BL18" s="686"/>
      <c r="BM18" s="686"/>
      <c r="BN18" s="687"/>
      <c r="BO18" s="688" t="s">
        <v>128</v>
      </c>
      <c r="BP18" s="688"/>
      <c r="BQ18" s="688"/>
      <c r="BR18" s="688"/>
      <c r="BS18" s="694" t="s">
        <v>128</v>
      </c>
      <c r="BT18" s="686"/>
      <c r="BU18" s="686"/>
      <c r="BV18" s="686"/>
      <c r="BW18" s="686"/>
      <c r="BX18" s="686"/>
      <c r="BY18" s="686"/>
      <c r="BZ18" s="686"/>
      <c r="CA18" s="686"/>
      <c r="CB18" s="695"/>
      <c r="CD18" s="700" t="s">
        <v>266</v>
      </c>
      <c r="CE18" s="701"/>
      <c r="CF18" s="701"/>
      <c r="CG18" s="701"/>
      <c r="CH18" s="701"/>
      <c r="CI18" s="701"/>
      <c r="CJ18" s="701"/>
      <c r="CK18" s="701"/>
      <c r="CL18" s="701"/>
      <c r="CM18" s="701"/>
      <c r="CN18" s="701"/>
      <c r="CO18" s="701"/>
      <c r="CP18" s="701"/>
      <c r="CQ18" s="702"/>
      <c r="CR18" s="685" t="s">
        <v>128</v>
      </c>
      <c r="CS18" s="686"/>
      <c r="CT18" s="686"/>
      <c r="CU18" s="686"/>
      <c r="CV18" s="686"/>
      <c r="CW18" s="686"/>
      <c r="CX18" s="686"/>
      <c r="CY18" s="687"/>
      <c r="CZ18" s="688" t="s">
        <v>224</v>
      </c>
      <c r="DA18" s="688"/>
      <c r="DB18" s="688"/>
      <c r="DC18" s="688"/>
      <c r="DD18" s="694" t="s">
        <v>128</v>
      </c>
      <c r="DE18" s="686"/>
      <c r="DF18" s="686"/>
      <c r="DG18" s="686"/>
      <c r="DH18" s="686"/>
      <c r="DI18" s="686"/>
      <c r="DJ18" s="686"/>
      <c r="DK18" s="686"/>
      <c r="DL18" s="686"/>
      <c r="DM18" s="686"/>
      <c r="DN18" s="686"/>
      <c r="DO18" s="686"/>
      <c r="DP18" s="687"/>
      <c r="DQ18" s="694" t="s">
        <v>128</v>
      </c>
      <c r="DR18" s="686"/>
      <c r="DS18" s="686"/>
      <c r="DT18" s="686"/>
      <c r="DU18" s="686"/>
      <c r="DV18" s="686"/>
      <c r="DW18" s="686"/>
      <c r="DX18" s="686"/>
      <c r="DY18" s="686"/>
      <c r="DZ18" s="686"/>
      <c r="EA18" s="686"/>
      <c r="EB18" s="686"/>
      <c r="EC18" s="695"/>
    </row>
    <row r="19" spans="2:133" ht="11.25" customHeight="1" x14ac:dyDescent="0.15">
      <c r="B19" s="682" t="s">
        <v>267</v>
      </c>
      <c r="C19" s="683"/>
      <c r="D19" s="683"/>
      <c r="E19" s="683"/>
      <c r="F19" s="683"/>
      <c r="G19" s="683"/>
      <c r="H19" s="683"/>
      <c r="I19" s="683"/>
      <c r="J19" s="683"/>
      <c r="K19" s="683"/>
      <c r="L19" s="683"/>
      <c r="M19" s="683"/>
      <c r="N19" s="683"/>
      <c r="O19" s="683"/>
      <c r="P19" s="683"/>
      <c r="Q19" s="684"/>
      <c r="R19" s="685">
        <v>88241</v>
      </c>
      <c r="S19" s="686"/>
      <c r="T19" s="686"/>
      <c r="U19" s="686"/>
      <c r="V19" s="686"/>
      <c r="W19" s="686"/>
      <c r="X19" s="686"/>
      <c r="Y19" s="687"/>
      <c r="Z19" s="688">
        <v>0.3</v>
      </c>
      <c r="AA19" s="688"/>
      <c r="AB19" s="688"/>
      <c r="AC19" s="688"/>
      <c r="AD19" s="689">
        <v>88241</v>
      </c>
      <c r="AE19" s="689"/>
      <c r="AF19" s="689"/>
      <c r="AG19" s="689"/>
      <c r="AH19" s="689"/>
      <c r="AI19" s="689"/>
      <c r="AJ19" s="689"/>
      <c r="AK19" s="689"/>
      <c r="AL19" s="690">
        <v>0.7</v>
      </c>
      <c r="AM19" s="691"/>
      <c r="AN19" s="691"/>
      <c r="AO19" s="692"/>
      <c r="AP19" s="682" t="s">
        <v>268</v>
      </c>
      <c r="AQ19" s="683"/>
      <c r="AR19" s="683"/>
      <c r="AS19" s="683"/>
      <c r="AT19" s="683"/>
      <c r="AU19" s="683"/>
      <c r="AV19" s="683"/>
      <c r="AW19" s="683"/>
      <c r="AX19" s="683"/>
      <c r="AY19" s="683"/>
      <c r="AZ19" s="683"/>
      <c r="BA19" s="683"/>
      <c r="BB19" s="683"/>
      <c r="BC19" s="683"/>
      <c r="BD19" s="683"/>
      <c r="BE19" s="683"/>
      <c r="BF19" s="684"/>
      <c r="BG19" s="685">
        <v>569352</v>
      </c>
      <c r="BH19" s="686"/>
      <c r="BI19" s="686"/>
      <c r="BJ19" s="686"/>
      <c r="BK19" s="686"/>
      <c r="BL19" s="686"/>
      <c r="BM19" s="686"/>
      <c r="BN19" s="687"/>
      <c r="BO19" s="688">
        <v>6.2</v>
      </c>
      <c r="BP19" s="688"/>
      <c r="BQ19" s="688"/>
      <c r="BR19" s="688"/>
      <c r="BS19" s="694" t="s">
        <v>128</v>
      </c>
      <c r="BT19" s="686"/>
      <c r="BU19" s="686"/>
      <c r="BV19" s="686"/>
      <c r="BW19" s="686"/>
      <c r="BX19" s="686"/>
      <c r="BY19" s="686"/>
      <c r="BZ19" s="686"/>
      <c r="CA19" s="686"/>
      <c r="CB19" s="695"/>
      <c r="CD19" s="700" t="s">
        <v>269</v>
      </c>
      <c r="CE19" s="701"/>
      <c r="CF19" s="701"/>
      <c r="CG19" s="701"/>
      <c r="CH19" s="701"/>
      <c r="CI19" s="701"/>
      <c r="CJ19" s="701"/>
      <c r="CK19" s="701"/>
      <c r="CL19" s="701"/>
      <c r="CM19" s="701"/>
      <c r="CN19" s="701"/>
      <c r="CO19" s="701"/>
      <c r="CP19" s="701"/>
      <c r="CQ19" s="702"/>
      <c r="CR19" s="685" t="s">
        <v>224</v>
      </c>
      <c r="CS19" s="686"/>
      <c r="CT19" s="686"/>
      <c r="CU19" s="686"/>
      <c r="CV19" s="686"/>
      <c r="CW19" s="686"/>
      <c r="CX19" s="686"/>
      <c r="CY19" s="687"/>
      <c r="CZ19" s="688" t="s">
        <v>128</v>
      </c>
      <c r="DA19" s="688"/>
      <c r="DB19" s="688"/>
      <c r="DC19" s="688"/>
      <c r="DD19" s="694" t="s">
        <v>128</v>
      </c>
      <c r="DE19" s="686"/>
      <c r="DF19" s="686"/>
      <c r="DG19" s="686"/>
      <c r="DH19" s="686"/>
      <c r="DI19" s="686"/>
      <c r="DJ19" s="686"/>
      <c r="DK19" s="686"/>
      <c r="DL19" s="686"/>
      <c r="DM19" s="686"/>
      <c r="DN19" s="686"/>
      <c r="DO19" s="686"/>
      <c r="DP19" s="687"/>
      <c r="DQ19" s="694" t="s">
        <v>128</v>
      </c>
      <c r="DR19" s="686"/>
      <c r="DS19" s="686"/>
      <c r="DT19" s="686"/>
      <c r="DU19" s="686"/>
      <c r="DV19" s="686"/>
      <c r="DW19" s="686"/>
      <c r="DX19" s="686"/>
      <c r="DY19" s="686"/>
      <c r="DZ19" s="686"/>
      <c r="EA19" s="686"/>
      <c r="EB19" s="686"/>
      <c r="EC19" s="695"/>
    </row>
    <row r="20" spans="2:133" ht="11.25" customHeight="1" x14ac:dyDescent="0.15">
      <c r="B20" s="682" t="s">
        <v>270</v>
      </c>
      <c r="C20" s="683"/>
      <c r="D20" s="683"/>
      <c r="E20" s="683"/>
      <c r="F20" s="683"/>
      <c r="G20" s="683"/>
      <c r="H20" s="683"/>
      <c r="I20" s="683"/>
      <c r="J20" s="683"/>
      <c r="K20" s="683"/>
      <c r="L20" s="683"/>
      <c r="M20" s="683"/>
      <c r="N20" s="683"/>
      <c r="O20" s="683"/>
      <c r="P20" s="683"/>
      <c r="Q20" s="684"/>
      <c r="R20" s="685">
        <v>11552</v>
      </c>
      <c r="S20" s="686"/>
      <c r="T20" s="686"/>
      <c r="U20" s="686"/>
      <c r="V20" s="686"/>
      <c r="W20" s="686"/>
      <c r="X20" s="686"/>
      <c r="Y20" s="687"/>
      <c r="Z20" s="688">
        <v>0</v>
      </c>
      <c r="AA20" s="688"/>
      <c r="AB20" s="688"/>
      <c r="AC20" s="688"/>
      <c r="AD20" s="689">
        <v>11552</v>
      </c>
      <c r="AE20" s="689"/>
      <c r="AF20" s="689"/>
      <c r="AG20" s="689"/>
      <c r="AH20" s="689"/>
      <c r="AI20" s="689"/>
      <c r="AJ20" s="689"/>
      <c r="AK20" s="689"/>
      <c r="AL20" s="690">
        <v>0.1</v>
      </c>
      <c r="AM20" s="691"/>
      <c r="AN20" s="691"/>
      <c r="AO20" s="692"/>
      <c r="AP20" s="682" t="s">
        <v>271</v>
      </c>
      <c r="AQ20" s="683"/>
      <c r="AR20" s="683"/>
      <c r="AS20" s="683"/>
      <c r="AT20" s="683"/>
      <c r="AU20" s="683"/>
      <c r="AV20" s="683"/>
      <c r="AW20" s="683"/>
      <c r="AX20" s="683"/>
      <c r="AY20" s="683"/>
      <c r="AZ20" s="683"/>
      <c r="BA20" s="683"/>
      <c r="BB20" s="683"/>
      <c r="BC20" s="683"/>
      <c r="BD20" s="683"/>
      <c r="BE20" s="683"/>
      <c r="BF20" s="684"/>
      <c r="BG20" s="685">
        <v>569352</v>
      </c>
      <c r="BH20" s="686"/>
      <c r="BI20" s="686"/>
      <c r="BJ20" s="686"/>
      <c r="BK20" s="686"/>
      <c r="BL20" s="686"/>
      <c r="BM20" s="686"/>
      <c r="BN20" s="687"/>
      <c r="BO20" s="688">
        <v>6.2</v>
      </c>
      <c r="BP20" s="688"/>
      <c r="BQ20" s="688"/>
      <c r="BR20" s="688"/>
      <c r="BS20" s="694" t="s">
        <v>128</v>
      </c>
      <c r="BT20" s="686"/>
      <c r="BU20" s="686"/>
      <c r="BV20" s="686"/>
      <c r="BW20" s="686"/>
      <c r="BX20" s="686"/>
      <c r="BY20" s="686"/>
      <c r="BZ20" s="686"/>
      <c r="CA20" s="686"/>
      <c r="CB20" s="695"/>
      <c r="CD20" s="700" t="s">
        <v>272</v>
      </c>
      <c r="CE20" s="701"/>
      <c r="CF20" s="701"/>
      <c r="CG20" s="701"/>
      <c r="CH20" s="701"/>
      <c r="CI20" s="701"/>
      <c r="CJ20" s="701"/>
      <c r="CK20" s="701"/>
      <c r="CL20" s="701"/>
      <c r="CM20" s="701"/>
      <c r="CN20" s="701"/>
      <c r="CO20" s="701"/>
      <c r="CP20" s="701"/>
      <c r="CQ20" s="702"/>
      <c r="CR20" s="685">
        <v>30781507</v>
      </c>
      <c r="CS20" s="686"/>
      <c r="CT20" s="686"/>
      <c r="CU20" s="686"/>
      <c r="CV20" s="686"/>
      <c r="CW20" s="686"/>
      <c r="CX20" s="686"/>
      <c r="CY20" s="687"/>
      <c r="CZ20" s="688">
        <v>100</v>
      </c>
      <c r="DA20" s="688"/>
      <c r="DB20" s="688"/>
      <c r="DC20" s="688"/>
      <c r="DD20" s="694">
        <v>2853423</v>
      </c>
      <c r="DE20" s="686"/>
      <c r="DF20" s="686"/>
      <c r="DG20" s="686"/>
      <c r="DH20" s="686"/>
      <c r="DI20" s="686"/>
      <c r="DJ20" s="686"/>
      <c r="DK20" s="686"/>
      <c r="DL20" s="686"/>
      <c r="DM20" s="686"/>
      <c r="DN20" s="686"/>
      <c r="DO20" s="686"/>
      <c r="DP20" s="687"/>
      <c r="DQ20" s="694">
        <v>15649831</v>
      </c>
      <c r="DR20" s="686"/>
      <c r="DS20" s="686"/>
      <c r="DT20" s="686"/>
      <c r="DU20" s="686"/>
      <c r="DV20" s="686"/>
      <c r="DW20" s="686"/>
      <c r="DX20" s="686"/>
      <c r="DY20" s="686"/>
      <c r="DZ20" s="686"/>
      <c r="EA20" s="686"/>
      <c r="EB20" s="686"/>
      <c r="EC20" s="695"/>
    </row>
    <row r="21" spans="2:133" ht="11.25" customHeight="1" x14ac:dyDescent="0.15">
      <c r="B21" s="682" t="s">
        <v>273</v>
      </c>
      <c r="C21" s="683"/>
      <c r="D21" s="683"/>
      <c r="E21" s="683"/>
      <c r="F21" s="683"/>
      <c r="G21" s="683"/>
      <c r="H21" s="683"/>
      <c r="I21" s="683"/>
      <c r="J21" s="683"/>
      <c r="K21" s="683"/>
      <c r="L21" s="683"/>
      <c r="M21" s="683"/>
      <c r="N21" s="683"/>
      <c r="O21" s="683"/>
      <c r="P21" s="683"/>
      <c r="Q21" s="684"/>
      <c r="R21" s="685">
        <v>6901</v>
      </c>
      <c r="S21" s="686"/>
      <c r="T21" s="686"/>
      <c r="U21" s="686"/>
      <c r="V21" s="686"/>
      <c r="W21" s="686"/>
      <c r="X21" s="686"/>
      <c r="Y21" s="687"/>
      <c r="Z21" s="688">
        <v>0</v>
      </c>
      <c r="AA21" s="688"/>
      <c r="AB21" s="688"/>
      <c r="AC21" s="688"/>
      <c r="AD21" s="689">
        <v>6901</v>
      </c>
      <c r="AE21" s="689"/>
      <c r="AF21" s="689"/>
      <c r="AG21" s="689"/>
      <c r="AH21" s="689"/>
      <c r="AI21" s="689"/>
      <c r="AJ21" s="689"/>
      <c r="AK21" s="689"/>
      <c r="AL21" s="690">
        <v>0.1</v>
      </c>
      <c r="AM21" s="691"/>
      <c r="AN21" s="691"/>
      <c r="AO21" s="692"/>
      <c r="AP21" s="704" t="s">
        <v>274</v>
      </c>
      <c r="AQ21" s="705"/>
      <c r="AR21" s="705"/>
      <c r="AS21" s="705"/>
      <c r="AT21" s="705"/>
      <c r="AU21" s="705"/>
      <c r="AV21" s="705"/>
      <c r="AW21" s="705"/>
      <c r="AX21" s="705"/>
      <c r="AY21" s="705"/>
      <c r="AZ21" s="705"/>
      <c r="BA21" s="705"/>
      <c r="BB21" s="705"/>
      <c r="BC21" s="705"/>
      <c r="BD21" s="705"/>
      <c r="BE21" s="705"/>
      <c r="BF21" s="706"/>
      <c r="BG21" s="685" t="s">
        <v>224</v>
      </c>
      <c r="BH21" s="686"/>
      <c r="BI21" s="686"/>
      <c r="BJ21" s="686"/>
      <c r="BK21" s="686"/>
      <c r="BL21" s="686"/>
      <c r="BM21" s="686"/>
      <c r="BN21" s="687"/>
      <c r="BO21" s="688" t="s">
        <v>128</v>
      </c>
      <c r="BP21" s="688"/>
      <c r="BQ21" s="688"/>
      <c r="BR21" s="688"/>
      <c r="BS21" s="694" t="s">
        <v>128</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x14ac:dyDescent="0.15">
      <c r="B22" s="682" t="s">
        <v>275</v>
      </c>
      <c r="C22" s="683"/>
      <c r="D22" s="683"/>
      <c r="E22" s="683"/>
      <c r="F22" s="683"/>
      <c r="G22" s="683"/>
      <c r="H22" s="683"/>
      <c r="I22" s="683"/>
      <c r="J22" s="683"/>
      <c r="K22" s="683"/>
      <c r="L22" s="683"/>
      <c r="M22" s="683"/>
      <c r="N22" s="683"/>
      <c r="O22" s="683"/>
      <c r="P22" s="683"/>
      <c r="Q22" s="684"/>
      <c r="R22" s="685">
        <v>2574715</v>
      </c>
      <c r="S22" s="686"/>
      <c r="T22" s="686"/>
      <c r="U22" s="686"/>
      <c r="V22" s="686"/>
      <c r="W22" s="686"/>
      <c r="X22" s="686"/>
      <c r="Y22" s="687"/>
      <c r="Z22" s="688">
        <v>8.1999999999999993</v>
      </c>
      <c r="AA22" s="688"/>
      <c r="AB22" s="688"/>
      <c r="AC22" s="688"/>
      <c r="AD22" s="689">
        <v>2143575</v>
      </c>
      <c r="AE22" s="689"/>
      <c r="AF22" s="689"/>
      <c r="AG22" s="689"/>
      <c r="AH22" s="689"/>
      <c r="AI22" s="689"/>
      <c r="AJ22" s="689"/>
      <c r="AK22" s="689"/>
      <c r="AL22" s="690">
        <v>16.7</v>
      </c>
      <c r="AM22" s="691"/>
      <c r="AN22" s="691"/>
      <c r="AO22" s="692"/>
      <c r="AP22" s="704" t="s">
        <v>276</v>
      </c>
      <c r="AQ22" s="705"/>
      <c r="AR22" s="705"/>
      <c r="AS22" s="705"/>
      <c r="AT22" s="705"/>
      <c r="AU22" s="705"/>
      <c r="AV22" s="705"/>
      <c r="AW22" s="705"/>
      <c r="AX22" s="705"/>
      <c r="AY22" s="705"/>
      <c r="AZ22" s="705"/>
      <c r="BA22" s="705"/>
      <c r="BB22" s="705"/>
      <c r="BC22" s="705"/>
      <c r="BD22" s="705"/>
      <c r="BE22" s="705"/>
      <c r="BF22" s="706"/>
      <c r="BG22" s="685" t="s">
        <v>128</v>
      </c>
      <c r="BH22" s="686"/>
      <c r="BI22" s="686"/>
      <c r="BJ22" s="686"/>
      <c r="BK22" s="686"/>
      <c r="BL22" s="686"/>
      <c r="BM22" s="686"/>
      <c r="BN22" s="687"/>
      <c r="BO22" s="688" t="s">
        <v>224</v>
      </c>
      <c r="BP22" s="688"/>
      <c r="BQ22" s="688"/>
      <c r="BR22" s="688"/>
      <c r="BS22" s="694" t="s">
        <v>128</v>
      </c>
      <c r="BT22" s="686"/>
      <c r="BU22" s="686"/>
      <c r="BV22" s="686"/>
      <c r="BW22" s="686"/>
      <c r="BX22" s="686"/>
      <c r="BY22" s="686"/>
      <c r="BZ22" s="686"/>
      <c r="CA22" s="686"/>
      <c r="CB22" s="695"/>
      <c r="CD22" s="667" t="s">
        <v>277</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x14ac:dyDescent="0.15">
      <c r="B23" s="682" t="s">
        <v>278</v>
      </c>
      <c r="C23" s="683"/>
      <c r="D23" s="683"/>
      <c r="E23" s="683"/>
      <c r="F23" s="683"/>
      <c r="G23" s="683"/>
      <c r="H23" s="683"/>
      <c r="I23" s="683"/>
      <c r="J23" s="683"/>
      <c r="K23" s="683"/>
      <c r="L23" s="683"/>
      <c r="M23" s="683"/>
      <c r="N23" s="683"/>
      <c r="O23" s="683"/>
      <c r="P23" s="683"/>
      <c r="Q23" s="684"/>
      <c r="R23" s="685">
        <v>2143575</v>
      </c>
      <c r="S23" s="686"/>
      <c r="T23" s="686"/>
      <c r="U23" s="686"/>
      <c r="V23" s="686"/>
      <c r="W23" s="686"/>
      <c r="X23" s="686"/>
      <c r="Y23" s="687"/>
      <c r="Z23" s="688">
        <v>6.8</v>
      </c>
      <c r="AA23" s="688"/>
      <c r="AB23" s="688"/>
      <c r="AC23" s="688"/>
      <c r="AD23" s="689">
        <v>2143575</v>
      </c>
      <c r="AE23" s="689"/>
      <c r="AF23" s="689"/>
      <c r="AG23" s="689"/>
      <c r="AH23" s="689"/>
      <c r="AI23" s="689"/>
      <c r="AJ23" s="689"/>
      <c r="AK23" s="689"/>
      <c r="AL23" s="690">
        <v>16.7</v>
      </c>
      <c r="AM23" s="691"/>
      <c r="AN23" s="691"/>
      <c r="AO23" s="692"/>
      <c r="AP23" s="704" t="s">
        <v>279</v>
      </c>
      <c r="AQ23" s="705"/>
      <c r="AR23" s="705"/>
      <c r="AS23" s="705"/>
      <c r="AT23" s="705"/>
      <c r="AU23" s="705"/>
      <c r="AV23" s="705"/>
      <c r="AW23" s="705"/>
      <c r="AX23" s="705"/>
      <c r="AY23" s="705"/>
      <c r="AZ23" s="705"/>
      <c r="BA23" s="705"/>
      <c r="BB23" s="705"/>
      <c r="BC23" s="705"/>
      <c r="BD23" s="705"/>
      <c r="BE23" s="705"/>
      <c r="BF23" s="706"/>
      <c r="BG23" s="685">
        <v>545321</v>
      </c>
      <c r="BH23" s="686"/>
      <c r="BI23" s="686"/>
      <c r="BJ23" s="686"/>
      <c r="BK23" s="686"/>
      <c r="BL23" s="686"/>
      <c r="BM23" s="686"/>
      <c r="BN23" s="687"/>
      <c r="BO23" s="688">
        <v>5.9</v>
      </c>
      <c r="BP23" s="688"/>
      <c r="BQ23" s="688"/>
      <c r="BR23" s="688"/>
      <c r="BS23" s="694" t="s">
        <v>128</v>
      </c>
      <c r="BT23" s="686"/>
      <c r="BU23" s="686"/>
      <c r="BV23" s="686"/>
      <c r="BW23" s="686"/>
      <c r="BX23" s="686"/>
      <c r="BY23" s="686"/>
      <c r="BZ23" s="686"/>
      <c r="CA23" s="686"/>
      <c r="CB23" s="695"/>
      <c r="CD23" s="667" t="s">
        <v>218</v>
      </c>
      <c r="CE23" s="668"/>
      <c r="CF23" s="668"/>
      <c r="CG23" s="668"/>
      <c r="CH23" s="668"/>
      <c r="CI23" s="668"/>
      <c r="CJ23" s="668"/>
      <c r="CK23" s="668"/>
      <c r="CL23" s="668"/>
      <c r="CM23" s="668"/>
      <c r="CN23" s="668"/>
      <c r="CO23" s="668"/>
      <c r="CP23" s="668"/>
      <c r="CQ23" s="669"/>
      <c r="CR23" s="667" t="s">
        <v>280</v>
      </c>
      <c r="CS23" s="668"/>
      <c r="CT23" s="668"/>
      <c r="CU23" s="668"/>
      <c r="CV23" s="668"/>
      <c r="CW23" s="668"/>
      <c r="CX23" s="668"/>
      <c r="CY23" s="669"/>
      <c r="CZ23" s="667" t="s">
        <v>281</v>
      </c>
      <c r="DA23" s="668"/>
      <c r="DB23" s="668"/>
      <c r="DC23" s="669"/>
      <c r="DD23" s="667" t="s">
        <v>282</v>
      </c>
      <c r="DE23" s="668"/>
      <c r="DF23" s="668"/>
      <c r="DG23" s="668"/>
      <c r="DH23" s="668"/>
      <c r="DI23" s="668"/>
      <c r="DJ23" s="668"/>
      <c r="DK23" s="669"/>
      <c r="DL23" s="716" t="s">
        <v>283</v>
      </c>
      <c r="DM23" s="717"/>
      <c r="DN23" s="717"/>
      <c r="DO23" s="717"/>
      <c r="DP23" s="717"/>
      <c r="DQ23" s="717"/>
      <c r="DR23" s="717"/>
      <c r="DS23" s="717"/>
      <c r="DT23" s="717"/>
      <c r="DU23" s="717"/>
      <c r="DV23" s="718"/>
      <c r="DW23" s="667" t="s">
        <v>284</v>
      </c>
      <c r="DX23" s="668"/>
      <c r="DY23" s="668"/>
      <c r="DZ23" s="668"/>
      <c r="EA23" s="668"/>
      <c r="EB23" s="668"/>
      <c r="EC23" s="669"/>
    </row>
    <row r="24" spans="2:133" ht="11.25" customHeight="1" x14ac:dyDescent="0.15">
      <c r="B24" s="682" t="s">
        <v>285</v>
      </c>
      <c r="C24" s="683"/>
      <c r="D24" s="683"/>
      <c r="E24" s="683"/>
      <c r="F24" s="683"/>
      <c r="G24" s="683"/>
      <c r="H24" s="683"/>
      <c r="I24" s="683"/>
      <c r="J24" s="683"/>
      <c r="K24" s="683"/>
      <c r="L24" s="683"/>
      <c r="M24" s="683"/>
      <c r="N24" s="683"/>
      <c r="O24" s="683"/>
      <c r="P24" s="683"/>
      <c r="Q24" s="684"/>
      <c r="R24" s="685">
        <v>431140</v>
      </c>
      <c r="S24" s="686"/>
      <c r="T24" s="686"/>
      <c r="U24" s="686"/>
      <c r="V24" s="686"/>
      <c r="W24" s="686"/>
      <c r="X24" s="686"/>
      <c r="Y24" s="687"/>
      <c r="Z24" s="688">
        <v>1.4</v>
      </c>
      <c r="AA24" s="688"/>
      <c r="AB24" s="688"/>
      <c r="AC24" s="688"/>
      <c r="AD24" s="689" t="s">
        <v>224</v>
      </c>
      <c r="AE24" s="689"/>
      <c r="AF24" s="689"/>
      <c r="AG24" s="689"/>
      <c r="AH24" s="689"/>
      <c r="AI24" s="689"/>
      <c r="AJ24" s="689"/>
      <c r="AK24" s="689"/>
      <c r="AL24" s="690" t="s">
        <v>128</v>
      </c>
      <c r="AM24" s="691"/>
      <c r="AN24" s="691"/>
      <c r="AO24" s="692"/>
      <c r="AP24" s="704" t="s">
        <v>286</v>
      </c>
      <c r="AQ24" s="705"/>
      <c r="AR24" s="705"/>
      <c r="AS24" s="705"/>
      <c r="AT24" s="705"/>
      <c r="AU24" s="705"/>
      <c r="AV24" s="705"/>
      <c r="AW24" s="705"/>
      <c r="AX24" s="705"/>
      <c r="AY24" s="705"/>
      <c r="AZ24" s="705"/>
      <c r="BA24" s="705"/>
      <c r="BB24" s="705"/>
      <c r="BC24" s="705"/>
      <c r="BD24" s="705"/>
      <c r="BE24" s="705"/>
      <c r="BF24" s="706"/>
      <c r="BG24" s="685">
        <v>24031</v>
      </c>
      <c r="BH24" s="686"/>
      <c r="BI24" s="686"/>
      <c r="BJ24" s="686"/>
      <c r="BK24" s="686"/>
      <c r="BL24" s="686"/>
      <c r="BM24" s="686"/>
      <c r="BN24" s="687"/>
      <c r="BO24" s="688">
        <v>0.3</v>
      </c>
      <c r="BP24" s="688"/>
      <c r="BQ24" s="688"/>
      <c r="BR24" s="688"/>
      <c r="BS24" s="694" t="s">
        <v>128</v>
      </c>
      <c r="BT24" s="686"/>
      <c r="BU24" s="686"/>
      <c r="BV24" s="686"/>
      <c r="BW24" s="686"/>
      <c r="BX24" s="686"/>
      <c r="BY24" s="686"/>
      <c r="BZ24" s="686"/>
      <c r="CA24" s="686"/>
      <c r="CB24" s="695"/>
      <c r="CD24" s="696" t="s">
        <v>287</v>
      </c>
      <c r="CE24" s="697"/>
      <c r="CF24" s="697"/>
      <c r="CG24" s="697"/>
      <c r="CH24" s="697"/>
      <c r="CI24" s="697"/>
      <c r="CJ24" s="697"/>
      <c r="CK24" s="697"/>
      <c r="CL24" s="697"/>
      <c r="CM24" s="697"/>
      <c r="CN24" s="697"/>
      <c r="CO24" s="697"/>
      <c r="CP24" s="697"/>
      <c r="CQ24" s="698"/>
      <c r="CR24" s="674">
        <v>10760340</v>
      </c>
      <c r="CS24" s="675"/>
      <c r="CT24" s="675"/>
      <c r="CU24" s="675"/>
      <c r="CV24" s="675"/>
      <c r="CW24" s="675"/>
      <c r="CX24" s="675"/>
      <c r="CY24" s="676"/>
      <c r="CZ24" s="679">
        <v>35</v>
      </c>
      <c r="DA24" s="680"/>
      <c r="DB24" s="680"/>
      <c r="DC24" s="699"/>
      <c r="DD24" s="724">
        <v>6431642</v>
      </c>
      <c r="DE24" s="675"/>
      <c r="DF24" s="675"/>
      <c r="DG24" s="675"/>
      <c r="DH24" s="675"/>
      <c r="DI24" s="675"/>
      <c r="DJ24" s="675"/>
      <c r="DK24" s="676"/>
      <c r="DL24" s="724">
        <v>6398067</v>
      </c>
      <c r="DM24" s="675"/>
      <c r="DN24" s="675"/>
      <c r="DO24" s="675"/>
      <c r="DP24" s="675"/>
      <c r="DQ24" s="675"/>
      <c r="DR24" s="675"/>
      <c r="DS24" s="675"/>
      <c r="DT24" s="675"/>
      <c r="DU24" s="675"/>
      <c r="DV24" s="676"/>
      <c r="DW24" s="679">
        <v>47.4</v>
      </c>
      <c r="DX24" s="680"/>
      <c r="DY24" s="680"/>
      <c r="DZ24" s="680"/>
      <c r="EA24" s="680"/>
      <c r="EB24" s="680"/>
      <c r="EC24" s="681"/>
    </row>
    <row r="25" spans="2:133" ht="11.25" customHeight="1" x14ac:dyDescent="0.15">
      <c r="B25" s="682" t="s">
        <v>288</v>
      </c>
      <c r="C25" s="683"/>
      <c r="D25" s="683"/>
      <c r="E25" s="683"/>
      <c r="F25" s="683"/>
      <c r="G25" s="683"/>
      <c r="H25" s="683"/>
      <c r="I25" s="683"/>
      <c r="J25" s="683"/>
      <c r="K25" s="683"/>
      <c r="L25" s="683"/>
      <c r="M25" s="683"/>
      <c r="N25" s="683"/>
      <c r="O25" s="683"/>
      <c r="P25" s="683"/>
      <c r="Q25" s="684"/>
      <c r="R25" s="685" t="s">
        <v>224</v>
      </c>
      <c r="S25" s="686"/>
      <c r="T25" s="686"/>
      <c r="U25" s="686"/>
      <c r="V25" s="686"/>
      <c r="W25" s="686"/>
      <c r="X25" s="686"/>
      <c r="Y25" s="687"/>
      <c r="Z25" s="688" t="s">
        <v>224</v>
      </c>
      <c r="AA25" s="688"/>
      <c r="AB25" s="688"/>
      <c r="AC25" s="688"/>
      <c r="AD25" s="689" t="s">
        <v>224</v>
      </c>
      <c r="AE25" s="689"/>
      <c r="AF25" s="689"/>
      <c r="AG25" s="689"/>
      <c r="AH25" s="689"/>
      <c r="AI25" s="689"/>
      <c r="AJ25" s="689"/>
      <c r="AK25" s="689"/>
      <c r="AL25" s="690" t="s">
        <v>224</v>
      </c>
      <c r="AM25" s="691"/>
      <c r="AN25" s="691"/>
      <c r="AO25" s="692"/>
      <c r="AP25" s="704" t="s">
        <v>289</v>
      </c>
      <c r="AQ25" s="705"/>
      <c r="AR25" s="705"/>
      <c r="AS25" s="705"/>
      <c r="AT25" s="705"/>
      <c r="AU25" s="705"/>
      <c r="AV25" s="705"/>
      <c r="AW25" s="705"/>
      <c r="AX25" s="705"/>
      <c r="AY25" s="705"/>
      <c r="AZ25" s="705"/>
      <c r="BA25" s="705"/>
      <c r="BB25" s="705"/>
      <c r="BC25" s="705"/>
      <c r="BD25" s="705"/>
      <c r="BE25" s="705"/>
      <c r="BF25" s="706"/>
      <c r="BG25" s="685" t="s">
        <v>128</v>
      </c>
      <c r="BH25" s="686"/>
      <c r="BI25" s="686"/>
      <c r="BJ25" s="686"/>
      <c r="BK25" s="686"/>
      <c r="BL25" s="686"/>
      <c r="BM25" s="686"/>
      <c r="BN25" s="687"/>
      <c r="BO25" s="688" t="s">
        <v>128</v>
      </c>
      <c r="BP25" s="688"/>
      <c r="BQ25" s="688"/>
      <c r="BR25" s="688"/>
      <c r="BS25" s="694" t="s">
        <v>128</v>
      </c>
      <c r="BT25" s="686"/>
      <c r="BU25" s="686"/>
      <c r="BV25" s="686"/>
      <c r="BW25" s="686"/>
      <c r="BX25" s="686"/>
      <c r="BY25" s="686"/>
      <c r="BZ25" s="686"/>
      <c r="CA25" s="686"/>
      <c r="CB25" s="695"/>
      <c r="CD25" s="700" t="s">
        <v>290</v>
      </c>
      <c r="CE25" s="701"/>
      <c r="CF25" s="701"/>
      <c r="CG25" s="701"/>
      <c r="CH25" s="701"/>
      <c r="CI25" s="701"/>
      <c r="CJ25" s="701"/>
      <c r="CK25" s="701"/>
      <c r="CL25" s="701"/>
      <c r="CM25" s="701"/>
      <c r="CN25" s="701"/>
      <c r="CO25" s="701"/>
      <c r="CP25" s="701"/>
      <c r="CQ25" s="702"/>
      <c r="CR25" s="685">
        <v>3162097</v>
      </c>
      <c r="CS25" s="721"/>
      <c r="CT25" s="721"/>
      <c r="CU25" s="721"/>
      <c r="CV25" s="721"/>
      <c r="CW25" s="721"/>
      <c r="CX25" s="721"/>
      <c r="CY25" s="722"/>
      <c r="CZ25" s="690">
        <v>10.3</v>
      </c>
      <c r="DA25" s="719"/>
      <c r="DB25" s="719"/>
      <c r="DC25" s="723"/>
      <c r="DD25" s="694">
        <v>2951613</v>
      </c>
      <c r="DE25" s="721"/>
      <c r="DF25" s="721"/>
      <c r="DG25" s="721"/>
      <c r="DH25" s="721"/>
      <c r="DI25" s="721"/>
      <c r="DJ25" s="721"/>
      <c r="DK25" s="722"/>
      <c r="DL25" s="694">
        <v>2925260</v>
      </c>
      <c r="DM25" s="721"/>
      <c r="DN25" s="721"/>
      <c r="DO25" s="721"/>
      <c r="DP25" s="721"/>
      <c r="DQ25" s="721"/>
      <c r="DR25" s="721"/>
      <c r="DS25" s="721"/>
      <c r="DT25" s="721"/>
      <c r="DU25" s="721"/>
      <c r="DV25" s="722"/>
      <c r="DW25" s="690">
        <v>21.7</v>
      </c>
      <c r="DX25" s="719"/>
      <c r="DY25" s="719"/>
      <c r="DZ25" s="719"/>
      <c r="EA25" s="719"/>
      <c r="EB25" s="719"/>
      <c r="EC25" s="720"/>
    </row>
    <row r="26" spans="2:133" ht="11.25" customHeight="1" x14ac:dyDescent="0.15">
      <c r="B26" s="682" t="s">
        <v>291</v>
      </c>
      <c r="C26" s="683"/>
      <c r="D26" s="683"/>
      <c r="E26" s="683"/>
      <c r="F26" s="683"/>
      <c r="G26" s="683"/>
      <c r="H26" s="683"/>
      <c r="I26" s="683"/>
      <c r="J26" s="683"/>
      <c r="K26" s="683"/>
      <c r="L26" s="683"/>
      <c r="M26" s="683"/>
      <c r="N26" s="683"/>
      <c r="O26" s="683"/>
      <c r="P26" s="683"/>
      <c r="Q26" s="684"/>
      <c r="R26" s="685">
        <v>13718156</v>
      </c>
      <c r="S26" s="686"/>
      <c r="T26" s="686"/>
      <c r="U26" s="686"/>
      <c r="V26" s="686"/>
      <c r="W26" s="686"/>
      <c r="X26" s="686"/>
      <c r="Y26" s="687"/>
      <c r="Z26" s="688">
        <v>43.5</v>
      </c>
      <c r="AA26" s="688"/>
      <c r="AB26" s="688"/>
      <c r="AC26" s="688"/>
      <c r="AD26" s="689">
        <v>12741695</v>
      </c>
      <c r="AE26" s="689"/>
      <c r="AF26" s="689"/>
      <c r="AG26" s="689"/>
      <c r="AH26" s="689"/>
      <c r="AI26" s="689"/>
      <c r="AJ26" s="689"/>
      <c r="AK26" s="689"/>
      <c r="AL26" s="690">
        <v>99.5</v>
      </c>
      <c r="AM26" s="691"/>
      <c r="AN26" s="691"/>
      <c r="AO26" s="692"/>
      <c r="AP26" s="704" t="s">
        <v>292</v>
      </c>
      <c r="AQ26" s="734"/>
      <c r="AR26" s="734"/>
      <c r="AS26" s="734"/>
      <c r="AT26" s="734"/>
      <c r="AU26" s="734"/>
      <c r="AV26" s="734"/>
      <c r="AW26" s="734"/>
      <c r="AX26" s="734"/>
      <c r="AY26" s="734"/>
      <c r="AZ26" s="734"/>
      <c r="BA26" s="734"/>
      <c r="BB26" s="734"/>
      <c r="BC26" s="734"/>
      <c r="BD26" s="734"/>
      <c r="BE26" s="734"/>
      <c r="BF26" s="706"/>
      <c r="BG26" s="685" t="s">
        <v>128</v>
      </c>
      <c r="BH26" s="686"/>
      <c r="BI26" s="686"/>
      <c r="BJ26" s="686"/>
      <c r="BK26" s="686"/>
      <c r="BL26" s="686"/>
      <c r="BM26" s="686"/>
      <c r="BN26" s="687"/>
      <c r="BO26" s="688" t="s">
        <v>224</v>
      </c>
      <c r="BP26" s="688"/>
      <c r="BQ26" s="688"/>
      <c r="BR26" s="688"/>
      <c r="BS26" s="694" t="s">
        <v>128</v>
      </c>
      <c r="BT26" s="686"/>
      <c r="BU26" s="686"/>
      <c r="BV26" s="686"/>
      <c r="BW26" s="686"/>
      <c r="BX26" s="686"/>
      <c r="BY26" s="686"/>
      <c r="BZ26" s="686"/>
      <c r="CA26" s="686"/>
      <c r="CB26" s="695"/>
      <c r="CD26" s="700" t="s">
        <v>293</v>
      </c>
      <c r="CE26" s="701"/>
      <c r="CF26" s="701"/>
      <c r="CG26" s="701"/>
      <c r="CH26" s="701"/>
      <c r="CI26" s="701"/>
      <c r="CJ26" s="701"/>
      <c r="CK26" s="701"/>
      <c r="CL26" s="701"/>
      <c r="CM26" s="701"/>
      <c r="CN26" s="701"/>
      <c r="CO26" s="701"/>
      <c r="CP26" s="701"/>
      <c r="CQ26" s="702"/>
      <c r="CR26" s="685">
        <v>1914235</v>
      </c>
      <c r="CS26" s="686"/>
      <c r="CT26" s="686"/>
      <c r="CU26" s="686"/>
      <c r="CV26" s="686"/>
      <c r="CW26" s="686"/>
      <c r="CX26" s="686"/>
      <c r="CY26" s="687"/>
      <c r="CZ26" s="690">
        <v>6.2</v>
      </c>
      <c r="DA26" s="719"/>
      <c r="DB26" s="719"/>
      <c r="DC26" s="723"/>
      <c r="DD26" s="694">
        <v>1793750</v>
      </c>
      <c r="DE26" s="686"/>
      <c r="DF26" s="686"/>
      <c r="DG26" s="686"/>
      <c r="DH26" s="686"/>
      <c r="DI26" s="686"/>
      <c r="DJ26" s="686"/>
      <c r="DK26" s="687"/>
      <c r="DL26" s="694" t="s">
        <v>128</v>
      </c>
      <c r="DM26" s="686"/>
      <c r="DN26" s="686"/>
      <c r="DO26" s="686"/>
      <c r="DP26" s="686"/>
      <c r="DQ26" s="686"/>
      <c r="DR26" s="686"/>
      <c r="DS26" s="686"/>
      <c r="DT26" s="686"/>
      <c r="DU26" s="686"/>
      <c r="DV26" s="687"/>
      <c r="DW26" s="690" t="s">
        <v>224</v>
      </c>
      <c r="DX26" s="719"/>
      <c r="DY26" s="719"/>
      <c r="DZ26" s="719"/>
      <c r="EA26" s="719"/>
      <c r="EB26" s="719"/>
      <c r="EC26" s="720"/>
    </row>
    <row r="27" spans="2:133" ht="11.25" customHeight="1" x14ac:dyDescent="0.15">
      <c r="B27" s="682" t="s">
        <v>294</v>
      </c>
      <c r="C27" s="683"/>
      <c r="D27" s="683"/>
      <c r="E27" s="683"/>
      <c r="F27" s="683"/>
      <c r="G27" s="683"/>
      <c r="H27" s="683"/>
      <c r="I27" s="683"/>
      <c r="J27" s="683"/>
      <c r="K27" s="683"/>
      <c r="L27" s="683"/>
      <c r="M27" s="683"/>
      <c r="N27" s="683"/>
      <c r="O27" s="683"/>
      <c r="P27" s="683"/>
      <c r="Q27" s="684"/>
      <c r="R27" s="685">
        <v>8235</v>
      </c>
      <c r="S27" s="686"/>
      <c r="T27" s="686"/>
      <c r="U27" s="686"/>
      <c r="V27" s="686"/>
      <c r="W27" s="686"/>
      <c r="X27" s="686"/>
      <c r="Y27" s="687"/>
      <c r="Z27" s="688">
        <v>0</v>
      </c>
      <c r="AA27" s="688"/>
      <c r="AB27" s="688"/>
      <c r="AC27" s="688"/>
      <c r="AD27" s="689">
        <v>8235</v>
      </c>
      <c r="AE27" s="689"/>
      <c r="AF27" s="689"/>
      <c r="AG27" s="689"/>
      <c r="AH27" s="689"/>
      <c r="AI27" s="689"/>
      <c r="AJ27" s="689"/>
      <c r="AK27" s="689"/>
      <c r="AL27" s="690">
        <v>0.1</v>
      </c>
      <c r="AM27" s="691"/>
      <c r="AN27" s="691"/>
      <c r="AO27" s="692"/>
      <c r="AP27" s="682" t="s">
        <v>295</v>
      </c>
      <c r="AQ27" s="683"/>
      <c r="AR27" s="683"/>
      <c r="AS27" s="683"/>
      <c r="AT27" s="683"/>
      <c r="AU27" s="683"/>
      <c r="AV27" s="683"/>
      <c r="AW27" s="683"/>
      <c r="AX27" s="683"/>
      <c r="AY27" s="683"/>
      <c r="AZ27" s="683"/>
      <c r="BA27" s="683"/>
      <c r="BB27" s="683"/>
      <c r="BC27" s="683"/>
      <c r="BD27" s="683"/>
      <c r="BE27" s="683"/>
      <c r="BF27" s="684"/>
      <c r="BG27" s="685">
        <v>9218418</v>
      </c>
      <c r="BH27" s="686"/>
      <c r="BI27" s="686"/>
      <c r="BJ27" s="686"/>
      <c r="BK27" s="686"/>
      <c r="BL27" s="686"/>
      <c r="BM27" s="686"/>
      <c r="BN27" s="687"/>
      <c r="BO27" s="688">
        <v>100</v>
      </c>
      <c r="BP27" s="688"/>
      <c r="BQ27" s="688"/>
      <c r="BR27" s="688"/>
      <c r="BS27" s="694" t="s">
        <v>128</v>
      </c>
      <c r="BT27" s="686"/>
      <c r="BU27" s="686"/>
      <c r="BV27" s="686"/>
      <c r="BW27" s="686"/>
      <c r="BX27" s="686"/>
      <c r="BY27" s="686"/>
      <c r="BZ27" s="686"/>
      <c r="CA27" s="686"/>
      <c r="CB27" s="695"/>
      <c r="CD27" s="700" t="s">
        <v>296</v>
      </c>
      <c r="CE27" s="701"/>
      <c r="CF27" s="701"/>
      <c r="CG27" s="701"/>
      <c r="CH27" s="701"/>
      <c r="CI27" s="701"/>
      <c r="CJ27" s="701"/>
      <c r="CK27" s="701"/>
      <c r="CL27" s="701"/>
      <c r="CM27" s="701"/>
      <c r="CN27" s="701"/>
      <c r="CO27" s="701"/>
      <c r="CP27" s="701"/>
      <c r="CQ27" s="702"/>
      <c r="CR27" s="685">
        <v>5884974</v>
      </c>
      <c r="CS27" s="721"/>
      <c r="CT27" s="721"/>
      <c r="CU27" s="721"/>
      <c r="CV27" s="721"/>
      <c r="CW27" s="721"/>
      <c r="CX27" s="721"/>
      <c r="CY27" s="722"/>
      <c r="CZ27" s="690">
        <v>19.100000000000001</v>
      </c>
      <c r="DA27" s="719"/>
      <c r="DB27" s="719"/>
      <c r="DC27" s="723"/>
      <c r="DD27" s="694">
        <v>1766760</v>
      </c>
      <c r="DE27" s="721"/>
      <c r="DF27" s="721"/>
      <c r="DG27" s="721"/>
      <c r="DH27" s="721"/>
      <c r="DI27" s="721"/>
      <c r="DJ27" s="721"/>
      <c r="DK27" s="722"/>
      <c r="DL27" s="694">
        <v>1759538</v>
      </c>
      <c r="DM27" s="721"/>
      <c r="DN27" s="721"/>
      <c r="DO27" s="721"/>
      <c r="DP27" s="721"/>
      <c r="DQ27" s="721"/>
      <c r="DR27" s="721"/>
      <c r="DS27" s="721"/>
      <c r="DT27" s="721"/>
      <c r="DU27" s="721"/>
      <c r="DV27" s="722"/>
      <c r="DW27" s="690">
        <v>13</v>
      </c>
      <c r="DX27" s="719"/>
      <c r="DY27" s="719"/>
      <c r="DZ27" s="719"/>
      <c r="EA27" s="719"/>
      <c r="EB27" s="719"/>
      <c r="EC27" s="720"/>
    </row>
    <row r="28" spans="2:133" ht="11.25" customHeight="1" x14ac:dyDescent="0.15">
      <c r="B28" s="682" t="s">
        <v>297</v>
      </c>
      <c r="C28" s="683"/>
      <c r="D28" s="683"/>
      <c r="E28" s="683"/>
      <c r="F28" s="683"/>
      <c r="G28" s="683"/>
      <c r="H28" s="683"/>
      <c r="I28" s="683"/>
      <c r="J28" s="683"/>
      <c r="K28" s="683"/>
      <c r="L28" s="683"/>
      <c r="M28" s="683"/>
      <c r="N28" s="683"/>
      <c r="O28" s="683"/>
      <c r="P28" s="683"/>
      <c r="Q28" s="684"/>
      <c r="R28" s="685">
        <v>372449</v>
      </c>
      <c r="S28" s="686"/>
      <c r="T28" s="686"/>
      <c r="U28" s="686"/>
      <c r="V28" s="686"/>
      <c r="W28" s="686"/>
      <c r="X28" s="686"/>
      <c r="Y28" s="687"/>
      <c r="Z28" s="688">
        <v>1.2</v>
      </c>
      <c r="AA28" s="688"/>
      <c r="AB28" s="688"/>
      <c r="AC28" s="688"/>
      <c r="AD28" s="689" t="s">
        <v>224</v>
      </c>
      <c r="AE28" s="689"/>
      <c r="AF28" s="689"/>
      <c r="AG28" s="689"/>
      <c r="AH28" s="689"/>
      <c r="AI28" s="689"/>
      <c r="AJ28" s="689"/>
      <c r="AK28" s="689"/>
      <c r="AL28" s="690" t="s">
        <v>128</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298</v>
      </c>
      <c r="CE28" s="701"/>
      <c r="CF28" s="701"/>
      <c r="CG28" s="701"/>
      <c r="CH28" s="701"/>
      <c r="CI28" s="701"/>
      <c r="CJ28" s="701"/>
      <c r="CK28" s="701"/>
      <c r="CL28" s="701"/>
      <c r="CM28" s="701"/>
      <c r="CN28" s="701"/>
      <c r="CO28" s="701"/>
      <c r="CP28" s="701"/>
      <c r="CQ28" s="702"/>
      <c r="CR28" s="685">
        <v>1713269</v>
      </c>
      <c r="CS28" s="686"/>
      <c r="CT28" s="686"/>
      <c r="CU28" s="686"/>
      <c r="CV28" s="686"/>
      <c r="CW28" s="686"/>
      <c r="CX28" s="686"/>
      <c r="CY28" s="687"/>
      <c r="CZ28" s="690">
        <v>5.6</v>
      </c>
      <c r="DA28" s="719"/>
      <c r="DB28" s="719"/>
      <c r="DC28" s="723"/>
      <c r="DD28" s="694">
        <v>1713269</v>
      </c>
      <c r="DE28" s="686"/>
      <c r="DF28" s="686"/>
      <c r="DG28" s="686"/>
      <c r="DH28" s="686"/>
      <c r="DI28" s="686"/>
      <c r="DJ28" s="686"/>
      <c r="DK28" s="687"/>
      <c r="DL28" s="694">
        <v>1713269</v>
      </c>
      <c r="DM28" s="686"/>
      <c r="DN28" s="686"/>
      <c r="DO28" s="686"/>
      <c r="DP28" s="686"/>
      <c r="DQ28" s="686"/>
      <c r="DR28" s="686"/>
      <c r="DS28" s="686"/>
      <c r="DT28" s="686"/>
      <c r="DU28" s="686"/>
      <c r="DV28" s="687"/>
      <c r="DW28" s="690">
        <v>12.7</v>
      </c>
      <c r="DX28" s="719"/>
      <c r="DY28" s="719"/>
      <c r="DZ28" s="719"/>
      <c r="EA28" s="719"/>
      <c r="EB28" s="719"/>
      <c r="EC28" s="720"/>
    </row>
    <row r="29" spans="2:133" ht="11.25" customHeight="1" x14ac:dyDescent="0.15">
      <c r="B29" s="682" t="s">
        <v>299</v>
      </c>
      <c r="C29" s="683"/>
      <c r="D29" s="683"/>
      <c r="E29" s="683"/>
      <c r="F29" s="683"/>
      <c r="G29" s="683"/>
      <c r="H29" s="683"/>
      <c r="I29" s="683"/>
      <c r="J29" s="683"/>
      <c r="K29" s="683"/>
      <c r="L29" s="683"/>
      <c r="M29" s="683"/>
      <c r="N29" s="683"/>
      <c r="O29" s="683"/>
      <c r="P29" s="683"/>
      <c r="Q29" s="684"/>
      <c r="R29" s="685">
        <v>96705</v>
      </c>
      <c r="S29" s="686"/>
      <c r="T29" s="686"/>
      <c r="U29" s="686"/>
      <c r="V29" s="686"/>
      <c r="W29" s="686"/>
      <c r="X29" s="686"/>
      <c r="Y29" s="687"/>
      <c r="Z29" s="688">
        <v>0.3</v>
      </c>
      <c r="AA29" s="688"/>
      <c r="AB29" s="688"/>
      <c r="AC29" s="688"/>
      <c r="AD29" s="689">
        <v>51063</v>
      </c>
      <c r="AE29" s="689"/>
      <c r="AF29" s="689"/>
      <c r="AG29" s="689"/>
      <c r="AH29" s="689"/>
      <c r="AI29" s="689"/>
      <c r="AJ29" s="689"/>
      <c r="AK29" s="689"/>
      <c r="AL29" s="690">
        <v>0.4</v>
      </c>
      <c r="AM29" s="691"/>
      <c r="AN29" s="691"/>
      <c r="AO29" s="692"/>
      <c r="AP29" s="735"/>
      <c r="AQ29" s="736"/>
      <c r="AR29" s="736"/>
      <c r="AS29" s="736"/>
      <c r="AT29" s="736"/>
      <c r="AU29" s="736"/>
      <c r="AV29" s="736"/>
      <c r="AW29" s="736"/>
      <c r="AX29" s="736"/>
      <c r="AY29" s="736"/>
      <c r="AZ29" s="736"/>
      <c r="BA29" s="736"/>
      <c r="BB29" s="736"/>
      <c r="BC29" s="736"/>
      <c r="BD29" s="736"/>
      <c r="BE29" s="736"/>
      <c r="BF29" s="737"/>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25" t="s">
        <v>300</v>
      </c>
      <c r="CE29" s="726"/>
      <c r="CF29" s="700" t="s">
        <v>70</v>
      </c>
      <c r="CG29" s="701"/>
      <c r="CH29" s="701"/>
      <c r="CI29" s="701"/>
      <c r="CJ29" s="701"/>
      <c r="CK29" s="701"/>
      <c r="CL29" s="701"/>
      <c r="CM29" s="701"/>
      <c r="CN29" s="701"/>
      <c r="CO29" s="701"/>
      <c r="CP29" s="701"/>
      <c r="CQ29" s="702"/>
      <c r="CR29" s="685">
        <v>1713269</v>
      </c>
      <c r="CS29" s="721"/>
      <c r="CT29" s="721"/>
      <c r="CU29" s="721"/>
      <c r="CV29" s="721"/>
      <c r="CW29" s="721"/>
      <c r="CX29" s="721"/>
      <c r="CY29" s="722"/>
      <c r="CZ29" s="690">
        <v>5.6</v>
      </c>
      <c r="DA29" s="719"/>
      <c r="DB29" s="719"/>
      <c r="DC29" s="723"/>
      <c r="DD29" s="694">
        <v>1713269</v>
      </c>
      <c r="DE29" s="721"/>
      <c r="DF29" s="721"/>
      <c r="DG29" s="721"/>
      <c r="DH29" s="721"/>
      <c r="DI29" s="721"/>
      <c r="DJ29" s="721"/>
      <c r="DK29" s="722"/>
      <c r="DL29" s="694">
        <v>1713269</v>
      </c>
      <c r="DM29" s="721"/>
      <c r="DN29" s="721"/>
      <c r="DO29" s="721"/>
      <c r="DP29" s="721"/>
      <c r="DQ29" s="721"/>
      <c r="DR29" s="721"/>
      <c r="DS29" s="721"/>
      <c r="DT29" s="721"/>
      <c r="DU29" s="721"/>
      <c r="DV29" s="722"/>
      <c r="DW29" s="690">
        <v>12.7</v>
      </c>
      <c r="DX29" s="719"/>
      <c r="DY29" s="719"/>
      <c r="DZ29" s="719"/>
      <c r="EA29" s="719"/>
      <c r="EB29" s="719"/>
      <c r="EC29" s="720"/>
    </row>
    <row r="30" spans="2:133" ht="11.25" customHeight="1" x14ac:dyDescent="0.15">
      <c r="B30" s="682" t="s">
        <v>301</v>
      </c>
      <c r="C30" s="683"/>
      <c r="D30" s="683"/>
      <c r="E30" s="683"/>
      <c r="F30" s="683"/>
      <c r="G30" s="683"/>
      <c r="H30" s="683"/>
      <c r="I30" s="683"/>
      <c r="J30" s="683"/>
      <c r="K30" s="683"/>
      <c r="L30" s="683"/>
      <c r="M30" s="683"/>
      <c r="N30" s="683"/>
      <c r="O30" s="683"/>
      <c r="P30" s="683"/>
      <c r="Q30" s="684"/>
      <c r="R30" s="685">
        <v>88927</v>
      </c>
      <c r="S30" s="686"/>
      <c r="T30" s="686"/>
      <c r="U30" s="686"/>
      <c r="V30" s="686"/>
      <c r="W30" s="686"/>
      <c r="X30" s="686"/>
      <c r="Y30" s="687"/>
      <c r="Z30" s="688">
        <v>0.3</v>
      </c>
      <c r="AA30" s="688"/>
      <c r="AB30" s="688"/>
      <c r="AC30" s="688"/>
      <c r="AD30" s="689" t="s">
        <v>128</v>
      </c>
      <c r="AE30" s="689"/>
      <c r="AF30" s="689"/>
      <c r="AG30" s="689"/>
      <c r="AH30" s="689"/>
      <c r="AI30" s="689"/>
      <c r="AJ30" s="689"/>
      <c r="AK30" s="689"/>
      <c r="AL30" s="690" t="s">
        <v>224</v>
      </c>
      <c r="AM30" s="691"/>
      <c r="AN30" s="691"/>
      <c r="AO30" s="692"/>
      <c r="AP30" s="664" t="s">
        <v>218</v>
      </c>
      <c r="AQ30" s="665"/>
      <c r="AR30" s="665"/>
      <c r="AS30" s="665"/>
      <c r="AT30" s="665"/>
      <c r="AU30" s="665"/>
      <c r="AV30" s="665"/>
      <c r="AW30" s="665"/>
      <c r="AX30" s="665"/>
      <c r="AY30" s="665"/>
      <c r="AZ30" s="665"/>
      <c r="BA30" s="665"/>
      <c r="BB30" s="665"/>
      <c r="BC30" s="665"/>
      <c r="BD30" s="665"/>
      <c r="BE30" s="665"/>
      <c r="BF30" s="666"/>
      <c r="BG30" s="664" t="s">
        <v>302</v>
      </c>
      <c r="BH30" s="738"/>
      <c r="BI30" s="738"/>
      <c r="BJ30" s="738"/>
      <c r="BK30" s="738"/>
      <c r="BL30" s="738"/>
      <c r="BM30" s="738"/>
      <c r="BN30" s="738"/>
      <c r="BO30" s="738"/>
      <c r="BP30" s="738"/>
      <c r="BQ30" s="739"/>
      <c r="BR30" s="664" t="s">
        <v>303</v>
      </c>
      <c r="BS30" s="738"/>
      <c r="BT30" s="738"/>
      <c r="BU30" s="738"/>
      <c r="BV30" s="738"/>
      <c r="BW30" s="738"/>
      <c r="BX30" s="738"/>
      <c r="BY30" s="738"/>
      <c r="BZ30" s="738"/>
      <c r="CA30" s="738"/>
      <c r="CB30" s="739"/>
      <c r="CD30" s="727"/>
      <c r="CE30" s="728"/>
      <c r="CF30" s="700" t="s">
        <v>304</v>
      </c>
      <c r="CG30" s="701"/>
      <c r="CH30" s="701"/>
      <c r="CI30" s="701"/>
      <c r="CJ30" s="701"/>
      <c r="CK30" s="701"/>
      <c r="CL30" s="701"/>
      <c r="CM30" s="701"/>
      <c r="CN30" s="701"/>
      <c r="CO30" s="701"/>
      <c r="CP30" s="701"/>
      <c r="CQ30" s="702"/>
      <c r="CR30" s="685">
        <v>1632719</v>
      </c>
      <c r="CS30" s="686"/>
      <c r="CT30" s="686"/>
      <c r="CU30" s="686"/>
      <c r="CV30" s="686"/>
      <c r="CW30" s="686"/>
      <c r="CX30" s="686"/>
      <c r="CY30" s="687"/>
      <c r="CZ30" s="690">
        <v>5.3</v>
      </c>
      <c r="DA30" s="719"/>
      <c r="DB30" s="719"/>
      <c r="DC30" s="723"/>
      <c r="DD30" s="694">
        <v>1632719</v>
      </c>
      <c r="DE30" s="686"/>
      <c r="DF30" s="686"/>
      <c r="DG30" s="686"/>
      <c r="DH30" s="686"/>
      <c r="DI30" s="686"/>
      <c r="DJ30" s="686"/>
      <c r="DK30" s="687"/>
      <c r="DL30" s="694">
        <v>1632719</v>
      </c>
      <c r="DM30" s="686"/>
      <c r="DN30" s="686"/>
      <c r="DO30" s="686"/>
      <c r="DP30" s="686"/>
      <c r="DQ30" s="686"/>
      <c r="DR30" s="686"/>
      <c r="DS30" s="686"/>
      <c r="DT30" s="686"/>
      <c r="DU30" s="686"/>
      <c r="DV30" s="687"/>
      <c r="DW30" s="690">
        <v>12.1</v>
      </c>
      <c r="DX30" s="719"/>
      <c r="DY30" s="719"/>
      <c r="DZ30" s="719"/>
      <c r="EA30" s="719"/>
      <c r="EB30" s="719"/>
      <c r="EC30" s="720"/>
    </row>
    <row r="31" spans="2:133" ht="11.25" customHeight="1" x14ac:dyDescent="0.15">
      <c r="B31" s="682" t="s">
        <v>305</v>
      </c>
      <c r="C31" s="683"/>
      <c r="D31" s="683"/>
      <c r="E31" s="683"/>
      <c r="F31" s="683"/>
      <c r="G31" s="683"/>
      <c r="H31" s="683"/>
      <c r="I31" s="683"/>
      <c r="J31" s="683"/>
      <c r="K31" s="683"/>
      <c r="L31" s="683"/>
      <c r="M31" s="683"/>
      <c r="N31" s="683"/>
      <c r="O31" s="683"/>
      <c r="P31" s="683"/>
      <c r="Q31" s="684"/>
      <c r="R31" s="685">
        <v>11002954</v>
      </c>
      <c r="S31" s="686"/>
      <c r="T31" s="686"/>
      <c r="U31" s="686"/>
      <c r="V31" s="686"/>
      <c r="W31" s="686"/>
      <c r="X31" s="686"/>
      <c r="Y31" s="687"/>
      <c r="Z31" s="688">
        <v>34.9</v>
      </c>
      <c r="AA31" s="688"/>
      <c r="AB31" s="688"/>
      <c r="AC31" s="688"/>
      <c r="AD31" s="689" t="s">
        <v>128</v>
      </c>
      <c r="AE31" s="689"/>
      <c r="AF31" s="689"/>
      <c r="AG31" s="689"/>
      <c r="AH31" s="689"/>
      <c r="AI31" s="689"/>
      <c r="AJ31" s="689"/>
      <c r="AK31" s="689"/>
      <c r="AL31" s="690" t="s">
        <v>224</v>
      </c>
      <c r="AM31" s="691"/>
      <c r="AN31" s="691"/>
      <c r="AO31" s="692"/>
      <c r="AP31" s="742" t="s">
        <v>306</v>
      </c>
      <c r="AQ31" s="743"/>
      <c r="AR31" s="743"/>
      <c r="AS31" s="743"/>
      <c r="AT31" s="748" t="s">
        <v>307</v>
      </c>
      <c r="AU31" s="231"/>
      <c r="AV31" s="231"/>
      <c r="AW31" s="231"/>
      <c r="AX31" s="671" t="s">
        <v>185</v>
      </c>
      <c r="AY31" s="672"/>
      <c r="AZ31" s="672"/>
      <c r="BA31" s="672"/>
      <c r="BB31" s="672"/>
      <c r="BC31" s="672"/>
      <c r="BD31" s="672"/>
      <c r="BE31" s="672"/>
      <c r="BF31" s="673"/>
      <c r="BG31" s="753">
        <v>97.9</v>
      </c>
      <c r="BH31" s="740"/>
      <c r="BI31" s="740"/>
      <c r="BJ31" s="740"/>
      <c r="BK31" s="740"/>
      <c r="BL31" s="740"/>
      <c r="BM31" s="680">
        <v>94.4</v>
      </c>
      <c r="BN31" s="740"/>
      <c r="BO31" s="740"/>
      <c r="BP31" s="740"/>
      <c r="BQ31" s="741"/>
      <c r="BR31" s="753">
        <v>98.5</v>
      </c>
      <c r="BS31" s="740"/>
      <c r="BT31" s="740"/>
      <c r="BU31" s="740"/>
      <c r="BV31" s="740"/>
      <c r="BW31" s="740"/>
      <c r="BX31" s="680">
        <v>95</v>
      </c>
      <c r="BY31" s="740"/>
      <c r="BZ31" s="740"/>
      <c r="CA31" s="740"/>
      <c r="CB31" s="741"/>
      <c r="CD31" s="727"/>
      <c r="CE31" s="728"/>
      <c r="CF31" s="700" t="s">
        <v>308</v>
      </c>
      <c r="CG31" s="701"/>
      <c r="CH31" s="701"/>
      <c r="CI31" s="701"/>
      <c r="CJ31" s="701"/>
      <c r="CK31" s="701"/>
      <c r="CL31" s="701"/>
      <c r="CM31" s="701"/>
      <c r="CN31" s="701"/>
      <c r="CO31" s="701"/>
      <c r="CP31" s="701"/>
      <c r="CQ31" s="702"/>
      <c r="CR31" s="685">
        <v>80550</v>
      </c>
      <c r="CS31" s="721"/>
      <c r="CT31" s="721"/>
      <c r="CU31" s="721"/>
      <c r="CV31" s="721"/>
      <c r="CW31" s="721"/>
      <c r="CX31" s="721"/>
      <c r="CY31" s="722"/>
      <c r="CZ31" s="690">
        <v>0.3</v>
      </c>
      <c r="DA31" s="719"/>
      <c r="DB31" s="719"/>
      <c r="DC31" s="723"/>
      <c r="DD31" s="694">
        <v>80550</v>
      </c>
      <c r="DE31" s="721"/>
      <c r="DF31" s="721"/>
      <c r="DG31" s="721"/>
      <c r="DH31" s="721"/>
      <c r="DI31" s="721"/>
      <c r="DJ31" s="721"/>
      <c r="DK31" s="722"/>
      <c r="DL31" s="694">
        <v>80550</v>
      </c>
      <c r="DM31" s="721"/>
      <c r="DN31" s="721"/>
      <c r="DO31" s="721"/>
      <c r="DP31" s="721"/>
      <c r="DQ31" s="721"/>
      <c r="DR31" s="721"/>
      <c r="DS31" s="721"/>
      <c r="DT31" s="721"/>
      <c r="DU31" s="721"/>
      <c r="DV31" s="722"/>
      <c r="DW31" s="690">
        <v>0.6</v>
      </c>
      <c r="DX31" s="719"/>
      <c r="DY31" s="719"/>
      <c r="DZ31" s="719"/>
      <c r="EA31" s="719"/>
      <c r="EB31" s="719"/>
      <c r="EC31" s="720"/>
    </row>
    <row r="32" spans="2:133" ht="11.25" customHeight="1" x14ac:dyDescent="0.15">
      <c r="B32" s="731" t="s">
        <v>309</v>
      </c>
      <c r="C32" s="732"/>
      <c r="D32" s="732"/>
      <c r="E32" s="732"/>
      <c r="F32" s="732"/>
      <c r="G32" s="732"/>
      <c r="H32" s="732"/>
      <c r="I32" s="732"/>
      <c r="J32" s="732"/>
      <c r="K32" s="732"/>
      <c r="L32" s="732"/>
      <c r="M32" s="732"/>
      <c r="N32" s="732"/>
      <c r="O32" s="732"/>
      <c r="P32" s="732"/>
      <c r="Q32" s="733"/>
      <c r="R32" s="685" t="s">
        <v>128</v>
      </c>
      <c r="S32" s="686"/>
      <c r="T32" s="686"/>
      <c r="U32" s="686"/>
      <c r="V32" s="686"/>
      <c r="W32" s="686"/>
      <c r="X32" s="686"/>
      <c r="Y32" s="687"/>
      <c r="Z32" s="688" t="s">
        <v>128</v>
      </c>
      <c r="AA32" s="688"/>
      <c r="AB32" s="688"/>
      <c r="AC32" s="688"/>
      <c r="AD32" s="689" t="s">
        <v>224</v>
      </c>
      <c r="AE32" s="689"/>
      <c r="AF32" s="689"/>
      <c r="AG32" s="689"/>
      <c r="AH32" s="689"/>
      <c r="AI32" s="689"/>
      <c r="AJ32" s="689"/>
      <c r="AK32" s="689"/>
      <c r="AL32" s="690" t="s">
        <v>224</v>
      </c>
      <c r="AM32" s="691"/>
      <c r="AN32" s="691"/>
      <c r="AO32" s="692"/>
      <c r="AP32" s="744"/>
      <c r="AQ32" s="745"/>
      <c r="AR32" s="745"/>
      <c r="AS32" s="745"/>
      <c r="AT32" s="749"/>
      <c r="AU32" s="230" t="s">
        <v>310</v>
      </c>
      <c r="AV32" s="230"/>
      <c r="AW32" s="230"/>
      <c r="AX32" s="682" t="s">
        <v>311</v>
      </c>
      <c r="AY32" s="683"/>
      <c r="AZ32" s="683"/>
      <c r="BA32" s="683"/>
      <c r="BB32" s="683"/>
      <c r="BC32" s="683"/>
      <c r="BD32" s="683"/>
      <c r="BE32" s="683"/>
      <c r="BF32" s="684"/>
      <c r="BG32" s="754">
        <v>97.3</v>
      </c>
      <c r="BH32" s="721"/>
      <c r="BI32" s="721"/>
      <c r="BJ32" s="721"/>
      <c r="BK32" s="721"/>
      <c r="BL32" s="721"/>
      <c r="BM32" s="691">
        <v>94.5</v>
      </c>
      <c r="BN32" s="751"/>
      <c r="BO32" s="751"/>
      <c r="BP32" s="751"/>
      <c r="BQ32" s="752"/>
      <c r="BR32" s="754">
        <v>98.6</v>
      </c>
      <c r="BS32" s="721"/>
      <c r="BT32" s="721"/>
      <c r="BU32" s="721"/>
      <c r="BV32" s="721"/>
      <c r="BW32" s="721"/>
      <c r="BX32" s="691">
        <v>95.8</v>
      </c>
      <c r="BY32" s="751"/>
      <c r="BZ32" s="751"/>
      <c r="CA32" s="751"/>
      <c r="CB32" s="752"/>
      <c r="CD32" s="729"/>
      <c r="CE32" s="730"/>
      <c r="CF32" s="700" t="s">
        <v>312</v>
      </c>
      <c r="CG32" s="701"/>
      <c r="CH32" s="701"/>
      <c r="CI32" s="701"/>
      <c r="CJ32" s="701"/>
      <c r="CK32" s="701"/>
      <c r="CL32" s="701"/>
      <c r="CM32" s="701"/>
      <c r="CN32" s="701"/>
      <c r="CO32" s="701"/>
      <c r="CP32" s="701"/>
      <c r="CQ32" s="702"/>
      <c r="CR32" s="685" t="s">
        <v>224</v>
      </c>
      <c r="CS32" s="686"/>
      <c r="CT32" s="686"/>
      <c r="CU32" s="686"/>
      <c r="CV32" s="686"/>
      <c r="CW32" s="686"/>
      <c r="CX32" s="686"/>
      <c r="CY32" s="687"/>
      <c r="CZ32" s="690" t="s">
        <v>224</v>
      </c>
      <c r="DA32" s="719"/>
      <c r="DB32" s="719"/>
      <c r="DC32" s="723"/>
      <c r="DD32" s="694" t="s">
        <v>128</v>
      </c>
      <c r="DE32" s="686"/>
      <c r="DF32" s="686"/>
      <c r="DG32" s="686"/>
      <c r="DH32" s="686"/>
      <c r="DI32" s="686"/>
      <c r="DJ32" s="686"/>
      <c r="DK32" s="687"/>
      <c r="DL32" s="694" t="s">
        <v>128</v>
      </c>
      <c r="DM32" s="686"/>
      <c r="DN32" s="686"/>
      <c r="DO32" s="686"/>
      <c r="DP32" s="686"/>
      <c r="DQ32" s="686"/>
      <c r="DR32" s="686"/>
      <c r="DS32" s="686"/>
      <c r="DT32" s="686"/>
      <c r="DU32" s="686"/>
      <c r="DV32" s="687"/>
      <c r="DW32" s="690" t="s">
        <v>128</v>
      </c>
      <c r="DX32" s="719"/>
      <c r="DY32" s="719"/>
      <c r="DZ32" s="719"/>
      <c r="EA32" s="719"/>
      <c r="EB32" s="719"/>
      <c r="EC32" s="720"/>
    </row>
    <row r="33" spans="2:133" ht="11.25" customHeight="1" x14ac:dyDescent="0.15">
      <c r="B33" s="682" t="s">
        <v>313</v>
      </c>
      <c r="C33" s="683"/>
      <c r="D33" s="683"/>
      <c r="E33" s="683"/>
      <c r="F33" s="683"/>
      <c r="G33" s="683"/>
      <c r="H33" s="683"/>
      <c r="I33" s="683"/>
      <c r="J33" s="683"/>
      <c r="K33" s="683"/>
      <c r="L33" s="683"/>
      <c r="M33" s="683"/>
      <c r="N33" s="683"/>
      <c r="O33" s="683"/>
      <c r="P33" s="683"/>
      <c r="Q33" s="684"/>
      <c r="R33" s="685">
        <v>1845303</v>
      </c>
      <c r="S33" s="686"/>
      <c r="T33" s="686"/>
      <c r="U33" s="686"/>
      <c r="V33" s="686"/>
      <c r="W33" s="686"/>
      <c r="X33" s="686"/>
      <c r="Y33" s="687"/>
      <c r="Z33" s="688">
        <v>5.9</v>
      </c>
      <c r="AA33" s="688"/>
      <c r="AB33" s="688"/>
      <c r="AC33" s="688"/>
      <c r="AD33" s="689" t="s">
        <v>224</v>
      </c>
      <c r="AE33" s="689"/>
      <c r="AF33" s="689"/>
      <c r="AG33" s="689"/>
      <c r="AH33" s="689"/>
      <c r="AI33" s="689"/>
      <c r="AJ33" s="689"/>
      <c r="AK33" s="689"/>
      <c r="AL33" s="690" t="s">
        <v>128</v>
      </c>
      <c r="AM33" s="691"/>
      <c r="AN33" s="691"/>
      <c r="AO33" s="692"/>
      <c r="AP33" s="746"/>
      <c r="AQ33" s="747"/>
      <c r="AR33" s="747"/>
      <c r="AS33" s="747"/>
      <c r="AT33" s="750"/>
      <c r="AU33" s="232"/>
      <c r="AV33" s="232"/>
      <c r="AW33" s="232"/>
      <c r="AX33" s="735" t="s">
        <v>314</v>
      </c>
      <c r="AY33" s="736"/>
      <c r="AZ33" s="736"/>
      <c r="BA33" s="736"/>
      <c r="BB33" s="736"/>
      <c r="BC33" s="736"/>
      <c r="BD33" s="736"/>
      <c r="BE33" s="736"/>
      <c r="BF33" s="737"/>
      <c r="BG33" s="755">
        <v>98.3</v>
      </c>
      <c r="BH33" s="756"/>
      <c r="BI33" s="756"/>
      <c r="BJ33" s="756"/>
      <c r="BK33" s="756"/>
      <c r="BL33" s="756"/>
      <c r="BM33" s="757">
        <v>93.9</v>
      </c>
      <c r="BN33" s="756"/>
      <c r="BO33" s="756"/>
      <c r="BP33" s="756"/>
      <c r="BQ33" s="758"/>
      <c r="BR33" s="755">
        <v>98.3</v>
      </c>
      <c r="BS33" s="756"/>
      <c r="BT33" s="756"/>
      <c r="BU33" s="756"/>
      <c r="BV33" s="756"/>
      <c r="BW33" s="756"/>
      <c r="BX33" s="757">
        <v>93.8</v>
      </c>
      <c r="BY33" s="756"/>
      <c r="BZ33" s="756"/>
      <c r="CA33" s="756"/>
      <c r="CB33" s="758"/>
      <c r="CD33" s="700" t="s">
        <v>315</v>
      </c>
      <c r="CE33" s="701"/>
      <c r="CF33" s="701"/>
      <c r="CG33" s="701"/>
      <c r="CH33" s="701"/>
      <c r="CI33" s="701"/>
      <c r="CJ33" s="701"/>
      <c r="CK33" s="701"/>
      <c r="CL33" s="701"/>
      <c r="CM33" s="701"/>
      <c r="CN33" s="701"/>
      <c r="CO33" s="701"/>
      <c r="CP33" s="701"/>
      <c r="CQ33" s="702"/>
      <c r="CR33" s="685">
        <v>17167744</v>
      </c>
      <c r="CS33" s="721"/>
      <c r="CT33" s="721"/>
      <c r="CU33" s="721"/>
      <c r="CV33" s="721"/>
      <c r="CW33" s="721"/>
      <c r="CX33" s="721"/>
      <c r="CY33" s="722"/>
      <c r="CZ33" s="690">
        <v>55.8</v>
      </c>
      <c r="DA33" s="719"/>
      <c r="DB33" s="719"/>
      <c r="DC33" s="723"/>
      <c r="DD33" s="694">
        <v>8653973</v>
      </c>
      <c r="DE33" s="721"/>
      <c r="DF33" s="721"/>
      <c r="DG33" s="721"/>
      <c r="DH33" s="721"/>
      <c r="DI33" s="721"/>
      <c r="DJ33" s="721"/>
      <c r="DK33" s="722"/>
      <c r="DL33" s="694">
        <v>6520636</v>
      </c>
      <c r="DM33" s="721"/>
      <c r="DN33" s="721"/>
      <c r="DO33" s="721"/>
      <c r="DP33" s="721"/>
      <c r="DQ33" s="721"/>
      <c r="DR33" s="721"/>
      <c r="DS33" s="721"/>
      <c r="DT33" s="721"/>
      <c r="DU33" s="721"/>
      <c r="DV33" s="722"/>
      <c r="DW33" s="690">
        <v>48.3</v>
      </c>
      <c r="DX33" s="719"/>
      <c r="DY33" s="719"/>
      <c r="DZ33" s="719"/>
      <c r="EA33" s="719"/>
      <c r="EB33" s="719"/>
      <c r="EC33" s="720"/>
    </row>
    <row r="34" spans="2:133" ht="11.25" customHeight="1" x14ac:dyDescent="0.15">
      <c r="B34" s="682" t="s">
        <v>316</v>
      </c>
      <c r="C34" s="683"/>
      <c r="D34" s="683"/>
      <c r="E34" s="683"/>
      <c r="F34" s="683"/>
      <c r="G34" s="683"/>
      <c r="H34" s="683"/>
      <c r="I34" s="683"/>
      <c r="J34" s="683"/>
      <c r="K34" s="683"/>
      <c r="L34" s="683"/>
      <c r="M34" s="683"/>
      <c r="N34" s="683"/>
      <c r="O34" s="683"/>
      <c r="P34" s="683"/>
      <c r="Q34" s="684"/>
      <c r="R34" s="685">
        <v>38589</v>
      </c>
      <c r="S34" s="686"/>
      <c r="T34" s="686"/>
      <c r="U34" s="686"/>
      <c r="V34" s="686"/>
      <c r="W34" s="686"/>
      <c r="X34" s="686"/>
      <c r="Y34" s="687"/>
      <c r="Z34" s="688">
        <v>0.1</v>
      </c>
      <c r="AA34" s="688"/>
      <c r="AB34" s="688"/>
      <c r="AC34" s="688"/>
      <c r="AD34" s="689" t="s">
        <v>128</v>
      </c>
      <c r="AE34" s="689"/>
      <c r="AF34" s="689"/>
      <c r="AG34" s="689"/>
      <c r="AH34" s="689"/>
      <c r="AI34" s="689"/>
      <c r="AJ34" s="689"/>
      <c r="AK34" s="689"/>
      <c r="AL34" s="690" t="s">
        <v>128</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317</v>
      </c>
      <c r="CE34" s="701"/>
      <c r="CF34" s="701"/>
      <c r="CG34" s="701"/>
      <c r="CH34" s="701"/>
      <c r="CI34" s="701"/>
      <c r="CJ34" s="701"/>
      <c r="CK34" s="701"/>
      <c r="CL34" s="701"/>
      <c r="CM34" s="701"/>
      <c r="CN34" s="701"/>
      <c r="CO34" s="701"/>
      <c r="CP34" s="701"/>
      <c r="CQ34" s="702"/>
      <c r="CR34" s="685">
        <v>4669849</v>
      </c>
      <c r="CS34" s="686"/>
      <c r="CT34" s="686"/>
      <c r="CU34" s="686"/>
      <c r="CV34" s="686"/>
      <c r="CW34" s="686"/>
      <c r="CX34" s="686"/>
      <c r="CY34" s="687"/>
      <c r="CZ34" s="690">
        <v>15.2</v>
      </c>
      <c r="DA34" s="719"/>
      <c r="DB34" s="719"/>
      <c r="DC34" s="723"/>
      <c r="DD34" s="694">
        <v>3752351</v>
      </c>
      <c r="DE34" s="686"/>
      <c r="DF34" s="686"/>
      <c r="DG34" s="686"/>
      <c r="DH34" s="686"/>
      <c r="DI34" s="686"/>
      <c r="DJ34" s="686"/>
      <c r="DK34" s="687"/>
      <c r="DL34" s="694">
        <v>3108280</v>
      </c>
      <c r="DM34" s="686"/>
      <c r="DN34" s="686"/>
      <c r="DO34" s="686"/>
      <c r="DP34" s="686"/>
      <c r="DQ34" s="686"/>
      <c r="DR34" s="686"/>
      <c r="DS34" s="686"/>
      <c r="DT34" s="686"/>
      <c r="DU34" s="686"/>
      <c r="DV34" s="687"/>
      <c r="DW34" s="690">
        <v>23</v>
      </c>
      <c r="DX34" s="719"/>
      <c r="DY34" s="719"/>
      <c r="DZ34" s="719"/>
      <c r="EA34" s="719"/>
      <c r="EB34" s="719"/>
      <c r="EC34" s="720"/>
    </row>
    <row r="35" spans="2:133" ht="11.25" customHeight="1" x14ac:dyDescent="0.15">
      <c r="B35" s="682" t="s">
        <v>318</v>
      </c>
      <c r="C35" s="683"/>
      <c r="D35" s="683"/>
      <c r="E35" s="683"/>
      <c r="F35" s="683"/>
      <c r="G35" s="683"/>
      <c r="H35" s="683"/>
      <c r="I35" s="683"/>
      <c r="J35" s="683"/>
      <c r="K35" s="683"/>
      <c r="L35" s="683"/>
      <c r="M35" s="683"/>
      <c r="N35" s="683"/>
      <c r="O35" s="683"/>
      <c r="P35" s="683"/>
      <c r="Q35" s="684"/>
      <c r="R35" s="685">
        <v>90585</v>
      </c>
      <c r="S35" s="686"/>
      <c r="T35" s="686"/>
      <c r="U35" s="686"/>
      <c r="V35" s="686"/>
      <c r="W35" s="686"/>
      <c r="X35" s="686"/>
      <c r="Y35" s="687"/>
      <c r="Z35" s="688">
        <v>0.3</v>
      </c>
      <c r="AA35" s="688"/>
      <c r="AB35" s="688"/>
      <c r="AC35" s="688"/>
      <c r="AD35" s="689" t="s">
        <v>128</v>
      </c>
      <c r="AE35" s="689"/>
      <c r="AF35" s="689"/>
      <c r="AG35" s="689"/>
      <c r="AH35" s="689"/>
      <c r="AI35" s="689"/>
      <c r="AJ35" s="689"/>
      <c r="AK35" s="689"/>
      <c r="AL35" s="690" t="s">
        <v>128</v>
      </c>
      <c r="AM35" s="691"/>
      <c r="AN35" s="691"/>
      <c r="AO35" s="692"/>
      <c r="AP35" s="235"/>
      <c r="AQ35" s="664" t="s">
        <v>319</v>
      </c>
      <c r="AR35" s="665"/>
      <c r="AS35" s="665"/>
      <c r="AT35" s="665"/>
      <c r="AU35" s="665"/>
      <c r="AV35" s="665"/>
      <c r="AW35" s="665"/>
      <c r="AX35" s="665"/>
      <c r="AY35" s="665"/>
      <c r="AZ35" s="665"/>
      <c r="BA35" s="665"/>
      <c r="BB35" s="665"/>
      <c r="BC35" s="665"/>
      <c r="BD35" s="665"/>
      <c r="BE35" s="665"/>
      <c r="BF35" s="666"/>
      <c r="BG35" s="664" t="s">
        <v>320</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321</v>
      </c>
      <c r="CE35" s="701"/>
      <c r="CF35" s="701"/>
      <c r="CG35" s="701"/>
      <c r="CH35" s="701"/>
      <c r="CI35" s="701"/>
      <c r="CJ35" s="701"/>
      <c r="CK35" s="701"/>
      <c r="CL35" s="701"/>
      <c r="CM35" s="701"/>
      <c r="CN35" s="701"/>
      <c r="CO35" s="701"/>
      <c r="CP35" s="701"/>
      <c r="CQ35" s="702"/>
      <c r="CR35" s="685">
        <v>107889</v>
      </c>
      <c r="CS35" s="721"/>
      <c r="CT35" s="721"/>
      <c r="CU35" s="721"/>
      <c r="CV35" s="721"/>
      <c r="CW35" s="721"/>
      <c r="CX35" s="721"/>
      <c r="CY35" s="722"/>
      <c r="CZ35" s="690">
        <v>0.4</v>
      </c>
      <c r="DA35" s="719"/>
      <c r="DB35" s="719"/>
      <c r="DC35" s="723"/>
      <c r="DD35" s="694">
        <v>107638</v>
      </c>
      <c r="DE35" s="721"/>
      <c r="DF35" s="721"/>
      <c r="DG35" s="721"/>
      <c r="DH35" s="721"/>
      <c r="DI35" s="721"/>
      <c r="DJ35" s="721"/>
      <c r="DK35" s="722"/>
      <c r="DL35" s="694">
        <v>107638</v>
      </c>
      <c r="DM35" s="721"/>
      <c r="DN35" s="721"/>
      <c r="DO35" s="721"/>
      <c r="DP35" s="721"/>
      <c r="DQ35" s="721"/>
      <c r="DR35" s="721"/>
      <c r="DS35" s="721"/>
      <c r="DT35" s="721"/>
      <c r="DU35" s="721"/>
      <c r="DV35" s="722"/>
      <c r="DW35" s="690">
        <v>0.8</v>
      </c>
      <c r="DX35" s="719"/>
      <c r="DY35" s="719"/>
      <c r="DZ35" s="719"/>
      <c r="EA35" s="719"/>
      <c r="EB35" s="719"/>
      <c r="EC35" s="720"/>
    </row>
    <row r="36" spans="2:133" ht="11.25" customHeight="1" x14ac:dyDescent="0.15">
      <c r="B36" s="682" t="s">
        <v>322</v>
      </c>
      <c r="C36" s="683"/>
      <c r="D36" s="683"/>
      <c r="E36" s="683"/>
      <c r="F36" s="683"/>
      <c r="G36" s="683"/>
      <c r="H36" s="683"/>
      <c r="I36" s="683"/>
      <c r="J36" s="683"/>
      <c r="K36" s="683"/>
      <c r="L36" s="683"/>
      <c r="M36" s="683"/>
      <c r="N36" s="683"/>
      <c r="O36" s="683"/>
      <c r="P36" s="683"/>
      <c r="Q36" s="684"/>
      <c r="R36" s="685">
        <v>943410</v>
      </c>
      <c r="S36" s="686"/>
      <c r="T36" s="686"/>
      <c r="U36" s="686"/>
      <c r="V36" s="686"/>
      <c r="W36" s="686"/>
      <c r="X36" s="686"/>
      <c r="Y36" s="687"/>
      <c r="Z36" s="688">
        <v>3</v>
      </c>
      <c r="AA36" s="688"/>
      <c r="AB36" s="688"/>
      <c r="AC36" s="688"/>
      <c r="AD36" s="689" t="s">
        <v>128</v>
      </c>
      <c r="AE36" s="689"/>
      <c r="AF36" s="689"/>
      <c r="AG36" s="689"/>
      <c r="AH36" s="689"/>
      <c r="AI36" s="689"/>
      <c r="AJ36" s="689"/>
      <c r="AK36" s="689"/>
      <c r="AL36" s="690" t="s">
        <v>128</v>
      </c>
      <c r="AM36" s="691"/>
      <c r="AN36" s="691"/>
      <c r="AO36" s="692"/>
      <c r="AP36" s="235"/>
      <c r="AQ36" s="759" t="s">
        <v>323</v>
      </c>
      <c r="AR36" s="760"/>
      <c r="AS36" s="760"/>
      <c r="AT36" s="760"/>
      <c r="AU36" s="760"/>
      <c r="AV36" s="760"/>
      <c r="AW36" s="760"/>
      <c r="AX36" s="760"/>
      <c r="AY36" s="761"/>
      <c r="AZ36" s="674">
        <v>4152283</v>
      </c>
      <c r="BA36" s="675"/>
      <c r="BB36" s="675"/>
      <c r="BC36" s="675"/>
      <c r="BD36" s="675"/>
      <c r="BE36" s="675"/>
      <c r="BF36" s="762"/>
      <c r="BG36" s="696" t="s">
        <v>324</v>
      </c>
      <c r="BH36" s="697"/>
      <c r="BI36" s="697"/>
      <c r="BJ36" s="697"/>
      <c r="BK36" s="697"/>
      <c r="BL36" s="697"/>
      <c r="BM36" s="697"/>
      <c r="BN36" s="697"/>
      <c r="BO36" s="697"/>
      <c r="BP36" s="697"/>
      <c r="BQ36" s="697"/>
      <c r="BR36" s="697"/>
      <c r="BS36" s="697"/>
      <c r="BT36" s="697"/>
      <c r="BU36" s="698"/>
      <c r="BV36" s="674">
        <v>746179</v>
      </c>
      <c r="BW36" s="675"/>
      <c r="BX36" s="675"/>
      <c r="BY36" s="675"/>
      <c r="BZ36" s="675"/>
      <c r="CA36" s="675"/>
      <c r="CB36" s="762"/>
      <c r="CD36" s="700" t="s">
        <v>325</v>
      </c>
      <c r="CE36" s="701"/>
      <c r="CF36" s="701"/>
      <c r="CG36" s="701"/>
      <c r="CH36" s="701"/>
      <c r="CI36" s="701"/>
      <c r="CJ36" s="701"/>
      <c r="CK36" s="701"/>
      <c r="CL36" s="701"/>
      <c r="CM36" s="701"/>
      <c r="CN36" s="701"/>
      <c r="CO36" s="701"/>
      <c r="CP36" s="701"/>
      <c r="CQ36" s="702"/>
      <c r="CR36" s="685">
        <v>9638617</v>
      </c>
      <c r="CS36" s="686"/>
      <c r="CT36" s="686"/>
      <c r="CU36" s="686"/>
      <c r="CV36" s="686"/>
      <c r="CW36" s="686"/>
      <c r="CX36" s="686"/>
      <c r="CY36" s="687"/>
      <c r="CZ36" s="690">
        <v>31.3</v>
      </c>
      <c r="DA36" s="719"/>
      <c r="DB36" s="719"/>
      <c r="DC36" s="723"/>
      <c r="DD36" s="694">
        <v>2511536</v>
      </c>
      <c r="DE36" s="686"/>
      <c r="DF36" s="686"/>
      <c r="DG36" s="686"/>
      <c r="DH36" s="686"/>
      <c r="DI36" s="686"/>
      <c r="DJ36" s="686"/>
      <c r="DK36" s="687"/>
      <c r="DL36" s="694">
        <v>1700215</v>
      </c>
      <c r="DM36" s="686"/>
      <c r="DN36" s="686"/>
      <c r="DO36" s="686"/>
      <c r="DP36" s="686"/>
      <c r="DQ36" s="686"/>
      <c r="DR36" s="686"/>
      <c r="DS36" s="686"/>
      <c r="DT36" s="686"/>
      <c r="DU36" s="686"/>
      <c r="DV36" s="687"/>
      <c r="DW36" s="690">
        <v>12.6</v>
      </c>
      <c r="DX36" s="719"/>
      <c r="DY36" s="719"/>
      <c r="DZ36" s="719"/>
      <c r="EA36" s="719"/>
      <c r="EB36" s="719"/>
      <c r="EC36" s="720"/>
    </row>
    <row r="37" spans="2:133" ht="11.25" customHeight="1" x14ac:dyDescent="0.15">
      <c r="B37" s="682" t="s">
        <v>326</v>
      </c>
      <c r="C37" s="683"/>
      <c r="D37" s="683"/>
      <c r="E37" s="683"/>
      <c r="F37" s="683"/>
      <c r="G37" s="683"/>
      <c r="H37" s="683"/>
      <c r="I37" s="683"/>
      <c r="J37" s="683"/>
      <c r="K37" s="683"/>
      <c r="L37" s="683"/>
      <c r="M37" s="683"/>
      <c r="N37" s="683"/>
      <c r="O37" s="683"/>
      <c r="P37" s="683"/>
      <c r="Q37" s="684"/>
      <c r="R37" s="685">
        <v>531686</v>
      </c>
      <c r="S37" s="686"/>
      <c r="T37" s="686"/>
      <c r="U37" s="686"/>
      <c r="V37" s="686"/>
      <c r="W37" s="686"/>
      <c r="X37" s="686"/>
      <c r="Y37" s="687"/>
      <c r="Z37" s="688">
        <v>1.7</v>
      </c>
      <c r="AA37" s="688"/>
      <c r="AB37" s="688"/>
      <c r="AC37" s="688"/>
      <c r="AD37" s="689" t="s">
        <v>128</v>
      </c>
      <c r="AE37" s="689"/>
      <c r="AF37" s="689"/>
      <c r="AG37" s="689"/>
      <c r="AH37" s="689"/>
      <c r="AI37" s="689"/>
      <c r="AJ37" s="689"/>
      <c r="AK37" s="689"/>
      <c r="AL37" s="690" t="s">
        <v>128</v>
      </c>
      <c r="AM37" s="691"/>
      <c r="AN37" s="691"/>
      <c r="AO37" s="692"/>
      <c r="AQ37" s="763" t="s">
        <v>327</v>
      </c>
      <c r="AR37" s="764"/>
      <c r="AS37" s="764"/>
      <c r="AT37" s="764"/>
      <c r="AU37" s="764"/>
      <c r="AV37" s="764"/>
      <c r="AW37" s="764"/>
      <c r="AX37" s="764"/>
      <c r="AY37" s="765"/>
      <c r="AZ37" s="685">
        <v>1364441</v>
      </c>
      <c r="BA37" s="686"/>
      <c r="BB37" s="686"/>
      <c r="BC37" s="686"/>
      <c r="BD37" s="721"/>
      <c r="BE37" s="721"/>
      <c r="BF37" s="752"/>
      <c r="BG37" s="700" t="s">
        <v>328</v>
      </c>
      <c r="BH37" s="701"/>
      <c r="BI37" s="701"/>
      <c r="BJ37" s="701"/>
      <c r="BK37" s="701"/>
      <c r="BL37" s="701"/>
      <c r="BM37" s="701"/>
      <c r="BN37" s="701"/>
      <c r="BO37" s="701"/>
      <c r="BP37" s="701"/>
      <c r="BQ37" s="701"/>
      <c r="BR37" s="701"/>
      <c r="BS37" s="701"/>
      <c r="BT37" s="701"/>
      <c r="BU37" s="702"/>
      <c r="BV37" s="685">
        <v>690928</v>
      </c>
      <c r="BW37" s="686"/>
      <c r="BX37" s="686"/>
      <c r="BY37" s="686"/>
      <c r="BZ37" s="686"/>
      <c r="CA37" s="686"/>
      <c r="CB37" s="695"/>
      <c r="CD37" s="700" t="s">
        <v>329</v>
      </c>
      <c r="CE37" s="701"/>
      <c r="CF37" s="701"/>
      <c r="CG37" s="701"/>
      <c r="CH37" s="701"/>
      <c r="CI37" s="701"/>
      <c r="CJ37" s="701"/>
      <c r="CK37" s="701"/>
      <c r="CL37" s="701"/>
      <c r="CM37" s="701"/>
      <c r="CN37" s="701"/>
      <c r="CO37" s="701"/>
      <c r="CP37" s="701"/>
      <c r="CQ37" s="702"/>
      <c r="CR37" s="685">
        <v>68044</v>
      </c>
      <c r="CS37" s="721"/>
      <c r="CT37" s="721"/>
      <c r="CU37" s="721"/>
      <c r="CV37" s="721"/>
      <c r="CW37" s="721"/>
      <c r="CX37" s="721"/>
      <c r="CY37" s="722"/>
      <c r="CZ37" s="690">
        <v>0.2</v>
      </c>
      <c r="DA37" s="719"/>
      <c r="DB37" s="719"/>
      <c r="DC37" s="723"/>
      <c r="DD37" s="694">
        <v>67044</v>
      </c>
      <c r="DE37" s="721"/>
      <c r="DF37" s="721"/>
      <c r="DG37" s="721"/>
      <c r="DH37" s="721"/>
      <c r="DI37" s="721"/>
      <c r="DJ37" s="721"/>
      <c r="DK37" s="722"/>
      <c r="DL37" s="694">
        <v>66967</v>
      </c>
      <c r="DM37" s="721"/>
      <c r="DN37" s="721"/>
      <c r="DO37" s="721"/>
      <c r="DP37" s="721"/>
      <c r="DQ37" s="721"/>
      <c r="DR37" s="721"/>
      <c r="DS37" s="721"/>
      <c r="DT37" s="721"/>
      <c r="DU37" s="721"/>
      <c r="DV37" s="722"/>
      <c r="DW37" s="690">
        <v>0.5</v>
      </c>
      <c r="DX37" s="719"/>
      <c r="DY37" s="719"/>
      <c r="DZ37" s="719"/>
      <c r="EA37" s="719"/>
      <c r="EB37" s="719"/>
      <c r="EC37" s="720"/>
    </row>
    <row r="38" spans="2:133" ht="11.25" customHeight="1" x14ac:dyDescent="0.15">
      <c r="B38" s="682" t="s">
        <v>330</v>
      </c>
      <c r="C38" s="683"/>
      <c r="D38" s="683"/>
      <c r="E38" s="683"/>
      <c r="F38" s="683"/>
      <c r="G38" s="683"/>
      <c r="H38" s="683"/>
      <c r="I38" s="683"/>
      <c r="J38" s="683"/>
      <c r="K38" s="683"/>
      <c r="L38" s="683"/>
      <c r="M38" s="683"/>
      <c r="N38" s="683"/>
      <c r="O38" s="683"/>
      <c r="P38" s="683"/>
      <c r="Q38" s="684"/>
      <c r="R38" s="685">
        <v>220373</v>
      </c>
      <c r="S38" s="686"/>
      <c r="T38" s="686"/>
      <c r="U38" s="686"/>
      <c r="V38" s="686"/>
      <c r="W38" s="686"/>
      <c r="X38" s="686"/>
      <c r="Y38" s="687"/>
      <c r="Z38" s="688">
        <v>0.7</v>
      </c>
      <c r="AA38" s="688"/>
      <c r="AB38" s="688"/>
      <c r="AC38" s="688"/>
      <c r="AD38" s="689">
        <v>309</v>
      </c>
      <c r="AE38" s="689"/>
      <c r="AF38" s="689"/>
      <c r="AG38" s="689"/>
      <c r="AH38" s="689"/>
      <c r="AI38" s="689"/>
      <c r="AJ38" s="689"/>
      <c r="AK38" s="689"/>
      <c r="AL38" s="690">
        <v>0</v>
      </c>
      <c r="AM38" s="691"/>
      <c r="AN38" s="691"/>
      <c r="AO38" s="692"/>
      <c r="AQ38" s="763" t="s">
        <v>331</v>
      </c>
      <c r="AR38" s="764"/>
      <c r="AS38" s="764"/>
      <c r="AT38" s="764"/>
      <c r="AU38" s="764"/>
      <c r="AV38" s="764"/>
      <c r="AW38" s="764"/>
      <c r="AX38" s="764"/>
      <c r="AY38" s="765"/>
      <c r="AZ38" s="685">
        <v>718854</v>
      </c>
      <c r="BA38" s="686"/>
      <c r="BB38" s="686"/>
      <c r="BC38" s="686"/>
      <c r="BD38" s="721"/>
      <c r="BE38" s="721"/>
      <c r="BF38" s="752"/>
      <c r="BG38" s="700" t="s">
        <v>332</v>
      </c>
      <c r="BH38" s="701"/>
      <c r="BI38" s="701"/>
      <c r="BJ38" s="701"/>
      <c r="BK38" s="701"/>
      <c r="BL38" s="701"/>
      <c r="BM38" s="701"/>
      <c r="BN38" s="701"/>
      <c r="BO38" s="701"/>
      <c r="BP38" s="701"/>
      <c r="BQ38" s="701"/>
      <c r="BR38" s="701"/>
      <c r="BS38" s="701"/>
      <c r="BT38" s="701"/>
      <c r="BU38" s="702"/>
      <c r="BV38" s="685">
        <v>8680</v>
      </c>
      <c r="BW38" s="686"/>
      <c r="BX38" s="686"/>
      <c r="BY38" s="686"/>
      <c r="BZ38" s="686"/>
      <c r="CA38" s="686"/>
      <c r="CB38" s="695"/>
      <c r="CD38" s="700" t="s">
        <v>333</v>
      </c>
      <c r="CE38" s="701"/>
      <c r="CF38" s="701"/>
      <c r="CG38" s="701"/>
      <c r="CH38" s="701"/>
      <c r="CI38" s="701"/>
      <c r="CJ38" s="701"/>
      <c r="CK38" s="701"/>
      <c r="CL38" s="701"/>
      <c r="CM38" s="701"/>
      <c r="CN38" s="701"/>
      <c r="CO38" s="701"/>
      <c r="CP38" s="701"/>
      <c r="CQ38" s="702"/>
      <c r="CR38" s="685">
        <v>2060834</v>
      </c>
      <c r="CS38" s="686"/>
      <c r="CT38" s="686"/>
      <c r="CU38" s="686"/>
      <c r="CV38" s="686"/>
      <c r="CW38" s="686"/>
      <c r="CX38" s="686"/>
      <c r="CY38" s="687"/>
      <c r="CZ38" s="690">
        <v>6.7</v>
      </c>
      <c r="DA38" s="719"/>
      <c r="DB38" s="719"/>
      <c r="DC38" s="723"/>
      <c r="DD38" s="694">
        <v>1652554</v>
      </c>
      <c r="DE38" s="686"/>
      <c r="DF38" s="686"/>
      <c r="DG38" s="686"/>
      <c r="DH38" s="686"/>
      <c r="DI38" s="686"/>
      <c r="DJ38" s="686"/>
      <c r="DK38" s="687"/>
      <c r="DL38" s="694">
        <v>1604503</v>
      </c>
      <c r="DM38" s="686"/>
      <c r="DN38" s="686"/>
      <c r="DO38" s="686"/>
      <c r="DP38" s="686"/>
      <c r="DQ38" s="686"/>
      <c r="DR38" s="686"/>
      <c r="DS38" s="686"/>
      <c r="DT38" s="686"/>
      <c r="DU38" s="686"/>
      <c r="DV38" s="687"/>
      <c r="DW38" s="690">
        <v>11.9</v>
      </c>
      <c r="DX38" s="719"/>
      <c r="DY38" s="719"/>
      <c r="DZ38" s="719"/>
      <c r="EA38" s="719"/>
      <c r="EB38" s="719"/>
      <c r="EC38" s="720"/>
    </row>
    <row r="39" spans="2:133" ht="11.25" customHeight="1" x14ac:dyDescent="0.15">
      <c r="B39" s="682" t="s">
        <v>334</v>
      </c>
      <c r="C39" s="683"/>
      <c r="D39" s="683"/>
      <c r="E39" s="683"/>
      <c r="F39" s="683"/>
      <c r="G39" s="683"/>
      <c r="H39" s="683"/>
      <c r="I39" s="683"/>
      <c r="J39" s="683"/>
      <c r="K39" s="683"/>
      <c r="L39" s="683"/>
      <c r="M39" s="683"/>
      <c r="N39" s="683"/>
      <c r="O39" s="683"/>
      <c r="P39" s="683"/>
      <c r="Q39" s="684"/>
      <c r="R39" s="685">
        <v>2561702</v>
      </c>
      <c r="S39" s="686"/>
      <c r="T39" s="686"/>
      <c r="U39" s="686"/>
      <c r="V39" s="686"/>
      <c r="W39" s="686"/>
      <c r="X39" s="686"/>
      <c r="Y39" s="687"/>
      <c r="Z39" s="688">
        <v>8.1</v>
      </c>
      <c r="AA39" s="688"/>
      <c r="AB39" s="688"/>
      <c r="AC39" s="688"/>
      <c r="AD39" s="689" t="s">
        <v>224</v>
      </c>
      <c r="AE39" s="689"/>
      <c r="AF39" s="689"/>
      <c r="AG39" s="689"/>
      <c r="AH39" s="689"/>
      <c r="AI39" s="689"/>
      <c r="AJ39" s="689"/>
      <c r="AK39" s="689"/>
      <c r="AL39" s="690" t="s">
        <v>128</v>
      </c>
      <c r="AM39" s="691"/>
      <c r="AN39" s="691"/>
      <c r="AO39" s="692"/>
      <c r="AQ39" s="763" t="s">
        <v>335</v>
      </c>
      <c r="AR39" s="764"/>
      <c r="AS39" s="764"/>
      <c r="AT39" s="764"/>
      <c r="AU39" s="764"/>
      <c r="AV39" s="764"/>
      <c r="AW39" s="764"/>
      <c r="AX39" s="764"/>
      <c r="AY39" s="765"/>
      <c r="AZ39" s="685">
        <v>8154</v>
      </c>
      <c r="BA39" s="686"/>
      <c r="BB39" s="686"/>
      <c r="BC39" s="686"/>
      <c r="BD39" s="721"/>
      <c r="BE39" s="721"/>
      <c r="BF39" s="752"/>
      <c r="BG39" s="700" t="s">
        <v>336</v>
      </c>
      <c r="BH39" s="701"/>
      <c r="BI39" s="701"/>
      <c r="BJ39" s="701"/>
      <c r="BK39" s="701"/>
      <c r="BL39" s="701"/>
      <c r="BM39" s="701"/>
      <c r="BN39" s="701"/>
      <c r="BO39" s="701"/>
      <c r="BP39" s="701"/>
      <c r="BQ39" s="701"/>
      <c r="BR39" s="701"/>
      <c r="BS39" s="701"/>
      <c r="BT39" s="701"/>
      <c r="BU39" s="702"/>
      <c r="BV39" s="685">
        <v>14227</v>
      </c>
      <c r="BW39" s="686"/>
      <c r="BX39" s="686"/>
      <c r="BY39" s="686"/>
      <c r="BZ39" s="686"/>
      <c r="CA39" s="686"/>
      <c r="CB39" s="695"/>
      <c r="CD39" s="700" t="s">
        <v>337</v>
      </c>
      <c r="CE39" s="701"/>
      <c r="CF39" s="701"/>
      <c r="CG39" s="701"/>
      <c r="CH39" s="701"/>
      <c r="CI39" s="701"/>
      <c r="CJ39" s="701"/>
      <c r="CK39" s="701"/>
      <c r="CL39" s="701"/>
      <c r="CM39" s="701"/>
      <c r="CN39" s="701"/>
      <c r="CO39" s="701"/>
      <c r="CP39" s="701"/>
      <c r="CQ39" s="702"/>
      <c r="CR39" s="685">
        <v>571643</v>
      </c>
      <c r="CS39" s="721"/>
      <c r="CT39" s="721"/>
      <c r="CU39" s="721"/>
      <c r="CV39" s="721"/>
      <c r="CW39" s="721"/>
      <c r="CX39" s="721"/>
      <c r="CY39" s="722"/>
      <c r="CZ39" s="690">
        <v>1.9</v>
      </c>
      <c r="DA39" s="719"/>
      <c r="DB39" s="719"/>
      <c r="DC39" s="723"/>
      <c r="DD39" s="694">
        <v>557222</v>
      </c>
      <c r="DE39" s="721"/>
      <c r="DF39" s="721"/>
      <c r="DG39" s="721"/>
      <c r="DH39" s="721"/>
      <c r="DI39" s="721"/>
      <c r="DJ39" s="721"/>
      <c r="DK39" s="722"/>
      <c r="DL39" s="694" t="s">
        <v>224</v>
      </c>
      <c r="DM39" s="721"/>
      <c r="DN39" s="721"/>
      <c r="DO39" s="721"/>
      <c r="DP39" s="721"/>
      <c r="DQ39" s="721"/>
      <c r="DR39" s="721"/>
      <c r="DS39" s="721"/>
      <c r="DT39" s="721"/>
      <c r="DU39" s="721"/>
      <c r="DV39" s="722"/>
      <c r="DW39" s="690" t="s">
        <v>224</v>
      </c>
      <c r="DX39" s="719"/>
      <c r="DY39" s="719"/>
      <c r="DZ39" s="719"/>
      <c r="EA39" s="719"/>
      <c r="EB39" s="719"/>
      <c r="EC39" s="720"/>
    </row>
    <row r="40" spans="2:133" ht="11.25" customHeight="1" x14ac:dyDescent="0.15">
      <c r="B40" s="682" t="s">
        <v>338</v>
      </c>
      <c r="C40" s="683"/>
      <c r="D40" s="683"/>
      <c r="E40" s="683"/>
      <c r="F40" s="683"/>
      <c r="G40" s="683"/>
      <c r="H40" s="683"/>
      <c r="I40" s="683"/>
      <c r="J40" s="683"/>
      <c r="K40" s="683"/>
      <c r="L40" s="683"/>
      <c r="M40" s="683"/>
      <c r="N40" s="683"/>
      <c r="O40" s="683"/>
      <c r="P40" s="683"/>
      <c r="Q40" s="684"/>
      <c r="R40" s="685" t="s">
        <v>128</v>
      </c>
      <c r="S40" s="686"/>
      <c r="T40" s="686"/>
      <c r="U40" s="686"/>
      <c r="V40" s="686"/>
      <c r="W40" s="686"/>
      <c r="X40" s="686"/>
      <c r="Y40" s="687"/>
      <c r="Z40" s="688" t="s">
        <v>128</v>
      </c>
      <c r="AA40" s="688"/>
      <c r="AB40" s="688"/>
      <c r="AC40" s="688"/>
      <c r="AD40" s="689" t="s">
        <v>224</v>
      </c>
      <c r="AE40" s="689"/>
      <c r="AF40" s="689"/>
      <c r="AG40" s="689"/>
      <c r="AH40" s="689"/>
      <c r="AI40" s="689"/>
      <c r="AJ40" s="689"/>
      <c r="AK40" s="689"/>
      <c r="AL40" s="690" t="s">
        <v>128</v>
      </c>
      <c r="AM40" s="691"/>
      <c r="AN40" s="691"/>
      <c r="AO40" s="692"/>
      <c r="AQ40" s="763" t="s">
        <v>339</v>
      </c>
      <c r="AR40" s="764"/>
      <c r="AS40" s="764"/>
      <c r="AT40" s="764"/>
      <c r="AU40" s="764"/>
      <c r="AV40" s="764"/>
      <c r="AW40" s="764"/>
      <c r="AX40" s="764"/>
      <c r="AY40" s="765"/>
      <c r="AZ40" s="685" t="s">
        <v>224</v>
      </c>
      <c r="BA40" s="686"/>
      <c r="BB40" s="686"/>
      <c r="BC40" s="686"/>
      <c r="BD40" s="721"/>
      <c r="BE40" s="721"/>
      <c r="BF40" s="752"/>
      <c r="BG40" s="772" t="s">
        <v>340</v>
      </c>
      <c r="BH40" s="773"/>
      <c r="BI40" s="773"/>
      <c r="BJ40" s="773"/>
      <c r="BK40" s="773"/>
      <c r="BL40" s="236"/>
      <c r="BM40" s="701" t="s">
        <v>341</v>
      </c>
      <c r="BN40" s="701"/>
      <c r="BO40" s="701"/>
      <c r="BP40" s="701"/>
      <c r="BQ40" s="701"/>
      <c r="BR40" s="701"/>
      <c r="BS40" s="701"/>
      <c r="BT40" s="701"/>
      <c r="BU40" s="702"/>
      <c r="BV40" s="685">
        <v>109</v>
      </c>
      <c r="BW40" s="686"/>
      <c r="BX40" s="686"/>
      <c r="BY40" s="686"/>
      <c r="BZ40" s="686"/>
      <c r="CA40" s="686"/>
      <c r="CB40" s="695"/>
      <c r="CD40" s="700" t="s">
        <v>342</v>
      </c>
      <c r="CE40" s="701"/>
      <c r="CF40" s="701"/>
      <c r="CG40" s="701"/>
      <c r="CH40" s="701"/>
      <c r="CI40" s="701"/>
      <c r="CJ40" s="701"/>
      <c r="CK40" s="701"/>
      <c r="CL40" s="701"/>
      <c r="CM40" s="701"/>
      <c r="CN40" s="701"/>
      <c r="CO40" s="701"/>
      <c r="CP40" s="701"/>
      <c r="CQ40" s="702"/>
      <c r="CR40" s="685">
        <v>118912</v>
      </c>
      <c r="CS40" s="686"/>
      <c r="CT40" s="686"/>
      <c r="CU40" s="686"/>
      <c r="CV40" s="686"/>
      <c r="CW40" s="686"/>
      <c r="CX40" s="686"/>
      <c r="CY40" s="687"/>
      <c r="CZ40" s="690">
        <v>0.4</v>
      </c>
      <c r="DA40" s="719"/>
      <c r="DB40" s="719"/>
      <c r="DC40" s="723"/>
      <c r="DD40" s="694">
        <v>72672</v>
      </c>
      <c r="DE40" s="686"/>
      <c r="DF40" s="686"/>
      <c r="DG40" s="686"/>
      <c r="DH40" s="686"/>
      <c r="DI40" s="686"/>
      <c r="DJ40" s="686"/>
      <c r="DK40" s="687"/>
      <c r="DL40" s="694" t="s">
        <v>128</v>
      </c>
      <c r="DM40" s="686"/>
      <c r="DN40" s="686"/>
      <c r="DO40" s="686"/>
      <c r="DP40" s="686"/>
      <c r="DQ40" s="686"/>
      <c r="DR40" s="686"/>
      <c r="DS40" s="686"/>
      <c r="DT40" s="686"/>
      <c r="DU40" s="686"/>
      <c r="DV40" s="687"/>
      <c r="DW40" s="690" t="s">
        <v>128</v>
      </c>
      <c r="DX40" s="719"/>
      <c r="DY40" s="719"/>
      <c r="DZ40" s="719"/>
      <c r="EA40" s="719"/>
      <c r="EB40" s="719"/>
      <c r="EC40" s="720"/>
    </row>
    <row r="41" spans="2:133" ht="11.25" customHeight="1" x14ac:dyDescent="0.15">
      <c r="B41" s="682" t="s">
        <v>343</v>
      </c>
      <c r="C41" s="683"/>
      <c r="D41" s="683"/>
      <c r="E41" s="683"/>
      <c r="F41" s="683"/>
      <c r="G41" s="683"/>
      <c r="H41" s="683"/>
      <c r="I41" s="683"/>
      <c r="J41" s="683"/>
      <c r="K41" s="683"/>
      <c r="L41" s="683"/>
      <c r="M41" s="683"/>
      <c r="N41" s="683"/>
      <c r="O41" s="683"/>
      <c r="P41" s="683"/>
      <c r="Q41" s="684"/>
      <c r="R41" s="685" t="s">
        <v>128</v>
      </c>
      <c r="S41" s="686"/>
      <c r="T41" s="686"/>
      <c r="U41" s="686"/>
      <c r="V41" s="686"/>
      <c r="W41" s="686"/>
      <c r="X41" s="686"/>
      <c r="Y41" s="687"/>
      <c r="Z41" s="688" t="s">
        <v>128</v>
      </c>
      <c r="AA41" s="688"/>
      <c r="AB41" s="688"/>
      <c r="AC41" s="688"/>
      <c r="AD41" s="689" t="s">
        <v>224</v>
      </c>
      <c r="AE41" s="689"/>
      <c r="AF41" s="689"/>
      <c r="AG41" s="689"/>
      <c r="AH41" s="689"/>
      <c r="AI41" s="689"/>
      <c r="AJ41" s="689"/>
      <c r="AK41" s="689"/>
      <c r="AL41" s="690" t="s">
        <v>224</v>
      </c>
      <c r="AM41" s="691"/>
      <c r="AN41" s="691"/>
      <c r="AO41" s="692"/>
      <c r="AQ41" s="763" t="s">
        <v>344</v>
      </c>
      <c r="AR41" s="764"/>
      <c r="AS41" s="764"/>
      <c r="AT41" s="764"/>
      <c r="AU41" s="764"/>
      <c r="AV41" s="764"/>
      <c r="AW41" s="764"/>
      <c r="AX41" s="764"/>
      <c r="AY41" s="765"/>
      <c r="AZ41" s="685">
        <v>480876</v>
      </c>
      <c r="BA41" s="686"/>
      <c r="BB41" s="686"/>
      <c r="BC41" s="686"/>
      <c r="BD41" s="721"/>
      <c r="BE41" s="721"/>
      <c r="BF41" s="752"/>
      <c r="BG41" s="772"/>
      <c r="BH41" s="773"/>
      <c r="BI41" s="773"/>
      <c r="BJ41" s="773"/>
      <c r="BK41" s="773"/>
      <c r="BL41" s="236"/>
      <c r="BM41" s="701" t="s">
        <v>345</v>
      </c>
      <c r="BN41" s="701"/>
      <c r="BO41" s="701"/>
      <c r="BP41" s="701"/>
      <c r="BQ41" s="701"/>
      <c r="BR41" s="701"/>
      <c r="BS41" s="701"/>
      <c r="BT41" s="701"/>
      <c r="BU41" s="702"/>
      <c r="BV41" s="685">
        <v>1</v>
      </c>
      <c r="BW41" s="686"/>
      <c r="BX41" s="686"/>
      <c r="BY41" s="686"/>
      <c r="BZ41" s="686"/>
      <c r="CA41" s="686"/>
      <c r="CB41" s="695"/>
      <c r="CD41" s="700" t="s">
        <v>346</v>
      </c>
      <c r="CE41" s="701"/>
      <c r="CF41" s="701"/>
      <c r="CG41" s="701"/>
      <c r="CH41" s="701"/>
      <c r="CI41" s="701"/>
      <c r="CJ41" s="701"/>
      <c r="CK41" s="701"/>
      <c r="CL41" s="701"/>
      <c r="CM41" s="701"/>
      <c r="CN41" s="701"/>
      <c r="CO41" s="701"/>
      <c r="CP41" s="701"/>
      <c r="CQ41" s="702"/>
      <c r="CR41" s="685" t="s">
        <v>224</v>
      </c>
      <c r="CS41" s="721"/>
      <c r="CT41" s="721"/>
      <c r="CU41" s="721"/>
      <c r="CV41" s="721"/>
      <c r="CW41" s="721"/>
      <c r="CX41" s="721"/>
      <c r="CY41" s="722"/>
      <c r="CZ41" s="690" t="s">
        <v>128</v>
      </c>
      <c r="DA41" s="719"/>
      <c r="DB41" s="719"/>
      <c r="DC41" s="723"/>
      <c r="DD41" s="694" t="s">
        <v>224</v>
      </c>
      <c r="DE41" s="721"/>
      <c r="DF41" s="721"/>
      <c r="DG41" s="721"/>
      <c r="DH41" s="721"/>
      <c r="DI41" s="721"/>
      <c r="DJ41" s="721"/>
      <c r="DK41" s="722"/>
      <c r="DL41" s="766"/>
      <c r="DM41" s="767"/>
      <c r="DN41" s="767"/>
      <c r="DO41" s="767"/>
      <c r="DP41" s="767"/>
      <c r="DQ41" s="767"/>
      <c r="DR41" s="767"/>
      <c r="DS41" s="767"/>
      <c r="DT41" s="767"/>
      <c r="DU41" s="767"/>
      <c r="DV41" s="768"/>
      <c r="DW41" s="769"/>
      <c r="DX41" s="770"/>
      <c r="DY41" s="770"/>
      <c r="DZ41" s="770"/>
      <c r="EA41" s="770"/>
      <c r="EB41" s="770"/>
      <c r="EC41" s="771"/>
    </row>
    <row r="42" spans="2:133" ht="11.25" customHeight="1" x14ac:dyDescent="0.15">
      <c r="B42" s="682" t="s">
        <v>347</v>
      </c>
      <c r="C42" s="683"/>
      <c r="D42" s="683"/>
      <c r="E42" s="683"/>
      <c r="F42" s="683"/>
      <c r="G42" s="683"/>
      <c r="H42" s="683"/>
      <c r="I42" s="683"/>
      <c r="J42" s="683"/>
      <c r="K42" s="683"/>
      <c r="L42" s="683"/>
      <c r="M42" s="683"/>
      <c r="N42" s="683"/>
      <c r="O42" s="683"/>
      <c r="P42" s="683"/>
      <c r="Q42" s="684"/>
      <c r="R42" s="685">
        <v>694311</v>
      </c>
      <c r="S42" s="686"/>
      <c r="T42" s="686"/>
      <c r="U42" s="686"/>
      <c r="V42" s="686"/>
      <c r="W42" s="686"/>
      <c r="X42" s="686"/>
      <c r="Y42" s="687"/>
      <c r="Z42" s="688">
        <v>2.2000000000000002</v>
      </c>
      <c r="AA42" s="688"/>
      <c r="AB42" s="688"/>
      <c r="AC42" s="688"/>
      <c r="AD42" s="689" t="s">
        <v>128</v>
      </c>
      <c r="AE42" s="689"/>
      <c r="AF42" s="689"/>
      <c r="AG42" s="689"/>
      <c r="AH42" s="689"/>
      <c r="AI42" s="689"/>
      <c r="AJ42" s="689"/>
      <c r="AK42" s="689"/>
      <c r="AL42" s="690" t="s">
        <v>128</v>
      </c>
      <c r="AM42" s="691"/>
      <c r="AN42" s="691"/>
      <c r="AO42" s="692"/>
      <c r="AQ42" s="784" t="s">
        <v>348</v>
      </c>
      <c r="AR42" s="785"/>
      <c r="AS42" s="785"/>
      <c r="AT42" s="785"/>
      <c r="AU42" s="785"/>
      <c r="AV42" s="785"/>
      <c r="AW42" s="785"/>
      <c r="AX42" s="785"/>
      <c r="AY42" s="786"/>
      <c r="AZ42" s="776">
        <v>1579958</v>
      </c>
      <c r="BA42" s="777"/>
      <c r="BB42" s="777"/>
      <c r="BC42" s="777"/>
      <c r="BD42" s="756"/>
      <c r="BE42" s="756"/>
      <c r="BF42" s="758"/>
      <c r="BG42" s="774"/>
      <c r="BH42" s="775"/>
      <c r="BI42" s="775"/>
      <c r="BJ42" s="775"/>
      <c r="BK42" s="775"/>
      <c r="BL42" s="237"/>
      <c r="BM42" s="711" t="s">
        <v>349</v>
      </c>
      <c r="BN42" s="711"/>
      <c r="BO42" s="711"/>
      <c r="BP42" s="711"/>
      <c r="BQ42" s="711"/>
      <c r="BR42" s="711"/>
      <c r="BS42" s="711"/>
      <c r="BT42" s="711"/>
      <c r="BU42" s="712"/>
      <c r="BV42" s="776">
        <v>310</v>
      </c>
      <c r="BW42" s="777"/>
      <c r="BX42" s="777"/>
      <c r="BY42" s="777"/>
      <c r="BZ42" s="777"/>
      <c r="CA42" s="777"/>
      <c r="CB42" s="783"/>
      <c r="CD42" s="682" t="s">
        <v>350</v>
      </c>
      <c r="CE42" s="683"/>
      <c r="CF42" s="683"/>
      <c r="CG42" s="683"/>
      <c r="CH42" s="683"/>
      <c r="CI42" s="683"/>
      <c r="CJ42" s="683"/>
      <c r="CK42" s="683"/>
      <c r="CL42" s="683"/>
      <c r="CM42" s="683"/>
      <c r="CN42" s="683"/>
      <c r="CO42" s="683"/>
      <c r="CP42" s="683"/>
      <c r="CQ42" s="684"/>
      <c r="CR42" s="685">
        <v>2853423</v>
      </c>
      <c r="CS42" s="686"/>
      <c r="CT42" s="686"/>
      <c r="CU42" s="686"/>
      <c r="CV42" s="686"/>
      <c r="CW42" s="686"/>
      <c r="CX42" s="686"/>
      <c r="CY42" s="687"/>
      <c r="CZ42" s="690">
        <v>9.3000000000000007</v>
      </c>
      <c r="DA42" s="691"/>
      <c r="DB42" s="691"/>
      <c r="DC42" s="703"/>
      <c r="DD42" s="694">
        <v>564216</v>
      </c>
      <c r="DE42" s="686"/>
      <c r="DF42" s="686"/>
      <c r="DG42" s="686"/>
      <c r="DH42" s="686"/>
      <c r="DI42" s="686"/>
      <c r="DJ42" s="686"/>
      <c r="DK42" s="687"/>
      <c r="DL42" s="766"/>
      <c r="DM42" s="767"/>
      <c r="DN42" s="767"/>
      <c r="DO42" s="767"/>
      <c r="DP42" s="767"/>
      <c r="DQ42" s="767"/>
      <c r="DR42" s="767"/>
      <c r="DS42" s="767"/>
      <c r="DT42" s="767"/>
      <c r="DU42" s="767"/>
      <c r="DV42" s="768"/>
      <c r="DW42" s="769"/>
      <c r="DX42" s="770"/>
      <c r="DY42" s="770"/>
      <c r="DZ42" s="770"/>
      <c r="EA42" s="770"/>
      <c r="EB42" s="770"/>
      <c r="EC42" s="771"/>
    </row>
    <row r="43" spans="2:133" ht="11.25" customHeight="1" x14ac:dyDescent="0.15">
      <c r="B43" s="735" t="s">
        <v>351</v>
      </c>
      <c r="C43" s="736"/>
      <c r="D43" s="736"/>
      <c r="E43" s="736"/>
      <c r="F43" s="736"/>
      <c r="G43" s="736"/>
      <c r="H43" s="736"/>
      <c r="I43" s="736"/>
      <c r="J43" s="736"/>
      <c r="K43" s="736"/>
      <c r="L43" s="736"/>
      <c r="M43" s="736"/>
      <c r="N43" s="736"/>
      <c r="O43" s="736"/>
      <c r="P43" s="736"/>
      <c r="Q43" s="737"/>
      <c r="R43" s="776">
        <v>31519074</v>
      </c>
      <c r="S43" s="777"/>
      <c r="T43" s="777"/>
      <c r="U43" s="777"/>
      <c r="V43" s="777"/>
      <c r="W43" s="777"/>
      <c r="X43" s="777"/>
      <c r="Y43" s="778"/>
      <c r="Z43" s="779">
        <v>100</v>
      </c>
      <c r="AA43" s="779"/>
      <c r="AB43" s="779"/>
      <c r="AC43" s="779"/>
      <c r="AD43" s="780">
        <v>12801302</v>
      </c>
      <c r="AE43" s="780"/>
      <c r="AF43" s="780"/>
      <c r="AG43" s="780"/>
      <c r="AH43" s="780"/>
      <c r="AI43" s="780"/>
      <c r="AJ43" s="780"/>
      <c r="AK43" s="780"/>
      <c r="AL43" s="781">
        <v>100</v>
      </c>
      <c r="AM43" s="757"/>
      <c r="AN43" s="757"/>
      <c r="AO43" s="782"/>
      <c r="BV43" s="238"/>
      <c r="BW43" s="238"/>
      <c r="BX43" s="238"/>
      <c r="BY43" s="238"/>
      <c r="BZ43" s="238"/>
      <c r="CA43" s="238"/>
      <c r="CB43" s="238"/>
      <c r="CD43" s="682" t="s">
        <v>352</v>
      </c>
      <c r="CE43" s="683"/>
      <c r="CF43" s="683"/>
      <c r="CG43" s="683"/>
      <c r="CH43" s="683"/>
      <c r="CI43" s="683"/>
      <c r="CJ43" s="683"/>
      <c r="CK43" s="683"/>
      <c r="CL43" s="683"/>
      <c r="CM43" s="683"/>
      <c r="CN43" s="683"/>
      <c r="CO43" s="683"/>
      <c r="CP43" s="683"/>
      <c r="CQ43" s="684"/>
      <c r="CR43" s="685">
        <v>47804</v>
      </c>
      <c r="CS43" s="721"/>
      <c r="CT43" s="721"/>
      <c r="CU43" s="721"/>
      <c r="CV43" s="721"/>
      <c r="CW43" s="721"/>
      <c r="CX43" s="721"/>
      <c r="CY43" s="722"/>
      <c r="CZ43" s="690">
        <v>0.2</v>
      </c>
      <c r="DA43" s="719"/>
      <c r="DB43" s="719"/>
      <c r="DC43" s="723"/>
      <c r="DD43" s="694">
        <v>46559</v>
      </c>
      <c r="DE43" s="721"/>
      <c r="DF43" s="721"/>
      <c r="DG43" s="721"/>
      <c r="DH43" s="721"/>
      <c r="DI43" s="721"/>
      <c r="DJ43" s="721"/>
      <c r="DK43" s="722"/>
      <c r="DL43" s="766"/>
      <c r="DM43" s="767"/>
      <c r="DN43" s="767"/>
      <c r="DO43" s="767"/>
      <c r="DP43" s="767"/>
      <c r="DQ43" s="767"/>
      <c r="DR43" s="767"/>
      <c r="DS43" s="767"/>
      <c r="DT43" s="767"/>
      <c r="DU43" s="767"/>
      <c r="DV43" s="768"/>
      <c r="DW43" s="769"/>
      <c r="DX43" s="770"/>
      <c r="DY43" s="770"/>
      <c r="DZ43" s="770"/>
      <c r="EA43" s="770"/>
      <c r="EB43" s="770"/>
      <c r="EC43" s="771"/>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300</v>
      </c>
      <c r="CE44" s="798"/>
      <c r="CF44" s="682" t="s">
        <v>353</v>
      </c>
      <c r="CG44" s="683"/>
      <c r="CH44" s="683"/>
      <c r="CI44" s="683"/>
      <c r="CJ44" s="683"/>
      <c r="CK44" s="683"/>
      <c r="CL44" s="683"/>
      <c r="CM44" s="683"/>
      <c r="CN44" s="683"/>
      <c r="CO44" s="683"/>
      <c r="CP44" s="683"/>
      <c r="CQ44" s="684"/>
      <c r="CR44" s="685">
        <v>2853423</v>
      </c>
      <c r="CS44" s="686"/>
      <c r="CT44" s="686"/>
      <c r="CU44" s="686"/>
      <c r="CV44" s="686"/>
      <c r="CW44" s="686"/>
      <c r="CX44" s="686"/>
      <c r="CY44" s="687"/>
      <c r="CZ44" s="690">
        <v>9.3000000000000007</v>
      </c>
      <c r="DA44" s="691"/>
      <c r="DB44" s="691"/>
      <c r="DC44" s="703"/>
      <c r="DD44" s="694">
        <v>564216</v>
      </c>
      <c r="DE44" s="686"/>
      <c r="DF44" s="686"/>
      <c r="DG44" s="686"/>
      <c r="DH44" s="686"/>
      <c r="DI44" s="686"/>
      <c r="DJ44" s="686"/>
      <c r="DK44" s="687"/>
      <c r="DL44" s="766"/>
      <c r="DM44" s="767"/>
      <c r="DN44" s="767"/>
      <c r="DO44" s="767"/>
      <c r="DP44" s="767"/>
      <c r="DQ44" s="767"/>
      <c r="DR44" s="767"/>
      <c r="DS44" s="767"/>
      <c r="DT44" s="767"/>
      <c r="DU44" s="767"/>
      <c r="DV44" s="768"/>
      <c r="DW44" s="769"/>
      <c r="DX44" s="770"/>
      <c r="DY44" s="770"/>
      <c r="DZ44" s="770"/>
      <c r="EA44" s="770"/>
      <c r="EB44" s="770"/>
      <c r="EC44" s="771"/>
    </row>
    <row r="45" spans="2:133" ht="11.25" customHeight="1" x14ac:dyDescent="0.15">
      <c r="B45" s="240" t="s">
        <v>354</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355</v>
      </c>
      <c r="CG45" s="683"/>
      <c r="CH45" s="683"/>
      <c r="CI45" s="683"/>
      <c r="CJ45" s="683"/>
      <c r="CK45" s="683"/>
      <c r="CL45" s="683"/>
      <c r="CM45" s="683"/>
      <c r="CN45" s="683"/>
      <c r="CO45" s="683"/>
      <c r="CP45" s="683"/>
      <c r="CQ45" s="684"/>
      <c r="CR45" s="685">
        <v>568909</v>
      </c>
      <c r="CS45" s="721"/>
      <c r="CT45" s="721"/>
      <c r="CU45" s="721"/>
      <c r="CV45" s="721"/>
      <c r="CW45" s="721"/>
      <c r="CX45" s="721"/>
      <c r="CY45" s="722"/>
      <c r="CZ45" s="690">
        <v>1.8</v>
      </c>
      <c r="DA45" s="719"/>
      <c r="DB45" s="719"/>
      <c r="DC45" s="723"/>
      <c r="DD45" s="694">
        <v>48597</v>
      </c>
      <c r="DE45" s="721"/>
      <c r="DF45" s="721"/>
      <c r="DG45" s="721"/>
      <c r="DH45" s="721"/>
      <c r="DI45" s="721"/>
      <c r="DJ45" s="721"/>
      <c r="DK45" s="722"/>
      <c r="DL45" s="766"/>
      <c r="DM45" s="767"/>
      <c r="DN45" s="767"/>
      <c r="DO45" s="767"/>
      <c r="DP45" s="767"/>
      <c r="DQ45" s="767"/>
      <c r="DR45" s="767"/>
      <c r="DS45" s="767"/>
      <c r="DT45" s="767"/>
      <c r="DU45" s="767"/>
      <c r="DV45" s="768"/>
      <c r="DW45" s="769"/>
      <c r="DX45" s="770"/>
      <c r="DY45" s="770"/>
      <c r="DZ45" s="770"/>
      <c r="EA45" s="770"/>
      <c r="EB45" s="770"/>
      <c r="EC45" s="771"/>
    </row>
    <row r="46" spans="2:133" ht="11.25" customHeight="1" x14ac:dyDescent="0.15">
      <c r="B46" s="241" t="s">
        <v>356</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357</v>
      </c>
      <c r="CG46" s="683"/>
      <c r="CH46" s="683"/>
      <c r="CI46" s="683"/>
      <c r="CJ46" s="683"/>
      <c r="CK46" s="683"/>
      <c r="CL46" s="683"/>
      <c r="CM46" s="683"/>
      <c r="CN46" s="683"/>
      <c r="CO46" s="683"/>
      <c r="CP46" s="683"/>
      <c r="CQ46" s="684"/>
      <c r="CR46" s="685">
        <v>2190261</v>
      </c>
      <c r="CS46" s="686"/>
      <c r="CT46" s="686"/>
      <c r="CU46" s="686"/>
      <c r="CV46" s="686"/>
      <c r="CW46" s="686"/>
      <c r="CX46" s="686"/>
      <c r="CY46" s="687"/>
      <c r="CZ46" s="690">
        <v>7.1</v>
      </c>
      <c r="DA46" s="691"/>
      <c r="DB46" s="691"/>
      <c r="DC46" s="703"/>
      <c r="DD46" s="694">
        <v>460066</v>
      </c>
      <c r="DE46" s="686"/>
      <c r="DF46" s="686"/>
      <c r="DG46" s="686"/>
      <c r="DH46" s="686"/>
      <c r="DI46" s="686"/>
      <c r="DJ46" s="686"/>
      <c r="DK46" s="687"/>
      <c r="DL46" s="766"/>
      <c r="DM46" s="767"/>
      <c r="DN46" s="767"/>
      <c r="DO46" s="767"/>
      <c r="DP46" s="767"/>
      <c r="DQ46" s="767"/>
      <c r="DR46" s="767"/>
      <c r="DS46" s="767"/>
      <c r="DT46" s="767"/>
      <c r="DU46" s="767"/>
      <c r="DV46" s="768"/>
      <c r="DW46" s="769"/>
      <c r="DX46" s="770"/>
      <c r="DY46" s="770"/>
      <c r="DZ46" s="770"/>
      <c r="EA46" s="770"/>
      <c r="EB46" s="770"/>
      <c r="EC46" s="771"/>
    </row>
    <row r="47" spans="2:133" ht="11.25" customHeight="1" x14ac:dyDescent="0.15">
      <c r="B47" s="242" t="s">
        <v>358</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359</v>
      </c>
      <c r="CG47" s="683"/>
      <c r="CH47" s="683"/>
      <c r="CI47" s="683"/>
      <c r="CJ47" s="683"/>
      <c r="CK47" s="683"/>
      <c r="CL47" s="683"/>
      <c r="CM47" s="683"/>
      <c r="CN47" s="683"/>
      <c r="CO47" s="683"/>
      <c r="CP47" s="683"/>
      <c r="CQ47" s="684"/>
      <c r="CR47" s="685" t="s">
        <v>224</v>
      </c>
      <c r="CS47" s="721"/>
      <c r="CT47" s="721"/>
      <c r="CU47" s="721"/>
      <c r="CV47" s="721"/>
      <c r="CW47" s="721"/>
      <c r="CX47" s="721"/>
      <c r="CY47" s="722"/>
      <c r="CZ47" s="690" t="s">
        <v>128</v>
      </c>
      <c r="DA47" s="719"/>
      <c r="DB47" s="719"/>
      <c r="DC47" s="723"/>
      <c r="DD47" s="694" t="s">
        <v>224</v>
      </c>
      <c r="DE47" s="721"/>
      <c r="DF47" s="721"/>
      <c r="DG47" s="721"/>
      <c r="DH47" s="721"/>
      <c r="DI47" s="721"/>
      <c r="DJ47" s="721"/>
      <c r="DK47" s="722"/>
      <c r="DL47" s="766"/>
      <c r="DM47" s="767"/>
      <c r="DN47" s="767"/>
      <c r="DO47" s="767"/>
      <c r="DP47" s="767"/>
      <c r="DQ47" s="767"/>
      <c r="DR47" s="767"/>
      <c r="DS47" s="767"/>
      <c r="DT47" s="767"/>
      <c r="DU47" s="767"/>
      <c r="DV47" s="768"/>
      <c r="DW47" s="769"/>
      <c r="DX47" s="770"/>
      <c r="DY47" s="770"/>
      <c r="DZ47" s="770"/>
      <c r="EA47" s="770"/>
      <c r="EB47" s="770"/>
      <c r="EC47" s="771"/>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360</v>
      </c>
      <c r="CG48" s="683"/>
      <c r="CH48" s="683"/>
      <c r="CI48" s="683"/>
      <c r="CJ48" s="683"/>
      <c r="CK48" s="683"/>
      <c r="CL48" s="683"/>
      <c r="CM48" s="683"/>
      <c r="CN48" s="683"/>
      <c r="CO48" s="683"/>
      <c r="CP48" s="683"/>
      <c r="CQ48" s="684"/>
      <c r="CR48" s="685" t="s">
        <v>128</v>
      </c>
      <c r="CS48" s="686"/>
      <c r="CT48" s="686"/>
      <c r="CU48" s="686"/>
      <c r="CV48" s="686"/>
      <c r="CW48" s="686"/>
      <c r="CX48" s="686"/>
      <c r="CY48" s="687"/>
      <c r="CZ48" s="690" t="s">
        <v>224</v>
      </c>
      <c r="DA48" s="691"/>
      <c r="DB48" s="691"/>
      <c r="DC48" s="703"/>
      <c r="DD48" s="694" t="s">
        <v>128</v>
      </c>
      <c r="DE48" s="686"/>
      <c r="DF48" s="686"/>
      <c r="DG48" s="686"/>
      <c r="DH48" s="686"/>
      <c r="DI48" s="686"/>
      <c r="DJ48" s="686"/>
      <c r="DK48" s="687"/>
      <c r="DL48" s="766"/>
      <c r="DM48" s="767"/>
      <c r="DN48" s="767"/>
      <c r="DO48" s="767"/>
      <c r="DP48" s="767"/>
      <c r="DQ48" s="767"/>
      <c r="DR48" s="767"/>
      <c r="DS48" s="767"/>
      <c r="DT48" s="767"/>
      <c r="DU48" s="767"/>
      <c r="DV48" s="768"/>
      <c r="DW48" s="769"/>
      <c r="DX48" s="770"/>
      <c r="DY48" s="770"/>
      <c r="DZ48" s="770"/>
      <c r="EA48" s="770"/>
      <c r="EB48" s="770"/>
      <c r="EC48" s="771"/>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35" t="s">
        <v>361</v>
      </c>
      <c r="CE49" s="736"/>
      <c r="CF49" s="736"/>
      <c r="CG49" s="736"/>
      <c r="CH49" s="736"/>
      <c r="CI49" s="736"/>
      <c r="CJ49" s="736"/>
      <c r="CK49" s="736"/>
      <c r="CL49" s="736"/>
      <c r="CM49" s="736"/>
      <c r="CN49" s="736"/>
      <c r="CO49" s="736"/>
      <c r="CP49" s="736"/>
      <c r="CQ49" s="737"/>
      <c r="CR49" s="776">
        <v>30781507</v>
      </c>
      <c r="CS49" s="756"/>
      <c r="CT49" s="756"/>
      <c r="CU49" s="756"/>
      <c r="CV49" s="756"/>
      <c r="CW49" s="756"/>
      <c r="CX49" s="756"/>
      <c r="CY49" s="787"/>
      <c r="CZ49" s="781">
        <v>100</v>
      </c>
      <c r="DA49" s="788"/>
      <c r="DB49" s="788"/>
      <c r="DC49" s="789"/>
      <c r="DD49" s="790">
        <v>15649831</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iIrF+ZJSM5m9eVyr8QSa5G7RFyXRhK2aLNS+9lxkFgOrnRB7Krt+97UY9TGZAKaHALfW7c+WMLlPNi3nu25LXg==" saltValue="uuPulVPY7+pTDNr1i99Urg=="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A135"/>
  <sheetViews>
    <sheetView zoomScale="70" zoomScaleNormal="2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362</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363</v>
      </c>
      <c r="DK2" s="833"/>
      <c r="DL2" s="833"/>
      <c r="DM2" s="833"/>
      <c r="DN2" s="833"/>
      <c r="DO2" s="834"/>
      <c r="DP2" s="251"/>
      <c r="DQ2" s="832" t="s">
        <v>364</v>
      </c>
      <c r="DR2" s="833"/>
      <c r="DS2" s="833"/>
      <c r="DT2" s="833"/>
      <c r="DU2" s="833"/>
      <c r="DV2" s="833"/>
      <c r="DW2" s="833"/>
      <c r="DX2" s="833"/>
      <c r="DY2" s="833"/>
      <c r="DZ2" s="834"/>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835" t="s">
        <v>365</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366</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826" t="s">
        <v>367</v>
      </c>
      <c r="B5" s="827"/>
      <c r="C5" s="827"/>
      <c r="D5" s="827"/>
      <c r="E5" s="827"/>
      <c r="F5" s="827"/>
      <c r="G5" s="827"/>
      <c r="H5" s="827"/>
      <c r="I5" s="827"/>
      <c r="J5" s="827"/>
      <c r="K5" s="827"/>
      <c r="L5" s="827"/>
      <c r="M5" s="827"/>
      <c r="N5" s="827"/>
      <c r="O5" s="827"/>
      <c r="P5" s="828"/>
      <c r="Q5" s="803" t="s">
        <v>368</v>
      </c>
      <c r="R5" s="804"/>
      <c r="S5" s="804"/>
      <c r="T5" s="804"/>
      <c r="U5" s="805"/>
      <c r="V5" s="803" t="s">
        <v>369</v>
      </c>
      <c r="W5" s="804"/>
      <c r="X5" s="804"/>
      <c r="Y5" s="804"/>
      <c r="Z5" s="805"/>
      <c r="AA5" s="803" t="s">
        <v>370</v>
      </c>
      <c r="AB5" s="804"/>
      <c r="AC5" s="804"/>
      <c r="AD5" s="804"/>
      <c r="AE5" s="804"/>
      <c r="AF5" s="836" t="s">
        <v>371</v>
      </c>
      <c r="AG5" s="804"/>
      <c r="AH5" s="804"/>
      <c r="AI5" s="804"/>
      <c r="AJ5" s="815"/>
      <c r="AK5" s="804" t="s">
        <v>372</v>
      </c>
      <c r="AL5" s="804"/>
      <c r="AM5" s="804"/>
      <c r="AN5" s="804"/>
      <c r="AO5" s="805"/>
      <c r="AP5" s="803" t="s">
        <v>373</v>
      </c>
      <c r="AQ5" s="804"/>
      <c r="AR5" s="804"/>
      <c r="AS5" s="804"/>
      <c r="AT5" s="805"/>
      <c r="AU5" s="803" t="s">
        <v>374</v>
      </c>
      <c r="AV5" s="804"/>
      <c r="AW5" s="804"/>
      <c r="AX5" s="804"/>
      <c r="AY5" s="815"/>
      <c r="AZ5" s="258"/>
      <c r="BA5" s="258"/>
      <c r="BB5" s="258"/>
      <c r="BC5" s="258"/>
      <c r="BD5" s="258"/>
      <c r="BE5" s="259"/>
      <c r="BF5" s="259"/>
      <c r="BG5" s="259"/>
      <c r="BH5" s="259"/>
      <c r="BI5" s="259"/>
      <c r="BJ5" s="259"/>
      <c r="BK5" s="259"/>
      <c r="BL5" s="259"/>
      <c r="BM5" s="259"/>
      <c r="BN5" s="259"/>
      <c r="BO5" s="259"/>
      <c r="BP5" s="259"/>
      <c r="BQ5" s="826" t="s">
        <v>375</v>
      </c>
      <c r="BR5" s="827"/>
      <c r="BS5" s="827"/>
      <c r="BT5" s="827"/>
      <c r="BU5" s="827"/>
      <c r="BV5" s="827"/>
      <c r="BW5" s="827"/>
      <c r="BX5" s="827"/>
      <c r="BY5" s="827"/>
      <c r="BZ5" s="827"/>
      <c r="CA5" s="827"/>
      <c r="CB5" s="827"/>
      <c r="CC5" s="827"/>
      <c r="CD5" s="827"/>
      <c r="CE5" s="827"/>
      <c r="CF5" s="827"/>
      <c r="CG5" s="828"/>
      <c r="CH5" s="803" t="s">
        <v>376</v>
      </c>
      <c r="CI5" s="804"/>
      <c r="CJ5" s="804"/>
      <c r="CK5" s="804"/>
      <c r="CL5" s="805"/>
      <c r="CM5" s="803" t="s">
        <v>377</v>
      </c>
      <c r="CN5" s="804"/>
      <c r="CO5" s="804"/>
      <c r="CP5" s="804"/>
      <c r="CQ5" s="805"/>
      <c r="CR5" s="803" t="s">
        <v>378</v>
      </c>
      <c r="CS5" s="804"/>
      <c r="CT5" s="804"/>
      <c r="CU5" s="804"/>
      <c r="CV5" s="805"/>
      <c r="CW5" s="803" t="s">
        <v>379</v>
      </c>
      <c r="CX5" s="804"/>
      <c r="CY5" s="804"/>
      <c r="CZ5" s="804"/>
      <c r="DA5" s="805"/>
      <c r="DB5" s="803" t="s">
        <v>380</v>
      </c>
      <c r="DC5" s="804"/>
      <c r="DD5" s="804"/>
      <c r="DE5" s="804"/>
      <c r="DF5" s="805"/>
      <c r="DG5" s="809" t="s">
        <v>381</v>
      </c>
      <c r="DH5" s="810"/>
      <c r="DI5" s="810"/>
      <c r="DJ5" s="810"/>
      <c r="DK5" s="811"/>
      <c r="DL5" s="809" t="s">
        <v>382</v>
      </c>
      <c r="DM5" s="810"/>
      <c r="DN5" s="810"/>
      <c r="DO5" s="810"/>
      <c r="DP5" s="811"/>
      <c r="DQ5" s="803" t="s">
        <v>383</v>
      </c>
      <c r="DR5" s="804"/>
      <c r="DS5" s="804"/>
      <c r="DT5" s="804"/>
      <c r="DU5" s="805"/>
      <c r="DV5" s="803" t="s">
        <v>374</v>
      </c>
      <c r="DW5" s="804"/>
      <c r="DX5" s="804"/>
      <c r="DY5" s="804"/>
      <c r="DZ5" s="815"/>
      <c r="EA5" s="256"/>
    </row>
    <row r="6" spans="1:131" s="257" customFormat="1" ht="26.25" customHeight="1" thickBot="1" x14ac:dyDescent="0.2">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x14ac:dyDescent="0.15">
      <c r="A7" s="260">
        <v>1</v>
      </c>
      <c r="B7" s="817" t="s">
        <v>384</v>
      </c>
      <c r="C7" s="818"/>
      <c r="D7" s="818"/>
      <c r="E7" s="818"/>
      <c r="F7" s="818"/>
      <c r="G7" s="818"/>
      <c r="H7" s="818"/>
      <c r="I7" s="818"/>
      <c r="J7" s="818"/>
      <c r="K7" s="818"/>
      <c r="L7" s="818"/>
      <c r="M7" s="818"/>
      <c r="N7" s="818"/>
      <c r="O7" s="818"/>
      <c r="P7" s="819"/>
      <c r="Q7" s="820">
        <v>31437.475999999999</v>
      </c>
      <c r="R7" s="821"/>
      <c r="S7" s="821"/>
      <c r="T7" s="821"/>
      <c r="U7" s="821"/>
      <c r="V7" s="821">
        <v>30774.073</v>
      </c>
      <c r="W7" s="821"/>
      <c r="X7" s="821"/>
      <c r="Y7" s="821"/>
      <c r="Z7" s="821"/>
      <c r="AA7" s="821">
        <f>Q7-V7</f>
        <v>663.40299999999843</v>
      </c>
      <c r="AB7" s="821"/>
      <c r="AC7" s="821"/>
      <c r="AD7" s="821"/>
      <c r="AE7" s="822"/>
      <c r="AF7" s="823">
        <v>542</v>
      </c>
      <c r="AG7" s="824"/>
      <c r="AH7" s="824"/>
      <c r="AI7" s="824"/>
      <c r="AJ7" s="825"/>
      <c r="AK7" s="860">
        <v>949.41036599999995</v>
      </c>
      <c r="AL7" s="861"/>
      <c r="AM7" s="861"/>
      <c r="AN7" s="861"/>
      <c r="AO7" s="861"/>
      <c r="AP7" s="861">
        <v>19661.202000000001</v>
      </c>
      <c r="AQ7" s="861"/>
      <c r="AR7" s="861"/>
      <c r="AS7" s="861"/>
      <c r="AT7" s="861"/>
      <c r="AU7" s="862" t="s">
        <v>588</v>
      </c>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c r="BS7" s="864" t="s">
        <v>589</v>
      </c>
      <c r="BT7" s="865"/>
      <c r="BU7" s="865"/>
      <c r="BV7" s="865"/>
      <c r="BW7" s="865"/>
      <c r="BX7" s="865"/>
      <c r="BY7" s="865"/>
      <c r="BZ7" s="865"/>
      <c r="CA7" s="865"/>
      <c r="CB7" s="865"/>
      <c r="CC7" s="865"/>
      <c r="CD7" s="865"/>
      <c r="CE7" s="865"/>
      <c r="CF7" s="865"/>
      <c r="CG7" s="866"/>
      <c r="CH7" s="857">
        <v>0</v>
      </c>
      <c r="CI7" s="858"/>
      <c r="CJ7" s="858"/>
      <c r="CK7" s="858"/>
      <c r="CL7" s="859"/>
      <c r="CM7" s="857">
        <v>138.78596300000001</v>
      </c>
      <c r="CN7" s="858"/>
      <c r="CO7" s="858"/>
      <c r="CP7" s="858"/>
      <c r="CQ7" s="859"/>
      <c r="CR7" s="857">
        <v>1</v>
      </c>
      <c r="CS7" s="858"/>
      <c r="CT7" s="858"/>
      <c r="CU7" s="858"/>
      <c r="CV7" s="859"/>
      <c r="CW7" s="857" t="s">
        <v>602</v>
      </c>
      <c r="CX7" s="858"/>
      <c r="CY7" s="858"/>
      <c r="CZ7" s="858"/>
      <c r="DA7" s="859"/>
      <c r="DB7" s="857" t="s">
        <v>602</v>
      </c>
      <c r="DC7" s="858"/>
      <c r="DD7" s="858"/>
      <c r="DE7" s="858"/>
      <c r="DF7" s="859"/>
      <c r="DG7" s="857" t="s">
        <v>602</v>
      </c>
      <c r="DH7" s="858"/>
      <c r="DI7" s="858"/>
      <c r="DJ7" s="858"/>
      <c r="DK7" s="859"/>
      <c r="DL7" s="857" t="s">
        <v>602</v>
      </c>
      <c r="DM7" s="858"/>
      <c r="DN7" s="858"/>
      <c r="DO7" s="858"/>
      <c r="DP7" s="859"/>
      <c r="DQ7" s="857" t="s">
        <v>602</v>
      </c>
      <c r="DR7" s="858"/>
      <c r="DS7" s="858"/>
      <c r="DT7" s="858"/>
      <c r="DU7" s="859"/>
      <c r="DV7" s="838"/>
      <c r="DW7" s="839"/>
      <c r="DX7" s="839"/>
      <c r="DY7" s="839"/>
      <c r="DZ7" s="840"/>
      <c r="EA7" s="256"/>
    </row>
    <row r="8" spans="1:131" s="257" customFormat="1" ht="26.25" customHeight="1" x14ac:dyDescent="0.15">
      <c r="A8" s="263">
        <v>2</v>
      </c>
      <c r="B8" s="841" t="s">
        <v>385</v>
      </c>
      <c r="C8" s="842"/>
      <c r="D8" s="842"/>
      <c r="E8" s="842"/>
      <c r="F8" s="842"/>
      <c r="G8" s="842"/>
      <c r="H8" s="842"/>
      <c r="I8" s="842"/>
      <c r="J8" s="842"/>
      <c r="K8" s="842"/>
      <c r="L8" s="842"/>
      <c r="M8" s="842"/>
      <c r="N8" s="842"/>
      <c r="O8" s="842"/>
      <c r="P8" s="843"/>
      <c r="Q8" s="844">
        <v>78.796999999999997</v>
      </c>
      <c r="R8" s="845"/>
      <c r="S8" s="845"/>
      <c r="T8" s="845"/>
      <c r="U8" s="845"/>
      <c r="V8" s="845">
        <v>33.893999999999998</v>
      </c>
      <c r="W8" s="845"/>
      <c r="X8" s="845"/>
      <c r="Y8" s="845"/>
      <c r="Z8" s="845"/>
      <c r="AA8" s="845">
        <f t="shared" ref="AA8:AA9" si="0">Q8-V8</f>
        <v>44.902999999999999</v>
      </c>
      <c r="AB8" s="845"/>
      <c r="AC8" s="845"/>
      <c r="AD8" s="845"/>
      <c r="AE8" s="846"/>
      <c r="AF8" s="847">
        <v>45</v>
      </c>
      <c r="AG8" s="848"/>
      <c r="AH8" s="848"/>
      <c r="AI8" s="848"/>
      <c r="AJ8" s="849"/>
      <c r="AK8" s="850">
        <v>19.635999999999999</v>
      </c>
      <c r="AL8" s="851"/>
      <c r="AM8" s="851"/>
      <c r="AN8" s="851"/>
      <c r="AO8" s="851"/>
      <c r="AP8" s="851">
        <v>134.80099999999999</v>
      </c>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t="s">
        <v>590</v>
      </c>
      <c r="BT8" s="855"/>
      <c r="BU8" s="855"/>
      <c r="BV8" s="855"/>
      <c r="BW8" s="855"/>
      <c r="BX8" s="855"/>
      <c r="BY8" s="855"/>
      <c r="BZ8" s="855"/>
      <c r="CA8" s="855"/>
      <c r="CB8" s="855"/>
      <c r="CC8" s="855"/>
      <c r="CD8" s="855"/>
      <c r="CE8" s="855"/>
      <c r="CF8" s="855"/>
      <c r="CG8" s="856"/>
      <c r="CH8" s="867">
        <v>16.984687000000001</v>
      </c>
      <c r="CI8" s="868"/>
      <c r="CJ8" s="868"/>
      <c r="CK8" s="868"/>
      <c r="CL8" s="869"/>
      <c r="CM8" s="867">
        <v>173.46616700000001</v>
      </c>
      <c r="CN8" s="868"/>
      <c r="CO8" s="868"/>
      <c r="CP8" s="868"/>
      <c r="CQ8" s="869"/>
      <c r="CR8" s="867">
        <v>10</v>
      </c>
      <c r="CS8" s="868"/>
      <c r="CT8" s="868"/>
      <c r="CU8" s="868"/>
      <c r="CV8" s="869"/>
      <c r="CW8" s="867" t="s">
        <v>602</v>
      </c>
      <c r="CX8" s="868"/>
      <c r="CY8" s="868"/>
      <c r="CZ8" s="868"/>
      <c r="DA8" s="869"/>
      <c r="DB8" s="867" t="s">
        <v>602</v>
      </c>
      <c r="DC8" s="868"/>
      <c r="DD8" s="868"/>
      <c r="DE8" s="868"/>
      <c r="DF8" s="869"/>
      <c r="DG8" s="867" t="s">
        <v>602</v>
      </c>
      <c r="DH8" s="868"/>
      <c r="DI8" s="868"/>
      <c r="DJ8" s="868"/>
      <c r="DK8" s="869"/>
      <c r="DL8" s="867" t="s">
        <v>602</v>
      </c>
      <c r="DM8" s="868"/>
      <c r="DN8" s="868"/>
      <c r="DO8" s="868"/>
      <c r="DP8" s="869"/>
      <c r="DQ8" s="867" t="s">
        <v>602</v>
      </c>
      <c r="DR8" s="868"/>
      <c r="DS8" s="868"/>
      <c r="DT8" s="868"/>
      <c r="DU8" s="869"/>
      <c r="DV8" s="870"/>
      <c r="DW8" s="871"/>
      <c r="DX8" s="871"/>
      <c r="DY8" s="871"/>
      <c r="DZ8" s="872"/>
      <c r="EA8" s="256"/>
    </row>
    <row r="9" spans="1:131" s="257" customFormat="1" ht="26.25" customHeight="1" x14ac:dyDescent="0.15">
      <c r="A9" s="263">
        <v>3</v>
      </c>
      <c r="B9" s="841" t="s">
        <v>386</v>
      </c>
      <c r="C9" s="842"/>
      <c r="D9" s="842"/>
      <c r="E9" s="842"/>
      <c r="F9" s="842"/>
      <c r="G9" s="842"/>
      <c r="H9" s="842"/>
      <c r="I9" s="842"/>
      <c r="J9" s="842"/>
      <c r="K9" s="842"/>
      <c r="L9" s="842"/>
      <c r="M9" s="842"/>
      <c r="N9" s="842"/>
      <c r="O9" s="842"/>
      <c r="P9" s="843"/>
      <c r="Q9" s="844">
        <v>63.360999999999997</v>
      </c>
      <c r="R9" s="845"/>
      <c r="S9" s="845"/>
      <c r="T9" s="845"/>
      <c r="U9" s="845"/>
      <c r="V9" s="845">
        <v>34.1</v>
      </c>
      <c r="W9" s="845"/>
      <c r="X9" s="845"/>
      <c r="Y9" s="845"/>
      <c r="Z9" s="845"/>
      <c r="AA9" s="845">
        <f t="shared" si="0"/>
        <v>29.260999999999996</v>
      </c>
      <c r="AB9" s="845"/>
      <c r="AC9" s="845"/>
      <c r="AD9" s="845"/>
      <c r="AE9" s="846"/>
      <c r="AF9" s="847">
        <v>29</v>
      </c>
      <c r="AG9" s="848"/>
      <c r="AH9" s="848"/>
      <c r="AI9" s="848"/>
      <c r="AJ9" s="849"/>
      <c r="AK9" s="850">
        <v>28.481999999999999</v>
      </c>
      <c r="AL9" s="851"/>
      <c r="AM9" s="851"/>
      <c r="AN9" s="851"/>
      <c r="AO9" s="851"/>
      <c r="AP9" s="851">
        <v>249.01599999999999</v>
      </c>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c r="BT9" s="855"/>
      <c r="BU9" s="855"/>
      <c r="BV9" s="855"/>
      <c r="BW9" s="855"/>
      <c r="BX9" s="855"/>
      <c r="BY9" s="855"/>
      <c r="BZ9" s="855"/>
      <c r="CA9" s="855"/>
      <c r="CB9" s="855"/>
      <c r="CC9" s="855"/>
      <c r="CD9" s="855"/>
      <c r="CE9" s="855"/>
      <c r="CF9" s="855"/>
      <c r="CG9" s="856"/>
      <c r="CH9" s="867"/>
      <c r="CI9" s="868"/>
      <c r="CJ9" s="868"/>
      <c r="CK9" s="868"/>
      <c r="CL9" s="869"/>
      <c r="CM9" s="867"/>
      <c r="CN9" s="868"/>
      <c r="CO9" s="868"/>
      <c r="CP9" s="868"/>
      <c r="CQ9" s="869"/>
      <c r="CR9" s="867"/>
      <c r="CS9" s="868"/>
      <c r="CT9" s="868"/>
      <c r="CU9" s="868"/>
      <c r="CV9" s="869"/>
      <c r="CW9" s="867"/>
      <c r="CX9" s="868"/>
      <c r="CY9" s="868"/>
      <c r="CZ9" s="868"/>
      <c r="DA9" s="869"/>
      <c r="DB9" s="867"/>
      <c r="DC9" s="868"/>
      <c r="DD9" s="868"/>
      <c r="DE9" s="868"/>
      <c r="DF9" s="869"/>
      <c r="DG9" s="867"/>
      <c r="DH9" s="868"/>
      <c r="DI9" s="868"/>
      <c r="DJ9" s="868"/>
      <c r="DK9" s="869"/>
      <c r="DL9" s="867"/>
      <c r="DM9" s="868"/>
      <c r="DN9" s="868"/>
      <c r="DO9" s="868"/>
      <c r="DP9" s="869"/>
      <c r="DQ9" s="867"/>
      <c r="DR9" s="868"/>
      <c r="DS9" s="868"/>
      <c r="DT9" s="868"/>
      <c r="DU9" s="869"/>
      <c r="DV9" s="870"/>
      <c r="DW9" s="871"/>
      <c r="DX9" s="871"/>
      <c r="DY9" s="871"/>
      <c r="DZ9" s="872"/>
      <c r="EA9" s="256"/>
    </row>
    <row r="10" spans="1:131" s="257" customFormat="1" ht="26.25" customHeight="1" x14ac:dyDescent="0.15">
      <c r="A10" s="263">
        <v>4</v>
      </c>
      <c r="B10" s="841"/>
      <c r="C10" s="842"/>
      <c r="D10" s="842"/>
      <c r="E10" s="842"/>
      <c r="F10" s="842"/>
      <c r="G10" s="842"/>
      <c r="H10" s="842"/>
      <c r="I10" s="842"/>
      <c r="J10" s="842"/>
      <c r="K10" s="842"/>
      <c r="L10" s="842"/>
      <c r="M10" s="842"/>
      <c r="N10" s="842"/>
      <c r="O10" s="842"/>
      <c r="P10" s="843"/>
      <c r="Q10" s="844"/>
      <c r="R10" s="845"/>
      <c r="S10" s="845"/>
      <c r="T10" s="845"/>
      <c r="U10" s="845"/>
      <c r="V10" s="845"/>
      <c r="W10" s="845"/>
      <c r="X10" s="845"/>
      <c r="Y10" s="845"/>
      <c r="Z10" s="845"/>
      <c r="AA10" s="845"/>
      <c r="AB10" s="845"/>
      <c r="AC10" s="845"/>
      <c r="AD10" s="845"/>
      <c r="AE10" s="846"/>
      <c r="AF10" s="847"/>
      <c r="AG10" s="848"/>
      <c r="AH10" s="848"/>
      <c r="AI10" s="848"/>
      <c r="AJ10" s="849"/>
      <c r="AK10" s="850"/>
      <c r="AL10" s="851"/>
      <c r="AM10" s="851"/>
      <c r="AN10" s="851"/>
      <c r="AO10" s="851"/>
      <c r="AP10" s="851"/>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c r="BT10" s="855"/>
      <c r="BU10" s="855"/>
      <c r="BV10" s="855"/>
      <c r="BW10" s="855"/>
      <c r="BX10" s="855"/>
      <c r="BY10" s="855"/>
      <c r="BZ10" s="855"/>
      <c r="CA10" s="855"/>
      <c r="CB10" s="855"/>
      <c r="CC10" s="855"/>
      <c r="CD10" s="855"/>
      <c r="CE10" s="855"/>
      <c r="CF10" s="855"/>
      <c r="CG10" s="856"/>
      <c r="CH10" s="867"/>
      <c r="CI10" s="868"/>
      <c r="CJ10" s="868"/>
      <c r="CK10" s="868"/>
      <c r="CL10" s="869"/>
      <c r="CM10" s="867"/>
      <c r="CN10" s="868"/>
      <c r="CO10" s="868"/>
      <c r="CP10" s="868"/>
      <c r="CQ10" s="869"/>
      <c r="CR10" s="867"/>
      <c r="CS10" s="868"/>
      <c r="CT10" s="868"/>
      <c r="CU10" s="868"/>
      <c r="CV10" s="869"/>
      <c r="CW10" s="867"/>
      <c r="CX10" s="868"/>
      <c r="CY10" s="868"/>
      <c r="CZ10" s="868"/>
      <c r="DA10" s="869"/>
      <c r="DB10" s="867"/>
      <c r="DC10" s="868"/>
      <c r="DD10" s="868"/>
      <c r="DE10" s="868"/>
      <c r="DF10" s="869"/>
      <c r="DG10" s="867"/>
      <c r="DH10" s="868"/>
      <c r="DI10" s="868"/>
      <c r="DJ10" s="868"/>
      <c r="DK10" s="869"/>
      <c r="DL10" s="867"/>
      <c r="DM10" s="868"/>
      <c r="DN10" s="868"/>
      <c r="DO10" s="868"/>
      <c r="DP10" s="869"/>
      <c r="DQ10" s="867"/>
      <c r="DR10" s="868"/>
      <c r="DS10" s="868"/>
      <c r="DT10" s="868"/>
      <c r="DU10" s="869"/>
      <c r="DV10" s="870"/>
      <c r="DW10" s="871"/>
      <c r="DX10" s="871"/>
      <c r="DY10" s="871"/>
      <c r="DZ10" s="872"/>
      <c r="EA10" s="256"/>
    </row>
    <row r="11" spans="1:131" s="257" customFormat="1" ht="26.25" customHeight="1" x14ac:dyDescent="0.15">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c r="BT11" s="855"/>
      <c r="BU11" s="855"/>
      <c r="BV11" s="855"/>
      <c r="BW11" s="855"/>
      <c r="BX11" s="855"/>
      <c r="BY11" s="855"/>
      <c r="BZ11" s="855"/>
      <c r="CA11" s="855"/>
      <c r="CB11" s="855"/>
      <c r="CC11" s="855"/>
      <c r="CD11" s="855"/>
      <c r="CE11" s="855"/>
      <c r="CF11" s="855"/>
      <c r="CG11" s="856"/>
      <c r="CH11" s="867"/>
      <c r="CI11" s="868"/>
      <c r="CJ11" s="868"/>
      <c r="CK11" s="868"/>
      <c r="CL11" s="869"/>
      <c r="CM11" s="867"/>
      <c r="CN11" s="868"/>
      <c r="CO11" s="868"/>
      <c r="CP11" s="868"/>
      <c r="CQ11" s="869"/>
      <c r="CR11" s="867"/>
      <c r="CS11" s="868"/>
      <c r="CT11" s="868"/>
      <c r="CU11" s="868"/>
      <c r="CV11" s="869"/>
      <c r="CW11" s="867"/>
      <c r="CX11" s="868"/>
      <c r="CY11" s="868"/>
      <c r="CZ11" s="868"/>
      <c r="DA11" s="869"/>
      <c r="DB11" s="867"/>
      <c r="DC11" s="868"/>
      <c r="DD11" s="868"/>
      <c r="DE11" s="868"/>
      <c r="DF11" s="869"/>
      <c r="DG11" s="867"/>
      <c r="DH11" s="868"/>
      <c r="DI11" s="868"/>
      <c r="DJ11" s="868"/>
      <c r="DK11" s="869"/>
      <c r="DL11" s="867"/>
      <c r="DM11" s="868"/>
      <c r="DN11" s="868"/>
      <c r="DO11" s="868"/>
      <c r="DP11" s="869"/>
      <c r="DQ11" s="867"/>
      <c r="DR11" s="868"/>
      <c r="DS11" s="868"/>
      <c r="DT11" s="868"/>
      <c r="DU11" s="869"/>
      <c r="DV11" s="870"/>
      <c r="DW11" s="871"/>
      <c r="DX11" s="871"/>
      <c r="DY11" s="871"/>
      <c r="DZ11" s="872"/>
      <c r="EA11" s="256"/>
    </row>
    <row r="12" spans="1:131" s="257" customFormat="1" ht="26.25" customHeight="1" x14ac:dyDescent="0.15">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c r="BT12" s="855"/>
      <c r="BU12" s="855"/>
      <c r="BV12" s="855"/>
      <c r="BW12" s="855"/>
      <c r="BX12" s="855"/>
      <c r="BY12" s="855"/>
      <c r="BZ12" s="855"/>
      <c r="CA12" s="855"/>
      <c r="CB12" s="855"/>
      <c r="CC12" s="855"/>
      <c r="CD12" s="855"/>
      <c r="CE12" s="855"/>
      <c r="CF12" s="855"/>
      <c r="CG12" s="856"/>
      <c r="CH12" s="867"/>
      <c r="CI12" s="868"/>
      <c r="CJ12" s="868"/>
      <c r="CK12" s="868"/>
      <c r="CL12" s="869"/>
      <c r="CM12" s="867"/>
      <c r="CN12" s="868"/>
      <c r="CO12" s="868"/>
      <c r="CP12" s="868"/>
      <c r="CQ12" s="869"/>
      <c r="CR12" s="867"/>
      <c r="CS12" s="868"/>
      <c r="CT12" s="868"/>
      <c r="CU12" s="868"/>
      <c r="CV12" s="869"/>
      <c r="CW12" s="867"/>
      <c r="CX12" s="868"/>
      <c r="CY12" s="868"/>
      <c r="CZ12" s="868"/>
      <c r="DA12" s="869"/>
      <c r="DB12" s="867"/>
      <c r="DC12" s="868"/>
      <c r="DD12" s="868"/>
      <c r="DE12" s="868"/>
      <c r="DF12" s="869"/>
      <c r="DG12" s="867"/>
      <c r="DH12" s="868"/>
      <c r="DI12" s="868"/>
      <c r="DJ12" s="868"/>
      <c r="DK12" s="869"/>
      <c r="DL12" s="867"/>
      <c r="DM12" s="868"/>
      <c r="DN12" s="868"/>
      <c r="DO12" s="868"/>
      <c r="DP12" s="869"/>
      <c r="DQ12" s="867"/>
      <c r="DR12" s="868"/>
      <c r="DS12" s="868"/>
      <c r="DT12" s="868"/>
      <c r="DU12" s="869"/>
      <c r="DV12" s="870"/>
      <c r="DW12" s="871"/>
      <c r="DX12" s="871"/>
      <c r="DY12" s="871"/>
      <c r="DZ12" s="872"/>
      <c r="EA12" s="256"/>
    </row>
    <row r="13" spans="1:131" s="257" customFormat="1" ht="26.25" customHeight="1" x14ac:dyDescent="0.15">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c r="BT13" s="855"/>
      <c r="BU13" s="855"/>
      <c r="BV13" s="855"/>
      <c r="BW13" s="855"/>
      <c r="BX13" s="855"/>
      <c r="BY13" s="855"/>
      <c r="BZ13" s="855"/>
      <c r="CA13" s="855"/>
      <c r="CB13" s="855"/>
      <c r="CC13" s="855"/>
      <c r="CD13" s="855"/>
      <c r="CE13" s="855"/>
      <c r="CF13" s="855"/>
      <c r="CG13" s="856"/>
      <c r="CH13" s="867"/>
      <c r="CI13" s="868"/>
      <c r="CJ13" s="868"/>
      <c r="CK13" s="868"/>
      <c r="CL13" s="869"/>
      <c r="CM13" s="867"/>
      <c r="CN13" s="868"/>
      <c r="CO13" s="868"/>
      <c r="CP13" s="868"/>
      <c r="CQ13" s="869"/>
      <c r="CR13" s="867"/>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256"/>
    </row>
    <row r="14" spans="1:131" s="257" customFormat="1" ht="26.25" customHeight="1" x14ac:dyDescent="0.15">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6"/>
    </row>
    <row r="15" spans="1:131" s="257" customFormat="1" ht="26.25" customHeight="1" x14ac:dyDescent="0.15">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customHeight="1" x14ac:dyDescent="0.15">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x14ac:dyDescent="0.15">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x14ac:dyDescent="0.15">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x14ac:dyDescent="0.15">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x14ac:dyDescent="0.15">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x14ac:dyDescent="0.2">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x14ac:dyDescent="0.15">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387</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x14ac:dyDescent="0.2">
      <c r="A23" s="266" t="s">
        <v>388</v>
      </c>
      <c r="B23" s="876" t="s">
        <v>389</v>
      </c>
      <c r="C23" s="877"/>
      <c r="D23" s="877"/>
      <c r="E23" s="877"/>
      <c r="F23" s="877"/>
      <c r="G23" s="877"/>
      <c r="H23" s="877"/>
      <c r="I23" s="877"/>
      <c r="J23" s="877"/>
      <c r="K23" s="877"/>
      <c r="L23" s="877"/>
      <c r="M23" s="877"/>
      <c r="N23" s="877"/>
      <c r="O23" s="877"/>
      <c r="P23" s="878"/>
      <c r="Q23" s="879">
        <v>31531.516</v>
      </c>
      <c r="R23" s="880"/>
      <c r="S23" s="880"/>
      <c r="T23" s="880"/>
      <c r="U23" s="880"/>
      <c r="V23" s="880">
        <v>30793.949000000001</v>
      </c>
      <c r="W23" s="880"/>
      <c r="X23" s="880"/>
      <c r="Y23" s="880"/>
      <c r="Z23" s="880"/>
      <c r="AA23" s="880">
        <f t="shared" ref="AA23" si="1">Q23-V23</f>
        <v>737.5669999999991</v>
      </c>
      <c r="AB23" s="880"/>
      <c r="AC23" s="880"/>
      <c r="AD23" s="880"/>
      <c r="AE23" s="881"/>
      <c r="AF23" s="882">
        <v>616</v>
      </c>
      <c r="AG23" s="880"/>
      <c r="AH23" s="880"/>
      <c r="AI23" s="880"/>
      <c r="AJ23" s="883"/>
      <c r="AK23" s="884"/>
      <c r="AL23" s="885"/>
      <c r="AM23" s="885"/>
      <c r="AN23" s="885"/>
      <c r="AO23" s="885"/>
      <c r="AP23" s="880">
        <f>SUM(AP7:AT9)</f>
        <v>20045.019</v>
      </c>
      <c r="AQ23" s="880"/>
      <c r="AR23" s="880"/>
      <c r="AS23" s="880"/>
      <c r="AT23" s="880"/>
      <c r="AU23" s="886"/>
      <c r="AV23" s="886"/>
      <c r="AW23" s="886"/>
      <c r="AX23" s="886"/>
      <c r="AY23" s="887"/>
      <c r="AZ23" s="895" t="s">
        <v>390</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x14ac:dyDescent="0.15">
      <c r="A24" s="894" t="s">
        <v>391</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x14ac:dyDescent="0.2">
      <c r="A25" s="835" t="s">
        <v>392</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x14ac:dyDescent="0.15">
      <c r="A26" s="826" t="s">
        <v>367</v>
      </c>
      <c r="B26" s="827"/>
      <c r="C26" s="827"/>
      <c r="D26" s="827"/>
      <c r="E26" s="827"/>
      <c r="F26" s="827"/>
      <c r="G26" s="827"/>
      <c r="H26" s="827"/>
      <c r="I26" s="827"/>
      <c r="J26" s="827"/>
      <c r="K26" s="827"/>
      <c r="L26" s="827"/>
      <c r="M26" s="827"/>
      <c r="N26" s="827"/>
      <c r="O26" s="827"/>
      <c r="P26" s="828"/>
      <c r="Q26" s="803" t="s">
        <v>393</v>
      </c>
      <c r="R26" s="804"/>
      <c r="S26" s="804"/>
      <c r="T26" s="804"/>
      <c r="U26" s="805"/>
      <c r="V26" s="803" t="s">
        <v>394</v>
      </c>
      <c r="W26" s="804"/>
      <c r="X26" s="804"/>
      <c r="Y26" s="804"/>
      <c r="Z26" s="805"/>
      <c r="AA26" s="803" t="s">
        <v>395</v>
      </c>
      <c r="AB26" s="804"/>
      <c r="AC26" s="804"/>
      <c r="AD26" s="804"/>
      <c r="AE26" s="804"/>
      <c r="AF26" s="898" t="s">
        <v>396</v>
      </c>
      <c r="AG26" s="899"/>
      <c r="AH26" s="899"/>
      <c r="AI26" s="899"/>
      <c r="AJ26" s="900"/>
      <c r="AK26" s="804" t="s">
        <v>397</v>
      </c>
      <c r="AL26" s="804"/>
      <c r="AM26" s="804"/>
      <c r="AN26" s="804"/>
      <c r="AO26" s="805"/>
      <c r="AP26" s="803" t="s">
        <v>398</v>
      </c>
      <c r="AQ26" s="804"/>
      <c r="AR26" s="804"/>
      <c r="AS26" s="804"/>
      <c r="AT26" s="805"/>
      <c r="AU26" s="803" t="s">
        <v>399</v>
      </c>
      <c r="AV26" s="804"/>
      <c r="AW26" s="804"/>
      <c r="AX26" s="804"/>
      <c r="AY26" s="805"/>
      <c r="AZ26" s="803" t="s">
        <v>400</v>
      </c>
      <c r="BA26" s="804"/>
      <c r="BB26" s="804"/>
      <c r="BC26" s="804"/>
      <c r="BD26" s="805"/>
      <c r="BE26" s="803" t="s">
        <v>374</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x14ac:dyDescent="0.2">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x14ac:dyDescent="0.15">
      <c r="A28" s="268">
        <v>1</v>
      </c>
      <c r="B28" s="817" t="s">
        <v>401</v>
      </c>
      <c r="C28" s="818"/>
      <c r="D28" s="818"/>
      <c r="E28" s="818"/>
      <c r="F28" s="818"/>
      <c r="G28" s="818"/>
      <c r="H28" s="818"/>
      <c r="I28" s="818"/>
      <c r="J28" s="818"/>
      <c r="K28" s="818"/>
      <c r="L28" s="818"/>
      <c r="M28" s="818"/>
      <c r="N28" s="818"/>
      <c r="O28" s="818"/>
      <c r="P28" s="819"/>
      <c r="Q28" s="907">
        <v>7143.8729999999996</v>
      </c>
      <c r="R28" s="908"/>
      <c r="S28" s="908"/>
      <c r="T28" s="908"/>
      <c r="U28" s="908"/>
      <c r="V28" s="908">
        <v>6397.6940000000004</v>
      </c>
      <c r="W28" s="908"/>
      <c r="X28" s="908"/>
      <c r="Y28" s="908"/>
      <c r="Z28" s="908"/>
      <c r="AA28" s="908">
        <f>Q28-V28</f>
        <v>746.17899999999918</v>
      </c>
      <c r="AB28" s="908"/>
      <c r="AC28" s="908"/>
      <c r="AD28" s="908"/>
      <c r="AE28" s="909"/>
      <c r="AF28" s="910">
        <v>746</v>
      </c>
      <c r="AG28" s="908"/>
      <c r="AH28" s="908"/>
      <c r="AI28" s="908"/>
      <c r="AJ28" s="911"/>
      <c r="AK28" s="912">
        <v>480.87599999999998</v>
      </c>
      <c r="AL28" s="913"/>
      <c r="AM28" s="913"/>
      <c r="AN28" s="913"/>
      <c r="AO28" s="913"/>
      <c r="AP28" s="904" t="s">
        <v>520</v>
      </c>
      <c r="AQ28" s="904"/>
      <c r="AR28" s="904"/>
      <c r="AS28" s="904"/>
      <c r="AT28" s="904"/>
      <c r="AU28" s="904" t="s">
        <v>520</v>
      </c>
      <c r="AV28" s="904"/>
      <c r="AW28" s="904"/>
      <c r="AX28" s="904"/>
      <c r="AY28" s="904"/>
      <c r="AZ28" s="904" t="s">
        <v>520</v>
      </c>
      <c r="BA28" s="904"/>
      <c r="BB28" s="904"/>
      <c r="BC28" s="904"/>
      <c r="BD28" s="904"/>
      <c r="BE28" s="905"/>
      <c r="BF28" s="905"/>
      <c r="BG28" s="905"/>
      <c r="BH28" s="905"/>
      <c r="BI28" s="906"/>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x14ac:dyDescent="0.15">
      <c r="A29" s="268">
        <v>2</v>
      </c>
      <c r="B29" s="841" t="s">
        <v>402</v>
      </c>
      <c r="C29" s="842"/>
      <c r="D29" s="842"/>
      <c r="E29" s="842"/>
      <c r="F29" s="842"/>
      <c r="G29" s="842"/>
      <c r="H29" s="842"/>
      <c r="I29" s="842"/>
      <c r="J29" s="842"/>
      <c r="K29" s="842"/>
      <c r="L29" s="842"/>
      <c r="M29" s="842"/>
      <c r="N29" s="842"/>
      <c r="O29" s="842"/>
      <c r="P29" s="843"/>
      <c r="Q29" s="844">
        <v>5394.7740000000003</v>
      </c>
      <c r="R29" s="845"/>
      <c r="S29" s="845"/>
      <c r="T29" s="845"/>
      <c r="U29" s="845"/>
      <c r="V29" s="845">
        <v>5208.3209999999999</v>
      </c>
      <c r="W29" s="845"/>
      <c r="X29" s="845"/>
      <c r="Y29" s="845"/>
      <c r="Z29" s="845"/>
      <c r="AA29" s="845">
        <f t="shared" ref="AA29:AA34" si="2">Q29-V29</f>
        <v>186.45300000000043</v>
      </c>
      <c r="AB29" s="845"/>
      <c r="AC29" s="845"/>
      <c r="AD29" s="845"/>
      <c r="AE29" s="846"/>
      <c r="AF29" s="847">
        <v>186</v>
      </c>
      <c r="AG29" s="848"/>
      <c r="AH29" s="848"/>
      <c r="AI29" s="848"/>
      <c r="AJ29" s="849"/>
      <c r="AK29" s="916">
        <f>792.443+32.489</f>
        <v>824.93200000000002</v>
      </c>
      <c r="AL29" s="917"/>
      <c r="AM29" s="917"/>
      <c r="AN29" s="917"/>
      <c r="AO29" s="917"/>
      <c r="AP29" s="918" t="s">
        <v>520</v>
      </c>
      <c r="AQ29" s="918"/>
      <c r="AR29" s="918"/>
      <c r="AS29" s="918"/>
      <c r="AT29" s="918"/>
      <c r="AU29" s="918" t="s">
        <v>520</v>
      </c>
      <c r="AV29" s="918"/>
      <c r="AW29" s="918"/>
      <c r="AX29" s="918"/>
      <c r="AY29" s="918"/>
      <c r="AZ29" s="918" t="s">
        <v>520</v>
      </c>
      <c r="BA29" s="918"/>
      <c r="BB29" s="918"/>
      <c r="BC29" s="918"/>
      <c r="BD29" s="918"/>
      <c r="BE29" s="914" t="s">
        <v>603</v>
      </c>
      <c r="BF29" s="914"/>
      <c r="BG29" s="914"/>
      <c r="BH29" s="914"/>
      <c r="BI29" s="915"/>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x14ac:dyDescent="0.15">
      <c r="A30" s="268">
        <v>3</v>
      </c>
      <c r="B30" s="841" t="s">
        <v>403</v>
      </c>
      <c r="C30" s="842"/>
      <c r="D30" s="842"/>
      <c r="E30" s="842"/>
      <c r="F30" s="842"/>
      <c r="G30" s="842"/>
      <c r="H30" s="842"/>
      <c r="I30" s="842"/>
      <c r="J30" s="842"/>
      <c r="K30" s="842"/>
      <c r="L30" s="842"/>
      <c r="M30" s="842"/>
      <c r="N30" s="842"/>
      <c r="O30" s="842"/>
      <c r="P30" s="843"/>
      <c r="Q30" s="844">
        <v>22.318000000000001</v>
      </c>
      <c r="R30" s="845"/>
      <c r="S30" s="845"/>
      <c r="T30" s="845"/>
      <c r="U30" s="845"/>
      <c r="V30" s="845">
        <v>22.318000000000001</v>
      </c>
      <c r="W30" s="845"/>
      <c r="X30" s="845"/>
      <c r="Y30" s="845"/>
      <c r="Z30" s="845"/>
      <c r="AA30" s="845">
        <f t="shared" si="2"/>
        <v>0</v>
      </c>
      <c r="AB30" s="845"/>
      <c r="AC30" s="845"/>
      <c r="AD30" s="845"/>
      <c r="AE30" s="846"/>
      <c r="AF30" s="847" t="s">
        <v>404</v>
      </c>
      <c r="AG30" s="848"/>
      <c r="AH30" s="848"/>
      <c r="AI30" s="848"/>
      <c r="AJ30" s="849"/>
      <c r="AK30" s="916" t="s">
        <v>520</v>
      </c>
      <c r="AL30" s="917"/>
      <c r="AM30" s="917"/>
      <c r="AN30" s="917"/>
      <c r="AO30" s="917"/>
      <c r="AP30" s="918" t="s">
        <v>520</v>
      </c>
      <c r="AQ30" s="918"/>
      <c r="AR30" s="918"/>
      <c r="AS30" s="918"/>
      <c r="AT30" s="918"/>
      <c r="AU30" s="918" t="s">
        <v>520</v>
      </c>
      <c r="AV30" s="918"/>
      <c r="AW30" s="918"/>
      <c r="AX30" s="918"/>
      <c r="AY30" s="918"/>
      <c r="AZ30" s="918" t="s">
        <v>520</v>
      </c>
      <c r="BA30" s="918"/>
      <c r="BB30" s="918"/>
      <c r="BC30" s="918"/>
      <c r="BD30" s="918"/>
      <c r="BE30" s="914"/>
      <c r="BF30" s="914"/>
      <c r="BG30" s="914"/>
      <c r="BH30" s="914"/>
      <c r="BI30" s="915"/>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x14ac:dyDescent="0.15">
      <c r="A31" s="268">
        <v>4</v>
      </c>
      <c r="B31" s="841" t="s">
        <v>405</v>
      </c>
      <c r="C31" s="842"/>
      <c r="D31" s="842"/>
      <c r="E31" s="842"/>
      <c r="F31" s="842"/>
      <c r="G31" s="842"/>
      <c r="H31" s="842"/>
      <c r="I31" s="842"/>
      <c r="J31" s="842"/>
      <c r="K31" s="842"/>
      <c r="L31" s="842"/>
      <c r="M31" s="842"/>
      <c r="N31" s="842"/>
      <c r="O31" s="842"/>
      <c r="P31" s="843"/>
      <c r="Q31" s="844">
        <v>849.93100000000004</v>
      </c>
      <c r="R31" s="845"/>
      <c r="S31" s="845"/>
      <c r="T31" s="845"/>
      <c r="U31" s="845"/>
      <c r="V31" s="845">
        <v>831.12800000000004</v>
      </c>
      <c r="W31" s="845"/>
      <c r="X31" s="845"/>
      <c r="Y31" s="845"/>
      <c r="Z31" s="845"/>
      <c r="AA31" s="845">
        <f t="shared" si="2"/>
        <v>18.802999999999997</v>
      </c>
      <c r="AB31" s="845"/>
      <c r="AC31" s="845"/>
      <c r="AD31" s="845"/>
      <c r="AE31" s="846"/>
      <c r="AF31" s="847">
        <v>19</v>
      </c>
      <c r="AG31" s="848"/>
      <c r="AH31" s="848"/>
      <c r="AI31" s="848"/>
      <c r="AJ31" s="849"/>
      <c r="AK31" s="916">
        <v>184.18700000000001</v>
      </c>
      <c r="AL31" s="917"/>
      <c r="AM31" s="917"/>
      <c r="AN31" s="917"/>
      <c r="AO31" s="917"/>
      <c r="AP31" s="918" t="s">
        <v>520</v>
      </c>
      <c r="AQ31" s="918"/>
      <c r="AR31" s="918"/>
      <c r="AS31" s="918"/>
      <c r="AT31" s="918"/>
      <c r="AU31" s="918" t="s">
        <v>520</v>
      </c>
      <c r="AV31" s="918"/>
      <c r="AW31" s="918"/>
      <c r="AX31" s="918"/>
      <c r="AY31" s="918"/>
      <c r="AZ31" s="918" t="s">
        <v>520</v>
      </c>
      <c r="BA31" s="918"/>
      <c r="BB31" s="918"/>
      <c r="BC31" s="918"/>
      <c r="BD31" s="918"/>
      <c r="BE31" s="914"/>
      <c r="BF31" s="914"/>
      <c r="BG31" s="914"/>
      <c r="BH31" s="914"/>
      <c r="BI31" s="915"/>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x14ac:dyDescent="0.15">
      <c r="A32" s="268">
        <v>5</v>
      </c>
      <c r="B32" s="841" t="s">
        <v>406</v>
      </c>
      <c r="C32" s="842"/>
      <c r="D32" s="842"/>
      <c r="E32" s="842"/>
      <c r="F32" s="842"/>
      <c r="G32" s="842"/>
      <c r="H32" s="842"/>
      <c r="I32" s="842"/>
      <c r="J32" s="842"/>
      <c r="K32" s="842"/>
      <c r="L32" s="842"/>
      <c r="M32" s="842"/>
      <c r="N32" s="842"/>
      <c r="O32" s="842"/>
      <c r="P32" s="843"/>
      <c r="Q32" s="844">
        <v>809.625</v>
      </c>
      <c r="R32" s="845"/>
      <c r="S32" s="845"/>
      <c r="T32" s="845"/>
      <c r="U32" s="845"/>
      <c r="V32" s="845">
        <v>606.13199999999995</v>
      </c>
      <c r="W32" s="845"/>
      <c r="X32" s="845"/>
      <c r="Y32" s="845"/>
      <c r="Z32" s="845"/>
      <c r="AA32" s="845">
        <f t="shared" si="2"/>
        <v>203.49300000000005</v>
      </c>
      <c r="AB32" s="845"/>
      <c r="AC32" s="845"/>
      <c r="AD32" s="845"/>
      <c r="AE32" s="846"/>
      <c r="AF32" s="847">
        <v>631</v>
      </c>
      <c r="AG32" s="848"/>
      <c r="AH32" s="848"/>
      <c r="AI32" s="848"/>
      <c r="AJ32" s="849"/>
      <c r="AK32" s="916">
        <v>8.1539999999999999</v>
      </c>
      <c r="AL32" s="917"/>
      <c r="AM32" s="917"/>
      <c r="AN32" s="917"/>
      <c r="AO32" s="917"/>
      <c r="AP32" s="917">
        <v>637.09199999999998</v>
      </c>
      <c r="AQ32" s="917"/>
      <c r="AR32" s="917"/>
      <c r="AS32" s="917"/>
      <c r="AT32" s="917"/>
      <c r="AU32" s="917">
        <v>5.7329999999999997</v>
      </c>
      <c r="AV32" s="917"/>
      <c r="AW32" s="917"/>
      <c r="AX32" s="917"/>
      <c r="AY32" s="917"/>
      <c r="AZ32" s="918" t="s">
        <v>520</v>
      </c>
      <c r="BA32" s="918"/>
      <c r="BB32" s="918"/>
      <c r="BC32" s="918"/>
      <c r="BD32" s="918"/>
      <c r="BE32" s="914" t="s">
        <v>407</v>
      </c>
      <c r="BF32" s="914"/>
      <c r="BG32" s="914"/>
      <c r="BH32" s="914"/>
      <c r="BI32" s="915"/>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x14ac:dyDescent="0.15">
      <c r="A33" s="268">
        <v>6</v>
      </c>
      <c r="B33" s="841" t="s">
        <v>408</v>
      </c>
      <c r="C33" s="842"/>
      <c r="D33" s="842"/>
      <c r="E33" s="842"/>
      <c r="F33" s="842"/>
      <c r="G33" s="842"/>
      <c r="H33" s="842"/>
      <c r="I33" s="842"/>
      <c r="J33" s="842"/>
      <c r="K33" s="842"/>
      <c r="L33" s="842"/>
      <c r="M33" s="842"/>
      <c r="N33" s="842"/>
      <c r="O33" s="842"/>
      <c r="P33" s="843"/>
      <c r="Q33" s="844">
        <v>1812.175</v>
      </c>
      <c r="R33" s="845"/>
      <c r="S33" s="845"/>
      <c r="T33" s="845"/>
      <c r="U33" s="845"/>
      <c r="V33" s="845">
        <v>1438.472</v>
      </c>
      <c r="W33" s="845"/>
      <c r="X33" s="845"/>
      <c r="Y33" s="845"/>
      <c r="Z33" s="845"/>
      <c r="AA33" s="845">
        <f t="shared" si="2"/>
        <v>373.70299999999997</v>
      </c>
      <c r="AB33" s="845"/>
      <c r="AC33" s="845"/>
      <c r="AD33" s="845"/>
      <c r="AE33" s="846"/>
      <c r="AF33" s="847">
        <v>212</v>
      </c>
      <c r="AG33" s="848"/>
      <c r="AH33" s="848"/>
      <c r="AI33" s="848"/>
      <c r="AJ33" s="849"/>
      <c r="AK33" s="916">
        <v>1235.6780000000001</v>
      </c>
      <c r="AL33" s="917"/>
      <c r="AM33" s="917"/>
      <c r="AN33" s="917"/>
      <c r="AO33" s="917"/>
      <c r="AP33" s="917">
        <v>12280.242</v>
      </c>
      <c r="AQ33" s="917"/>
      <c r="AR33" s="917"/>
      <c r="AS33" s="917"/>
      <c r="AT33" s="917"/>
      <c r="AU33" s="917">
        <v>11617.108</v>
      </c>
      <c r="AV33" s="917"/>
      <c r="AW33" s="917"/>
      <c r="AX33" s="917"/>
      <c r="AY33" s="917"/>
      <c r="AZ33" s="918" t="s">
        <v>520</v>
      </c>
      <c r="BA33" s="918"/>
      <c r="BB33" s="918"/>
      <c r="BC33" s="918"/>
      <c r="BD33" s="918"/>
      <c r="BE33" s="914" t="s">
        <v>409</v>
      </c>
      <c r="BF33" s="914"/>
      <c r="BG33" s="914"/>
      <c r="BH33" s="914"/>
      <c r="BI33" s="915"/>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x14ac:dyDescent="0.15">
      <c r="A34" s="268">
        <v>7</v>
      </c>
      <c r="B34" s="841" t="s">
        <v>410</v>
      </c>
      <c r="C34" s="842"/>
      <c r="D34" s="842"/>
      <c r="E34" s="842"/>
      <c r="F34" s="842"/>
      <c r="G34" s="842"/>
      <c r="H34" s="842"/>
      <c r="I34" s="842"/>
      <c r="J34" s="842"/>
      <c r="K34" s="842"/>
      <c r="L34" s="842"/>
      <c r="M34" s="842"/>
      <c r="N34" s="842"/>
      <c r="O34" s="842"/>
      <c r="P34" s="843"/>
      <c r="Q34" s="844">
        <v>5752.9669999999996</v>
      </c>
      <c r="R34" s="845"/>
      <c r="S34" s="845"/>
      <c r="T34" s="845"/>
      <c r="U34" s="845"/>
      <c r="V34" s="845">
        <v>5701.1139999999996</v>
      </c>
      <c r="W34" s="845"/>
      <c r="X34" s="845"/>
      <c r="Y34" s="845"/>
      <c r="Z34" s="845"/>
      <c r="AA34" s="845">
        <f t="shared" si="2"/>
        <v>51.853000000000065</v>
      </c>
      <c r="AB34" s="845"/>
      <c r="AC34" s="845"/>
      <c r="AD34" s="845"/>
      <c r="AE34" s="846"/>
      <c r="AF34" s="847">
        <v>498</v>
      </c>
      <c r="AG34" s="848"/>
      <c r="AH34" s="848"/>
      <c r="AI34" s="848"/>
      <c r="AJ34" s="849"/>
      <c r="AK34" s="916">
        <v>699.67</v>
      </c>
      <c r="AL34" s="917"/>
      <c r="AM34" s="917"/>
      <c r="AN34" s="917"/>
      <c r="AO34" s="917"/>
      <c r="AP34" s="917">
        <v>1238.982</v>
      </c>
      <c r="AQ34" s="917"/>
      <c r="AR34" s="917"/>
      <c r="AS34" s="917"/>
      <c r="AT34" s="917"/>
      <c r="AU34" s="917">
        <v>714.89200000000005</v>
      </c>
      <c r="AV34" s="917"/>
      <c r="AW34" s="917"/>
      <c r="AX34" s="917"/>
      <c r="AY34" s="917"/>
      <c r="AZ34" s="918" t="s">
        <v>520</v>
      </c>
      <c r="BA34" s="918"/>
      <c r="BB34" s="918"/>
      <c r="BC34" s="918"/>
      <c r="BD34" s="918"/>
      <c r="BE34" s="914" t="s">
        <v>409</v>
      </c>
      <c r="BF34" s="914"/>
      <c r="BG34" s="914"/>
      <c r="BH34" s="914"/>
      <c r="BI34" s="915"/>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x14ac:dyDescent="0.15">
      <c r="A35" s="268">
        <v>8</v>
      </c>
      <c r="B35" s="841"/>
      <c r="C35" s="842"/>
      <c r="D35" s="842"/>
      <c r="E35" s="842"/>
      <c r="F35" s="842"/>
      <c r="G35" s="842"/>
      <c r="H35" s="842"/>
      <c r="I35" s="842"/>
      <c r="J35" s="842"/>
      <c r="K35" s="842"/>
      <c r="L35" s="842"/>
      <c r="M35" s="842"/>
      <c r="N35" s="842"/>
      <c r="O35" s="842"/>
      <c r="P35" s="843"/>
      <c r="Q35" s="844"/>
      <c r="R35" s="845"/>
      <c r="S35" s="845"/>
      <c r="T35" s="845"/>
      <c r="U35" s="845"/>
      <c r="V35" s="845"/>
      <c r="W35" s="845"/>
      <c r="X35" s="845"/>
      <c r="Y35" s="845"/>
      <c r="Z35" s="845"/>
      <c r="AA35" s="845"/>
      <c r="AB35" s="845"/>
      <c r="AC35" s="845"/>
      <c r="AD35" s="845"/>
      <c r="AE35" s="846"/>
      <c r="AF35" s="847"/>
      <c r="AG35" s="848"/>
      <c r="AH35" s="848"/>
      <c r="AI35" s="848"/>
      <c r="AJ35" s="849"/>
      <c r="AK35" s="916"/>
      <c r="AL35" s="917"/>
      <c r="AM35" s="917"/>
      <c r="AN35" s="917"/>
      <c r="AO35" s="917"/>
      <c r="AP35" s="917"/>
      <c r="AQ35" s="917"/>
      <c r="AR35" s="917"/>
      <c r="AS35" s="917"/>
      <c r="AT35" s="917"/>
      <c r="AU35" s="917"/>
      <c r="AV35" s="917"/>
      <c r="AW35" s="917"/>
      <c r="AX35" s="917"/>
      <c r="AY35" s="917"/>
      <c r="AZ35" s="918"/>
      <c r="BA35" s="918"/>
      <c r="BB35" s="918"/>
      <c r="BC35" s="918"/>
      <c r="BD35" s="918"/>
      <c r="BE35" s="914"/>
      <c r="BF35" s="914"/>
      <c r="BG35" s="914"/>
      <c r="BH35" s="914"/>
      <c r="BI35" s="915"/>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x14ac:dyDescent="0.15">
      <c r="A36" s="268">
        <v>9</v>
      </c>
      <c r="B36" s="841"/>
      <c r="C36" s="842"/>
      <c r="D36" s="842"/>
      <c r="E36" s="842"/>
      <c r="F36" s="842"/>
      <c r="G36" s="842"/>
      <c r="H36" s="842"/>
      <c r="I36" s="842"/>
      <c r="J36" s="842"/>
      <c r="K36" s="842"/>
      <c r="L36" s="842"/>
      <c r="M36" s="842"/>
      <c r="N36" s="842"/>
      <c r="O36" s="842"/>
      <c r="P36" s="843"/>
      <c r="Q36" s="844"/>
      <c r="R36" s="845"/>
      <c r="S36" s="845"/>
      <c r="T36" s="845"/>
      <c r="U36" s="845"/>
      <c r="V36" s="845"/>
      <c r="W36" s="845"/>
      <c r="X36" s="845"/>
      <c r="Y36" s="845"/>
      <c r="Z36" s="845"/>
      <c r="AA36" s="845"/>
      <c r="AB36" s="845"/>
      <c r="AC36" s="845"/>
      <c r="AD36" s="845"/>
      <c r="AE36" s="846"/>
      <c r="AF36" s="847"/>
      <c r="AG36" s="848"/>
      <c r="AH36" s="848"/>
      <c r="AI36" s="848"/>
      <c r="AJ36" s="849"/>
      <c r="AK36" s="916"/>
      <c r="AL36" s="917"/>
      <c r="AM36" s="917"/>
      <c r="AN36" s="917"/>
      <c r="AO36" s="917"/>
      <c r="AP36" s="917"/>
      <c r="AQ36" s="917"/>
      <c r="AR36" s="917"/>
      <c r="AS36" s="917"/>
      <c r="AT36" s="917"/>
      <c r="AU36" s="917"/>
      <c r="AV36" s="917"/>
      <c r="AW36" s="917"/>
      <c r="AX36" s="917"/>
      <c r="AY36" s="917"/>
      <c r="AZ36" s="918"/>
      <c r="BA36" s="918"/>
      <c r="BB36" s="918"/>
      <c r="BC36" s="918"/>
      <c r="BD36" s="918"/>
      <c r="BE36" s="914"/>
      <c r="BF36" s="914"/>
      <c r="BG36" s="914"/>
      <c r="BH36" s="914"/>
      <c r="BI36" s="915"/>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x14ac:dyDescent="0.15">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16"/>
      <c r="AL37" s="917"/>
      <c r="AM37" s="917"/>
      <c r="AN37" s="917"/>
      <c r="AO37" s="917"/>
      <c r="AP37" s="917"/>
      <c r="AQ37" s="917"/>
      <c r="AR37" s="917"/>
      <c r="AS37" s="917"/>
      <c r="AT37" s="917"/>
      <c r="AU37" s="917"/>
      <c r="AV37" s="917"/>
      <c r="AW37" s="917"/>
      <c r="AX37" s="917"/>
      <c r="AY37" s="917"/>
      <c r="AZ37" s="918"/>
      <c r="BA37" s="918"/>
      <c r="BB37" s="918"/>
      <c r="BC37" s="918"/>
      <c r="BD37" s="918"/>
      <c r="BE37" s="914"/>
      <c r="BF37" s="914"/>
      <c r="BG37" s="914"/>
      <c r="BH37" s="914"/>
      <c r="BI37" s="915"/>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x14ac:dyDescent="0.15">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6"/>
      <c r="AL38" s="917"/>
      <c r="AM38" s="917"/>
      <c r="AN38" s="917"/>
      <c r="AO38" s="917"/>
      <c r="AP38" s="917"/>
      <c r="AQ38" s="917"/>
      <c r="AR38" s="917"/>
      <c r="AS38" s="917"/>
      <c r="AT38" s="917"/>
      <c r="AU38" s="917"/>
      <c r="AV38" s="917"/>
      <c r="AW38" s="917"/>
      <c r="AX38" s="917"/>
      <c r="AY38" s="917"/>
      <c r="AZ38" s="918"/>
      <c r="BA38" s="918"/>
      <c r="BB38" s="918"/>
      <c r="BC38" s="918"/>
      <c r="BD38" s="918"/>
      <c r="BE38" s="914"/>
      <c r="BF38" s="914"/>
      <c r="BG38" s="914"/>
      <c r="BH38" s="914"/>
      <c r="BI38" s="915"/>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x14ac:dyDescent="0.15">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6"/>
      <c r="AL39" s="917"/>
      <c r="AM39" s="917"/>
      <c r="AN39" s="917"/>
      <c r="AO39" s="917"/>
      <c r="AP39" s="917"/>
      <c r="AQ39" s="917"/>
      <c r="AR39" s="917"/>
      <c r="AS39" s="917"/>
      <c r="AT39" s="917"/>
      <c r="AU39" s="917"/>
      <c r="AV39" s="917"/>
      <c r="AW39" s="917"/>
      <c r="AX39" s="917"/>
      <c r="AY39" s="917"/>
      <c r="AZ39" s="918"/>
      <c r="BA39" s="918"/>
      <c r="BB39" s="918"/>
      <c r="BC39" s="918"/>
      <c r="BD39" s="918"/>
      <c r="BE39" s="914"/>
      <c r="BF39" s="914"/>
      <c r="BG39" s="914"/>
      <c r="BH39" s="914"/>
      <c r="BI39" s="915"/>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x14ac:dyDescent="0.15">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6"/>
      <c r="AL40" s="917"/>
      <c r="AM40" s="917"/>
      <c r="AN40" s="917"/>
      <c r="AO40" s="917"/>
      <c r="AP40" s="917"/>
      <c r="AQ40" s="917"/>
      <c r="AR40" s="917"/>
      <c r="AS40" s="917"/>
      <c r="AT40" s="917"/>
      <c r="AU40" s="917"/>
      <c r="AV40" s="917"/>
      <c r="AW40" s="917"/>
      <c r="AX40" s="917"/>
      <c r="AY40" s="917"/>
      <c r="AZ40" s="918"/>
      <c r="BA40" s="918"/>
      <c r="BB40" s="918"/>
      <c r="BC40" s="918"/>
      <c r="BD40" s="918"/>
      <c r="BE40" s="914"/>
      <c r="BF40" s="914"/>
      <c r="BG40" s="914"/>
      <c r="BH40" s="914"/>
      <c r="BI40" s="915"/>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x14ac:dyDescent="0.15">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6"/>
      <c r="AL41" s="917"/>
      <c r="AM41" s="917"/>
      <c r="AN41" s="917"/>
      <c r="AO41" s="917"/>
      <c r="AP41" s="917"/>
      <c r="AQ41" s="917"/>
      <c r="AR41" s="917"/>
      <c r="AS41" s="917"/>
      <c r="AT41" s="917"/>
      <c r="AU41" s="917"/>
      <c r="AV41" s="917"/>
      <c r="AW41" s="917"/>
      <c r="AX41" s="917"/>
      <c r="AY41" s="917"/>
      <c r="AZ41" s="918"/>
      <c r="BA41" s="918"/>
      <c r="BB41" s="918"/>
      <c r="BC41" s="918"/>
      <c r="BD41" s="918"/>
      <c r="BE41" s="914"/>
      <c r="BF41" s="914"/>
      <c r="BG41" s="914"/>
      <c r="BH41" s="914"/>
      <c r="BI41" s="915"/>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x14ac:dyDescent="0.15">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6"/>
      <c r="AL42" s="917"/>
      <c r="AM42" s="917"/>
      <c r="AN42" s="917"/>
      <c r="AO42" s="917"/>
      <c r="AP42" s="917"/>
      <c r="AQ42" s="917"/>
      <c r="AR42" s="917"/>
      <c r="AS42" s="917"/>
      <c r="AT42" s="917"/>
      <c r="AU42" s="917"/>
      <c r="AV42" s="917"/>
      <c r="AW42" s="917"/>
      <c r="AX42" s="917"/>
      <c r="AY42" s="917"/>
      <c r="AZ42" s="918"/>
      <c r="BA42" s="918"/>
      <c r="BB42" s="918"/>
      <c r="BC42" s="918"/>
      <c r="BD42" s="918"/>
      <c r="BE42" s="914"/>
      <c r="BF42" s="914"/>
      <c r="BG42" s="914"/>
      <c r="BH42" s="914"/>
      <c r="BI42" s="915"/>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x14ac:dyDescent="0.15">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6"/>
      <c r="AL43" s="917"/>
      <c r="AM43" s="917"/>
      <c r="AN43" s="917"/>
      <c r="AO43" s="917"/>
      <c r="AP43" s="917"/>
      <c r="AQ43" s="917"/>
      <c r="AR43" s="917"/>
      <c r="AS43" s="917"/>
      <c r="AT43" s="917"/>
      <c r="AU43" s="917"/>
      <c r="AV43" s="917"/>
      <c r="AW43" s="917"/>
      <c r="AX43" s="917"/>
      <c r="AY43" s="917"/>
      <c r="AZ43" s="918"/>
      <c r="BA43" s="918"/>
      <c r="BB43" s="918"/>
      <c r="BC43" s="918"/>
      <c r="BD43" s="918"/>
      <c r="BE43" s="914"/>
      <c r="BF43" s="914"/>
      <c r="BG43" s="914"/>
      <c r="BH43" s="914"/>
      <c r="BI43" s="915"/>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x14ac:dyDescent="0.15">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6"/>
      <c r="AL44" s="917"/>
      <c r="AM44" s="917"/>
      <c r="AN44" s="917"/>
      <c r="AO44" s="917"/>
      <c r="AP44" s="917"/>
      <c r="AQ44" s="917"/>
      <c r="AR44" s="917"/>
      <c r="AS44" s="917"/>
      <c r="AT44" s="917"/>
      <c r="AU44" s="917"/>
      <c r="AV44" s="917"/>
      <c r="AW44" s="917"/>
      <c r="AX44" s="917"/>
      <c r="AY44" s="917"/>
      <c r="AZ44" s="918"/>
      <c r="BA44" s="918"/>
      <c r="BB44" s="918"/>
      <c r="BC44" s="918"/>
      <c r="BD44" s="918"/>
      <c r="BE44" s="914"/>
      <c r="BF44" s="914"/>
      <c r="BG44" s="914"/>
      <c r="BH44" s="914"/>
      <c r="BI44" s="915"/>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x14ac:dyDescent="0.15">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6"/>
      <c r="AL45" s="917"/>
      <c r="AM45" s="917"/>
      <c r="AN45" s="917"/>
      <c r="AO45" s="917"/>
      <c r="AP45" s="917"/>
      <c r="AQ45" s="917"/>
      <c r="AR45" s="917"/>
      <c r="AS45" s="917"/>
      <c r="AT45" s="917"/>
      <c r="AU45" s="917"/>
      <c r="AV45" s="917"/>
      <c r="AW45" s="917"/>
      <c r="AX45" s="917"/>
      <c r="AY45" s="917"/>
      <c r="AZ45" s="918"/>
      <c r="BA45" s="918"/>
      <c r="BB45" s="918"/>
      <c r="BC45" s="918"/>
      <c r="BD45" s="918"/>
      <c r="BE45" s="914"/>
      <c r="BF45" s="914"/>
      <c r="BG45" s="914"/>
      <c r="BH45" s="914"/>
      <c r="BI45" s="915"/>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x14ac:dyDescent="0.15">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6"/>
      <c r="AL46" s="917"/>
      <c r="AM46" s="917"/>
      <c r="AN46" s="917"/>
      <c r="AO46" s="917"/>
      <c r="AP46" s="917"/>
      <c r="AQ46" s="917"/>
      <c r="AR46" s="917"/>
      <c r="AS46" s="917"/>
      <c r="AT46" s="917"/>
      <c r="AU46" s="917"/>
      <c r="AV46" s="917"/>
      <c r="AW46" s="917"/>
      <c r="AX46" s="917"/>
      <c r="AY46" s="917"/>
      <c r="AZ46" s="918"/>
      <c r="BA46" s="918"/>
      <c r="BB46" s="918"/>
      <c r="BC46" s="918"/>
      <c r="BD46" s="918"/>
      <c r="BE46" s="914"/>
      <c r="BF46" s="914"/>
      <c r="BG46" s="914"/>
      <c r="BH46" s="914"/>
      <c r="BI46" s="915"/>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x14ac:dyDescent="0.15">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6"/>
      <c r="AL47" s="917"/>
      <c r="AM47" s="917"/>
      <c r="AN47" s="917"/>
      <c r="AO47" s="917"/>
      <c r="AP47" s="917"/>
      <c r="AQ47" s="917"/>
      <c r="AR47" s="917"/>
      <c r="AS47" s="917"/>
      <c r="AT47" s="917"/>
      <c r="AU47" s="917"/>
      <c r="AV47" s="917"/>
      <c r="AW47" s="917"/>
      <c r="AX47" s="917"/>
      <c r="AY47" s="917"/>
      <c r="AZ47" s="918"/>
      <c r="BA47" s="918"/>
      <c r="BB47" s="918"/>
      <c r="BC47" s="918"/>
      <c r="BD47" s="918"/>
      <c r="BE47" s="914"/>
      <c r="BF47" s="914"/>
      <c r="BG47" s="914"/>
      <c r="BH47" s="914"/>
      <c r="BI47" s="915"/>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x14ac:dyDescent="0.15">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6"/>
      <c r="AL48" s="917"/>
      <c r="AM48" s="917"/>
      <c r="AN48" s="917"/>
      <c r="AO48" s="917"/>
      <c r="AP48" s="917"/>
      <c r="AQ48" s="917"/>
      <c r="AR48" s="917"/>
      <c r="AS48" s="917"/>
      <c r="AT48" s="917"/>
      <c r="AU48" s="917"/>
      <c r="AV48" s="917"/>
      <c r="AW48" s="917"/>
      <c r="AX48" s="917"/>
      <c r="AY48" s="917"/>
      <c r="AZ48" s="918"/>
      <c r="BA48" s="918"/>
      <c r="BB48" s="918"/>
      <c r="BC48" s="918"/>
      <c r="BD48" s="918"/>
      <c r="BE48" s="914"/>
      <c r="BF48" s="914"/>
      <c r="BG48" s="914"/>
      <c r="BH48" s="914"/>
      <c r="BI48" s="915"/>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x14ac:dyDescent="0.15">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6"/>
      <c r="AL49" s="917"/>
      <c r="AM49" s="917"/>
      <c r="AN49" s="917"/>
      <c r="AO49" s="917"/>
      <c r="AP49" s="917"/>
      <c r="AQ49" s="917"/>
      <c r="AR49" s="917"/>
      <c r="AS49" s="917"/>
      <c r="AT49" s="917"/>
      <c r="AU49" s="917"/>
      <c r="AV49" s="917"/>
      <c r="AW49" s="917"/>
      <c r="AX49" s="917"/>
      <c r="AY49" s="917"/>
      <c r="AZ49" s="918"/>
      <c r="BA49" s="918"/>
      <c r="BB49" s="918"/>
      <c r="BC49" s="918"/>
      <c r="BD49" s="918"/>
      <c r="BE49" s="914"/>
      <c r="BF49" s="914"/>
      <c r="BG49" s="914"/>
      <c r="BH49" s="914"/>
      <c r="BI49" s="915"/>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x14ac:dyDescent="0.15">
      <c r="A50" s="263">
        <v>23</v>
      </c>
      <c r="B50" s="841"/>
      <c r="C50" s="842"/>
      <c r="D50" s="842"/>
      <c r="E50" s="842"/>
      <c r="F50" s="842"/>
      <c r="G50" s="842"/>
      <c r="H50" s="842"/>
      <c r="I50" s="842"/>
      <c r="J50" s="842"/>
      <c r="K50" s="842"/>
      <c r="L50" s="842"/>
      <c r="M50" s="842"/>
      <c r="N50" s="842"/>
      <c r="O50" s="842"/>
      <c r="P50" s="843"/>
      <c r="Q50" s="919"/>
      <c r="R50" s="920"/>
      <c r="S50" s="920"/>
      <c r="T50" s="920"/>
      <c r="U50" s="920"/>
      <c r="V50" s="920"/>
      <c r="W50" s="920"/>
      <c r="X50" s="920"/>
      <c r="Y50" s="920"/>
      <c r="Z50" s="920"/>
      <c r="AA50" s="920"/>
      <c r="AB50" s="920"/>
      <c r="AC50" s="920"/>
      <c r="AD50" s="920"/>
      <c r="AE50" s="921"/>
      <c r="AF50" s="847"/>
      <c r="AG50" s="848"/>
      <c r="AH50" s="848"/>
      <c r="AI50" s="848"/>
      <c r="AJ50" s="849"/>
      <c r="AK50" s="922"/>
      <c r="AL50" s="920"/>
      <c r="AM50" s="920"/>
      <c r="AN50" s="920"/>
      <c r="AO50" s="920"/>
      <c r="AP50" s="920"/>
      <c r="AQ50" s="920"/>
      <c r="AR50" s="920"/>
      <c r="AS50" s="920"/>
      <c r="AT50" s="920"/>
      <c r="AU50" s="920"/>
      <c r="AV50" s="920"/>
      <c r="AW50" s="920"/>
      <c r="AX50" s="920"/>
      <c r="AY50" s="920"/>
      <c r="AZ50" s="923"/>
      <c r="BA50" s="923"/>
      <c r="BB50" s="923"/>
      <c r="BC50" s="923"/>
      <c r="BD50" s="923"/>
      <c r="BE50" s="914"/>
      <c r="BF50" s="914"/>
      <c r="BG50" s="914"/>
      <c r="BH50" s="914"/>
      <c r="BI50" s="915"/>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x14ac:dyDescent="0.15">
      <c r="A51" s="263">
        <v>24</v>
      </c>
      <c r="B51" s="841"/>
      <c r="C51" s="842"/>
      <c r="D51" s="842"/>
      <c r="E51" s="842"/>
      <c r="F51" s="842"/>
      <c r="G51" s="842"/>
      <c r="H51" s="842"/>
      <c r="I51" s="842"/>
      <c r="J51" s="842"/>
      <c r="K51" s="842"/>
      <c r="L51" s="842"/>
      <c r="M51" s="842"/>
      <c r="N51" s="842"/>
      <c r="O51" s="842"/>
      <c r="P51" s="843"/>
      <c r="Q51" s="919"/>
      <c r="R51" s="920"/>
      <c r="S51" s="920"/>
      <c r="T51" s="920"/>
      <c r="U51" s="920"/>
      <c r="V51" s="920"/>
      <c r="W51" s="920"/>
      <c r="X51" s="920"/>
      <c r="Y51" s="920"/>
      <c r="Z51" s="920"/>
      <c r="AA51" s="920"/>
      <c r="AB51" s="920"/>
      <c r="AC51" s="920"/>
      <c r="AD51" s="920"/>
      <c r="AE51" s="921"/>
      <c r="AF51" s="847"/>
      <c r="AG51" s="848"/>
      <c r="AH51" s="848"/>
      <c r="AI51" s="848"/>
      <c r="AJ51" s="849"/>
      <c r="AK51" s="922"/>
      <c r="AL51" s="920"/>
      <c r="AM51" s="920"/>
      <c r="AN51" s="920"/>
      <c r="AO51" s="920"/>
      <c r="AP51" s="920"/>
      <c r="AQ51" s="920"/>
      <c r="AR51" s="920"/>
      <c r="AS51" s="920"/>
      <c r="AT51" s="920"/>
      <c r="AU51" s="920"/>
      <c r="AV51" s="920"/>
      <c r="AW51" s="920"/>
      <c r="AX51" s="920"/>
      <c r="AY51" s="920"/>
      <c r="AZ51" s="923"/>
      <c r="BA51" s="923"/>
      <c r="BB51" s="923"/>
      <c r="BC51" s="923"/>
      <c r="BD51" s="923"/>
      <c r="BE51" s="914"/>
      <c r="BF51" s="914"/>
      <c r="BG51" s="914"/>
      <c r="BH51" s="914"/>
      <c r="BI51" s="915"/>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x14ac:dyDescent="0.15">
      <c r="A52" s="263">
        <v>25</v>
      </c>
      <c r="B52" s="841"/>
      <c r="C52" s="842"/>
      <c r="D52" s="842"/>
      <c r="E52" s="842"/>
      <c r="F52" s="842"/>
      <c r="G52" s="842"/>
      <c r="H52" s="842"/>
      <c r="I52" s="842"/>
      <c r="J52" s="842"/>
      <c r="K52" s="842"/>
      <c r="L52" s="842"/>
      <c r="M52" s="842"/>
      <c r="N52" s="842"/>
      <c r="O52" s="842"/>
      <c r="P52" s="843"/>
      <c r="Q52" s="919"/>
      <c r="R52" s="920"/>
      <c r="S52" s="920"/>
      <c r="T52" s="920"/>
      <c r="U52" s="920"/>
      <c r="V52" s="920"/>
      <c r="W52" s="920"/>
      <c r="X52" s="920"/>
      <c r="Y52" s="920"/>
      <c r="Z52" s="920"/>
      <c r="AA52" s="920"/>
      <c r="AB52" s="920"/>
      <c r="AC52" s="920"/>
      <c r="AD52" s="920"/>
      <c r="AE52" s="921"/>
      <c r="AF52" s="847"/>
      <c r="AG52" s="848"/>
      <c r="AH52" s="848"/>
      <c r="AI52" s="848"/>
      <c r="AJ52" s="849"/>
      <c r="AK52" s="922"/>
      <c r="AL52" s="920"/>
      <c r="AM52" s="920"/>
      <c r="AN52" s="920"/>
      <c r="AO52" s="920"/>
      <c r="AP52" s="920"/>
      <c r="AQ52" s="920"/>
      <c r="AR52" s="920"/>
      <c r="AS52" s="920"/>
      <c r="AT52" s="920"/>
      <c r="AU52" s="920"/>
      <c r="AV52" s="920"/>
      <c r="AW52" s="920"/>
      <c r="AX52" s="920"/>
      <c r="AY52" s="920"/>
      <c r="AZ52" s="923"/>
      <c r="BA52" s="923"/>
      <c r="BB52" s="923"/>
      <c r="BC52" s="923"/>
      <c r="BD52" s="923"/>
      <c r="BE52" s="914"/>
      <c r="BF52" s="914"/>
      <c r="BG52" s="914"/>
      <c r="BH52" s="914"/>
      <c r="BI52" s="915"/>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x14ac:dyDescent="0.15">
      <c r="A53" s="263">
        <v>26</v>
      </c>
      <c r="B53" s="841"/>
      <c r="C53" s="842"/>
      <c r="D53" s="842"/>
      <c r="E53" s="842"/>
      <c r="F53" s="842"/>
      <c r="G53" s="842"/>
      <c r="H53" s="842"/>
      <c r="I53" s="842"/>
      <c r="J53" s="842"/>
      <c r="K53" s="842"/>
      <c r="L53" s="842"/>
      <c r="M53" s="842"/>
      <c r="N53" s="842"/>
      <c r="O53" s="842"/>
      <c r="P53" s="843"/>
      <c r="Q53" s="919"/>
      <c r="R53" s="920"/>
      <c r="S53" s="920"/>
      <c r="T53" s="920"/>
      <c r="U53" s="920"/>
      <c r="V53" s="920"/>
      <c r="W53" s="920"/>
      <c r="X53" s="920"/>
      <c r="Y53" s="920"/>
      <c r="Z53" s="920"/>
      <c r="AA53" s="920"/>
      <c r="AB53" s="920"/>
      <c r="AC53" s="920"/>
      <c r="AD53" s="920"/>
      <c r="AE53" s="921"/>
      <c r="AF53" s="847"/>
      <c r="AG53" s="848"/>
      <c r="AH53" s="848"/>
      <c r="AI53" s="848"/>
      <c r="AJ53" s="849"/>
      <c r="AK53" s="922"/>
      <c r="AL53" s="920"/>
      <c r="AM53" s="920"/>
      <c r="AN53" s="920"/>
      <c r="AO53" s="920"/>
      <c r="AP53" s="920"/>
      <c r="AQ53" s="920"/>
      <c r="AR53" s="920"/>
      <c r="AS53" s="920"/>
      <c r="AT53" s="920"/>
      <c r="AU53" s="920"/>
      <c r="AV53" s="920"/>
      <c r="AW53" s="920"/>
      <c r="AX53" s="920"/>
      <c r="AY53" s="920"/>
      <c r="AZ53" s="923"/>
      <c r="BA53" s="923"/>
      <c r="BB53" s="923"/>
      <c r="BC53" s="923"/>
      <c r="BD53" s="923"/>
      <c r="BE53" s="914"/>
      <c r="BF53" s="914"/>
      <c r="BG53" s="914"/>
      <c r="BH53" s="914"/>
      <c r="BI53" s="915"/>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x14ac:dyDescent="0.15">
      <c r="A54" s="263">
        <v>27</v>
      </c>
      <c r="B54" s="841"/>
      <c r="C54" s="842"/>
      <c r="D54" s="842"/>
      <c r="E54" s="842"/>
      <c r="F54" s="842"/>
      <c r="G54" s="842"/>
      <c r="H54" s="842"/>
      <c r="I54" s="842"/>
      <c r="J54" s="842"/>
      <c r="K54" s="842"/>
      <c r="L54" s="842"/>
      <c r="M54" s="842"/>
      <c r="N54" s="842"/>
      <c r="O54" s="842"/>
      <c r="P54" s="843"/>
      <c r="Q54" s="919"/>
      <c r="R54" s="920"/>
      <c r="S54" s="920"/>
      <c r="T54" s="920"/>
      <c r="U54" s="920"/>
      <c r="V54" s="920"/>
      <c r="W54" s="920"/>
      <c r="X54" s="920"/>
      <c r="Y54" s="920"/>
      <c r="Z54" s="920"/>
      <c r="AA54" s="920"/>
      <c r="AB54" s="920"/>
      <c r="AC54" s="920"/>
      <c r="AD54" s="920"/>
      <c r="AE54" s="921"/>
      <c r="AF54" s="847"/>
      <c r="AG54" s="848"/>
      <c r="AH54" s="848"/>
      <c r="AI54" s="848"/>
      <c r="AJ54" s="849"/>
      <c r="AK54" s="922"/>
      <c r="AL54" s="920"/>
      <c r="AM54" s="920"/>
      <c r="AN54" s="920"/>
      <c r="AO54" s="920"/>
      <c r="AP54" s="920"/>
      <c r="AQ54" s="920"/>
      <c r="AR54" s="920"/>
      <c r="AS54" s="920"/>
      <c r="AT54" s="920"/>
      <c r="AU54" s="920"/>
      <c r="AV54" s="920"/>
      <c r="AW54" s="920"/>
      <c r="AX54" s="920"/>
      <c r="AY54" s="920"/>
      <c r="AZ54" s="923"/>
      <c r="BA54" s="923"/>
      <c r="BB54" s="923"/>
      <c r="BC54" s="923"/>
      <c r="BD54" s="923"/>
      <c r="BE54" s="914"/>
      <c r="BF54" s="914"/>
      <c r="BG54" s="914"/>
      <c r="BH54" s="914"/>
      <c r="BI54" s="915"/>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x14ac:dyDescent="0.15">
      <c r="A55" s="263">
        <v>28</v>
      </c>
      <c r="B55" s="841"/>
      <c r="C55" s="842"/>
      <c r="D55" s="842"/>
      <c r="E55" s="842"/>
      <c r="F55" s="842"/>
      <c r="G55" s="842"/>
      <c r="H55" s="842"/>
      <c r="I55" s="842"/>
      <c r="J55" s="842"/>
      <c r="K55" s="842"/>
      <c r="L55" s="842"/>
      <c r="M55" s="842"/>
      <c r="N55" s="842"/>
      <c r="O55" s="842"/>
      <c r="P55" s="843"/>
      <c r="Q55" s="919"/>
      <c r="R55" s="920"/>
      <c r="S55" s="920"/>
      <c r="T55" s="920"/>
      <c r="U55" s="920"/>
      <c r="V55" s="920"/>
      <c r="W55" s="920"/>
      <c r="X55" s="920"/>
      <c r="Y55" s="920"/>
      <c r="Z55" s="920"/>
      <c r="AA55" s="920"/>
      <c r="AB55" s="920"/>
      <c r="AC55" s="920"/>
      <c r="AD55" s="920"/>
      <c r="AE55" s="921"/>
      <c r="AF55" s="847"/>
      <c r="AG55" s="848"/>
      <c r="AH55" s="848"/>
      <c r="AI55" s="848"/>
      <c r="AJ55" s="849"/>
      <c r="AK55" s="922"/>
      <c r="AL55" s="920"/>
      <c r="AM55" s="920"/>
      <c r="AN55" s="920"/>
      <c r="AO55" s="920"/>
      <c r="AP55" s="920"/>
      <c r="AQ55" s="920"/>
      <c r="AR55" s="920"/>
      <c r="AS55" s="920"/>
      <c r="AT55" s="920"/>
      <c r="AU55" s="920"/>
      <c r="AV55" s="920"/>
      <c r="AW55" s="920"/>
      <c r="AX55" s="920"/>
      <c r="AY55" s="920"/>
      <c r="AZ55" s="923"/>
      <c r="BA55" s="923"/>
      <c r="BB55" s="923"/>
      <c r="BC55" s="923"/>
      <c r="BD55" s="923"/>
      <c r="BE55" s="914"/>
      <c r="BF55" s="914"/>
      <c r="BG55" s="914"/>
      <c r="BH55" s="914"/>
      <c r="BI55" s="915"/>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x14ac:dyDescent="0.15">
      <c r="A56" s="263">
        <v>29</v>
      </c>
      <c r="B56" s="841"/>
      <c r="C56" s="842"/>
      <c r="D56" s="842"/>
      <c r="E56" s="842"/>
      <c r="F56" s="842"/>
      <c r="G56" s="842"/>
      <c r="H56" s="842"/>
      <c r="I56" s="842"/>
      <c r="J56" s="842"/>
      <c r="K56" s="842"/>
      <c r="L56" s="842"/>
      <c r="M56" s="842"/>
      <c r="N56" s="842"/>
      <c r="O56" s="842"/>
      <c r="P56" s="843"/>
      <c r="Q56" s="919"/>
      <c r="R56" s="920"/>
      <c r="S56" s="920"/>
      <c r="T56" s="920"/>
      <c r="U56" s="920"/>
      <c r="V56" s="920"/>
      <c r="W56" s="920"/>
      <c r="X56" s="920"/>
      <c r="Y56" s="920"/>
      <c r="Z56" s="920"/>
      <c r="AA56" s="920"/>
      <c r="AB56" s="920"/>
      <c r="AC56" s="920"/>
      <c r="AD56" s="920"/>
      <c r="AE56" s="921"/>
      <c r="AF56" s="847"/>
      <c r="AG56" s="848"/>
      <c r="AH56" s="848"/>
      <c r="AI56" s="848"/>
      <c r="AJ56" s="849"/>
      <c r="AK56" s="922"/>
      <c r="AL56" s="920"/>
      <c r="AM56" s="920"/>
      <c r="AN56" s="920"/>
      <c r="AO56" s="920"/>
      <c r="AP56" s="920"/>
      <c r="AQ56" s="920"/>
      <c r="AR56" s="920"/>
      <c r="AS56" s="920"/>
      <c r="AT56" s="920"/>
      <c r="AU56" s="920"/>
      <c r="AV56" s="920"/>
      <c r="AW56" s="920"/>
      <c r="AX56" s="920"/>
      <c r="AY56" s="920"/>
      <c r="AZ56" s="923"/>
      <c r="BA56" s="923"/>
      <c r="BB56" s="923"/>
      <c r="BC56" s="923"/>
      <c r="BD56" s="923"/>
      <c r="BE56" s="914"/>
      <c r="BF56" s="914"/>
      <c r="BG56" s="914"/>
      <c r="BH56" s="914"/>
      <c r="BI56" s="915"/>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x14ac:dyDescent="0.15">
      <c r="A57" s="263">
        <v>30</v>
      </c>
      <c r="B57" s="841"/>
      <c r="C57" s="842"/>
      <c r="D57" s="842"/>
      <c r="E57" s="842"/>
      <c r="F57" s="842"/>
      <c r="G57" s="842"/>
      <c r="H57" s="842"/>
      <c r="I57" s="842"/>
      <c r="J57" s="842"/>
      <c r="K57" s="842"/>
      <c r="L57" s="842"/>
      <c r="M57" s="842"/>
      <c r="N57" s="842"/>
      <c r="O57" s="842"/>
      <c r="P57" s="843"/>
      <c r="Q57" s="919"/>
      <c r="R57" s="920"/>
      <c r="S57" s="920"/>
      <c r="T57" s="920"/>
      <c r="U57" s="920"/>
      <c r="V57" s="920"/>
      <c r="W57" s="920"/>
      <c r="X57" s="920"/>
      <c r="Y57" s="920"/>
      <c r="Z57" s="920"/>
      <c r="AA57" s="920"/>
      <c r="AB57" s="920"/>
      <c r="AC57" s="920"/>
      <c r="AD57" s="920"/>
      <c r="AE57" s="921"/>
      <c r="AF57" s="847"/>
      <c r="AG57" s="848"/>
      <c r="AH57" s="848"/>
      <c r="AI57" s="848"/>
      <c r="AJ57" s="849"/>
      <c r="AK57" s="922"/>
      <c r="AL57" s="920"/>
      <c r="AM57" s="920"/>
      <c r="AN57" s="920"/>
      <c r="AO57" s="920"/>
      <c r="AP57" s="920"/>
      <c r="AQ57" s="920"/>
      <c r="AR57" s="920"/>
      <c r="AS57" s="920"/>
      <c r="AT57" s="920"/>
      <c r="AU57" s="920"/>
      <c r="AV57" s="920"/>
      <c r="AW57" s="920"/>
      <c r="AX57" s="920"/>
      <c r="AY57" s="920"/>
      <c r="AZ57" s="923"/>
      <c r="BA57" s="923"/>
      <c r="BB57" s="923"/>
      <c r="BC57" s="923"/>
      <c r="BD57" s="923"/>
      <c r="BE57" s="914"/>
      <c r="BF57" s="914"/>
      <c r="BG57" s="914"/>
      <c r="BH57" s="914"/>
      <c r="BI57" s="915"/>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x14ac:dyDescent="0.15">
      <c r="A58" s="263">
        <v>31</v>
      </c>
      <c r="B58" s="841"/>
      <c r="C58" s="842"/>
      <c r="D58" s="842"/>
      <c r="E58" s="842"/>
      <c r="F58" s="842"/>
      <c r="G58" s="842"/>
      <c r="H58" s="842"/>
      <c r="I58" s="842"/>
      <c r="J58" s="842"/>
      <c r="K58" s="842"/>
      <c r="L58" s="842"/>
      <c r="M58" s="842"/>
      <c r="N58" s="842"/>
      <c r="O58" s="842"/>
      <c r="P58" s="843"/>
      <c r="Q58" s="919"/>
      <c r="R58" s="920"/>
      <c r="S58" s="920"/>
      <c r="T58" s="920"/>
      <c r="U58" s="920"/>
      <c r="V58" s="920"/>
      <c r="W58" s="920"/>
      <c r="X58" s="920"/>
      <c r="Y58" s="920"/>
      <c r="Z58" s="920"/>
      <c r="AA58" s="920"/>
      <c r="AB58" s="920"/>
      <c r="AC58" s="920"/>
      <c r="AD58" s="920"/>
      <c r="AE58" s="921"/>
      <c r="AF58" s="847"/>
      <c r="AG58" s="848"/>
      <c r="AH58" s="848"/>
      <c r="AI58" s="848"/>
      <c r="AJ58" s="849"/>
      <c r="AK58" s="922"/>
      <c r="AL58" s="920"/>
      <c r="AM58" s="920"/>
      <c r="AN58" s="920"/>
      <c r="AO58" s="920"/>
      <c r="AP58" s="920"/>
      <c r="AQ58" s="920"/>
      <c r="AR58" s="920"/>
      <c r="AS58" s="920"/>
      <c r="AT58" s="920"/>
      <c r="AU58" s="920"/>
      <c r="AV58" s="920"/>
      <c r="AW58" s="920"/>
      <c r="AX58" s="920"/>
      <c r="AY58" s="920"/>
      <c r="AZ58" s="923"/>
      <c r="BA58" s="923"/>
      <c r="BB58" s="923"/>
      <c r="BC58" s="923"/>
      <c r="BD58" s="923"/>
      <c r="BE58" s="914"/>
      <c r="BF58" s="914"/>
      <c r="BG58" s="914"/>
      <c r="BH58" s="914"/>
      <c r="BI58" s="915"/>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x14ac:dyDescent="0.15">
      <c r="A59" s="263">
        <v>32</v>
      </c>
      <c r="B59" s="841"/>
      <c r="C59" s="842"/>
      <c r="D59" s="842"/>
      <c r="E59" s="842"/>
      <c r="F59" s="842"/>
      <c r="G59" s="842"/>
      <c r="H59" s="842"/>
      <c r="I59" s="842"/>
      <c r="J59" s="842"/>
      <c r="K59" s="842"/>
      <c r="L59" s="842"/>
      <c r="M59" s="842"/>
      <c r="N59" s="842"/>
      <c r="O59" s="842"/>
      <c r="P59" s="843"/>
      <c r="Q59" s="919"/>
      <c r="R59" s="920"/>
      <c r="S59" s="920"/>
      <c r="T59" s="920"/>
      <c r="U59" s="920"/>
      <c r="V59" s="920"/>
      <c r="W59" s="920"/>
      <c r="X59" s="920"/>
      <c r="Y59" s="920"/>
      <c r="Z59" s="920"/>
      <c r="AA59" s="920"/>
      <c r="AB59" s="920"/>
      <c r="AC59" s="920"/>
      <c r="AD59" s="920"/>
      <c r="AE59" s="921"/>
      <c r="AF59" s="847"/>
      <c r="AG59" s="848"/>
      <c r="AH59" s="848"/>
      <c r="AI59" s="848"/>
      <c r="AJ59" s="849"/>
      <c r="AK59" s="922"/>
      <c r="AL59" s="920"/>
      <c r="AM59" s="920"/>
      <c r="AN59" s="920"/>
      <c r="AO59" s="920"/>
      <c r="AP59" s="920"/>
      <c r="AQ59" s="920"/>
      <c r="AR59" s="920"/>
      <c r="AS59" s="920"/>
      <c r="AT59" s="920"/>
      <c r="AU59" s="920"/>
      <c r="AV59" s="920"/>
      <c r="AW59" s="920"/>
      <c r="AX59" s="920"/>
      <c r="AY59" s="920"/>
      <c r="AZ59" s="923"/>
      <c r="BA59" s="923"/>
      <c r="BB59" s="923"/>
      <c r="BC59" s="923"/>
      <c r="BD59" s="923"/>
      <c r="BE59" s="914"/>
      <c r="BF59" s="914"/>
      <c r="BG59" s="914"/>
      <c r="BH59" s="914"/>
      <c r="BI59" s="915"/>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x14ac:dyDescent="0.15">
      <c r="A60" s="263">
        <v>33</v>
      </c>
      <c r="B60" s="841"/>
      <c r="C60" s="842"/>
      <c r="D60" s="842"/>
      <c r="E60" s="842"/>
      <c r="F60" s="842"/>
      <c r="G60" s="842"/>
      <c r="H60" s="842"/>
      <c r="I60" s="842"/>
      <c r="J60" s="842"/>
      <c r="K60" s="842"/>
      <c r="L60" s="842"/>
      <c r="M60" s="842"/>
      <c r="N60" s="842"/>
      <c r="O60" s="842"/>
      <c r="P60" s="843"/>
      <c r="Q60" s="919"/>
      <c r="R60" s="920"/>
      <c r="S60" s="920"/>
      <c r="T60" s="920"/>
      <c r="U60" s="920"/>
      <c r="V60" s="920"/>
      <c r="W60" s="920"/>
      <c r="X60" s="920"/>
      <c r="Y60" s="920"/>
      <c r="Z60" s="920"/>
      <c r="AA60" s="920"/>
      <c r="AB60" s="920"/>
      <c r="AC60" s="920"/>
      <c r="AD60" s="920"/>
      <c r="AE60" s="921"/>
      <c r="AF60" s="847"/>
      <c r="AG60" s="848"/>
      <c r="AH60" s="848"/>
      <c r="AI60" s="848"/>
      <c r="AJ60" s="849"/>
      <c r="AK60" s="922"/>
      <c r="AL60" s="920"/>
      <c r="AM60" s="920"/>
      <c r="AN60" s="920"/>
      <c r="AO60" s="920"/>
      <c r="AP60" s="920"/>
      <c r="AQ60" s="920"/>
      <c r="AR60" s="920"/>
      <c r="AS60" s="920"/>
      <c r="AT60" s="920"/>
      <c r="AU60" s="920"/>
      <c r="AV60" s="920"/>
      <c r="AW60" s="920"/>
      <c r="AX60" s="920"/>
      <c r="AY60" s="920"/>
      <c r="AZ60" s="923"/>
      <c r="BA60" s="923"/>
      <c r="BB60" s="923"/>
      <c r="BC60" s="923"/>
      <c r="BD60" s="923"/>
      <c r="BE60" s="914"/>
      <c r="BF60" s="914"/>
      <c r="BG60" s="914"/>
      <c r="BH60" s="914"/>
      <c r="BI60" s="915"/>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x14ac:dyDescent="0.2">
      <c r="A61" s="263">
        <v>34</v>
      </c>
      <c r="B61" s="841"/>
      <c r="C61" s="842"/>
      <c r="D61" s="842"/>
      <c r="E61" s="842"/>
      <c r="F61" s="842"/>
      <c r="G61" s="842"/>
      <c r="H61" s="842"/>
      <c r="I61" s="842"/>
      <c r="J61" s="842"/>
      <c r="K61" s="842"/>
      <c r="L61" s="842"/>
      <c r="M61" s="842"/>
      <c r="N61" s="842"/>
      <c r="O61" s="842"/>
      <c r="P61" s="843"/>
      <c r="Q61" s="919"/>
      <c r="R61" s="920"/>
      <c r="S61" s="920"/>
      <c r="T61" s="920"/>
      <c r="U61" s="920"/>
      <c r="V61" s="920"/>
      <c r="W61" s="920"/>
      <c r="X61" s="920"/>
      <c r="Y61" s="920"/>
      <c r="Z61" s="920"/>
      <c r="AA61" s="920"/>
      <c r="AB61" s="920"/>
      <c r="AC61" s="920"/>
      <c r="AD61" s="920"/>
      <c r="AE61" s="921"/>
      <c r="AF61" s="847"/>
      <c r="AG61" s="848"/>
      <c r="AH61" s="848"/>
      <c r="AI61" s="848"/>
      <c r="AJ61" s="849"/>
      <c r="AK61" s="922"/>
      <c r="AL61" s="920"/>
      <c r="AM61" s="920"/>
      <c r="AN61" s="920"/>
      <c r="AO61" s="920"/>
      <c r="AP61" s="920"/>
      <c r="AQ61" s="920"/>
      <c r="AR61" s="920"/>
      <c r="AS61" s="920"/>
      <c r="AT61" s="920"/>
      <c r="AU61" s="920"/>
      <c r="AV61" s="920"/>
      <c r="AW61" s="920"/>
      <c r="AX61" s="920"/>
      <c r="AY61" s="920"/>
      <c r="AZ61" s="923"/>
      <c r="BA61" s="923"/>
      <c r="BB61" s="923"/>
      <c r="BC61" s="923"/>
      <c r="BD61" s="923"/>
      <c r="BE61" s="914"/>
      <c r="BF61" s="914"/>
      <c r="BG61" s="914"/>
      <c r="BH61" s="914"/>
      <c r="BI61" s="915"/>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x14ac:dyDescent="0.15">
      <c r="A62" s="263">
        <v>35</v>
      </c>
      <c r="B62" s="841"/>
      <c r="C62" s="842"/>
      <c r="D62" s="842"/>
      <c r="E62" s="842"/>
      <c r="F62" s="842"/>
      <c r="G62" s="842"/>
      <c r="H62" s="842"/>
      <c r="I62" s="842"/>
      <c r="J62" s="842"/>
      <c r="K62" s="842"/>
      <c r="L62" s="842"/>
      <c r="M62" s="842"/>
      <c r="N62" s="842"/>
      <c r="O62" s="842"/>
      <c r="P62" s="843"/>
      <c r="Q62" s="919"/>
      <c r="R62" s="920"/>
      <c r="S62" s="920"/>
      <c r="T62" s="920"/>
      <c r="U62" s="920"/>
      <c r="V62" s="920"/>
      <c r="W62" s="920"/>
      <c r="X62" s="920"/>
      <c r="Y62" s="920"/>
      <c r="Z62" s="920"/>
      <c r="AA62" s="920"/>
      <c r="AB62" s="920"/>
      <c r="AC62" s="920"/>
      <c r="AD62" s="920"/>
      <c r="AE62" s="921"/>
      <c r="AF62" s="847"/>
      <c r="AG62" s="848"/>
      <c r="AH62" s="848"/>
      <c r="AI62" s="848"/>
      <c r="AJ62" s="849"/>
      <c r="AK62" s="922"/>
      <c r="AL62" s="920"/>
      <c r="AM62" s="920"/>
      <c r="AN62" s="920"/>
      <c r="AO62" s="920"/>
      <c r="AP62" s="920"/>
      <c r="AQ62" s="920"/>
      <c r="AR62" s="920"/>
      <c r="AS62" s="920"/>
      <c r="AT62" s="920"/>
      <c r="AU62" s="920"/>
      <c r="AV62" s="920"/>
      <c r="AW62" s="920"/>
      <c r="AX62" s="920"/>
      <c r="AY62" s="920"/>
      <c r="AZ62" s="923"/>
      <c r="BA62" s="923"/>
      <c r="BB62" s="923"/>
      <c r="BC62" s="923"/>
      <c r="BD62" s="923"/>
      <c r="BE62" s="914"/>
      <c r="BF62" s="914"/>
      <c r="BG62" s="914"/>
      <c r="BH62" s="914"/>
      <c r="BI62" s="915"/>
      <c r="BJ62" s="931" t="s">
        <v>411</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x14ac:dyDescent="0.2">
      <c r="A63" s="266" t="s">
        <v>388</v>
      </c>
      <c r="B63" s="876" t="s">
        <v>412</v>
      </c>
      <c r="C63" s="877"/>
      <c r="D63" s="877"/>
      <c r="E63" s="877"/>
      <c r="F63" s="877"/>
      <c r="G63" s="877"/>
      <c r="H63" s="877"/>
      <c r="I63" s="877"/>
      <c r="J63" s="877"/>
      <c r="K63" s="877"/>
      <c r="L63" s="877"/>
      <c r="M63" s="877"/>
      <c r="N63" s="877"/>
      <c r="O63" s="877"/>
      <c r="P63" s="878"/>
      <c r="Q63" s="924"/>
      <c r="R63" s="925"/>
      <c r="S63" s="925"/>
      <c r="T63" s="925"/>
      <c r="U63" s="925"/>
      <c r="V63" s="925"/>
      <c r="W63" s="925"/>
      <c r="X63" s="925"/>
      <c r="Y63" s="925"/>
      <c r="Z63" s="925"/>
      <c r="AA63" s="925"/>
      <c r="AB63" s="925"/>
      <c r="AC63" s="925"/>
      <c r="AD63" s="925"/>
      <c r="AE63" s="926"/>
      <c r="AF63" s="927">
        <v>2292</v>
      </c>
      <c r="AG63" s="928"/>
      <c r="AH63" s="928"/>
      <c r="AI63" s="928"/>
      <c r="AJ63" s="929"/>
      <c r="AK63" s="930"/>
      <c r="AL63" s="925"/>
      <c r="AM63" s="925"/>
      <c r="AN63" s="925"/>
      <c r="AO63" s="925"/>
      <c r="AP63" s="928">
        <v>14156</v>
      </c>
      <c r="AQ63" s="928"/>
      <c r="AR63" s="928"/>
      <c r="AS63" s="928"/>
      <c r="AT63" s="928"/>
      <c r="AU63" s="928">
        <v>12338</v>
      </c>
      <c r="AV63" s="928"/>
      <c r="AW63" s="928"/>
      <c r="AX63" s="928"/>
      <c r="AY63" s="928"/>
      <c r="AZ63" s="932"/>
      <c r="BA63" s="932"/>
      <c r="BB63" s="932"/>
      <c r="BC63" s="932"/>
      <c r="BD63" s="932"/>
      <c r="BE63" s="933"/>
      <c r="BF63" s="933"/>
      <c r="BG63" s="933"/>
      <c r="BH63" s="933"/>
      <c r="BI63" s="934"/>
      <c r="BJ63" s="935" t="s">
        <v>413</v>
      </c>
      <c r="BK63" s="936"/>
      <c r="BL63" s="936"/>
      <c r="BM63" s="936"/>
      <c r="BN63" s="937"/>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x14ac:dyDescent="0.2">
      <c r="A65" s="254" t="s">
        <v>414</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x14ac:dyDescent="0.15">
      <c r="A66" s="826" t="s">
        <v>415</v>
      </c>
      <c r="B66" s="827"/>
      <c r="C66" s="827"/>
      <c r="D66" s="827"/>
      <c r="E66" s="827"/>
      <c r="F66" s="827"/>
      <c r="G66" s="827"/>
      <c r="H66" s="827"/>
      <c r="I66" s="827"/>
      <c r="J66" s="827"/>
      <c r="K66" s="827"/>
      <c r="L66" s="827"/>
      <c r="M66" s="827"/>
      <c r="N66" s="827"/>
      <c r="O66" s="827"/>
      <c r="P66" s="828"/>
      <c r="Q66" s="803" t="s">
        <v>416</v>
      </c>
      <c r="R66" s="804"/>
      <c r="S66" s="804"/>
      <c r="T66" s="804"/>
      <c r="U66" s="805"/>
      <c r="V66" s="803" t="s">
        <v>417</v>
      </c>
      <c r="W66" s="804"/>
      <c r="X66" s="804"/>
      <c r="Y66" s="804"/>
      <c r="Z66" s="805"/>
      <c r="AA66" s="803" t="s">
        <v>418</v>
      </c>
      <c r="AB66" s="804"/>
      <c r="AC66" s="804"/>
      <c r="AD66" s="804"/>
      <c r="AE66" s="805"/>
      <c r="AF66" s="938" t="s">
        <v>419</v>
      </c>
      <c r="AG66" s="899"/>
      <c r="AH66" s="899"/>
      <c r="AI66" s="899"/>
      <c r="AJ66" s="939"/>
      <c r="AK66" s="803" t="s">
        <v>420</v>
      </c>
      <c r="AL66" s="827"/>
      <c r="AM66" s="827"/>
      <c r="AN66" s="827"/>
      <c r="AO66" s="828"/>
      <c r="AP66" s="803" t="s">
        <v>421</v>
      </c>
      <c r="AQ66" s="804"/>
      <c r="AR66" s="804"/>
      <c r="AS66" s="804"/>
      <c r="AT66" s="805"/>
      <c r="AU66" s="803" t="s">
        <v>422</v>
      </c>
      <c r="AV66" s="804"/>
      <c r="AW66" s="804"/>
      <c r="AX66" s="804"/>
      <c r="AY66" s="805"/>
      <c r="AZ66" s="803" t="s">
        <v>374</v>
      </c>
      <c r="BA66" s="804"/>
      <c r="BB66" s="804"/>
      <c r="BC66" s="804"/>
      <c r="BD66" s="815"/>
      <c r="BE66" s="267"/>
      <c r="BF66" s="267"/>
      <c r="BG66" s="267"/>
      <c r="BH66" s="267"/>
      <c r="BI66" s="267"/>
      <c r="BJ66" s="267"/>
      <c r="BK66" s="267"/>
      <c r="BL66" s="267"/>
      <c r="BM66" s="267"/>
      <c r="BN66" s="267"/>
      <c r="BO66" s="267"/>
      <c r="BP66" s="267"/>
      <c r="BQ66" s="264">
        <v>60</v>
      </c>
      <c r="BR66" s="269"/>
      <c r="BS66" s="949"/>
      <c r="BT66" s="950"/>
      <c r="BU66" s="950"/>
      <c r="BV66" s="950"/>
      <c r="BW66" s="950"/>
      <c r="BX66" s="950"/>
      <c r="BY66" s="950"/>
      <c r="BZ66" s="950"/>
      <c r="CA66" s="950"/>
      <c r="CB66" s="950"/>
      <c r="CC66" s="950"/>
      <c r="CD66" s="950"/>
      <c r="CE66" s="950"/>
      <c r="CF66" s="950"/>
      <c r="CG66" s="951"/>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43"/>
      <c r="DW66" s="944"/>
      <c r="DX66" s="944"/>
      <c r="DY66" s="944"/>
      <c r="DZ66" s="945"/>
      <c r="EA66" s="248"/>
    </row>
    <row r="67" spans="1:131" s="249" customFormat="1" ht="26.25" customHeight="1" thickBot="1" x14ac:dyDescent="0.2">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0"/>
      <c r="AG67" s="902"/>
      <c r="AH67" s="902"/>
      <c r="AI67" s="902"/>
      <c r="AJ67" s="941"/>
      <c r="AK67" s="942"/>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49"/>
      <c r="BT67" s="950"/>
      <c r="BU67" s="950"/>
      <c r="BV67" s="950"/>
      <c r="BW67" s="950"/>
      <c r="BX67" s="950"/>
      <c r="BY67" s="950"/>
      <c r="BZ67" s="950"/>
      <c r="CA67" s="950"/>
      <c r="CB67" s="950"/>
      <c r="CC67" s="950"/>
      <c r="CD67" s="950"/>
      <c r="CE67" s="950"/>
      <c r="CF67" s="950"/>
      <c r="CG67" s="951"/>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43"/>
      <c r="DW67" s="944"/>
      <c r="DX67" s="944"/>
      <c r="DY67" s="944"/>
      <c r="DZ67" s="945"/>
      <c r="EA67" s="248"/>
    </row>
    <row r="68" spans="1:131" s="249" customFormat="1" ht="26.25" customHeight="1" thickTop="1" x14ac:dyDescent="0.15">
      <c r="A68" s="260">
        <v>1</v>
      </c>
      <c r="B68" s="955" t="s">
        <v>591</v>
      </c>
      <c r="C68" s="956"/>
      <c r="D68" s="956"/>
      <c r="E68" s="956"/>
      <c r="F68" s="956"/>
      <c r="G68" s="956"/>
      <c r="H68" s="956"/>
      <c r="I68" s="956"/>
      <c r="J68" s="956"/>
      <c r="K68" s="956"/>
      <c r="L68" s="956"/>
      <c r="M68" s="956"/>
      <c r="N68" s="956"/>
      <c r="O68" s="956"/>
      <c r="P68" s="957"/>
      <c r="Q68" s="958">
        <v>1820</v>
      </c>
      <c r="R68" s="952"/>
      <c r="S68" s="952"/>
      <c r="T68" s="952"/>
      <c r="U68" s="952"/>
      <c r="V68" s="952">
        <v>1688</v>
      </c>
      <c r="W68" s="952"/>
      <c r="X68" s="952"/>
      <c r="Y68" s="952"/>
      <c r="Z68" s="952"/>
      <c r="AA68" s="952">
        <v>131</v>
      </c>
      <c r="AB68" s="952"/>
      <c r="AC68" s="952"/>
      <c r="AD68" s="952"/>
      <c r="AE68" s="952"/>
      <c r="AF68" s="952">
        <v>131</v>
      </c>
      <c r="AG68" s="952"/>
      <c r="AH68" s="952"/>
      <c r="AI68" s="952"/>
      <c r="AJ68" s="952"/>
      <c r="AK68" s="952" t="s">
        <v>520</v>
      </c>
      <c r="AL68" s="952"/>
      <c r="AM68" s="952"/>
      <c r="AN68" s="952"/>
      <c r="AO68" s="952"/>
      <c r="AP68" s="952">
        <v>1938</v>
      </c>
      <c r="AQ68" s="952"/>
      <c r="AR68" s="952"/>
      <c r="AS68" s="952"/>
      <c r="AT68" s="952"/>
      <c r="AU68" s="952">
        <v>634.46699999999998</v>
      </c>
      <c r="AV68" s="952"/>
      <c r="AW68" s="952"/>
      <c r="AX68" s="952"/>
      <c r="AY68" s="952"/>
      <c r="AZ68" s="953"/>
      <c r="BA68" s="953"/>
      <c r="BB68" s="953"/>
      <c r="BC68" s="953"/>
      <c r="BD68" s="954"/>
      <c r="BE68" s="267"/>
      <c r="BF68" s="267"/>
      <c r="BG68" s="267"/>
      <c r="BH68" s="267"/>
      <c r="BI68" s="267"/>
      <c r="BJ68" s="267"/>
      <c r="BK68" s="267"/>
      <c r="BL68" s="267"/>
      <c r="BM68" s="267"/>
      <c r="BN68" s="267"/>
      <c r="BO68" s="267"/>
      <c r="BP68" s="267"/>
      <c r="BQ68" s="264">
        <v>62</v>
      </c>
      <c r="BR68" s="269"/>
      <c r="BS68" s="949"/>
      <c r="BT68" s="950"/>
      <c r="BU68" s="950"/>
      <c r="BV68" s="950"/>
      <c r="BW68" s="950"/>
      <c r="BX68" s="950"/>
      <c r="BY68" s="950"/>
      <c r="BZ68" s="950"/>
      <c r="CA68" s="950"/>
      <c r="CB68" s="950"/>
      <c r="CC68" s="950"/>
      <c r="CD68" s="950"/>
      <c r="CE68" s="950"/>
      <c r="CF68" s="950"/>
      <c r="CG68" s="951"/>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43"/>
      <c r="DW68" s="944"/>
      <c r="DX68" s="944"/>
      <c r="DY68" s="944"/>
      <c r="DZ68" s="945"/>
      <c r="EA68" s="248"/>
    </row>
    <row r="69" spans="1:131" s="249" customFormat="1" ht="26.25" customHeight="1" x14ac:dyDescent="0.15">
      <c r="A69" s="263">
        <v>2</v>
      </c>
      <c r="B69" s="959" t="s">
        <v>592</v>
      </c>
      <c r="C69" s="960"/>
      <c r="D69" s="960"/>
      <c r="E69" s="960"/>
      <c r="F69" s="960"/>
      <c r="G69" s="960"/>
      <c r="H69" s="960"/>
      <c r="I69" s="960"/>
      <c r="J69" s="960"/>
      <c r="K69" s="960"/>
      <c r="L69" s="960"/>
      <c r="M69" s="960"/>
      <c r="N69" s="960"/>
      <c r="O69" s="960"/>
      <c r="P69" s="961"/>
      <c r="Q69" s="962">
        <v>73</v>
      </c>
      <c r="R69" s="917"/>
      <c r="S69" s="917"/>
      <c r="T69" s="917"/>
      <c r="U69" s="917"/>
      <c r="V69" s="917">
        <v>69</v>
      </c>
      <c r="W69" s="917"/>
      <c r="X69" s="917"/>
      <c r="Y69" s="917"/>
      <c r="Z69" s="917"/>
      <c r="AA69" s="917">
        <v>4</v>
      </c>
      <c r="AB69" s="917"/>
      <c r="AC69" s="917"/>
      <c r="AD69" s="917"/>
      <c r="AE69" s="917"/>
      <c r="AF69" s="917">
        <v>4</v>
      </c>
      <c r="AG69" s="917"/>
      <c r="AH69" s="917"/>
      <c r="AI69" s="917"/>
      <c r="AJ69" s="917"/>
      <c r="AK69" s="917" t="s">
        <v>520</v>
      </c>
      <c r="AL69" s="917"/>
      <c r="AM69" s="917"/>
      <c r="AN69" s="917"/>
      <c r="AO69" s="917"/>
      <c r="AP69" s="917" t="s">
        <v>520</v>
      </c>
      <c r="AQ69" s="917"/>
      <c r="AR69" s="917"/>
      <c r="AS69" s="917"/>
      <c r="AT69" s="917"/>
      <c r="AU69" s="917" t="s">
        <v>520</v>
      </c>
      <c r="AV69" s="917"/>
      <c r="AW69" s="917"/>
      <c r="AX69" s="917"/>
      <c r="AY69" s="917"/>
      <c r="AZ69" s="963"/>
      <c r="BA69" s="963"/>
      <c r="BB69" s="963"/>
      <c r="BC69" s="963"/>
      <c r="BD69" s="964"/>
      <c r="BE69" s="267"/>
      <c r="BF69" s="267"/>
      <c r="BG69" s="267"/>
      <c r="BH69" s="267"/>
      <c r="BI69" s="267"/>
      <c r="BJ69" s="267"/>
      <c r="BK69" s="267"/>
      <c r="BL69" s="267"/>
      <c r="BM69" s="267"/>
      <c r="BN69" s="267"/>
      <c r="BO69" s="267"/>
      <c r="BP69" s="267"/>
      <c r="BQ69" s="264">
        <v>63</v>
      </c>
      <c r="BR69" s="269"/>
      <c r="BS69" s="949"/>
      <c r="BT69" s="950"/>
      <c r="BU69" s="950"/>
      <c r="BV69" s="950"/>
      <c r="BW69" s="950"/>
      <c r="BX69" s="950"/>
      <c r="BY69" s="950"/>
      <c r="BZ69" s="950"/>
      <c r="CA69" s="950"/>
      <c r="CB69" s="950"/>
      <c r="CC69" s="950"/>
      <c r="CD69" s="950"/>
      <c r="CE69" s="950"/>
      <c r="CF69" s="950"/>
      <c r="CG69" s="951"/>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43"/>
      <c r="DW69" s="944"/>
      <c r="DX69" s="944"/>
      <c r="DY69" s="944"/>
      <c r="DZ69" s="945"/>
      <c r="EA69" s="248"/>
    </row>
    <row r="70" spans="1:131" s="249" customFormat="1" ht="26.25" customHeight="1" x14ac:dyDescent="0.15">
      <c r="A70" s="263">
        <v>3</v>
      </c>
      <c r="B70" s="959" t="s">
        <v>593</v>
      </c>
      <c r="C70" s="960"/>
      <c r="D70" s="960"/>
      <c r="E70" s="960"/>
      <c r="F70" s="960"/>
      <c r="G70" s="960"/>
      <c r="H70" s="960"/>
      <c r="I70" s="960"/>
      <c r="J70" s="960"/>
      <c r="K70" s="960"/>
      <c r="L70" s="960"/>
      <c r="M70" s="960"/>
      <c r="N70" s="960"/>
      <c r="O70" s="960"/>
      <c r="P70" s="961"/>
      <c r="Q70" s="962">
        <v>7622</v>
      </c>
      <c r="R70" s="917"/>
      <c r="S70" s="917"/>
      <c r="T70" s="917"/>
      <c r="U70" s="917"/>
      <c r="V70" s="917">
        <v>7593</v>
      </c>
      <c r="W70" s="917"/>
      <c r="X70" s="917"/>
      <c r="Y70" s="917"/>
      <c r="Z70" s="917"/>
      <c r="AA70" s="917">
        <v>29</v>
      </c>
      <c r="AB70" s="917"/>
      <c r="AC70" s="917"/>
      <c r="AD70" s="917"/>
      <c r="AE70" s="917"/>
      <c r="AF70" s="917">
        <v>29</v>
      </c>
      <c r="AG70" s="917"/>
      <c r="AH70" s="917"/>
      <c r="AI70" s="917"/>
      <c r="AJ70" s="917"/>
      <c r="AK70" s="917">
        <v>790</v>
      </c>
      <c r="AL70" s="917"/>
      <c r="AM70" s="917"/>
      <c r="AN70" s="917"/>
      <c r="AO70" s="917"/>
      <c r="AP70" s="917" t="s">
        <v>520</v>
      </c>
      <c r="AQ70" s="917"/>
      <c r="AR70" s="917"/>
      <c r="AS70" s="917"/>
      <c r="AT70" s="917"/>
      <c r="AU70" s="917" t="s">
        <v>520</v>
      </c>
      <c r="AV70" s="917"/>
      <c r="AW70" s="917"/>
      <c r="AX70" s="917"/>
      <c r="AY70" s="917"/>
      <c r="AZ70" s="963" t="s">
        <v>604</v>
      </c>
      <c r="BA70" s="963"/>
      <c r="BB70" s="963"/>
      <c r="BC70" s="963"/>
      <c r="BD70" s="964"/>
      <c r="BE70" s="267"/>
      <c r="BF70" s="267"/>
      <c r="BG70" s="267"/>
      <c r="BH70" s="267"/>
      <c r="BI70" s="267"/>
      <c r="BJ70" s="267"/>
      <c r="BK70" s="267"/>
      <c r="BL70" s="267"/>
      <c r="BM70" s="267"/>
      <c r="BN70" s="267"/>
      <c r="BO70" s="267"/>
      <c r="BP70" s="267"/>
      <c r="BQ70" s="264">
        <v>64</v>
      </c>
      <c r="BR70" s="269"/>
      <c r="BS70" s="949"/>
      <c r="BT70" s="950"/>
      <c r="BU70" s="950"/>
      <c r="BV70" s="950"/>
      <c r="BW70" s="950"/>
      <c r="BX70" s="950"/>
      <c r="BY70" s="950"/>
      <c r="BZ70" s="950"/>
      <c r="CA70" s="950"/>
      <c r="CB70" s="950"/>
      <c r="CC70" s="950"/>
      <c r="CD70" s="950"/>
      <c r="CE70" s="950"/>
      <c r="CF70" s="950"/>
      <c r="CG70" s="951"/>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43"/>
      <c r="DW70" s="944"/>
      <c r="DX70" s="944"/>
      <c r="DY70" s="944"/>
      <c r="DZ70" s="945"/>
      <c r="EA70" s="248"/>
    </row>
    <row r="71" spans="1:131" s="249" customFormat="1" ht="26.25" customHeight="1" x14ac:dyDescent="0.15">
      <c r="A71" s="263">
        <v>4</v>
      </c>
      <c r="B71" s="959" t="s">
        <v>594</v>
      </c>
      <c r="C71" s="960"/>
      <c r="D71" s="960"/>
      <c r="E71" s="960"/>
      <c r="F71" s="960"/>
      <c r="G71" s="960"/>
      <c r="H71" s="960"/>
      <c r="I71" s="960"/>
      <c r="J71" s="960"/>
      <c r="K71" s="960"/>
      <c r="L71" s="960"/>
      <c r="M71" s="960"/>
      <c r="N71" s="960"/>
      <c r="O71" s="960"/>
      <c r="P71" s="961"/>
      <c r="Q71" s="962">
        <v>107</v>
      </c>
      <c r="R71" s="917"/>
      <c r="S71" s="917"/>
      <c r="T71" s="917"/>
      <c r="U71" s="917"/>
      <c r="V71" s="917">
        <v>100</v>
      </c>
      <c r="W71" s="917"/>
      <c r="X71" s="917"/>
      <c r="Y71" s="917"/>
      <c r="Z71" s="917"/>
      <c r="AA71" s="917">
        <v>6</v>
      </c>
      <c r="AB71" s="917"/>
      <c r="AC71" s="917"/>
      <c r="AD71" s="917"/>
      <c r="AE71" s="917"/>
      <c r="AF71" s="917">
        <v>6</v>
      </c>
      <c r="AG71" s="917"/>
      <c r="AH71" s="917"/>
      <c r="AI71" s="917"/>
      <c r="AJ71" s="917"/>
      <c r="AK71" s="917" t="s">
        <v>520</v>
      </c>
      <c r="AL71" s="917"/>
      <c r="AM71" s="917"/>
      <c r="AN71" s="917"/>
      <c r="AO71" s="917"/>
      <c r="AP71" s="917">
        <v>7</v>
      </c>
      <c r="AQ71" s="917"/>
      <c r="AR71" s="917"/>
      <c r="AS71" s="917"/>
      <c r="AT71" s="917"/>
      <c r="AU71" s="917">
        <v>0.59399999999999997</v>
      </c>
      <c r="AV71" s="917"/>
      <c r="AW71" s="917"/>
      <c r="AX71" s="917"/>
      <c r="AY71" s="917"/>
      <c r="AZ71" s="963"/>
      <c r="BA71" s="963"/>
      <c r="BB71" s="963"/>
      <c r="BC71" s="963"/>
      <c r="BD71" s="964"/>
      <c r="BE71" s="267"/>
      <c r="BF71" s="267"/>
      <c r="BG71" s="267"/>
      <c r="BH71" s="267"/>
      <c r="BI71" s="267"/>
      <c r="BJ71" s="267"/>
      <c r="BK71" s="267"/>
      <c r="BL71" s="267"/>
      <c r="BM71" s="267"/>
      <c r="BN71" s="267"/>
      <c r="BO71" s="267"/>
      <c r="BP71" s="267"/>
      <c r="BQ71" s="264">
        <v>65</v>
      </c>
      <c r="BR71" s="269"/>
      <c r="BS71" s="949"/>
      <c r="BT71" s="950"/>
      <c r="BU71" s="950"/>
      <c r="BV71" s="950"/>
      <c r="BW71" s="950"/>
      <c r="BX71" s="950"/>
      <c r="BY71" s="950"/>
      <c r="BZ71" s="950"/>
      <c r="CA71" s="950"/>
      <c r="CB71" s="950"/>
      <c r="CC71" s="950"/>
      <c r="CD71" s="950"/>
      <c r="CE71" s="950"/>
      <c r="CF71" s="950"/>
      <c r="CG71" s="951"/>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43"/>
      <c r="DW71" s="944"/>
      <c r="DX71" s="944"/>
      <c r="DY71" s="944"/>
      <c r="DZ71" s="945"/>
      <c r="EA71" s="248"/>
    </row>
    <row r="72" spans="1:131" s="249" customFormat="1" ht="26.25" customHeight="1" x14ac:dyDescent="0.15">
      <c r="A72" s="263">
        <v>5</v>
      </c>
      <c r="B72" s="959" t="s">
        <v>595</v>
      </c>
      <c r="C72" s="960"/>
      <c r="D72" s="960"/>
      <c r="E72" s="960"/>
      <c r="F72" s="960"/>
      <c r="G72" s="960"/>
      <c r="H72" s="960"/>
      <c r="I72" s="960"/>
      <c r="J72" s="960"/>
      <c r="K72" s="960"/>
      <c r="L72" s="960"/>
      <c r="M72" s="960"/>
      <c r="N72" s="960"/>
      <c r="O72" s="960"/>
      <c r="P72" s="961"/>
      <c r="Q72" s="962">
        <v>264</v>
      </c>
      <c r="R72" s="917"/>
      <c r="S72" s="917"/>
      <c r="T72" s="917"/>
      <c r="U72" s="917"/>
      <c r="V72" s="917">
        <v>227</v>
      </c>
      <c r="W72" s="917"/>
      <c r="X72" s="917"/>
      <c r="Y72" s="917"/>
      <c r="Z72" s="917"/>
      <c r="AA72" s="917">
        <v>36</v>
      </c>
      <c r="AB72" s="917"/>
      <c r="AC72" s="917"/>
      <c r="AD72" s="917"/>
      <c r="AE72" s="917"/>
      <c r="AF72" s="917">
        <v>36</v>
      </c>
      <c r="AG72" s="917"/>
      <c r="AH72" s="917"/>
      <c r="AI72" s="917"/>
      <c r="AJ72" s="917"/>
      <c r="AK72" s="917" t="s">
        <v>520</v>
      </c>
      <c r="AL72" s="917"/>
      <c r="AM72" s="917"/>
      <c r="AN72" s="917"/>
      <c r="AO72" s="917"/>
      <c r="AP72" s="917" t="s">
        <v>520</v>
      </c>
      <c r="AQ72" s="917"/>
      <c r="AR72" s="917"/>
      <c r="AS72" s="917"/>
      <c r="AT72" s="917"/>
      <c r="AU72" s="917" t="s">
        <v>520</v>
      </c>
      <c r="AV72" s="917"/>
      <c r="AW72" s="917"/>
      <c r="AX72" s="917"/>
      <c r="AY72" s="917"/>
      <c r="AZ72" s="963"/>
      <c r="BA72" s="963"/>
      <c r="BB72" s="963"/>
      <c r="BC72" s="963"/>
      <c r="BD72" s="964"/>
      <c r="BE72" s="267"/>
      <c r="BF72" s="267"/>
      <c r="BG72" s="267"/>
      <c r="BH72" s="267"/>
      <c r="BI72" s="267"/>
      <c r="BJ72" s="267"/>
      <c r="BK72" s="267"/>
      <c r="BL72" s="267"/>
      <c r="BM72" s="267"/>
      <c r="BN72" s="267"/>
      <c r="BO72" s="267"/>
      <c r="BP72" s="267"/>
      <c r="BQ72" s="264">
        <v>66</v>
      </c>
      <c r="BR72" s="269"/>
      <c r="BS72" s="949"/>
      <c r="BT72" s="950"/>
      <c r="BU72" s="950"/>
      <c r="BV72" s="950"/>
      <c r="BW72" s="950"/>
      <c r="BX72" s="950"/>
      <c r="BY72" s="950"/>
      <c r="BZ72" s="950"/>
      <c r="CA72" s="950"/>
      <c r="CB72" s="950"/>
      <c r="CC72" s="950"/>
      <c r="CD72" s="950"/>
      <c r="CE72" s="950"/>
      <c r="CF72" s="950"/>
      <c r="CG72" s="951"/>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43"/>
      <c r="DW72" s="944"/>
      <c r="DX72" s="944"/>
      <c r="DY72" s="944"/>
      <c r="DZ72" s="945"/>
      <c r="EA72" s="248"/>
    </row>
    <row r="73" spans="1:131" s="249" customFormat="1" ht="26.25" customHeight="1" x14ac:dyDescent="0.15">
      <c r="A73" s="263">
        <v>6</v>
      </c>
      <c r="B73" s="959" t="s">
        <v>596</v>
      </c>
      <c r="C73" s="960"/>
      <c r="D73" s="960"/>
      <c r="E73" s="960"/>
      <c r="F73" s="960"/>
      <c r="G73" s="960"/>
      <c r="H73" s="960"/>
      <c r="I73" s="960"/>
      <c r="J73" s="960"/>
      <c r="K73" s="960"/>
      <c r="L73" s="960"/>
      <c r="M73" s="960"/>
      <c r="N73" s="960"/>
      <c r="O73" s="960"/>
      <c r="P73" s="961"/>
      <c r="Q73" s="962">
        <v>261826</v>
      </c>
      <c r="R73" s="917"/>
      <c r="S73" s="917"/>
      <c r="T73" s="917"/>
      <c r="U73" s="917"/>
      <c r="V73" s="917">
        <v>245795</v>
      </c>
      <c r="W73" s="917"/>
      <c r="X73" s="917"/>
      <c r="Y73" s="917"/>
      <c r="Z73" s="917"/>
      <c r="AA73" s="917">
        <v>16031</v>
      </c>
      <c r="AB73" s="917"/>
      <c r="AC73" s="917"/>
      <c r="AD73" s="917"/>
      <c r="AE73" s="917"/>
      <c r="AF73" s="917">
        <v>16031</v>
      </c>
      <c r="AG73" s="917"/>
      <c r="AH73" s="917"/>
      <c r="AI73" s="917"/>
      <c r="AJ73" s="917"/>
      <c r="AK73" s="917" t="s">
        <v>520</v>
      </c>
      <c r="AL73" s="917"/>
      <c r="AM73" s="917"/>
      <c r="AN73" s="917"/>
      <c r="AO73" s="917"/>
      <c r="AP73" s="917" t="s">
        <v>520</v>
      </c>
      <c r="AQ73" s="917"/>
      <c r="AR73" s="917"/>
      <c r="AS73" s="917"/>
      <c r="AT73" s="917"/>
      <c r="AU73" s="917" t="s">
        <v>520</v>
      </c>
      <c r="AV73" s="917"/>
      <c r="AW73" s="917"/>
      <c r="AX73" s="917"/>
      <c r="AY73" s="917"/>
      <c r="AZ73" s="963"/>
      <c r="BA73" s="963"/>
      <c r="BB73" s="963"/>
      <c r="BC73" s="963"/>
      <c r="BD73" s="964"/>
      <c r="BE73" s="267"/>
      <c r="BF73" s="267"/>
      <c r="BG73" s="267"/>
      <c r="BH73" s="267"/>
      <c r="BI73" s="267"/>
      <c r="BJ73" s="267"/>
      <c r="BK73" s="267"/>
      <c r="BL73" s="267"/>
      <c r="BM73" s="267"/>
      <c r="BN73" s="267"/>
      <c r="BO73" s="267"/>
      <c r="BP73" s="267"/>
      <c r="BQ73" s="264">
        <v>67</v>
      </c>
      <c r="BR73" s="269"/>
      <c r="BS73" s="949"/>
      <c r="BT73" s="950"/>
      <c r="BU73" s="950"/>
      <c r="BV73" s="950"/>
      <c r="BW73" s="950"/>
      <c r="BX73" s="950"/>
      <c r="BY73" s="950"/>
      <c r="BZ73" s="950"/>
      <c r="CA73" s="950"/>
      <c r="CB73" s="950"/>
      <c r="CC73" s="950"/>
      <c r="CD73" s="950"/>
      <c r="CE73" s="950"/>
      <c r="CF73" s="950"/>
      <c r="CG73" s="951"/>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43"/>
      <c r="DW73" s="944"/>
      <c r="DX73" s="944"/>
      <c r="DY73" s="944"/>
      <c r="DZ73" s="945"/>
      <c r="EA73" s="248"/>
    </row>
    <row r="74" spans="1:131" s="249" customFormat="1" ht="26.25" customHeight="1" x14ac:dyDescent="0.15">
      <c r="A74" s="263">
        <v>7</v>
      </c>
      <c r="B74" s="959"/>
      <c r="C74" s="960"/>
      <c r="D74" s="960"/>
      <c r="E74" s="960"/>
      <c r="F74" s="960"/>
      <c r="G74" s="960"/>
      <c r="H74" s="960"/>
      <c r="I74" s="960"/>
      <c r="J74" s="960"/>
      <c r="K74" s="960"/>
      <c r="L74" s="960"/>
      <c r="M74" s="960"/>
      <c r="N74" s="960"/>
      <c r="O74" s="960"/>
      <c r="P74" s="961"/>
      <c r="Q74" s="962"/>
      <c r="R74" s="917"/>
      <c r="S74" s="917"/>
      <c r="T74" s="917"/>
      <c r="U74" s="917"/>
      <c r="V74" s="917"/>
      <c r="W74" s="917"/>
      <c r="X74" s="917"/>
      <c r="Y74" s="917"/>
      <c r="Z74" s="917"/>
      <c r="AA74" s="917"/>
      <c r="AB74" s="917"/>
      <c r="AC74" s="917"/>
      <c r="AD74" s="917"/>
      <c r="AE74" s="917"/>
      <c r="AF74" s="917"/>
      <c r="AG74" s="917"/>
      <c r="AH74" s="917"/>
      <c r="AI74" s="917"/>
      <c r="AJ74" s="917"/>
      <c r="AK74" s="917"/>
      <c r="AL74" s="917"/>
      <c r="AM74" s="917"/>
      <c r="AN74" s="917"/>
      <c r="AO74" s="917"/>
      <c r="AP74" s="917"/>
      <c r="AQ74" s="917"/>
      <c r="AR74" s="917"/>
      <c r="AS74" s="917"/>
      <c r="AT74" s="917"/>
      <c r="AU74" s="917"/>
      <c r="AV74" s="917"/>
      <c r="AW74" s="917"/>
      <c r="AX74" s="917"/>
      <c r="AY74" s="917"/>
      <c r="AZ74" s="963"/>
      <c r="BA74" s="963"/>
      <c r="BB74" s="963"/>
      <c r="BC74" s="963"/>
      <c r="BD74" s="964"/>
      <c r="BE74" s="267"/>
      <c r="BF74" s="267"/>
      <c r="BG74" s="267"/>
      <c r="BH74" s="267"/>
      <c r="BI74" s="267"/>
      <c r="BJ74" s="267"/>
      <c r="BK74" s="267"/>
      <c r="BL74" s="267"/>
      <c r="BM74" s="267"/>
      <c r="BN74" s="267"/>
      <c r="BO74" s="267"/>
      <c r="BP74" s="267"/>
      <c r="BQ74" s="264">
        <v>68</v>
      </c>
      <c r="BR74" s="269"/>
      <c r="BS74" s="949"/>
      <c r="BT74" s="950"/>
      <c r="BU74" s="950"/>
      <c r="BV74" s="950"/>
      <c r="BW74" s="950"/>
      <c r="BX74" s="950"/>
      <c r="BY74" s="950"/>
      <c r="BZ74" s="950"/>
      <c r="CA74" s="950"/>
      <c r="CB74" s="950"/>
      <c r="CC74" s="950"/>
      <c r="CD74" s="950"/>
      <c r="CE74" s="950"/>
      <c r="CF74" s="950"/>
      <c r="CG74" s="951"/>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43"/>
      <c r="DW74" s="944"/>
      <c r="DX74" s="944"/>
      <c r="DY74" s="944"/>
      <c r="DZ74" s="945"/>
      <c r="EA74" s="248"/>
    </row>
    <row r="75" spans="1:131" s="249" customFormat="1" ht="26.25" customHeight="1" x14ac:dyDescent="0.15">
      <c r="A75" s="263">
        <v>8</v>
      </c>
      <c r="B75" s="959"/>
      <c r="C75" s="960"/>
      <c r="D75" s="960"/>
      <c r="E75" s="960"/>
      <c r="F75" s="960"/>
      <c r="G75" s="960"/>
      <c r="H75" s="960"/>
      <c r="I75" s="960"/>
      <c r="J75" s="960"/>
      <c r="K75" s="960"/>
      <c r="L75" s="960"/>
      <c r="M75" s="960"/>
      <c r="N75" s="960"/>
      <c r="O75" s="960"/>
      <c r="P75" s="961"/>
      <c r="Q75" s="965"/>
      <c r="R75" s="966"/>
      <c r="S75" s="966"/>
      <c r="T75" s="966"/>
      <c r="U75" s="916"/>
      <c r="V75" s="967"/>
      <c r="W75" s="966"/>
      <c r="X75" s="966"/>
      <c r="Y75" s="966"/>
      <c r="Z75" s="916"/>
      <c r="AA75" s="967"/>
      <c r="AB75" s="966"/>
      <c r="AC75" s="966"/>
      <c r="AD75" s="966"/>
      <c r="AE75" s="916"/>
      <c r="AF75" s="967"/>
      <c r="AG75" s="966"/>
      <c r="AH75" s="966"/>
      <c r="AI75" s="966"/>
      <c r="AJ75" s="916"/>
      <c r="AK75" s="967"/>
      <c r="AL75" s="966"/>
      <c r="AM75" s="966"/>
      <c r="AN75" s="966"/>
      <c r="AO75" s="916"/>
      <c r="AP75" s="967"/>
      <c r="AQ75" s="966"/>
      <c r="AR75" s="966"/>
      <c r="AS75" s="966"/>
      <c r="AT75" s="916"/>
      <c r="AU75" s="967"/>
      <c r="AV75" s="966"/>
      <c r="AW75" s="966"/>
      <c r="AX75" s="966"/>
      <c r="AY75" s="916"/>
      <c r="AZ75" s="963"/>
      <c r="BA75" s="963"/>
      <c r="BB75" s="963"/>
      <c r="BC75" s="963"/>
      <c r="BD75" s="964"/>
      <c r="BE75" s="267"/>
      <c r="BF75" s="267"/>
      <c r="BG75" s="267"/>
      <c r="BH75" s="267"/>
      <c r="BI75" s="267"/>
      <c r="BJ75" s="267"/>
      <c r="BK75" s="267"/>
      <c r="BL75" s="267"/>
      <c r="BM75" s="267"/>
      <c r="BN75" s="267"/>
      <c r="BO75" s="267"/>
      <c r="BP75" s="267"/>
      <c r="BQ75" s="264">
        <v>69</v>
      </c>
      <c r="BR75" s="269"/>
      <c r="BS75" s="949"/>
      <c r="BT75" s="950"/>
      <c r="BU75" s="950"/>
      <c r="BV75" s="950"/>
      <c r="BW75" s="950"/>
      <c r="BX75" s="950"/>
      <c r="BY75" s="950"/>
      <c r="BZ75" s="950"/>
      <c r="CA75" s="950"/>
      <c r="CB75" s="950"/>
      <c r="CC75" s="950"/>
      <c r="CD75" s="950"/>
      <c r="CE75" s="950"/>
      <c r="CF75" s="950"/>
      <c r="CG75" s="951"/>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43"/>
      <c r="DW75" s="944"/>
      <c r="DX75" s="944"/>
      <c r="DY75" s="944"/>
      <c r="DZ75" s="945"/>
      <c r="EA75" s="248"/>
    </row>
    <row r="76" spans="1:131" s="249" customFormat="1" ht="26.25" customHeight="1" x14ac:dyDescent="0.15">
      <c r="A76" s="263">
        <v>9</v>
      </c>
      <c r="B76" s="959"/>
      <c r="C76" s="960"/>
      <c r="D76" s="960"/>
      <c r="E76" s="960"/>
      <c r="F76" s="960"/>
      <c r="G76" s="960"/>
      <c r="H76" s="960"/>
      <c r="I76" s="960"/>
      <c r="J76" s="960"/>
      <c r="K76" s="960"/>
      <c r="L76" s="960"/>
      <c r="M76" s="960"/>
      <c r="N76" s="960"/>
      <c r="O76" s="960"/>
      <c r="P76" s="961"/>
      <c r="Q76" s="965"/>
      <c r="R76" s="966"/>
      <c r="S76" s="966"/>
      <c r="T76" s="966"/>
      <c r="U76" s="916"/>
      <c r="V76" s="967"/>
      <c r="W76" s="966"/>
      <c r="X76" s="966"/>
      <c r="Y76" s="966"/>
      <c r="Z76" s="916"/>
      <c r="AA76" s="967"/>
      <c r="AB76" s="966"/>
      <c r="AC76" s="966"/>
      <c r="AD76" s="966"/>
      <c r="AE76" s="916"/>
      <c r="AF76" s="967"/>
      <c r="AG76" s="966"/>
      <c r="AH76" s="966"/>
      <c r="AI76" s="966"/>
      <c r="AJ76" s="916"/>
      <c r="AK76" s="967"/>
      <c r="AL76" s="966"/>
      <c r="AM76" s="966"/>
      <c r="AN76" s="966"/>
      <c r="AO76" s="916"/>
      <c r="AP76" s="967"/>
      <c r="AQ76" s="966"/>
      <c r="AR76" s="966"/>
      <c r="AS76" s="966"/>
      <c r="AT76" s="916"/>
      <c r="AU76" s="967"/>
      <c r="AV76" s="966"/>
      <c r="AW76" s="966"/>
      <c r="AX76" s="966"/>
      <c r="AY76" s="916"/>
      <c r="AZ76" s="963"/>
      <c r="BA76" s="963"/>
      <c r="BB76" s="963"/>
      <c r="BC76" s="963"/>
      <c r="BD76" s="964"/>
      <c r="BE76" s="267"/>
      <c r="BF76" s="267"/>
      <c r="BG76" s="267"/>
      <c r="BH76" s="267"/>
      <c r="BI76" s="267"/>
      <c r="BJ76" s="267"/>
      <c r="BK76" s="267"/>
      <c r="BL76" s="267"/>
      <c r="BM76" s="267"/>
      <c r="BN76" s="267"/>
      <c r="BO76" s="267"/>
      <c r="BP76" s="267"/>
      <c r="BQ76" s="264">
        <v>70</v>
      </c>
      <c r="BR76" s="269"/>
      <c r="BS76" s="949"/>
      <c r="BT76" s="950"/>
      <c r="BU76" s="950"/>
      <c r="BV76" s="950"/>
      <c r="BW76" s="950"/>
      <c r="BX76" s="950"/>
      <c r="BY76" s="950"/>
      <c r="BZ76" s="950"/>
      <c r="CA76" s="950"/>
      <c r="CB76" s="950"/>
      <c r="CC76" s="950"/>
      <c r="CD76" s="950"/>
      <c r="CE76" s="950"/>
      <c r="CF76" s="950"/>
      <c r="CG76" s="951"/>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43"/>
      <c r="DW76" s="944"/>
      <c r="DX76" s="944"/>
      <c r="DY76" s="944"/>
      <c r="DZ76" s="945"/>
      <c r="EA76" s="248"/>
    </row>
    <row r="77" spans="1:131" s="249" customFormat="1" ht="26.25" customHeight="1" x14ac:dyDescent="0.15">
      <c r="A77" s="263">
        <v>10</v>
      </c>
      <c r="B77" s="959"/>
      <c r="C77" s="960"/>
      <c r="D77" s="960"/>
      <c r="E77" s="960"/>
      <c r="F77" s="960"/>
      <c r="G77" s="960"/>
      <c r="H77" s="960"/>
      <c r="I77" s="960"/>
      <c r="J77" s="960"/>
      <c r="K77" s="960"/>
      <c r="L77" s="960"/>
      <c r="M77" s="960"/>
      <c r="N77" s="960"/>
      <c r="O77" s="960"/>
      <c r="P77" s="961"/>
      <c r="Q77" s="965"/>
      <c r="R77" s="966"/>
      <c r="S77" s="966"/>
      <c r="T77" s="966"/>
      <c r="U77" s="916"/>
      <c r="V77" s="967"/>
      <c r="W77" s="966"/>
      <c r="X77" s="966"/>
      <c r="Y77" s="966"/>
      <c r="Z77" s="916"/>
      <c r="AA77" s="967"/>
      <c r="AB77" s="966"/>
      <c r="AC77" s="966"/>
      <c r="AD77" s="966"/>
      <c r="AE77" s="916"/>
      <c r="AF77" s="967"/>
      <c r="AG77" s="966"/>
      <c r="AH77" s="966"/>
      <c r="AI77" s="966"/>
      <c r="AJ77" s="916"/>
      <c r="AK77" s="967"/>
      <c r="AL77" s="966"/>
      <c r="AM77" s="966"/>
      <c r="AN77" s="966"/>
      <c r="AO77" s="916"/>
      <c r="AP77" s="967"/>
      <c r="AQ77" s="966"/>
      <c r="AR77" s="966"/>
      <c r="AS77" s="966"/>
      <c r="AT77" s="916"/>
      <c r="AU77" s="967"/>
      <c r="AV77" s="966"/>
      <c r="AW77" s="966"/>
      <c r="AX77" s="966"/>
      <c r="AY77" s="916"/>
      <c r="AZ77" s="963"/>
      <c r="BA77" s="963"/>
      <c r="BB77" s="963"/>
      <c r="BC77" s="963"/>
      <c r="BD77" s="964"/>
      <c r="BE77" s="267"/>
      <c r="BF77" s="267"/>
      <c r="BG77" s="267"/>
      <c r="BH77" s="267"/>
      <c r="BI77" s="267"/>
      <c r="BJ77" s="267"/>
      <c r="BK77" s="267"/>
      <c r="BL77" s="267"/>
      <c r="BM77" s="267"/>
      <c r="BN77" s="267"/>
      <c r="BO77" s="267"/>
      <c r="BP77" s="267"/>
      <c r="BQ77" s="264">
        <v>71</v>
      </c>
      <c r="BR77" s="269"/>
      <c r="BS77" s="949"/>
      <c r="BT77" s="950"/>
      <c r="BU77" s="950"/>
      <c r="BV77" s="950"/>
      <c r="BW77" s="950"/>
      <c r="BX77" s="950"/>
      <c r="BY77" s="950"/>
      <c r="BZ77" s="950"/>
      <c r="CA77" s="950"/>
      <c r="CB77" s="950"/>
      <c r="CC77" s="950"/>
      <c r="CD77" s="950"/>
      <c r="CE77" s="950"/>
      <c r="CF77" s="950"/>
      <c r="CG77" s="951"/>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43"/>
      <c r="DW77" s="944"/>
      <c r="DX77" s="944"/>
      <c r="DY77" s="944"/>
      <c r="DZ77" s="945"/>
      <c r="EA77" s="248"/>
    </row>
    <row r="78" spans="1:131" s="249" customFormat="1" ht="26.25" customHeight="1" x14ac:dyDescent="0.15">
      <c r="A78" s="263">
        <v>11</v>
      </c>
      <c r="B78" s="959"/>
      <c r="C78" s="960"/>
      <c r="D78" s="960"/>
      <c r="E78" s="960"/>
      <c r="F78" s="960"/>
      <c r="G78" s="960"/>
      <c r="H78" s="960"/>
      <c r="I78" s="960"/>
      <c r="J78" s="960"/>
      <c r="K78" s="960"/>
      <c r="L78" s="960"/>
      <c r="M78" s="960"/>
      <c r="N78" s="960"/>
      <c r="O78" s="960"/>
      <c r="P78" s="961"/>
      <c r="Q78" s="962"/>
      <c r="R78" s="917"/>
      <c r="S78" s="917"/>
      <c r="T78" s="917"/>
      <c r="U78" s="917"/>
      <c r="V78" s="917"/>
      <c r="W78" s="917"/>
      <c r="X78" s="917"/>
      <c r="Y78" s="917"/>
      <c r="Z78" s="917"/>
      <c r="AA78" s="917"/>
      <c r="AB78" s="917"/>
      <c r="AC78" s="917"/>
      <c r="AD78" s="917"/>
      <c r="AE78" s="917"/>
      <c r="AF78" s="917"/>
      <c r="AG78" s="917"/>
      <c r="AH78" s="917"/>
      <c r="AI78" s="917"/>
      <c r="AJ78" s="917"/>
      <c r="AK78" s="917"/>
      <c r="AL78" s="917"/>
      <c r="AM78" s="917"/>
      <c r="AN78" s="917"/>
      <c r="AO78" s="917"/>
      <c r="AP78" s="917"/>
      <c r="AQ78" s="917"/>
      <c r="AR78" s="917"/>
      <c r="AS78" s="917"/>
      <c r="AT78" s="917"/>
      <c r="AU78" s="917"/>
      <c r="AV78" s="917"/>
      <c r="AW78" s="917"/>
      <c r="AX78" s="917"/>
      <c r="AY78" s="917"/>
      <c r="AZ78" s="963"/>
      <c r="BA78" s="963"/>
      <c r="BB78" s="963"/>
      <c r="BC78" s="963"/>
      <c r="BD78" s="964"/>
      <c r="BE78" s="267"/>
      <c r="BF78" s="267"/>
      <c r="BG78" s="267"/>
      <c r="BH78" s="267"/>
      <c r="BI78" s="267"/>
      <c r="BJ78" s="270"/>
      <c r="BK78" s="270"/>
      <c r="BL78" s="270"/>
      <c r="BM78" s="270"/>
      <c r="BN78" s="270"/>
      <c r="BO78" s="267"/>
      <c r="BP78" s="267"/>
      <c r="BQ78" s="264">
        <v>72</v>
      </c>
      <c r="BR78" s="269"/>
      <c r="BS78" s="949"/>
      <c r="BT78" s="950"/>
      <c r="BU78" s="950"/>
      <c r="BV78" s="950"/>
      <c r="BW78" s="950"/>
      <c r="BX78" s="950"/>
      <c r="BY78" s="950"/>
      <c r="BZ78" s="950"/>
      <c r="CA78" s="950"/>
      <c r="CB78" s="950"/>
      <c r="CC78" s="950"/>
      <c r="CD78" s="950"/>
      <c r="CE78" s="950"/>
      <c r="CF78" s="950"/>
      <c r="CG78" s="951"/>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43"/>
      <c r="DW78" s="944"/>
      <c r="DX78" s="944"/>
      <c r="DY78" s="944"/>
      <c r="DZ78" s="945"/>
      <c r="EA78" s="248"/>
    </row>
    <row r="79" spans="1:131" s="249" customFormat="1" ht="26.25" customHeight="1" x14ac:dyDescent="0.15">
      <c r="A79" s="263">
        <v>12</v>
      </c>
      <c r="B79" s="959"/>
      <c r="C79" s="960"/>
      <c r="D79" s="960"/>
      <c r="E79" s="960"/>
      <c r="F79" s="960"/>
      <c r="G79" s="960"/>
      <c r="H79" s="960"/>
      <c r="I79" s="960"/>
      <c r="J79" s="960"/>
      <c r="K79" s="960"/>
      <c r="L79" s="960"/>
      <c r="M79" s="960"/>
      <c r="N79" s="960"/>
      <c r="O79" s="960"/>
      <c r="P79" s="961"/>
      <c r="Q79" s="962"/>
      <c r="R79" s="917"/>
      <c r="S79" s="917"/>
      <c r="T79" s="917"/>
      <c r="U79" s="917"/>
      <c r="V79" s="917"/>
      <c r="W79" s="917"/>
      <c r="X79" s="917"/>
      <c r="Y79" s="917"/>
      <c r="Z79" s="917"/>
      <c r="AA79" s="917"/>
      <c r="AB79" s="917"/>
      <c r="AC79" s="917"/>
      <c r="AD79" s="917"/>
      <c r="AE79" s="917"/>
      <c r="AF79" s="917"/>
      <c r="AG79" s="917"/>
      <c r="AH79" s="917"/>
      <c r="AI79" s="917"/>
      <c r="AJ79" s="917"/>
      <c r="AK79" s="917"/>
      <c r="AL79" s="917"/>
      <c r="AM79" s="917"/>
      <c r="AN79" s="917"/>
      <c r="AO79" s="917"/>
      <c r="AP79" s="917"/>
      <c r="AQ79" s="917"/>
      <c r="AR79" s="917"/>
      <c r="AS79" s="917"/>
      <c r="AT79" s="917"/>
      <c r="AU79" s="917"/>
      <c r="AV79" s="917"/>
      <c r="AW79" s="917"/>
      <c r="AX79" s="917"/>
      <c r="AY79" s="917"/>
      <c r="AZ79" s="963"/>
      <c r="BA79" s="963"/>
      <c r="BB79" s="963"/>
      <c r="BC79" s="963"/>
      <c r="BD79" s="964"/>
      <c r="BE79" s="267"/>
      <c r="BF79" s="267"/>
      <c r="BG79" s="267"/>
      <c r="BH79" s="267"/>
      <c r="BI79" s="267"/>
      <c r="BJ79" s="270"/>
      <c r="BK79" s="270"/>
      <c r="BL79" s="270"/>
      <c r="BM79" s="270"/>
      <c r="BN79" s="270"/>
      <c r="BO79" s="267"/>
      <c r="BP79" s="267"/>
      <c r="BQ79" s="264">
        <v>73</v>
      </c>
      <c r="BR79" s="269"/>
      <c r="BS79" s="949"/>
      <c r="BT79" s="950"/>
      <c r="BU79" s="950"/>
      <c r="BV79" s="950"/>
      <c r="BW79" s="950"/>
      <c r="BX79" s="950"/>
      <c r="BY79" s="950"/>
      <c r="BZ79" s="950"/>
      <c r="CA79" s="950"/>
      <c r="CB79" s="950"/>
      <c r="CC79" s="950"/>
      <c r="CD79" s="950"/>
      <c r="CE79" s="950"/>
      <c r="CF79" s="950"/>
      <c r="CG79" s="951"/>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43"/>
      <c r="DW79" s="944"/>
      <c r="DX79" s="944"/>
      <c r="DY79" s="944"/>
      <c r="DZ79" s="945"/>
      <c r="EA79" s="248"/>
    </row>
    <row r="80" spans="1:131" s="249" customFormat="1" ht="26.25" customHeight="1" x14ac:dyDescent="0.15">
      <c r="A80" s="263">
        <v>13</v>
      </c>
      <c r="B80" s="959"/>
      <c r="C80" s="960"/>
      <c r="D80" s="960"/>
      <c r="E80" s="960"/>
      <c r="F80" s="960"/>
      <c r="G80" s="960"/>
      <c r="H80" s="960"/>
      <c r="I80" s="960"/>
      <c r="J80" s="960"/>
      <c r="K80" s="960"/>
      <c r="L80" s="960"/>
      <c r="M80" s="960"/>
      <c r="N80" s="960"/>
      <c r="O80" s="960"/>
      <c r="P80" s="961"/>
      <c r="Q80" s="962"/>
      <c r="R80" s="917"/>
      <c r="S80" s="917"/>
      <c r="T80" s="917"/>
      <c r="U80" s="917"/>
      <c r="V80" s="917"/>
      <c r="W80" s="917"/>
      <c r="X80" s="917"/>
      <c r="Y80" s="917"/>
      <c r="Z80" s="917"/>
      <c r="AA80" s="917"/>
      <c r="AB80" s="917"/>
      <c r="AC80" s="917"/>
      <c r="AD80" s="917"/>
      <c r="AE80" s="917"/>
      <c r="AF80" s="917"/>
      <c r="AG80" s="917"/>
      <c r="AH80" s="917"/>
      <c r="AI80" s="917"/>
      <c r="AJ80" s="917"/>
      <c r="AK80" s="917"/>
      <c r="AL80" s="917"/>
      <c r="AM80" s="917"/>
      <c r="AN80" s="917"/>
      <c r="AO80" s="917"/>
      <c r="AP80" s="917"/>
      <c r="AQ80" s="917"/>
      <c r="AR80" s="917"/>
      <c r="AS80" s="917"/>
      <c r="AT80" s="917"/>
      <c r="AU80" s="917"/>
      <c r="AV80" s="917"/>
      <c r="AW80" s="917"/>
      <c r="AX80" s="917"/>
      <c r="AY80" s="917"/>
      <c r="AZ80" s="963"/>
      <c r="BA80" s="963"/>
      <c r="BB80" s="963"/>
      <c r="BC80" s="963"/>
      <c r="BD80" s="964"/>
      <c r="BE80" s="267"/>
      <c r="BF80" s="267"/>
      <c r="BG80" s="267"/>
      <c r="BH80" s="267"/>
      <c r="BI80" s="267"/>
      <c r="BJ80" s="267"/>
      <c r="BK80" s="267"/>
      <c r="BL80" s="267"/>
      <c r="BM80" s="267"/>
      <c r="BN80" s="267"/>
      <c r="BO80" s="267"/>
      <c r="BP80" s="267"/>
      <c r="BQ80" s="264">
        <v>74</v>
      </c>
      <c r="BR80" s="269"/>
      <c r="BS80" s="949"/>
      <c r="BT80" s="950"/>
      <c r="BU80" s="950"/>
      <c r="BV80" s="950"/>
      <c r="BW80" s="950"/>
      <c r="BX80" s="950"/>
      <c r="BY80" s="950"/>
      <c r="BZ80" s="950"/>
      <c r="CA80" s="950"/>
      <c r="CB80" s="950"/>
      <c r="CC80" s="950"/>
      <c r="CD80" s="950"/>
      <c r="CE80" s="950"/>
      <c r="CF80" s="950"/>
      <c r="CG80" s="951"/>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43"/>
      <c r="DW80" s="944"/>
      <c r="DX80" s="944"/>
      <c r="DY80" s="944"/>
      <c r="DZ80" s="945"/>
      <c r="EA80" s="248"/>
    </row>
    <row r="81" spans="1:131" s="249" customFormat="1" ht="26.25" customHeight="1" x14ac:dyDescent="0.15">
      <c r="A81" s="263">
        <v>14</v>
      </c>
      <c r="B81" s="959"/>
      <c r="C81" s="960"/>
      <c r="D81" s="960"/>
      <c r="E81" s="960"/>
      <c r="F81" s="960"/>
      <c r="G81" s="960"/>
      <c r="H81" s="960"/>
      <c r="I81" s="960"/>
      <c r="J81" s="960"/>
      <c r="K81" s="960"/>
      <c r="L81" s="960"/>
      <c r="M81" s="960"/>
      <c r="N81" s="960"/>
      <c r="O81" s="960"/>
      <c r="P81" s="961"/>
      <c r="Q81" s="962"/>
      <c r="R81" s="917"/>
      <c r="S81" s="917"/>
      <c r="T81" s="917"/>
      <c r="U81" s="917"/>
      <c r="V81" s="917"/>
      <c r="W81" s="917"/>
      <c r="X81" s="917"/>
      <c r="Y81" s="917"/>
      <c r="Z81" s="917"/>
      <c r="AA81" s="917"/>
      <c r="AB81" s="917"/>
      <c r="AC81" s="917"/>
      <c r="AD81" s="917"/>
      <c r="AE81" s="917"/>
      <c r="AF81" s="917"/>
      <c r="AG81" s="917"/>
      <c r="AH81" s="917"/>
      <c r="AI81" s="917"/>
      <c r="AJ81" s="917"/>
      <c r="AK81" s="917"/>
      <c r="AL81" s="917"/>
      <c r="AM81" s="917"/>
      <c r="AN81" s="917"/>
      <c r="AO81" s="917"/>
      <c r="AP81" s="917"/>
      <c r="AQ81" s="917"/>
      <c r="AR81" s="917"/>
      <c r="AS81" s="917"/>
      <c r="AT81" s="917"/>
      <c r="AU81" s="917"/>
      <c r="AV81" s="917"/>
      <c r="AW81" s="917"/>
      <c r="AX81" s="917"/>
      <c r="AY81" s="917"/>
      <c r="AZ81" s="963"/>
      <c r="BA81" s="963"/>
      <c r="BB81" s="963"/>
      <c r="BC81" s="963"/>
      <c r="BD81" s="964"/>
      <c r="BE81" s="267"/>
      <c r="BF81" s="267"/>
      <c r="BG81" s="267"/>
      <c r="BH81" s="267"/>
      <c r="BI81" s="267"/>
      <c r="BJ81" s="267"/>
      <c r="BK81" s="267"/>
      <c r="BL81" s="267"/>
      <c r="BM81" s="267"/>
      <c r="BN81" s="267"/>
      <c r="BO81" s="267"/>
      <c r="BP81" s="267"/>
      <c r="BQ81" s="264">
        <v>75</v>
      </c>
      <c r="BR81" s="269"/>
      <c r="BS81" s="949"/>
      <c r="BT81" s="950"/>
      <c r="BU81" s="950"/>
      <c r="BV81" s="950"/>
      <c r="BW81" s="950"/>
      <c r="BX81" s="950"/>
      <c r="BY81" s="950"/>
      <c r="BZ81" s="950"/>
      <c r="CA81" s="950"/>
      <c r="CB81" s="950"/>
      <c r="CC81" s="950"/>
      <c r="CD81" s="950"/>
      <c r="CE81" s="950"/>
      <c r="CF81" s="950"/>
      <c r="CG81" s="951"/>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43"/>
      <c r="DW81" s="944"/>
      <c r="DX81" s="944"/>
      <c r="DY81" s="944"/>
      <c r="DZ81" s="945"/>
      <c r="EA81" s="248"/>
    </row>
    <row r="82" spans="1:131" s="249" customFormat="1" ht="26.25" customHeight="1" x14ac:dyDescent="0.15">
      <c r="A82" s="263">
        <v>15</v>
      </c>
      <c r="B82" s="959"/>
      <c r="C82" s="960"/>
      <c r="D82" s="960"/>
      <c r="E82" s="960"/>
      <c r="F82" s="960"/>
      <c r="G82" s="960"/>
      <c r="H82" s="960"/>
      <c r="I82" s="960"/>
      <c r="J82" s="960"/>
      <c r="K82" s="960"/>
      <c r="L82" s="960"/>
      <c r="M82" s="960"/>
      <c r="N82" s="960"/>
      <c r="O82" s="960"/>
      <c r="P82" s="961"/>
      <c r="Q82" s="962"/>
      <c r="R82" s="917"/>
      <c r="S82" s="917"/>
      <c r="T82" s="917"/>
      <c r="U82" s="917"/>
      <c r="V82" s="917"/>
      <c r="W82" s="917"/>
      <c r="X82" s="917"/>
      <c r="Y82" s="917"/>
      <c r="Z82" s="917"/>
      <c r="AA82" s="917"/>
      <c r="AB82" s="917"/>
      <c r="AC82" s="917"/>
      <c r="AD82" s="917"/>
      <c r="AE82" s="917"/>
      <c r="AF82" s="917"/>
      <c r="AG82" s="917"/>
      <c r="AH82" s="917"/>
      <c r="AI82" s="917"/>
      <c r="AJ82" s="917"/>
      <c r="AK82" s="917"/>
      <c r="AL82" s="917"/>
      <c r="AM82" s="917"/>
      <c r="AN82" s="917"/>
      <c r="AO82" s="917"/>
      <c r="AP82" s="917"/>
      <c r="AQ82" s="917"/>
      <c r="AR82" s="917"/>
      <c r="AS82" s="917"/>
      <c r="AT82" s="917"/>
      <c r="AU82" s="917"/>
      <c r="AV82" s="917"/>
      <c r="AW82" s="917"/>
      <c r="AX82" s="917"/>
      <c r="AY82" s="917"/>
      <c r="AZ82" s="963"/>
      <c r="BA82" s="963"/>
      <c r="BB82" s="963"/>
      <c r="BC82" s="963"/>
      <c r="BD82" s="964"/>
      <c r="BE82" s="267"/>
      <c r="BF82" s="267"/>
      <c r="BG82" s="267"/>
      <c r="BH82" s="267"/>
      <c r="BI82" s="267"/>
      <c r="BJ82" s="267"/>
      <c r="BK82" s="267"/>
      <c r="BL82" s="267"/>
      <c r="BM82" s="267"/>
      <c r="BN82" s="267"/>
      <c r="BO82" s="267"/>
      <c r="BP82" s="267"/>
      <c r="BQ82" s="264">
        <v>76</v>
      </c>
      <c r="BR82" s="269"/>
      <c r="BS82" s="949"/>
      <c r="BT82" s="950"/>
      <c r="BU82" s="950"/>
      <c r="BV82" s="950"/>
      <c r="BW82" s="950"/>
      <c r="BX82" s="950"/>
      <c r="BY82" s="950"/>
      <c r="BZ82" s="950"/>
      <c r="CA82" s="950"/>
      <c r="CB82" s="950"/>
      <c r="CC82" s="950"/>
      <c r="CD82" s="950"/>
      <c r="CE82" s="950"/>
      <c r="CF82" s="950"/>
      <c r="CG82" s="951"/>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43"/>
      <c r="DW82" s="944"/>
      <c r="DX82" s="944"/>
      <c r="DY82" s="944"/>
      <c r="DZ82" s="945"/>
      <c r="EA82" s="248"/>
    </row>
    <row r="83" spans="1:131" s="249" customFormat="1" ht="26.25" customHeight="1" x14ac:dyDescent="0.15">
      <c r="A83" s="263">
        <v>16</v>
      </c>
      <c r="B83" s="959"/>
      <c r="C83" s="960"/>
      <c r="D83" s="960"/>
      <c r="E83" s="960"/>
      <c r="F83" s="960"/>
      <c r="G83" s="960"/>
      <c r="H83" s="960"/>
      <c r="I83" s="960"/>
      <c r="J83" s="960"/>
      <c r="K83" s="960"/>
      <c r="L83" s="960"/>
      <c r="M83" s="960"/>
      <c r="N83" s="960"/>
      <c r="O83" s="960"/>
      <c r="P83" s="961"/>
      <c r="Q83" s="962"/>
      <c r="R83" s="917"/>
      <c r="S83" s="917"/>
      <c r="T83" s="917"/>
      <c r="U83" s="917"/>
      <c r="V83" s="917"/>
      <c r="W83" s="917"/>
      <c r="X83" s="917"/>
      <c r="Y83" s="917"/>
      <c r="Z83" s="917"/>
      <c r="AA83" s="917"/>
      <c r="AB83" s="917"/>
      <c r="AC83" s="917"/>
      <c r="AD83" s="917"/>
      <c r="AE83" s="917"/>
      <c r="AF83" s="917"/>
      <c r="AG83" s="917"/>
      <c r="AH83" s="917"/>
      <c r="AI83" s="917"/>
      <c r="AJ83" s="917"/>
      <c r="AK83" s="917"/>
      <c r="AL83" s="917"/>
      <c r="AM83" s="917"/>
      <c r="AN83" s="917"/>
      <c r="AO83" s="917"/>
      <c r="AP83" s="917"/>
      <c r="AQ83" s="917"/>
      <c r="AR83" s="917"/>
      <c r="AS83" s="917"/>
      <c r="AT83" s="917"/>
      <c r="AU83" s="917"/>
      <c r="AV83" s="917"/>
      <c r="AW83" s="917"/>
      <c r="AX83" s="917"/>
      <c r="AY83" s="917"/>
      <c r="AZ83" s="963"/>
      <c r="BA83" s="963"/>
      <c r="BB83" s="963"/>
      <c r="BC83" s="963"/>
      <c r="BD83" s="964"/>
      <c r="BE83" s="267"/>
      <c r="BF83" s="267"/>
      <c r="BG83" s="267"/>
      <c r="BH83" s="267"/>
      <c r="BI83" s="267"/>
      <c r="BJ83" s="267"/>
      <c r="BK83" s="267"/>
      <c r="BL83" s="267"/>
      <c r="BM83" s="267"/>
      <c r="BN83" s="267"/>
      <c r="BO83" s="267"/>
      <c r="BP83" s="267"/>
      <c r="BQ83" s="264">
        <v>77</v>
      </c>
      <c r="BR83" s="269"/>
      <c r="BS83" s="949"/>
      <c r="BT83" s="950"/>
      <c r="BU83" s="950"/>
      <c r="BV83" s="950"/>
      <c r="BW83" s="950"/>
      <c r="BX83" s="950"/>
      <c r="BY83" s="950"/>
      <c r="BZ83" s="950"/>
      <c r="CA83" s="950"/>
      <c r="CB83" s="950"/>
      <c r="CC83" s="950"/>
      <c r="CD83" s="950"/>
      <c r="CE83" s="950"/>
      <c r="CF83" s="950"/>
      <c r="CG83" s="951"/>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43"/>
      <c r="DW83" s="944"/>
      <c r="DX83" s="944"/>
      <c r="DY83" s="944"/>
      <c r="DZ83" s="945"/>
      <c r="EA83" s="248"/>
    </row>
    <row r="84" spans="1:131" s="249" customFormat="1" ht="26.25" customHeight="1" x14ac:dyDescent="0.15">
      <c r="A84" s="263">
        <v>17</v>
      </c>
      <c r="B84" s="959"/>
      <c r="C84" s="960"/>
      <c r="D84" s="960"/>
      <c r="E84" s="960"/>
      <c r="F84" s="960"/>
      <c r="G84" s="960"/>
      <c r="H84" s="960"/>
      <c r="I84" s="960"/>
      <c r="J84" s="960"/>
      <c r="K84" s="960"/>
      <c r="L84" s="960"/>
      <c r="M84" s="960"/>
      <c r="N84" s="960"/>
      <c r="O84" s="960"/>
      <c r="P84" s="961"/>
      <c r="Q84" s="962"/>
      <c r="R84" s="917"/>
      <c r="S84" s="917"/>
      <c r="T84" s="917"/>
      <c r="U84" s="917"/>
      <c r="V84" s="917"/>
      <c r="W84" s="917"/>
      <c r="X84" s="917"/>
      <c r="Y84" s="917"/>
      <c r="Z84" s="917"/>
      <c r="AA84" s="917"/>
      <c r="AB84" s="917"/>
      <c r="AC84" s="917"/>
      <c r="AD84" s="917"/>
      <c r="AE84" s="917"/>
      <c r="AF84" s="917"/>
      <c r="AG84" s="917"/>
      <c r="AH84" s="917"/>
      <c r="AI84" s="917"/>
      <c r="AJ84" s="917"/>
      <c r="AK84" s="917"/>
      <c r="AL84" s="917"/>
      <c r="AM84" s="917"/>
      <c r="AN84" s="917"/>
      <c r="AO84" s="917"/>
      <c r="AP84" s="917"/>
      <c r="AQ84" s="917"/>
      <c r="AR84" s="917"/>
      <c r="AS84" s="917"/>
      <c r="AT84" s="917"/>
      <c r="AU84" s="917"/>
      <c r="AV84" s="917"/>
      <c r="AW84" s="917"/>
      <c r="AX84" s="917"/>
      <c r="AY84" s="917"/>
      <c r="AZ84" s="963"/>
      <c r="BA84" s="963"/>
      <c r="BB84" s="963"/>
      <c r="BC84" s="963"/>
      <c r="BD84" s="964"/>
      <c r="BE84" s="267"/>
      <c r="BF84" s="267"/>
      <c r="BG84" s="267"/>
      <c r="BH84" s="267"/>
      <c r="BI84" s="267"/>
      <c r="BJ84" s="267"/>
      <c r="BK84" s="267"/>
      <c r="BL84" s="267"/>
      <c r="BM84" s="267"/>
      <c r="BN84" s="267"/>
      <c r="BO84" s="267"/>
      <c r="BP84" s="267"/>
      <c r="BQ84" s="264">
        <v>78</v>
      </c>
      <c r="BR84" s="269"/>
      <c r="BS84" s="949"/>
      <c r="BT84" s="950"/>
      <c r="BU84" s="950"/>
      <c r="BV84" s="950"/>
      <c r="BW84" s="950"/>
      <c r="BX84" s="950"/>
      <c r="BY84" s="950"/>
      <c r="BZ84" s="950"/>
      <c r="CA84" s="950"/>
      <c r="CB84" s="950"/>
      <c r="CC84" s="950"/>
      <c r="CD84" s="950"/>
      <c r="CE84" s="950"/>
      <c r="CF84" s="950"/>
      <c r="CG84" s="951"/>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43"/>
      <c r="DW84" s="944"/>
      <c r="DX84" s="944"/>
      <c r="DY84" s="944"/>
      <c r="DZ84" s="945"/>
      <c r="EA84" s="248"/>
    </row>
    <row r="85" spans="1:131" s="249" customFormat="1" ht="26.25" customHeight="1" x14ac:dyDescent="0.15">
      <c r="A85" s="263">
        <v>18</v>
      </c>
      <c r="B85" s="959"/>
      <c r="C85" s="960"/>
      <c r="D85" s="960"/>
      <c r="E85" s="960"/>
      <c r="F85" s="960"/>
      <c r="G85" s="960"/>
      <c r="H85" s="960"/>
      <c r="I85" s="960"/>
      <c r="J85" s="960"/>
      <c r="K85" s="960"/>
      <c r="L85" s="960"/>
      <c r="M85" s="960"/>
      <c r="N85" s="960"/>
      <c r="O85" s="960"/>
      <c r="P85" s="961"/>
      <c r="Q85" s="962"/>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7"/>
      <c r="AX85" s="917"/>
      <c r="AY85" s="917"/>
      <c r="AZ85" s="963"/>
      <c r="BA85" s="963"/>
      <c r="BB85" s="963"/>
      <c r="BC85" s="963"/>
      <c r="BD85" s="964"/>
      <c r="BE85" s="267"/>
      <c r="BF85" s="267"/>
      <c r="BG85" s="267"/>
      <c r="BH85" s="267"/>
      <c r="BI85" s="267"/>
      <c r="BJ85" s="267"/>
      <c r="BK85" s="267"/>
      <c r="BL85" s="267"/>
      <c r="BM85" s="267"/>
      <c r="BN85" s="267"/>
      <c r="BO85" s="267"/>
      <c r="BP85" s="267"/>
      <c r="BQ85" s="264">
        <v>79</v>
      </c>
      <c r="BR85" s="269"/>
      <c r="BS85" s="949"/>
      <c r="BT85" s="950"/>
      <c r="BU85" s="950"/>
      <c r="BV85" s="950"/>
      <c r="BW85" s="950"/>
      <c r="BX85" s="950"/>
      <c r="BY85" s="950"/>
      <c r="BZ85" s="950"/>
      <c r="CA85" s="950"/>
      <c r="CB85" s="950"/>
      <c r="CC85" s="950"/>
      <c r="CD85" s="950"/>
      <c r="CE85" s="950"/>
      <c r="CF85" s="950"/>
      <c r="CG85" s="951"/>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43"/>
      <c r="DW85" s="944"/>
      <c r="DX85" s="944"/>
      <c r="DY85" s="944"/>
      <c r="DZ85" s="945"/>
      <c r="EA85" s="248"/>
    </row>
    <row r="86" spans="1:131" s="249" customFormat="1" ht="26.25" customHeight="1" x14ac:dyDescent="0.15">
      <c r="A86" s="263">
        <v>19</v>
      </c>
      <c r="B86" s="959"/>
      <c r="C86" s="960"/>
      <c r="D86" s="960"/>
      <c r="E86" s="960"/>
      <c r="F86" s="960"/>
      <c r="G86" s="960"/>
      <c r="H86" s="960"/>
      <c r="I86" s="960"/>
      <c r="J86" s="960"/>
      <c r="K86" s="960"/>
      <c r="L86" s="960"/>
      <c r="M86" s="960"/>
      <c r="N86" s="960"/>
      <c r="O86" s="960"/>
      <c r="P86" s="961"/>
      <c r="Q86" s="962"/>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63"/>
      <c r="BA86" s="963"/>
      <c r="BB86" s="963"/>
      <c r="BC86" s="963"/>
      <c r="BD86" s="964"/>
      <c r="BE86" s="267"/>
      <c r="BF86" s="267"/>
      <c r="BG86" s="267"/>
      <c r="BH86" s="267"/>
      <c r="BI86" s="267"/>
      <c r="BJ86" s="267"/>
      <c r="BK86" s="267"/>
      <c r="BL86" s="267"/>
      <c r="BM86" s="267"/>
      <c r="BN86" s="267"/>
      <c r="BO86" s="267"/>
      <c r="BP86" s="267"/>
      <c r="BQ86" s="264">
        <v>80</v>
      </c>
      <c r="BR86" s="269"/>
      <c r="BS86" s="949"/>
      <c r="BT86" s="950"/>
      <c r="BU86" s="950"/>
      <c r="BV86" s="950"/>
      <c r="BW86" s="950"/>
      <c r="BX86" s="950"/>
      <c r="BY86" s="950"/>
      <c r="BZ86" s="950"/>
      <c r="CA86" s="950"/>
      <c r="CB86" s="950"/>
      <c r="CC86" s="950"/>
      <c r="CD86" s="950"/>
      <c r="CE86" s="950"/>
      <c r="CF86" s="950"/>
      <c r="CG86" s="951"/>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43"/>
      <c r="DW86" s="944"/>
      <c r="DX86" s="944"/>
      <c r="DY86" s="944"/>
      <c r="DZ86" s="945"/>
      <c r="EA86" s="248"/>
    </row>
    <row r="87" spans="1:131" s="249" customFormat="1" ht="26.25" customHeight="1" x14ac:dyDescent="0.15">
      <c r="A87" s="271">
        <v>20</v>
      </c>
      <c r="B87" s="968"/>
      <c r="C87" s="969"/>
      <c r="D87" s="969"/>
      <c r="E87" s="969"/>
      <c r="F87" s="969"/>
      <c r="G87" s="969"/>
      <c r="H87" s="969"/>
      <c r="I87" s="969"/>
      <c r="J87" s="969"/>
      <c r="K87" s="969"/>
      <c r="L87" s="969"/>
      <c r="M87" s="969"/>
      <c r="N87" s="969"/>
      <c r="O87" s="969"/>
      <c r="P87" s="970"/>
      <c r="Q87" s="971"/>
      <c r="R87" s="972"/>
      <c r="S87" s="972"/>
      <c r="T87" s="972"/>
      <c r="U87" s="972"/>
      <c r="V87" s="972"/>
      <c r="W87" s="972"/>
      <c r="X87" s="972"/>
      <c r="Y87" s="972"/>
      <c r="Z87" s="972"/>
      <c r="AA87" s="972"/>
      <c r="AB87" s="972"/>
      <c r="AC87" s="972"/>
      <c r="AD87" s="972"/>
      <c r="AE87" s="972"/>
      <c r="AF87" s="972"/>
      <c r="AG87" s="972"/>
      <c r="AH87" s="972"/>
      <c r="AI87" s="972"/>
      <c r="AJ87" s="972"/>
      <c r="AK87" s="972"/>
      <c r="AL87" s="972"/>
      <c r="AM87" s="972"/>
      <c r="AN87" s="972"/>
      <c r="AO87" s="972"/>
      <c r="AP87" s="972"/>
      <c r="AQ87" s="972"/>
      <c r="AR87" s="972"/>
      <c r="AS87" s="972"/>
      <c r="AT87" s="972"/>
      <c r="AU87" s="972"/>
      <c r="AV87" s="972"/>
      <c r="AW87" s="972"/>
      <c r="AX87" s="972"/>
      <c r="AY87" s="972"/>
      <c r="AZ87" s="973"/>
      <c r="BA87" s="973"/>
      <c r="BB87" s="973"/>
      <c r="BC87" s="973"/>
      <c r="BD87" s="974"/>
      <c r="BE87" s="267"/>
      <c r="BF87" s="267"/>
      <c r="BG87" s="267"/>
      <c r="BH87" s="267"/>
      <c r="BI87" s="267"/>
      <c r="BJ87" s="267"/>
      <c r="BK87" s="267"/>
      <c r="BL87" s="267"/>
      <c r="BM87" s="267"/>
      <c r="BN87" s="267"/>
      <c r="BO87" s="267"/>
      <c r="BP87" s="267"/>
      <c r="BQ87" s="264">
        <v>81</v>
      </c>
      <c r="BR87" s="269"/>
      <c r="BS87" s="949"/>
      <c r="BT87" s="950"/>
      <c r="BU87" s="950"/>
      <c r="BV87" s="950"/>
      <c r="BW87" s="950"/>
      <c r="BX87" s="950"/>
      <c r="BY87" s="950"/>
      <c r="BZ87" s="950"/>
      <c r="CA87" s="950"/>
      <c r="CB87" s="950"/>
      <c r="CC87" s="950"/>
      <c r="CD87" s="950"/>
      <c r="CE87" s="950"/>
      <c r="CF87" s="950"/>
      <c r="CG87" s="951"/>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43"/>
      <c r="DW87" s="944"/>
      <c r="DX87" s="944"/>
      <c r="DY87" s="944"/>
      <c r="DZ87" s="945"/>
      <c r="EA87" s="248"/>
    </row>
    <row r="88" spans="1:131" s="249" customFormat="1" ht="26.25" customHeight="1" thickBot="1" x14ac:dyDescent="0.2">
      <c r="A88" s="266" t="s">
        <v>388</v>
      </c>
      <c r="B88" s="876" t="s">
        <v>423</v>
      </c>
      <c r="C88" s="877"/>
      <c r="D88" s="877"/>
      <c r="E88" s="877"/>
      <c r="F88" s="877"/>
      <c r="G88" s="877"/>
      <c r="H88" s="877"/>
      <c r="I88" s="877"/>
      <c r="J88" s="877"/>
      <c r="K88" s="877"/>
      <c r="L88" s="877"/>
      <c r="M88" s="877"/>
      <c r="N88" s="877"/>
      <c r="O88" s="877"/>
      <c r="P88" s="878"/>
      <c r="Q88" s="924"/>
      <c r="R88" s="925"/>
      <c r="S88" s="925"/>
      <c r="T88" s="925"/>
      <c r="U88" s="925"/>
      <c r="V88" s="925"/>
      <c r="W88" s="925"/>
      <c r="X88" s="925"/>
      <c r="Y88" s="925"/>
      <c r="Z88" s="925"/>
      <c r="AA88" s="925"/>
      <c r="AB88" s="925"/>
      <c r="AC88" s="925"/>
      <c r="AD88" s="925"/>
      <c r="AE88" s="925"/>
      <c r="AF88" s="928">
        <v>16237</v>
      </c>
      <c r="AG88" s="928"/>
      <c r="AH88" s="928"/>
      <c r="AI88" s="928"/>
      <c r="AJ88" s="928"/>
      <c r="AK88" s="925"/>
      <c r="AL88" s="925"/>
      <c r="AM88" s="925"/>
      <c r="AN88" s="925"/>
      <c r="AO88" s="925"/>
      <c r="AP88" s="928">
        <v>1945</v>
      </c>
      <c r="AQ88" s="928"/>
      <c r="AR88" s="928"/>
      <c r="AS88" s="928"/>
      <c r="AT88" s="928"/>
      <c r="AU88" s="928">
        <f>AU68+AU71</f>
        <v>635.06100000000004</v>
      </c>
      <c r="AV88" s="928"/>
      <c r="AW88" s="928"/>
      <c r="AX88" s="928"/>
      <c r="AY88" s="928"/>
      <c r="AZ88" s="933"/>
      <c r="BA88" s="933"/>
      <c r="BB88" s="933"/>
      <c r="BC88" s="933"/>
      <c r="BD88" s="934"/>
      <c r="BE88" s="267"/>
      <c r="BF88" s="267"/>
      <c r="BG88" s="267"/>
      <c r="BH88" s="267"/>
      <c r="BI88" s="267"/>
      <c r="BJ88" s="267"/>
      <c r="BK88" s="267"/>
      <c r="BL88" s="267"/>
      <c r="BM88" s="267"/>
      <c r="BN88" s="267"/>
      <c r="BO88" s="267"/>
      <c r="BP88" s="267"/>
      <c r="BQ88" s="264">
        <v>82</v>
      </c>
      <c r="BR88" s="269"/>
      <c r="BS88" s="949"/>
      <c r="BT88" s="950"/>
      <c r="BU88" s="950"/>
      <c r="BV88" s="950"/>
      <c r="BW88" s="950"/>
      <c r="BX88" s="950"/>
      <c r="BY88" s="950"/>
      <c r="BZ88" s="950"/>
      <c r="CA88" s="950"/>
      <c r="CB88" s="950"/>
      <c r="CC88" s="950"/>
      <c r="CD88" s="950"/>
      <c r="CE88" s="950"/>
      <c r="CF88" s="950"/>
      <c r="CG88" s="951"/>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43"/>
      <c r="DW88" s="944"/>
      <c r="DX88" s="944"/>
      <c r="DY88" s="944"/>
      <c r="DZ88" s="945"/>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49"/>
      <c r="BT89" s="950"/>
      <c r="BU89" s="950"/>
      <c r="BV89" s="950"/>
      <c r="BW89" s="950"/>
      <c r="BX89" s="950"/>
      <c r="BY89" s="950"/>
      <c r="BZ89" s="950"/>
      <c r="CA89" s="950"/>
      <c r="CB89" s="950"/>
      <c r="CC89" s="950"/>
      <c r="CD89" s="950"/>
      <c r="CE89" s="950"/>
      <c r="CF89" s="950"/>
      <c r="CG89" s="951"/>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43"/>
      <c r="DW89" s="944"/>
      <c r="DX89" s="944"/>
      <c r="DY89" s="944"/>
      <c r="DZ89" s="945"/>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49"/>
      <c r="BT90" s="950"/>
      <c r="BU90" s="950"/>
      <c r="BV90" s="950"/>
      <c r="BW90" s="950"/>
      <c r="BX90" s="950"/>
      <c r="BY90" s="950"/>
      <c r="BZ90" s="950"/>
      <c r="CA90" s="950"/>
      <c r="CB90" s="950"/>
      <c r="CC90" s="950"/>
      <c r="CD90" s="950"/>
      <c r="CE90" s="950"/>
      <c r="CF90" s="950"/>
      <c r="CG90" s="951"/>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43"/>
      <c r="DW90" s="944"/>
      <c r="DX90" s="944"/>
      <c r="DY90" s="944"/>
      <c r="DZ90" s="945"/>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49"/>
      <c r="BT91" s="950"/>
      <c r="BU91" s="950"/>
      <c r="BV91" s="950"/>
      <c r="BW91" s="950"/>
      <c r="BX91" s="950"/>
      <c r="BY91" s="950"/>
      <c r="BZ91" s="950"/>
      <c r="CA91" s="950"/>
      <c r="CB91" s="950"/>
      <c r="CC91" s="950"/>
      <c r="CD91" s="950"/>
      <c r="CE91" s="950"/>
      <c r="CF91" s="950"/>
      <c r="CG91" s="951"/>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43"/>
      <c r="DW91" s="944"/>
      <c r="DX91" s="944"/>
      <c r="DY91" s="944"/>
      <c r="DZ91" s="945"/>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49"/>
      <c r="BT92" s="950"/>
      <c r="BU92" s="950"/>
      <c r="BV92" s="950"/>
      <c r="BW92" s="950"/>
      <c r="BX92" s="950"/>
      <c r="BY92" s="950"/>
      <c r="BZ92" s="950"/>
      <c r="CA92" s="950"/>
      <c r="CB92" s="950"/>
      <c r="CC92" s="950"/>
      <c r="CD92" s="950"/>
      <c r="CE92" s="950"/>
      <c r="CF92" s="950"/>
      <c r="CG92" s="951"/>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43"/>
      <c r="DW92" s="944"/>
      <c r="DX92" s="944"/>
      <c r="DY92" s="944"/>
      <c r="DZ92" s="945"/>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49"/>
      <c r="BT93" s="950"/>
      <c r="BU93" s="950"/>
      <c r="BV93" s="950"/>
      <c r="BW93" s="950"/>
      <c r="BX93" s="950"/>
      <c r="BY93" s="950"/>
      <c r="BZ93" s="950"/>
      <c r="CA93" s="950"/>
      <c r="CB93" s="950"/>
      <c r="CC93" s="950"/>
      <c r="CD93" s="950"/>
      <c r="CE93" s="950"/>
      <c r="CF93" s="950"/>
      <c r="CG93" s="951"/>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43"/>
      <c r="DW93" s="944"/>
      <c r="DX93" s="944"/>
      <c r="DY93" s="944"/>
      <c r="DZ93" s="945"/>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49"/>
      <c r="BT94" s="950"/>
      <c r="BU94" s="950"/>
      <c r="BV94" s="950"/>
      <c r="BW94" s="950"/>
      <c r="BX94" s="950"/>
      <c r="BY94" s="950"/>
      <c r="BZ94" s="950"/>
      <c r="CA94" s="950"/>
      <c r="CB94" s="950"/>
      <c r="CC94" s="950"/>
      <c r="CD94" s="950"/>
      <c r="CE94" s="950"/>
      <c r="CF94" s="950"/>
      <c r="CG94" s="951"/>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43"/>
      <c r="DW94" s="944"/>
      <c r="DX94" s="944"/>
      <c r="DY94" s="944"/>
      <c r="DZ94" s="945"/>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49"/>
      <c r="BT95" s="950"/>
      <c r="BU95" s="950"/>
      <c r="BV95" s="950"/>
      <c r="BW95" s="950"/>
      <c r="BX95" s="950"/>
      <c r="BY95" s="950"/>
      <c r="BZ95" s="950"/>
      <c r="CA95" s="950"/>
      <c r="CB95" s="950"/>
      <c r="CC95" s="950"/>
      <c r="CD95" s="950"/>
      <c r="CE95" s="950"/>
      <c r="CF95" s="950"/>
      <c r="CG95" s="951"/>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43"/>
      <c r="DW95" s="944"/>
      <c r="DX95" s="944"/>
      <c r="DY95" s="944"/>
      <c r="DZ95" s="945"/>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49"/>
      <c r="BT96" s="950"/>
      <c r="BU96" s="950"/>
      <c r="BV96" s="950"/>
      <c r="BW96" s="950"/>
      <c r="BX96" s="950"/>
      <c r="BY96" s="950"/>
      <c r="BZ96" s="950"/>
      <c r="CA96" s="950"/>
      <c r="CB96" s="950"/>
      <c r="CC96" s="950"/>
      <c r="CD96" s="950"/>
      <c r="CE96" s="950"/>
      <c r="CF96" s="950"/>
      <c r="CG96" s="951"/>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43"/>
      <c r="DW96" s="944"/>
      <c r="DX96" s="944"/>
      <c r="DY96" s="944"/>
      <c r="DZ96" s="945"/>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49"/>
      <c r="BT97" s="950"/>
      <c r="BU97" s="950"/>
      <c r="BV97" s="950"/>
      <c r="BW97" s="950"/>
      <c r="BX97" s="950"/>
      <c r="BY97" s="950"/>
      <c r="BZ97" s="950"/>
      <c r="CA97" s="950"/>
      <c r="CB97" s="950"/>
      <c r="CC97" s="950"/>
      <c r="CD97" s="950"/>
      <c r="CE97" s="950"/>
      <c r="CF97" s="950"/>
      <c r="CG97" s="951"/>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43"/>
      <c r="DW97" s="944"/>
      <c r="DX97" s="944"/>
      <c r="DY97" s="944"/>
      <c r="DZ97" s="945"/>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49"/>
      <c r="BT98" s="950"/>
      <c r="BU98" s="950"/>
      <c r="BV98" s="950"/>
      <c r="BW98" s="950"/>
      <c r="BX98" s="950"/>
      <c r="BY98" s="950"/>
      <c r="BZ98" s="950"/>
      <c r="CA98" s="950"/>
      <c r="CB98" s="950"/>
      <c r="CC98" s="950"/>
      <c r="CD98" s="950"/>
      <c r="CE98" s="950"/>
      <c r="CF98" s="950"/>
      <c r="CG98" s="951"/>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43"/>
      <c r="DW98" s="944"/>
      <c r="DX98" s="944"/>
      <c r="DY98" s="944"/>
      <c r="DZ98" s="945"/>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49"/>
      <c r="BT99" s="950"/>
      <c r="BU99" s="950"/>
      <c r="BV99" s="950"/>
      <c r="BW99" s="950"/>
      <c r="BX99" s="950"/>
      <c r="BY99" s="950"/>
      <c r="BZ99" s="950"/>
      <c r="CA99" s="950"/>
      <c r="CB99" s="950"/>
      <c r="CC99" s="950"/>
      <c r="CD99" s="950"/>
      <c r="CE99" s="950"/>
      <c r="CF99" s="950"/>
      <c r="CG99" s="951"/>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43"/>
      <c r="DW99" s="944"/>
      <c r="DX99" s="944"/>
      <c r="DY99" s="944"/>
      <c r="DZ99" s="945"/>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49"/>
      <c r="BT100" s="950"/>
      <c r="BU100" s="950"/>
      <c r="BV100" s="950"/>
      <c r="BW100" s="950"/>
      <c r="BX100" s="950"/>
      <c r="BY100" s="950"/>
      <c r="BZ100" s="950"/>
      <c r="CA100" s="950"/>
      <c r="CB100" s="950"/>
      <c r="CC100" s="950"/>
      <c r="CD100" s="950"/>
      <c r="CE100" s="950"/>
      <c r="CF100" s="950"/>
      <c r="CG100" s="951"/>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43"/>
      <c r="DW100" s="944"/>
      <c r="DX100" s="944"/>
      <c r="DY100" s="944"/>
      <c r="DZ100" s="945"/>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49"/>
      <c r="BT101" s="950"/>
      <c r="BU101" s="950"/>
      <c r="BV101" s="950"/>
      <c r="BW101" s="950"/>
      <c r="BX101" s="950"/>
      <c r="BY101" s="950"/>
      <c r="BZ101" s="950"/>
      <c r="CA101" s="950"/>
      <c r="CB101" s="950"/>
      <c r="CC101" s="950"/>
      <c r="CD101" s="950"/>
      <c r="CE101" s="950"/>
      <c r="CF101" s="950"/>
      <c r="CG101" s="951"/>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43"/>
      <c r="DW101" s="944"/>
      <c r="DX101" s="944"/>
      <c r="DY101" s="944"/>
      <c r="DZ101" s="945"/>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388</v>
      </c>
      <c r="BR102" s="876" t="s">
        <v>424</v>
      </c>
      <c r="BS102" s="877"/>
      <c r="BT102" s="877"/>
      <c r="BU102" s="877"/>
      <c r="BV102" s="877"/>
      <c r="BW102" s="877"/>
      <c r="BX102" s="877"/>
      <c r="BY102" s="877"/>
      <c r="BZ102" s="877"/>
      <c r="CA102" s="877"/>
      <c r="CB102" s="877"/>
      <c r="CC102" s="877"/>
      <c r="CD102" s="877"/>
      <c r="CE102" s="877"/>
      <c r="CF102" s="877"/>
      <c r="CG102" s="878"/>
      <c r="CH102" s="975"/>
      <c r="CI102" s="976"/>
      <c r="CJ102" s="976"/>
      <c r="CK102" s="976"/>
      <c r="CL102" s="977"/>
      <c r="CM102" s="975"/>
      <c r="CN102" s="976"/>
      <c r="CO102" s="976"/>
      <c r="CP102" s="976"/>
      <c r="CQ102" s="977"/>
      <c r="CR102" s="978">
        <v>11</v>
      </c>
      <c r="CS102" s="936"/>
      <c r="CT102" s="936"/>
      <c r="CU102" s="936"/>
      <c r="CV102" s="979"/>
      <c r="CW102" s="978" t="s">
        <v>605</v>
      </c>
      <c r="CX102" s="936"/>
      <c r="CY102" s="936"/>
      <c r="CZ102" s="936"/>
      <c r="DA102" s="979"/>
      <c r="DB102" s="978" t="s">
        <v>605</v>
      </c>
      <c r="DC102" s="936"/>
      <c r="DD102" s="936"/>
      <c r="DE102" s="936"/>
      <c r="DF102" s="979"/>
      <c r="DG102" s="978" t="s">
        <v>605</v>
      </c>
      <c r="DH102" s="936"/>
      <c r="DI102" s="936"/>
      <c r="DJ102" s="936"/>
      <c r="DK102" s="979"/>
      <c r="DL102" s="978" t="s">
        <v>605</v>
      </c>
      <c r="DM102" s="936"/>
      <c r="DN102" s="936"/>
      <c r="DO102" s="936"/>
      <c r="DP102" s="979"/>
      <c r="DQ102" s="978" t="s">
        <v>605</v>
      </c>
      <c r="DR102" s="936"/>
      <c r="DS102" s="936"/>
      <c r="DT102" s="936"/>
      <c r="DU102" s="979"/>
      <c r="DV102" s="1002"/>
      <c r="DW102" s="1003"/>
      <c r="DX102" s="1003"/>
      <c r="DY102" s="1003"/>
      <c r="DZ102" s="1004"/>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5" t="s">
        <v>425</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6" t="s">
        <v>426</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427</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428</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07" t="s">
        <v>429</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430</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48" customFormat="1" ht="26.25" customHeight="1" x14ac:dyDescent="0.15">
      <c r="A109" s="1000" t="s">
        <v>431</v>
      </c>
      <c r="B109" s="981"/>
      <c r="C109" s="981"/>
      <c r="D109" s="981"/>
      <c r="E109" s="981"/>
      <c r="F109" s="981"/>
      <c r="G109" s="981"/>
      <c r="H109" s="981"/>
      <c r="I109" s="981"/>
      <c r="J109" s="981"/>
      <c r="K109" s="981"/>
      <c r="L109" s="981"/>
      <c r="M109" s="981"/>
      <c r="N109" s="981"/>
      <c r="O109" s="981"/>
      <c r="P109" s="981"/>
      <c r="Q109" s="981"/>
      <c r="R109" s="981"/>
      <c r="S109" s="981"/>
      <c r="T109" s="981"/>
      <c r="U109" s="981"/>
      <c r="V109" s="981"/>
      <c r="W109" s="981"/>
      <c r="X109" s="981"/>
      <c r="Y109" s="981"/>
      <c r="Z109" s="982"/>
      <c r="AA109" s="980" t="s">
        <v>432</v>
      </c>
      <c r="AB109" s="981"/>
      <c r="AC109" s="981"/>
      <c r="AD109" s="981"/>
      <c r="AE109" s="982"/>
      <c r="AF109" s="980" t="s">
        <v>433</v>
      </c>
      <c r="AG109" s="981"/>
      <c r="AH109" s="981"/>
      <c r="AI109" s="981"/>
      <c r="AJ109" s="982"/>
      <c r="AK109" s="980" t="s">
        <v>302</v>
      </c>
      <c r="AL109" s="981"/>
      <c r="AM109" s="981"/>
      <c r="AN109" s="981"/>
      <c r="AO109" s="982"/>
      <c r="AP109" s="980" t="s">
        <v>434</v>
      </c>
      <c r="AQ109" s="981"/>
      <c r="AR109" s="981"/>
      <c r="AS109" s="981"/>
      <c r="AT109" s="983"/>
      <c r="AU109" s="1000" t="s">
        <v>431</v>
      </c>
      <c r="AV109" s="981"/>
      <c r="AW109" s="981"/>
      <c r="AX109" s="981"/>
      <c r="AY109" s="981"/>
      <c r="AZ109" s="981"/>
      <c r="BA109" s="981"/>
      <c r="BB109" s="981"/>
      <c r="BC109" s="981"/>
      <c r="BD109" s="981"/>
      <c r="BE109" s="981"/>
      <c r="BF109" s="981"/>
      <c r="BG109" s="981"/>
      <c r="BH109" s="981"/>
      <c r="BI109" s="981"/>
      <c r="BJ109" s="981"/>
      <c r="BK109" s="981"/>
      <c r="BL109" s="981"/>
      <c r="BM109" s="981"/>
      <c r="BN109" s="981"/>
      <c r="BO109" s="981"/>
      <c r="BP109" s="982"/>
      <c r="BQ109" s="980" t="s">
        <v>432</v>
      </c>
      <c r="BR109" s="981"/>
      <c r="BS109" s="981"/>
      <c r="BT109" s="981"/>
      <c r="BU109" s="982"/>
      <c r="BV109" s="980" t="s">
        <v>433</v>
      </c>
      <c r="BW109" s="981"/>
      <c r="BX109" s="981"/>
      <c r="BY109" s="981"/>
      <c r="BZ109" s="982"/>
      <c r="CA109" s="980" t="s">
        <v>302</v>
      </c>
      <c r="CB109" s="981"/>
      <c r="CC109" s="981"/>
      <c r="CD109" s="981"/>
      <c r="CE109" s="982"/>
      <c r="CF109" s="1001" t="s">
        <v>434</v>
      </c>
      <c r="CG109" s="1001"/>
      <c r="CH109" s="1001"/>
      <c r="CI109" s="1001"/>
      <c r="CJ109" s="1001"/>
      <c r="CK109" s="980" t="s">
        <v>435</v>
      </c>
      <c r="CL109" s="981"/>
      <c r="CM109" s="981"/>
      <c r="CN109" s="981"/>
      <c r="CO109" s="981"/>
      <c r="CP109" s="981"/>
      <c r="CQ109" s="981"/>
      <c r="CR109" s="981"/>
      <c r="CS109" s="981"/>
      <c r="CT109" s="981"/>
      <c r="CU109" s="981"/>
      <c r="CV109" s="981"/>
      <c r="CW109" s="981"/>
      <c r="CX109" s="981"/>
      <c r="CY109" s="981"/>
      <c r="CZ109" s="981"/>
      <c r="DA109" s="981"/>
      <c r="DB109" s="981"/>
      <c r="DC109" s="981"/>
      <c r="DD109" s="981"/>
      <c r="DE109" s="981"/>
      <c r="DF109" s="982"/>
      <c r="DG109" s="980" t="s">
        <v>432</v>
      </c>
      <c r="DH109" s="981"/>
      <c r="DI109" s="981"/>
      <c r="DJ109" s="981"/>
      <c r="DK109" s="982"/>
      <c r="DL109" s="980" t="s">
        <v>433</v>
      </c>
      <c r="DM109" s="981"/>
      <c r="DN109" s="981"/>
      <c r="DO109" s="981"/>
      <c r="DP109" s="982"/>
      <c r="DQ109" s="980" t="s">
        <v>302</v>
      </c>
      <c r="DR109" s="981"/>
      <c r="DS109" s="981"/>
      <c r="DT109" s="981"/>
      <c r="DU109" s="982"/>
      <c r="DV109" s="980" t="s">
        <v>434</v>
      </c>
      <c r="DW109" s="981"/>
      <c r="DX109" s="981"/>
      <c r="DY109" s="981"/>
      <c r="DZ109" s="983"/>
    </row>
    <row r="110" spans="1:131" s="248" customFormat="1" ht="26.25" customHeight="1" x14ac:dyDescent="0.15">
      <c r="A110" s="984" t="s">
        <v>436</v>
      </c>
      <c r="B110" s="985"/>
      <c r="C110" s="985"/>
      <c r="D110" s="985"/>
      <c r="E110" s="985"/>
      <c r="F110" s="985"/>
      <c r="G110" s="985"/>
      <c r="H110" s="985"/>
      <c r="I110" s="985"/>
      <c r="J110" s="985"/>
      <c r="K110" s="985"/>
      <c r="L110" s="985"/>
      <c r="M110" s="985"/>
      <c r="N110" s="985"/>
      <c r="O110" s="985"/>
      <c r="P110" s="985"/>
      <c r="Q110" s="985"/>
      <c r="R110" s="985"/>
      <c r="S110" s="985"/>
      <c r="T110" s="985"/>
      <c r="U110" s="985"/>
      <c r="V110" s="985"/>
      <c r="W110" s="985"/>
      <c r="X110" s="985"/>
      <c r="Y110" s="985"/>
      <c r="Z110" s="986"/>
      <c r="AA110" s="987">
        <v>1590944</v>
      </c>
      <c r="AB110" s="988"/>
      <c r="AC110" s="988"/>
      <c r="AD110" s="988"/>
      <c r="AE110" s="989"/>
      <c r="AF110" s="990">
        <v>1570828</v>
      </c>
      <c r="AG110" s="988"/>
      <c r="AH110" s="988"/>
      <c r="AI110" s="988"/>
      <c r="AJ110" s="989"/>
      <c r="AK110" s="990">
        <v>1713269</v>
      </c>
      <c r="AL110" s="988"/>
      <c r="AM110" s="988"/>
      <c r="AN110" s="988"/>
      <c r="AO110" s="989"/>
      <c r="AP110" s="991">
        <v>14.2</v>
      </c>
      <c r="AQ110" s="992"/>
      <c r="AR110" s="992"/>
      <c r="AS110" s="992"/>
      <c r="AT110" s="993"/>
      <c r="AU110" s="994" t="s">
        <v>73</v>
      </c>
      <c r="AV110" s="995"/>
      <c r="AW110" s="995"/>
      <c r="AX110" s="995"/>
      <c r="AY110" s="995"/>
      <c r="AZ110" s="1036" t="s">
        <v>437</v>
      </c>
      <c r="BA110" s="985"/>
      <c r="BB110" s="985"/>
      <c r="BC110" s="985"/>
      <c r="BD110" s="985"/>
      <c r="BE110" s="985"/>
      <c r="BF110" s="985"/>
      <c r="BG110" s="985"/>
      <c r="BH110" s="985"/>
      <c r="BI110" s="985"/>
      <c r="BJ110" s="985"/>
      <c r="BK110" s="985"/>
      <c r="BL110" s="985"/>
      <c r="BM110" s="985"/>
      <c r="BN110" s="985"/>
      <c r="BO110" s="985"/>
      <c r="BP110" s="986"/>
      <c r="BQ110" s="1022">
        <v>17470486</v>
      </c>
      <c r="BR110" s="1023"/>
      <c r="BS110" s="1023"/>
      <c r="BT110" s="1023"/>
      <c r="BU110" s="1023"/>
      <c r="BV110" s="1023">
        <v>18773938</v>
      </c>
      <c r="BW110" s="1023"/>
      <c r="BX110" s="1023"/>
      <c r="BY110" s="1023"/>
      <c r="BZ110" s="1023"/>
      <c r="CA110" s="1023">
        <v>20045019</v>
      </c>
      <c r="CB110" s="1023"/>
      <c r="CC110" s="1023"/>
      <c r="CD110" s="1023"/>
      <c r="CE110" s="1023"/>
      <c r="CF110" s="1037">
        <v>166.7</v>
      </c>
      <c r="CG110" s="1038"/>
      <c r="CH110" s="1038"/>
      <c r="CI110" s="1038"/>
      <c r="CJ110" s="1038"/>
      <c r="CK110" s="1039" t="s">
        <v>438</v>
      </c>
      <c r="CL110" s="1040"/>
      <c r="CM110" s="1019" t="s">
        <v>439</v>
      </c>
      <c r="CN110" s="1020"/>
      <c r="CO110" s="1020"/>
      <c r="CP110" s="1020"/>
      <c r="CQ110" s="1020"/>
      <c r="CR110" s="1020"/>
      <c r="CS110" s="1020"/>
      <c r="CT110" s="1020"/>
      <c r="CU110" s="1020"/>
      <c r="CV110" s="1020"/>
      <c r="CW110" s="1020"/>
      <c r="CX110" s="1020"/>
      <c r="CY110" s="1020"/>
      <c r="CZ110" s="1020"/>
      <c r="DA110" s="1020"/>
      <c r="DB110" s="1020"/>
      <c r="DC110" s="1020"/>
      <c r="DD110" s="1020"/>
      <c r="DE110" s="1020"/>
      <c r="DF110" s="1021"/>
      <c r="DG110" s="1022" t="s">
        <v>440</v>
      </c>
      <c r="DH110" s="1023"/>
      <c r="DI110" s="1023"/>
      <c r="DJ110" s="1023"/>
      <c r="DK110" s="1023"/>
      <c r="DL110" s="1023" t="s">
        <v>441</v>
      </c>
      <c r="DM110" s="1023"/>
      <c r="DN110" s="1023"/>
      <c r="DO110" s="1023"/>
      <c r="DP110" s="1023"/>
      <c r="DQ110" s="1023" t="s">
        <v>441</v>
      </c>
      <c r="DR110" s="1023"/>
      <c r="DS110" s="1023"/>
      <c r="DT110" s="1023"/>
      <c r="DU110" s="1023"/>
      <c r="DV110" s="1024" t="s">
        <v>441</v>
      </c>
      <c r="DW110" s="1024"/>
      <c r="DX110" s="1024"/>
      <c r="DY110" s="1024"/>
      <c r="DZ110" s="1025"/>
    </row>
    <row r="111" spans="1:131" s="248" customFormat="1" ht="26.25" customHeight="1" x14ac:dyDescent="0.15">
      <c r="A111" s="1026" t="s">
        <v>442</v>
      </c>
      <c r="B111" s="1027"/>
      <c r="C111" s="1027"/>
      <c r="D111" s="1027"/>
      <c r="E111" s="1027"/>
      <c r="F111" s="1027"/>
      <c r="G111" s="1027"/>
      <c r="H111" s="1027"/>
      <c r="I111" s="1027"/>
      <c r="J111" s="1027"/>
      <c r="K111" s="1027"/>
      <c r="L111" s="1027"/>
      <c r="M111" s="1027"/>
      <c r="N111" s="1027"/>
      <c r="O111" s="1027"/>
      <c r="P111" s="1027"/>
      <c r="Q111" s="1027"/>
      <c r="R111" s="1027"/>
      <c r="S111" s="1027"/>
      <c r="T111" s="1027"/>
      <c r="U111" s="1027"/>
      <c r="V111" s="1027"/>
      <c r="W111" s="1027"/>
      <c r="X111" s="1027"/>
      <c r="Y111" s="1027"/>
      <c r="Z111" s="1028"/>
      <c r="AA111" s="1029" t="s">
        <v>441</v>
      </c>
      <c r="AB111" s="1030"/>
      <c r="AC111" s="1030"/>
      <c r="AD111" s="1030"/>
      <c r="AE111" s="1031"/>
      <c r="AF111" s="1032" t="s">
        <v>441</v>
      </c>
      <c r="AG111" s="1030"/>
      <c r="AH111" s="1030"/>
      <c r="AI111" s="1030"/>
      <c r="AJ111" s="1031"/>
      <c r="AK111" s="1032" t="s">
        <v>441</v>
      </c>
      <c r="AL111" s="1030"/>
      <c r="AM111" s="1030"/>
      <c r="AN111" s="1030"/>
      <c r="AO111" s="1031"/>
      <c r="AP111" s="1033" t="s">
        <v>440</v>
      </c>
      <c r="AQ111" s="1034"/>
      <c r="AR111" s="1034"/>
      <c r="AS111" s="1034"/>
      <c r="AT111" s="1035"/>
      <c r="AU111" s="996"/>
      <c r="AV111" s="997"/>
      <c r="AW111" s="997"/>
      <c r="AX111" s="997"/>
      <c r="AY111" s="997"/>
      <c r="AZ111" s="1045" t="s">
        <v>443</v>
      </c>
      <c r="BA111" s="1046"/>
      <c r="BB111" s="1046"/>
      <c r="BC111" s="1046"/>
      <c r="BD111" s="1046"/>
      <c r="BE111" s="1046"/>
      <c r="BF111" s="1046"/>
      <c r="BG111" s="1046"/>
      <c r="BH111" s="1046"/>
      <c r="BI111" s="1046"/>
      <c r="BJ111" s="1046"/>
      <c r="BK111" s="1046"/>
      <c r="BL111" s="1046"/>
      <c r="BM111" s="1046"/>
      <c r="BN111" s="1046"/>
      <c r="BO111" s="1046"/>
      <c r="BP111" s="1047"/>
      <c r="BQ111" s="1015" t="s">
        <v>441</v>
      </c>
      <c r="BR111" s="1016"/>
      <c r="BS111" s="1016"/>
      <c r="BT111" s="1016"/>
      <c r="BU111" s="1016"/>
      <c r="BV111" s="1016" t="s">
        <v>441</v>
      </c>
      <c r="BW111" s="1016"/>
      <c r="BX111" s="1016"/>
      <c r="BY111" s="1016"/>
      <c r="BZ111" s="1016"/>
      <c r="CA111" s="1016" t="s">
        <v>441</v>
      </c>
      <c r="CB111" s="1016"/>
      <c r="CC111" s="1016"/>
      <c r="CD111" s="1016"/>
      <c r="CE111" s="1016"/>
      <c r="CF111" s="1010" t="s">
        <v>441</v>
      </c>
      <c r="CG111" s="1011"/>
      <c r="CH111" s="1011"/>
      <c r="CI111" s="1011"/>
      <c r="CJ111" s="1011"/>
      <c r="CK111" s="1041"/>
      <c r="CL111" s="1042"/>
      <c r="CM111" s="1012" t="s">
        <v>444</v>
      </c>
      <c r="CN111" s="1013"/>
      <c r="CO111" s="1013"/>
      <c r="CP111" s="1013"/>
      <c r="CQ111" s="1013"/>
      <c r="CR111" s="1013"/>
      <c r="CS111" s="1013"/>
      <c r="CT111" s="1013"/>
      <c r="CU111" s="1013"/>
      <c r="CV111" s="1013"/>
      <c r="CW111" s="1013"/>
      <c r="CX111" s="1013"/>
      <c r="CY111" s="1013"/>
      <c r="CZ111" s="1013"/>
      <c r="DA111" s="1013"/>
      <c r="DB111" s="1013"/>
      <c r="DC111" s="1013"/>
      <c r="DD111" s="1013"/>
      <c r="DE111" s="1013"/>
      <c r="DF111" s="1014"/>
      <c r="DG111" s="1015" t="s">
        <v>441</v>
      </c>
      <c r="DH111" s="1016"/>
      <c r="DI111" s="1016"/>
      <c r="DJ111" s="1016"/>
      <c r="DK111" s="1016"/>
      <c r="DL111" s="1016" t="s">
        <v>440</v>
      </c>
      <c r="DM111" s="1016"/>
      <c r="DN111" s="1016"/>
      <c r="DO111" s="1016"/>
      <c r="DP111" s="1016"/>
      <c r="DQ111" s="1016" t="s">
        <v>441</v>
      </c>
      <c r="DR111" s="1016"/>
      <c r="DS111" s="1016"/>
      <c r="DT111" s="1016"/>
      <c r="DU111" s="1016"/>
      <c r="DV111" s="1017" t="s">
        <v>441</v>
      </c>
      <c r="DW111" s="1017"/>
      <c r="DX111" s="1017"/>
      <c r="DY111" s="1017"/>
      <c r="DZ111" s="1018"/>
    </row>
    <row r="112" spans="1:131" s="248" customFormat="1" ht="26.25" customHeight="1" x14ac:dyDescent="0.15">
      <c r="A112" s="1048" t="s">
        <v>445</v>
      </c>
      <c r="B112" s="1049"/>
      <c r="C112" s="1046" t="s">
        <v>446</v>
      </c>
      <c r="D112" s="1046"/>
      <c r="E112" s="1046"/>
      <c r="F112" s="1046"/>
      <c r="G112" s="1046"/>
      <c r="H112" s="1046"/>
      <c r="I112" s="1046"/>
      <c r="J112" s="1046"/>
      <c r="K112" s="1046"/>
      <c r="L112" s="1046"/>
      <c r="M112" s="1046"/>
      <c r="N112" s="1046"/>
      <c r="O112" s="1046"/>
      <c r="P112" s="1046"/>
      <c r="Q112" s="1046"/>
      <c r="R112" s="1046"/>
      <c r="S112" s="1046"/>
      <c r="T112" s="1046"/>
      <c r="U112" s="1046"/>
      <c r="V112" s="1046"/>
      <c r="W112" s="1046"/>
      <c r="X112" s="1046"/>
      <c r="Y112" s="1046"/>
      <c r="Z112" s="1047"/>
      <c r="AA112" s="1054" t="s">
        <v>441</v>
      </c>
      <c r="AB112" s="1055"/>
      <c r="AC112" s="1055"/>
      <c r="AD112" s="1055"/>
      <c r="AE112" s="1056"/>
      <c r="AF112" s="1057" t="s">
        <v>441</v>
      </c>
      <c r="AG112" s="1055"/>
      <c r="AH112" s="1055"/>
      <c r="AI112" s="1055"/>
      <c r="AJ112" s="1056"/>
      <c r="AK112" s="1057" t="s">
        <v>440</v>
      </c>
      <c r="AL112" s="1055"/>
      <c r="AM112" s="1055"/>
      <c r="AN112" s="1055"/>
      <c r="AO112" s="1056"/>
      <c r="AP112" s="1058" t="s">
        <v>441</v>
      </c>
      <c r="AQ112" s="1059"/>
      <c r="AR112" s="1059"/>
      <c r="AS112" s="1059"/>
      <c r="AT112" s="1060"/>
      <c r="AU112" s="996"/>
      <c r="AV112" s="997"/>
      <c r="AW112" s="997"/>
      <c r="AX112" s="997"/>
      <c r="AY112" s="997"/>
      <c r="AZ112" s="1045" t="s">
        <v>447</v>
      </c>
      <c r="BA112" s="1046"/>
      <c r="BB112" s="1046"/>
      <c r="BC112" s="1046"/>
      <c r="BD112" s="1046"/>
      <c r="BE112" s="1046"/>
      <c r="BF112" s="1046"/>
      <c r="BG112" s="1046"/>
      <c r="BH112" s="1046"/>
      <c r="BI112" s="1046"/>
      <c r="BJ112" s="1046"/>
      <c r="BK112" s="1046"/>
      <c r="BL112" s="1046"/>
      <c r="BM112" s="1046"/>
      <c r="BN112" s="1046"/>
      <c r="BO112" s="1046"/>
      <c r="BP112" s="1047"/>
      <c r="BQ112" s="1015">
        <v>13546637</v>
      </c>
      <c r="BR112" s="1016"/>
      <c r="BS112" s="1016"/>
      <c r="BT112" s="1016"/>
      <c r="BU112" s="1016"/>
      <c r="BV112" s="1016">
        <v>13112711</v>
      </c>
      <c r="BW112" s="1016"/>
      <c r="BX112" s="1016"/>
      <c r="BY112" s="1016"/>
      <c r="BZ112" s="1016"/>
      <c r="CA112" s="1016">
        <v>12337733</v>
      </c>
      <c r="CB112" s="1016"/>
      <c r="CC112" s="1016"/>
      <c r="CD112" s="1016"/>
      <c r="CE112" s="1016"/>
      <c r="CF112" s="1010">
        <v>102.6</v>
      </c>
      <c r="CG112" s="1011"/>
      <c r="CH112" s="1011"/>
      <c r="CI112" s="1011"/>
      <c r="CJ112" s="1011"/>
      <c r="CK112" s="1041"/>
      <c r="CL112" s="1042"/>
      <c r="CM112" s="1012" t="s">
        <v>448</v>
      </c>
      <c r="CN112" s="1013"/>
      <c r="CO112" s="1013"/>
      <c r="CP112" s="1013"/>
      <c r="CQ112" s="1013"/>
      <c r="CR112" s="1013"/>
      <c r="CS112" s="1013"/>
      <c r="CT112" s="1013"/>
      <c r="CU112" s="1013"/>
      <c r="CV112" s="1013"/>
      <c r="CW112" s="1013"/>
      <c r="CX112" s="1013"/>
      <c r="CY112" s="1013"/>
      <c r="CZ112" s="1013"/>
      <c r="DA112" s="1013"/>
      <c r="DB112" s="1013"/>
      <c r="DC112" s="1013"/>
      <c r="DD112" s="1013"/>
      <c r="DE112" s="1013"/>
      <c r="DF112" s="1014"/>
      <c r="DG112" s="1015" t="s">
        <v>441</v>
      </c>
      <c r="DH112" s="1016"/>
      <c r="DI112" s="1016"/>
      <c r="DJ112" s="1016"/>
      <c r="DK112" s="1016"/>
      <c r="DL112" s="1016" t="s">
        <v>440</v>
      </c>
      <c r="DM112" s="1016"/>
      <c r="DN112" s="1016"/>
      <c r="DO112" s="1016"/>
      <c r="DP112" s="1016"/>
      <c r="DQ112" s="1016" t="s">
        <v>441</v>
      </c>
      <c r="DR112" s="1016"/>
      <c r="DS112" s="1016"/>
      <c r="DT112" s="1016"/>
      <c r="DU112" s="1016"/>
      <c r="DV112" s="1017" t="s">
        <v>441</v>
      </c>
      <c r="DW112" s="1017"/>
      <c r="DX112" s="1017"/>
      <c r="DY112" s="1017"/>
      <c r="DZ112" s="1018"/>
    </row>
    <row r="113" spans="1:130" s="248" customFormat="1" ht="26.25" customHeight="1" x14ac:dyDescent="0.15">
      <c r="A113" s="1050"/>
      <c r="B113" s="1051"/>
      <c r="C113" s="1046" t="s">
        <v>449</v>
      </c>
      <c r="D113" s="1046"/>
      <c r="E113" s="1046"/>
      <c r="F113" s="1046"/>
      <c r="G113" s="1046"/>
      <c r="H113" s="1046"/>
      <c r="I113" s="1046"/>
      <c r="J113" s="1046"/>
      <c r="K113" s="1046"/>
      <c r="L113" s="1046"/>
      <c r="M113" s="1046"/>
      <c r="N113" s="1046"/>
      <c r="O113" s="1046"/>
      <c r="P113" s="1046"/>
      <c r="Q113" s="1046"/>
      <c r="R113" s="1046"/>
      <c r="S113" s="1046"/>
      <c r="T113" s="1046"/>
      <c r="U113" s="1046"/>
      <c r="V113" s="1046"/>
      <c r="W113" s="1046"/>
      <c r="X113" s="1046"/>
      <c r="Y113" s="1046"/>
      <c r="Z113" s="1047"/>
      <c r="AA113" s="1029">
        <v>1225910</v>
      </c>
      <c r="AB113" s="1030"/>
      <c r="AC113" s="1030"/>
      <c r="AD113" s="1030"/>
      <c r="AE113" s="1031"/>
      <c r="AF113" s="1032">
        <v>1222889</v>
      </c>
      <c r="AG113" s="1030"/>
      <c r="AH113" s="1030"/>
      <c r="AI113" s="1030"/>
      <c r="AJ113" s="1031"/>
      <c r="AK113" s="1032">
        <v>1104327</v>
      </c>
      <c r="AL113" s="1030"/>
      <c r="AM113" s="1030"/>
      <c r="AN113" s="1030"/>
      <c r="AO113" s="1031"/>
      <c r="AP113" s="1033">
        <v>9.1999999999999993</v>
      </c>
      <c r="AQ113" s="1034"/>
      <c r="AR113" s="1034"/>
      <c r="AS113" s="1034"/>
      <c r="AT113" s="1035"/>
      <c r="AU113" s="996"/>
      <c r="AV113" s="997"/>
      <c r="AW113" s="997"/>
      <c r="AX113" s="997"/>
      <c r="AY113" s="997"/>
      <c r="AZ113" s="1045" t="s">
        <v>450</v>
      </c>
      <c r="BA113" s="1046"/>
      <c r="BB113" s="1046"/>
      <c r="BC113" s="1046"/>
      <c r="BD113" s="1046"/>
      <c r="BE113" s="1046"/>
      <c r="BF113" s="1046"/>
      <c r="BG113" s="1046"/>
      <c r="BH113" s="1046"/>
      <c r="BI113" s="1046"/>
      <c r="BJ113" s="1046"/>
      <c r="BK113" s="1046"/>
      <c r="BL113" s="1046"/>
      <c r="BM113" s="1046"/>
      <c r="BN113" s="1046"/>
      <c r="BO113" s="1046"/>
      <c r="BP113" s="1047"/>
      <c r="BQ113" s="1015">
        <v>33205</v>
      </c>
      <c r="BR113" s="1016"/>
      <c r="BS113" s="1016"/>
      <c r="BT113" s="1016"/>
      <c r="BU113" s="1016"/>
      <c r="BV113" s="1016">
        <v>147552</v>
      </c>
      <c r="BW113" s="1016"/>
      <c r="BX113" s="1016"/>
      <c r="BY113" s="1016"/>
      <c r="BZ113" s="1016"/>
      <c r="CA113" s="1016">
        <v>635061</v>
      </c>
      <c r="CB113" s="1016"/>
      <c r="CC113" s="1016"/>
      <c r="CD113" s="1016"/>
      <c r="CE113" s="1016"/>
      <c r="CF113" s="1010">
        <v>5.3</v>
      </c>
      <c r="CG113" s="1011"/>
      <c r="CH113" s="1011"/>
      <c r="CI113" s="1011"/>
      <c r="CJ113" s="1011"/>
      <c r="CK113" s="1041"/>
      <c r="CL113" s="1042"/>
      <c r="CM113" s="1012" t="s">
        <v>451</v>
      </c>
      <c r="CN113" s="1013"/>
      <c r="CO113" s="1013"/>
      <c r="CP113" s="1013"/>
      <c r="CQ113" s="1013"/>
      <c r="CR113" s="1013"/>
      <c r="CS113" s="1013"/>
      <c r="CT113" s="1013"/>
      <c r="CU113" s="1013"/>
      <c r="CV113" s="1013"/>
      <c r="CW113" s="1013"/>
      <c r="CX113" s="1013"/>
      <c r="CY113" s="1013"/>
      <c r="CZ113" s="1013"/>
      <c r="DA113" s="1013"/>
      <c r="DB113" s="1013"/>
      <c r="DC113" s="1013"/>
      <c r="DD113" s="1013"/>
      <c r="DE113" s="1013"/>
      <c r="DF113" s="1014"/>
      <c r="DG113" s="1054" t="s">
        <v>452</v>
      </c>
      <c r="DH113" s="1055"/>
      <c r="DI113" s="1055"/>
      <c r="DJ113" s="1055"/>
      <c r="DK113" s="1056"/>
      <c r="DL113" s="1057" t="s">
        <v>441</v>
      </c>
      <c r="DM113" s="1055"/>
      <c r="DN113" s="1055"/>
      <c r="DO113" s="1055"/>
      <c r="DP113" s="1056"/>
      <c r="DQ113" s="1057" t="s">
        <v>404</v>
      </c>
      <c r="DR113" s="1055"/>
      <c r="DS113" s="1055"/>
      <c r="DT113" s="1055"/>
      <c r="DU113" s="1056"/>
      <c r="DV113" s="1058" t="s">
        <v>441</v>
      </c>
      <c r="DW113" s="1059"/>
      <c r="DX113" s="1059"/>
      <c r="DY113" s="1059"/>
      <c r="DZ113" s="1060"/>
    </row>
    <row r="114" spans="1:130" s="248" customFormat="1" ht="26.25" customHeight="1" x14ac:dyDescent="0.15">
      <c r="A114" s="1050"/>
      <c r="B114" s="1051"/>
      <c r="C114" s="1046" t="s">
        <v>453</v>
      </c>
      <c r="D114" s="1046"/>
      <c r="E114" s="1046"/>
      <c r="F114" s="1046"/>
      <c r="G114" s="1046"/>
      <c r="H114" s="1046"/>
      <c r="I114" s="1046"/>
      <c r="J114" s="1046"/>
      <c r="K114" s="1046"/>
      <c r="L114" s="1046"/>
      <c r="M114" s="1046"/>
      <c r="N114" s="1046"/>
      <c r="O114" s="1046"/>
      <c r="P114" s="1046"/>
      <c r="Q114" s="1046"/>
      <c r="R114" s="1046"/>
      <c r="S114" s="1046"/>
      <c r="T114" s="1046"/>
      <c r="U114" s="1046"/>
      <c r="V114" s="1046"/>
      <c r="W114" s="1046"/>
      <c r="X114" s="1046"/>
      <c r="Y114" s="1046"/>
      <c r="Z114" s="1047"/>
      <c r="AA114" s="1054" t="s">
        <v>440</v>
      </c>
      <c r="AB114" s="1055"/>
      <c r="AC114" s="1055"/>
      <c r="AD114" s="1055"/>
      <c r="AE114" s="1056"/>
      <c r="AF114" s="1057">
        <v>3724</v>
      </c>
      <c r="AG114" s="1055"/>
      <c r="AH114" s="1055"/>
      <c r="AI114" s="1055"/>
      <c r="AJ114" s="1056"/>
      <c r="AK114" s="1057">
        <v>15441</v>
      </c>
      <c r="AL114" s="1055"/>
      <c r="AM114" s="1055"/>
      <c r="AN114" s="1055"/>
      <c r="AO114" s="1056"/>
      <c r="AP114" s="1058">
        <v>0.1</v>
      </c>
      <c r="AQ114" s="1059"/>
      <c r="AR114" s="1059"/>
      <c r="AS114" s="1059"/>
      <c r="AT114" s="1060"/>
      <c r="AU114" s="996"/>
      <c r="AV114" s="997"/>
      <c r="AW114" s="997"/>
      <c r="AX114" s="997"/>
      <c r="AY114" s="997"/>
      <c r="AZ114" s="1045" t="s">
        <v>454</v>
      </c>
      <c r="BA114" s="1046"/>
      <c r="BB114" s="1046"/>
      <c r="BC114" s="1046"/>
      <c r="BD114" s="1046"/>
      <c r="BE114" s="1046"/>
      <c r="BF114" s="1046"/>
      <c r="BG114" s="1046"/>
      <c r="BH114" s="1046"/>
      <c r="BI114" s="1046"/>
      <c r="BJ114" s="1046"/>
      <c r="BK114" s="1046"/>
      <c r="BL114" s="1046"/>
      <c r="BM114" s="1046"/>
      <c r="BN114" s="1046"/>
      <c r="BO114" s="1046"/>
      <c r="BP114" s="1047"/>
      <c r="BQ114" s="1015">
        <v>1189102</v>
      </c>
      <c r="BR114" s="1016"/>
      <c r="BS114" s="1016"/>
      <c r="BT114" s="1016"/>
      <c r="BU114" s="1016"/>
      <c r="BV114" s="1016">
        <v>1380808</v>
      </c>
      <c r="BW114" s="1016"/>
      <c r="BX114" s="1016"/>
      <c r="BY114" s="1016"/>
      <c r="BZ114" s="1016"/>
      <c r="CA114" s="1016">
        <v>1278662</v>
      </c>
      <c r="CB114" s="1016"/>
      <c r="CC114" s="1016"/>
      <c r="CD114" s="1016"/>
      <c r="CE114" s="1016"/>
      <c r="CF114" s="1010">
        <v>10.6</v>
      </c>
      <c r="CG114" s="1011"/>
      <c r="CH114" s="1011"/>
      <c r="CI114" s="1011"/>
      <c r="CJ114" s="1011"/>
      <c r="CK114" s="1041"/>
      <c r="CL114" s="1042"/>
      <c r="CM114" s="1012" t="s">
        <v>455</v>
      </c>
      <c r="CN114" s="1013"/>
      <c r="CO114" s="1013"/>
      <c r="CP114" s="1013"/>
      <c r="CQ114" s="1013"/>
      <c r="CR114" s="1013"/>
      <c r="CS114" s="1013"/>
      <c r="CT114" s="1013"/>
      <c r="CU114" s="1013"/>
      <c r="CV114" s="1013"/>
      <c r="CW114" s="1013"/>
      <c r="CX114" s="1013"/>
      <c r="CY114" s="1013"/>
      <c r="CZ114" s="1013"/>
      <c r="DA114" s="1013"/>
      <c r="DB114" s="1013"/>
      <c r="DC114" s="1013"/>
      <c r="DD114" s="1013"/>
      <c r="DE114" s="1013"/>
      <c r="DF114" s="1014"/>
      <c r="DG114" s="1054" t="s">
        <v>404</v>
      </c>
      <c r="DH114" s="1055"/>
      <c r="DI114" s="1055"/>
      <c r="DJ114" s="1055"/>
      <c r="DK114" s="1056"/>
      <c r="DL114" s="1057" t="s">
        <v>440</v>
      </c>
      <c r="DM114" s="1055"/>
      <c r="DN114" s="1055"/>
      <c r="DO114" s="1055"/>
      <c r="DP114" s="1056"/>
      <c r="DQ114" s="1057" t="s">
        <v>441</v>
      </c>
      <c r="DR114" s="1055"/>
      <c r="DS114" s="1055"/>
      <c r="DT114" s="1055"/>
      <c r="DU114" s="1056"/>
      <c r="DV114" s="1058" t="s">
        <v>441</v>
      </c>
      <c r="DW114" s="1059"/>
      <c r="DX114" s="1059"/>
      <c r="DY114" s="1059"/>
      <c r="DZ114" s="1060"/>
    </row>
    <row r="115" spans="1:130" s="248" customFormat="1" ht="26.25" customHeight="1" x14ac:dyDescent="0.15">
      <c r="A115" s="1050"/>
      <c r="B115" s="1051"/>
      <c r="C115" s="1046" t="s">
        <v>456</v>
      </c>
      <c r="D115" s="1046"/>
      <c r="E115" s="1046"/>
      <c r="F115" s="1046"/>
      <c r="G115" s="1046"/>
      <c r="H115" s="1046"/>
      <c r="I115" s="1046"/>
      <c r="J115" s="1046"/>
      <c r="K115" s="1046"/>
      <c r="L115" s="1046"/>
      <c r="M115" s="1046"/>
      <c r="N115" s="1046"/>
      <c r="O115" s="1046"/>
      <c r="P115" s="1046"/>
      <c r="Q115" s="1046"/>
      <c r="R115" s="1046"/>
      <c r="S115" s="1046"/>
      <c r="T115" s="1046"/>
      <c r="U115" s="1046"/>
      <c r="V115" s="1046"/>
      <c r="W115" s="1046"/>
      <c r="X115" s="1046"/>
      <c r="Y115" s="1046"/>
      <c r="Z115" s="1047"/>
      <c r="AA115" s="1029" t="s">
        <v>441</v>
      </c>
      <c r="AB115" s="1030"/>
      <c r="AC115" s="1030"/>
      <c r="AD115" s="1030"/>
      <c r="AE115" s="1031"/>
      <c r="AF115" s="1032" t="s">
        <v>440</v>
      </c>
      <c r="AG115" s="1030"/>
      <c r="AH115" s="1030"/>
      <c r="AI115" s="1030"/>
      <c r="AJ115" s="1031"/>
      <c r="AK115" s="1032" t="s">
        <v>441</v>
      </c>
      <c r="AL115" s="1030"/>
      <c r="AM115" s="1030"/>
      <c r="AN115" s="1030"/>
      <c r="AO115" s="1031"/>
      <c r="AP115" s="1033" t="s">
        <v>441</v>
      </c>
      <c r="AQ115" s="1034"/>
      <c r="AR115" s="1034"/>
      <c r="AS115" s="1034"/>
      <c r="AT115" s="1035"/>
      <c r="AU115" s="996"/>
      <c r="AV115" s="997"/>
      <c r="AW115" s="997"/>
      <c r="AX115" s="997"/>
      <c r="AY115" s="997"/>
      <c r="AZ115" s="1045" t="s">
        <v>457</v>
      </c>
      <c r="BA115" s="1046"/>
      <c r="BB115" s="1046"/>
      <c r="BC115" s="1046"/>
      <c r="BD115" s="1046"/>
      <c r="BE115" s="1046"/>
      <c r="BF115" s="1046"/>
      <c r="BG115" s="1046"/>
      <c r="BH115" s="1046"/>
      <c r="BI115" s="1046"/>
      <c r="BJ115" s="1046"/>
      <c r="BK115" s="1046"/>
      <c r="BL115" s="1046"/>
      <c r="BM115" s="1046"/>
      <c r="BN115" s="1046"/>
      <c r="BO115" s="1046"/>
      <c r="BP115" s="1047"/>
      <c r="BQ115" s="1015">
        <v>35100</v>
      </c>
      <c r="BR115" s="1016"/>
      <c r="BS115" s="1016"/>
      <c r="BT115" s="1016"/>
      <c r="BU115" s="1016"/>
      <c r="BV115" s="1016" t="s">
        <v>441</v>
      </c>
      <c r="BW115" s="1016"/>
      <c r="BX115" s="1016"/>
      <c r="BY115" s="1016"/>
      <c r="BZ115" s="1016"/>
      <c r="CA115" s="1016" t="s">
        <v>441</v>
      </c>
      <c r="CB115" s="1016"/>
      <c r="CC115" s="1016"/>
      <c r="CD115" s="1016"/>
      <c r="CE115" s="1016"/>
      <c r="CF115" s="1010" t="s">
        <v>440</v>
      </c>
      <c r="CG115" s="1011"/>
      <c r="CH115" s="1011"/>
      <c r="CI115" s="1011"/>
      <c r="CJ115" s="1011"/>
      <c r="CK115" s="1041"/>
      <c r="CL115" s="1042"/>
      <c r="CM115" s="1045" t="s">
        <v>458</v>
      </c>
      <c r="CN115" s="1066"/>
      <c r="CO115" s="1066"/>
      <c r="CP115" s="1066"/>
      <c r="CQ115" s="1066"/>
      <c r="CR115" s="1066"/>
      <c r="CS115" s="1066"/>
      <c r="CT115" s="1066"/>
      <c r="CU115" s="1066"/>
      <c r="CV115" s="1066"/>
      <c r="CW115" s="1066"/>
      <c r="CX115" s="1066"/>
      <c r="CY115" s="1066"/>
      <c r="CZ115" s="1066"/>
      <c r="DA115" s="1066"/>
      <c r="DB115" s="1066"/>
      <c r="DC115" s="1066"/>
      <c r="DD115" s="1066"/>
      <c r="DE115" s="1066"/>
      <c r="DF115" s="1047"/>
      <c r="DG115" s="1054" t="s">
        <v>441</v>
      </c>
      <c r="DH115" s="1055"/>
      <c r="DI115" s="1055"/>
      <c r="DJ115" s="1055"/>
      <c r="DK115" s="1056"/>
      <c r="DL115" s="1057" t="s">
        <v>440</v>
      </c>
      <c r="DM115" s="1055"/>
      <c r="DN115" s="1055"/>
      <c r="DO115" s="1055"/>
      <c r="DP115" s="1056"/>
      <c r="DQ115" s="1057" t="s">
        <v>441</v>
      </c>
      <c r="DR115" s="1055"/>
      <c r="DS115" s="1055"/>
      <c r="DT115" s="1055"/>
      <c r="DU115" s="1056"/>
      <c r="DV115" s="1058" t="s">
        <v>441</v>
      </c>
      <c r="DW115" s="1059"/>
      <c r="DX115" s="1059"/>
      <c r="DY115" s="1059"/>
      <c r="DZ115" s="1060"/>
    </row>
    <row r="116" spans="1:130" s="248" customFormat="1" ht="26.25" customHeight="1" x14ac:dyDescent="0.15">
      <c r="A116" s="1052"/>
      <c r="B116" s="1053"/>
      <c r="C116" s="1061" t="s">
        <v>459</v>
      </c>
      <c r="D116" s="1061"/>
      <c r="E116" s="1061"/>
      <c r="F116" s="1061"/>
      <c r="G116" s="1061"/>
      <c r="H116" s="1061"/>
      <c r="I116" s="1061"/>
      <c r="J116" s="1061"/>
      <c r="K116" s="1061"/>
      <c r="L116" s="1061"/>
      <c r="M116" s="1061"/>
      <c r="N116" s="1061"/>
      <c r="O116" s="1061"/>
      <c r="P116" s="1061"/>
      <c r="Q116" s="1061"/>
      <c r="R116" s="1061"/>
      <c r="S116" s="1061"/>
      <c r="T116" s="1061"/>
      <c r="U116" s="1061"/>
      <c r="V116" s="1061"/>
      <c r="W116" s="1061"/>
      <c r="X116" s="1061"/>
      <c r="Y116" s="1061"/>
      <c r="Z116" s="1062"/>
      <c r="AA116" s="1054" t="s">
        <v>441</v>
      </c>
      <c r="AB116" s="1055"/>
      <c r="AC116" s="1055"/>
      <c r="AD116" s="1055"/>
      <c r="AE116" s="1056"/>
      <c r="AF116" s="1057" t="s">
        <v>404</v>
      </c>
      <c r="AG116" s="1055"/>
      <c r="AH116" s="1055"/>
      <c r="AI116" s="1055"/>
      <c r="AJ116" s="1056"/>
      <c r="AK116" s="1057" t="s">
        <v>441</v>
      </c>
      <c r="AL116" s="1055"/>
      <c r="AM116" s="1055"/>
      <c r="AN116" s="1055"/>
      <c r="AO116" s="1056"/>
      <c r="AP116" s="1058" t="s">
        <v>441</v>
      </c>
      <c r="AQ116" s="1059"/>
      <c r="AR116" s="1059"/>
      <c r="AS116" s="1059"/>
      <c r="AT116" s="1060"/>
      <c r="AU116" s="996"/>
      <c r="AV116" s="997"/>
      <c r="AW116" s="997"/>
      <c r="AX116" s="997"/>
      <c r="AY116" s="997"/>
      <c r="AZ116" s="1063" t="s">
        <v>460</v>
      </c>
      <c r="BA116" s="1064"/>
      <c r="BB116" s="1064"/>
      <c r="BC116" s="1064"/>
      <c r="BD116" s="1064"/>
      <c r="BE116" s="1064"/>
      <c r="BF116" s="1064"/>
      <c r="BG116" s="1064"/>
      <c r="BH116" s="1064"/>
      <c r="BI116" s="1064"/>
      <c r="BJ116" s="1064"/>
      <c r="BK116" s="1064"/>
      <c r="BL116" s="1064"/>
      <c r="BM116" s="1064"/>
      <c r="BN116" s="1064"/>
      <c r="BO116" s="1064"/>
      <c r="BP116" s="1065"/>
      <c r="BQ116" s="1015" t="s">
        <v>441</v>
      </c>
      <c r="BR116" s="1016"/>
      <c r="BS116" s="1016"/>
      <c r="BT116" s="1016"/>
      <c r="BU116" s="1016"/>
      <c r="BV116" s="1016" t="s">
        <v>440</v>
      </c>
      <c r="BW116" s="1016"/>
      <c r="BX116" s="1016"/>
      <c r="BY116" s="1016"/>
      <c r="BZ116" s="1016"/>
      <c r="CA116" s="1016" t="s">
        <v>441</v>
      </c>
      <c r="CB116" s="1016"/>
      <c r="CC116" s="1016"/>
      <c r="CD116" s="1016"/>
      <c r="CE116" s="1016"/>
      <c r="CF116" s="1010" t="s">
        <v>441</v>
      </c>
      <c r="CG116" s="1011"/>
      <c r="CH116" s="1011"/>
      <c r="CI116" s="1011"/>
      <c r="CJ116" s="1011"/>
      <c r="CK116" s="1041"/>
      <c r="CL116" s="1042"/>
      <c r="CM116" s="1012" t="s">
        <v>461</v>
      </c>
      <c r="CN116" s="1013"/>
      <c r="CO116" s="1013"/>
      <c r="CP116" s="1013"/>
      <c r="CQ116" s="1013"/>
      <c r="CR116" s="1013"/>
      <c r="CS116" s="1013"/>
      <c r="CT116" s="1013"/>
      <c r="CU116" s="1013"/>
      <c r="CV116" s="1013"/>
      <c r="CW116" s="1013"/>
      <c r="CX116" s="1013"/>
      <c r="CY116" s="1013"/>
      <c r="CZ116" s="1013"/>
      <c r="DA116" s="1013"/>
      <c r="DB116" s="1013"/>
      <c r="DC116" s="1013"/>
      <c r="DD116" s="1013"/>
      <c r="DE116" s="1013"/>
      <c r="DF116" s="1014"/>
      <c r="DG116" s="1054" t="s">
        <v>440</v>
      </c>
      <c r="DH116" s="1055"/>
      <c r="DI116" s="1055"/>
      <c r="DJ116" s="1055"/>
      <c r="DK116" s="1056"/>
      <c r="DL116" s="1057" t="s">
        <v>440</v>
      </c>
      <c r="DM116" s="1055"/>
      <c r="DN116" s="1055"/>
      <c r="DO116" s="1055"/>
      <c r="DP116" s="1056"/>
      <c r="DQ116" s="1057" t="s">
        <v>462</v>
      </c>
      <c r="DR116" s="1055"/>
      <c r="DS116" s="1055"/>
      <c r="DT116" s="1055"/>
      <c r="DU116" s="1056"/>
      <c r="DV116" s="1058" t="s">
        <v>440</v>
      </c>
      <c r="DW116" s="1059"/>
      <c r="DX116" s="1059"/>
      <c r="DY116" s="1059"/>
      <c r="DZ116" s="1060"/>
    </row>
    <row r="117" spans="1:130" s="248" customFormat="1" ht="26.25" customHeight="1" x14ac:dyDescent="0.15">
      <c r="A117" s="1000" t="s">
        <v>185</v>
      </c>
      <c r="B117" s="981"/>
      <c r="C117" s="981"/>
      <c r="D117" s="981"/>
      <c r="E117" s="981"/>
      <c r="F117" s="981"/>
      <c r="G117" s="981"/>
      <c r="H117" s="981"/>
      <c r="I117" s="981"/>
      <c r="J117" s="981"/>
      <c r="K117" s="981"/>
      <c r="L117" s="981"/>
      <c r="M117" s="981"/>
      <c r="N117" s="981"/>
      <c r="O117" s="981"/>
      <c r="P117" s="981"/>
      <c r="Q117" s="981"/>
      <c r="R117" s="981"/>
      <c r="S117" s="981"/>
      <c r="T117" s="981"/>
      <c r="U117" s="981"/>
      <c r="V117" s="981"/>
      <c r="W117" s="981"/>
      <c r="X117" s="981"/>
      <c r="Y117" s="1071" t="s">
        <v>463</v>
      </c>
      <c r="Z117" s="982"/>
      <c r="AA117" s="1072">
        <v>2816854</v>
      </c>
      <c r="AB117" s="1073"/>
      <c r="AC117" s="1073"/>
      <c r="AD117" s="1073"/>
      <c r="AE117" s="1074"/>
      <c r="AF117" s="1075">
        <v>2797441</v>
      </c>
      <c r="AG117" s="1073"/>
      <c r="AH117" s="1073"/>
      <c r="AI117" s="1073"/>
      <c r="AJ117" s="1074"/>
      <c r="AK117" s="1075">
        <v>2833037</v>
      </c>
      <c r="AL117" s="1073"/>
      <c r="AM117" s="1073"/>
      <c r="AN117" s="1073"/>
      <c r="AO117" s="1074"/>
      <c r="AP117" s="1076"/>
      <c r="AQ117" s="1077"/>
      <c r="AR117" s="1077"/>
      <c r="AS117" s="1077"/>
      <c r="AT117" s="1078"/>
      <c r="AU117" s="996"/>
      <c r="AV117" s="997"/>
      <c r="AW117" s="997"/>
      <c r="AX117" s="997"/>
      <c r="AY117" s="997"/>
      <c r="AZ117" s="1063" t="s">
        <v>464</v>
      </c>
      <c r="BA117" s="1064"/>
      <c r="BB117" s="1064"/>
      <c r="BC117" s="1064"/>
      <c r="BD117" s="1064"/>
      <c r="BE117" s="1064"/>
      <c r="BF117" s="1064"/>
      <c r="BG117" s="1064"/>
      <c r="BH117" s="1064"/>
      <c r="BI117" s="1064"/>
      <c r="BJ117" s="1064"/>
      <c r="BK117" s="1064"/>
      <c r="BL117" s="1064"/>
      <c r="BM117" s="1064"/>
      <c r="BN117" s="1064"/>
      <c r="BO117" s="1064"/>
      <c r="BP117" s="1065"/>
      <c r="BQ117" s="1015" t="s">
        <v>441</v>
      </c>
      <c r="BR117" s="1016"/>
      <c r="BS117" s="1016"/>
      <c r="BT117" s="1016"/>
      <c r="BU117" s="1016"/>
      <c r="BV117" s="1016" t="s">
        <v>440</v>
      </c>
      <c r="BW117" s="1016"/>
      <c r="BX117" s="1016"/>
      <c r="BY117" s="1016"/>
      <c r="BZ117" s="1016"/>
      <c r="CA117" s="1016" t="s">
        <v>441</v>
      </c>
      <c r="CB117" s="1016"/>
      <c r="CC117" s="1016"/>
      <c r="CD117" s="1016"/>
      <c r="CE117" s="1016"/>
      <c r="CF117" s="1010" t="s">
        <v>441</v>
      </c>
      <c r="CG117" s="1011"/>
      <c r="CH117" s="1011"/>
      <c r="CI117" s="1011"/>
      <c r="CJ117" s="1011"/>
      <c r="CK117" s="1041"/>
      <c r="CL117" s="1042"/>
      <c r="CM117" s="1012" t="s">
        <v>465</v>
      </c>
      <c r="CN117" s="1013"/>
      <c r="CO117" s="1013"/>
      <c r="CP117" s="1013"/>
      <c r="CQ117" s="1013"/>
      <c r="CR117" s="1013"/>
      <c r="CS117" s="1013"/>
      <c r="CT117" s="1013"/>
      <c r="CU117" s="1013"/>
      <c r="CV117" s="1013"/>
      <c r="CW117" s="1013"/>
      <c r="CX117" s="1013"/>
      <c r="CY117" s="1013"/>
      <c r="CZ117" s="1013"/>
      <c r="DA117" s="1013"/>
      <c r="DB117" s="1013"/>
      <c r="DC117" s="1013"/>
      <c r="DD117" s="1013"/>
      <c r="DE117" s="1013"/>
      <c r="DF117" s="1014"/>
      <c r="DG117" s="1054" t="s">
        <v>441</v>
      </c>
      <c r="DH117" s="1055"/>
      <c r="DI117" s="1055"/>
      <c r="DJ117" s="1055"/>
      <c r="DK117" s="1056"/>
      <c r="DL117" s="1057" t="s">
        <v>441</v>
      </c>
      <c r="DM117" s="1055"/>
      <c r="DN117" s="1055"/>
      <c r="DO117" s="1055"/>
      <c r="DP117" s="1056"/>
      <c r="DQ117" s="1057" t="s">
        <v>440</v>
      </c>
      <c r="DR117" s="1055"/>
      <c r="DS117" s="1055"/>
      <c r="DT117" s="1055"/>
      <c r="DU117" s="1056"/>
      <c r="DV117" s="1058" t="s">
        <v>441</v>
      </c>
      <c r="DW117" s="1059"/>
      <c r="DX117" s="1059"/>
      <c r="DY117" s="1059"/>
      <c r="DZ117" s="1060"/>
    </row>
    <row r="118" spans="1:130" s="248" customFormat="1" ht="26.25" customHeight="1" x14ac:dyDescent="0.15">
      <c r="A118" s="1000" t="s">
        <v>435</v>
      </c>
      <c r="B118" s="981"/>
      <c r="C118" s="981"/>
      <c r="D118" s="981"/>
      <c r="E118" s="981"/>
      <c r="F118" s="981"/>
      <c r="G118" s="981"/>
      <c r="H118" s="981"/>
      <c r="I118" s="981"/>
      <c r="J118" s="981"/>
      <c r="K118" s="981"/>
      <c r="L118" s="981"/>
      <c r="M118" s="981"/>
      <c r="N118" s="981"/>
      <c r="O118" s="981"/>
      <c r="P118" s="981"/>
      <c r="Q118" s="981"/>
      <c r="R118" s="981"/>
      <c r="S118" s="981"/>
      <c r="T118" s="981"/>
      <c r="U118" s="981"/>
      <c r="V118" s="981"/>
      <c r="W118" s="981"/>
      <c r="X118" s="981"/>
      <c r="Y118" s="981"/>
      <c r="Z118" s="982"/>
      <c r="AA118" s="980" t="s">
        <v>432</v>
      </c>
      <c r="AB118" s="981"/>
      <c r="AC118" s="981"/>
      <c r="AD118" s="981"/>
      <c r="AE118" s="982"/>
      <c r="AF118" s="980" t="s">
        <v>433</v>
      </c>
      <c r="AG118" s="981"/>
      <c r="AH118" s="981"/>
      <c r="AI118" s="981"/>
      <c r="AJ118" s="982"/>
      <c r="AK118" s="980" t="s">
        <v>302</v>
      </c>
      <c r="AL118" s="981"/>
      <c r="AM118" s="981"/>
      <c r="AN118" s="981"/>
      <c r="AO118" s="982"/>
      <c r="AP118" s="1067" t="s">
        <v>434</v>
      </c>
      <c r="AQ118" s="1068"/>
      <c r="AR118" s="1068"/>
      <c r="AS118" s="1068"/>
      <c r="AT118" s="1069"/>
      <c r="AU118" s="996"/>
      <c r="AV118" s="997"/>
      <c r="AW118" s="997"/>
      <c r="AX118" s="997"/>
      <c r="AY118" s="997"/>
      <c r="AZ118" s="1070" t="s">
        <v>466</v>
      </c>
      <c r="BA118" s="1061"/>
      <c r="BB118" s="1061"/>
      <c r="BC118" s="1061"/>
      <c r="BD118" s="1061"/>
      <c r="BE118" s="1061"/>
      <c r="BF118" s="1061"/>
      <c r="BG118" s="1061"/>
      <c r="BH118" s="1061"/>
      <c r="BI118" s="1061"/>
      <c r="BJ118" s="1061"/>
      <c r="BK118" s="1061"/>
      <c r="BL118" s="1061"/>
      <c r="BM118" s="1061"/>
      <c r="BN118" s="1061"/>
      <c r="BO118" s="1061"/>
      <c r="BP118" s="1062"/>
      <c r="BQ118" s="1093" t="s">
        <v>462</v>
      </c>
      <c r="BR118" s="1094"/>
      <c r="BS118" s="1094"/>
      <c r="BT118" s="1094"/>
      <c r="BU118" s="1094"/>
      <c r="BV118" s="1094" t="s">
        <v>462</v>
      </c>
      <c r="BW118" s="1094"/>
      <c r="BX118" s="1094"/>
      <c r="BY118" s="1094"/>
      <c r="BZ118" s="1094"/>
      <c r="CA118" s="1094" t="s">
        <v>440</v>
      </c>
      <c r="CB118" s="1094"/>
      <c r="CC118" s="1094"/>
      <c r="CD118" s="1094"/>
      <c r="CE118" s="1094"/>
      <c r="CF118" s="1010" t="s">
        <v>404</v>
      </c>
      <c r="CG118" s="1011"/>
      <c r="CH118" s="1011"/>
      <c r="CI118" s="1011"/>
      <c r="CJ118" s="1011"/>
      <c r="CK118" s="1041"/>
      <c r="CL118" s="1042"/>
      <c r="CM118" s="1012" t="s">
        <v>467</v>
      </c>
      <c r="CN118" s="1013"/>
      <c r="CO118" s="1013"/>
      <c r="CP118" s="1013"/>
      <c r="CQ118" s="1013"/>
      <c r="CR118" s="1013"/>
      <c r="CS118" s="1013"/>
      <c r="CT118" s="1013"/>
      <c r="CU118" s="1013"/>
      <c r="CV118" s="1013"/>
      <c r="CW118" s="1013"/>
      <c r="CX118" s="1013"/>
      <c r="CY118" s="1013"/>
      <c r="CZ118" s="1013"/>
      <c r="DA118" s="1013"/>
      <c r="DB118" s="1013"/>
      <c r="DC118" s="1013"/>
      <c r="DD118" s="1013"/>
      <c r="DE118" s="1013"/>
      <c r="DF118" s="1014"/>
      <c r="DG118" s="1054" t="s">
        <v>462</v>
      </c>
      <c r="DH118" s="1055"/>
      <c r="DI118" s="1055"/>
      <c r="DJ118" s="1055"/>
      <c r="DK118" s="1056"/>
      <c r="DL118" s="1057" t="s">
        <v>441</v>
      </c>
      <c r="DM118" s="1055"/>
      <c r="DN118" s="1055"/>
      <c r="DO118" s="1055"/>
      <c r="DP118" s="1056"/>
      <c r="DQ118" s="1057" t="s">
        <v>462</v>
      </c>
      <c r="DR118" s="1055"/>
      <c r="DS118" s="1055"/>
      <c r="DT118" s="1055"/>
      <c r="DU118" s="1056"/>
      <c r="DV118" s="1058" t="s">
        <v>441</v>
      </c>
      <c r="DW118" s="1059"/>
      <c r="DX118" s="1059"/>
      <c r="DY118" s="1059"/>
      <c r="DZ118" s="1060"/>
    </row>
    <row r="119" spans="1:130" s="248" customFormat="1" ht="26.25" customHeight="1" x14ac:dyDescent="0.15">
      <c r="A119" s="1154" t="s">
        <v>438</v>
      </c>
      <c r="B119" s="1040"/>
      <c r="C119" s="1019" t="s">
        <v>439</v>
      </c>
      <c r="D119" s="1020"/>
      <c r="E119" s="1020"/>
      <c r="F119" s="1020"/>
      <c r="G119" s="1020"/>
      <c r="H119" s="1020"/>
      <c r="I119" s="1020"/>
      <c r="J119" s="1020"/>
      <c r="K119" s="1020"/>
      <c r="L119" s="1020"/>
      <c r="M119" s="1020"/>
      <c r="N119" s="1020"/>
      <c r="O119" s="1020"/>
      <c r="P119" s="1020"/>
      <c r="Q119" s="1020"/>
      <c r="R119" s="1020"/>
      <c r="S119" s="1020"/>
      <c r="T119" s="1020"/>
      <c r="U119" s="1020"/>
      <c r="V119" s="1020"/>
      <c r="W119" s="1020"/>
      <c r="X119" s="1020"/>
      <c r="Y119" s="1020"/>
      <c r="Z119" s="1021"/>
      <c r="AA119" s="987" t="s">
        <v>462</v>
      </c>
      <c r="AB119" s="988"/>
      <c r="AC119" s="988"/>
      <c r="AD119" s="988"/>
      <c r="AE119" s="989"/>
      <c r="AF119" s="990" t="s">
        <v>462</v>
      </c>
      <c r="AG119" s="988"/>
      <c r="AH119" s="988"/>
      <c r="AI119" s="988"/>
      <c r="AJ119" s="989"/>
      <c r="AK119" s="990" t="s">
        <v>462</v>
      </c>
      <c r="AL119" s="988"/>
      <c r="AM119" s="988"/>
      <c r="AN119" s="988"/>
      <c r="AO119" s="989"/>
      <c r="AP119" s="991" t="s">
        <v>441</v>
      </c>
      <c r="AQ119" s="992"/>
      <c r="AR119" s="992"/>
      <c r="AS119" s="992"/>
      <c r="AT119" s="993"/>
      <c r="AU119" s="998"/>
      <c r="AV119" s="999"/>
      <c r="AW119" s="999"/>
      <c r="AX119" s="999"/>
      <c r="AY119" s="999"/>
      <c r="AZ119" s="279" t="s">
        <v>185</v>
      </c>
      <c r="BA119" s="279"/>
      <c r="BB119" s="279"/>
      <c r="BC119" s="279"/>
      <c r="BD119" s="279"/>
      <c r="BE119" s="279"/>
      <c r="BF119" s="279"/>
      <c r="BG119" s="279"/>
      <c r="BH119" s="279"/>
      <c r="BI119" s="279"/>
      <c r="BJ119" s="279"/>
      <c r="BK119" s="279"/>
      <c r="BL119" s="279"/>
      <c r="BM119" s="279"/>
      <c r="BN119" s="279"/>
      <c r="BO119" s="1071" t="s">
        <v>468</v>
      </c>
      <c r="BP119" s="1102"/>
      <c r="BQ119" s="1093">
        <v>32274530</v>
      </c>
      <c r="BR119" s="1094"/>
      <c r="BS119" s="1094"/>
      <c r="BT119" s="1094"/>
      <c r="BU119" s="1094"/>
      <c r="BV119" s="1094">
        <v>33415009</v>
      </c>
      <c r="BW119" s="1094"/>
      <c r="BX119" s="1094"/>
      <c r="BY119" s="1094"/>
      <c r="BZ119" s="1094"/>
      <c r="CA119" s="1094">
        <v>34296475</v>
      </c>
      <c r="CB119" s="1094"/>
      <c r="CC119" s="1094"/>
      <c r="CD119" s="1094"/>
      <c r="CE119" s="1094"/>
      <c r="CF119" s="1095"/>
      <c r="CG119" s="1096"/>
      <c r="CH119" s="1096"/>
      <c r="CI119" s="1096"/>
      <c r="CJ119" s="1097"/>
      <c r="CK119" s="1043"/>
      <c r="CL119" s="1044"/>
      <c r="CM119" s="1098" t="s">
        <v>469</v>
      </c>
      <c r="CN119" s="1099"/>
      <c r="CO119" s="1099"/>
      <c r="CP119" s="1099"/>
      <c r="CQ119" s="1099"/>
      <c r="CR119" s="1099"/>
      <c r="CS119" s="1099"/>
      <c r="CT119" s="1099"/>
      <c r="CU119" s="1099"/>
      <c r="CV119" s="1099"/>
      <c r="CW119" s="1099"/>
      <c r="CX119" s="1099"/>
      <c r="CY119" s="1099"/>
      <c r="CZ119" s="1099"/>
      <c r="DA119" s="1099"/>
      <c r="DB119" s="1099"/>
      <c r="DC119" s="1099"/>
      <c r="DD119" s="1099"/>
      <c r="DE119" s="1099"/>
      <c r="DF119" s="1100"/>
      <c r="DG119" s="1101" t="s">
        <v>462</v>
      </c>
      <c r="DH119" s="1080"/>
      <c r="DI119" s="1080"/>
      <c r="DJ119" s="1080"/>
      <c r="DK119" s="1081"/>
      <c r="DL119" s="1079" t="s">
        <v>404</v>
      </c>
      <c r="DM119" s="1080"/>
      <c r="DN119" s="1080"/>
      <c r="DO119" s="1080"/>
      <c r="DP119" s="1081"/>
      <c r="DQ119" s="1079" t="s">
        <v>452</v>
      </c>
      <c r="DR119" s="1080"/>
      <c r="DS119" s="1080"/>
      <c r="DT119" s="1080"/>
      <c r="DU119" s="1081"/>
      <c r="DV119" s="1082" t="s">
        <v>452</v>
      </c>
      <c r="DW119" s="1083"/>
      <c r="DX119" s="1083"/>
      <c r="DY119" s="1083"/>
      <c r="DZ119" s="1084"/>
    </row>
    <row r="120" spans="1:130" s="248" customFormat="1" ht="26.25" customHeight="1" x14ac:dyDescent="0.15">
      <c r="A120" s="1155"/>
      <c r="B120" s="1042"/>
      <c r="C120" s="1012" t="s">
        <v>444</v>
      </c>
      <c r="D120" s="1013"/>
      <c r="E120" s="1013"/>
      <c r="F120" s="1013"/>
      <c r="G120" s="1013"/>
      <c r="H120" s="1013"/>
      <c r="I120" s="1013"/>
      <c r="J120" s="1013"/>
      <c r="K120" s="1013"/>
      <c r="L120" s="1013"/>
      <c r="M120" s="1013"/>
      <c r="N120" s="1013"/>
      <c r="O120" s="1013"/>
      <c r="P120" s="1013"/>
      <c r="Q120" s="1013"/>
      <c r="R120" s="1013"/>
      <c r="S120" s="1013"/>
      <c r="T120" s="1013"/>
      <c r="U120" s="1013"/>
      <c r="V120" s="1013"/>
      <c r="W120" s="1013"/>
      <c r="X120" s="1013"/>
      <c r="Y120" s="1013"/>
      <c r="Z120" s="1014"/>
      <c r="AA120" s="1054" t="s">
        <v>404</v>
      </c>
      <c r="AB120" s="1055"/>
      <c r="AC120" s="1055"/>
      <c r="AD120" s="1055"/>
      <c r="AE120" s="1056"/>
      <c r="AF120" s="1057" t="s">
        <v>452</v>
      </c>
      <c r="AG120" s="1055"/>
      <c r="AH120" s="1055"/>
      <c r="AI120" s="1055"/>
      <c r="AJ120" s="1056"/>
      <c r="AK120" s="1057" t="s">
        <v>441</v>
      </c>
      <c r="AL120" s="1055"/>
      <c r="AM120" s="1055"/>
      <c r="AN120" s="1055"/>
      <c r="AO120" s="1056"/>
      <c r="AP120" s="1058" t="s">
        <v>404</v>
      </c>
      <c r="AQ120" s="1059"/>
      <c r="AR120" s="1059"/>
      <c r="AS120" s="1059"/>
      <c r="AT120" s="1060"/>
      <c r="AU120" s="1085" t="s">
        <v>470</v>
      </c>
      <c r="AV120" s="1086"/>
      <c r="AW120" s="1086"/>
      <c r="AX120" s="1086"/>
      <c r="AY120" s="1087"/>
      <c r="AZ120" s="1036" t="s">
        <v>471</v>
      </c>
      <c r="BA120" s="985"/>
      <c r="BB120" s="985"/>
      <c r="BC120" s="985"/>
      <c r="BD120" s="985"/>
      <c r="BE120" s="985"/>
      <c r="BF120" s="985"/>
      <c r="BG120" s="985"/>
      <c r="BH120" s="985"/>
      <c r="BI120" s="985"/>
      <c r="BJ120" s="985"/>
      <c r="BK120" s="985"/>
      <c r="BL120" s="985"/>
      <c r="BM120" s="985"/>
      <c r="BN120" s="985"/>
      <c r="BO120" s="985"/>
      <c r="BP120" s="986"/>
      <c r="BQ120" s="1022">
        <v>6128011</v>
      </c>
      <c r="BR120" s="1023"/>
      <c r="BS120" s="1023"/>
      <c r="BT120" s="1023"/>
      <c r="BU120" s="1023"/>
      <c r="BV120" s="1023">
        <v>6051687</v>
      </c>
      <c r="BW120" s="1023"/>
      <c r="BX120" s="1023"/>
      <c r="BY120" s="1023"/>
      <c r="BZ120" s="1023"/>
      <c r="CA120" s="1023">
        <v>5747240</v>
      </c>
      <c r="CB120" s="1023"/>
      <c r="CC120" s="1023"/>
      <c r="CD120" s="1023"/>
      <c r="CE120" s="1023"/>
      <c r="CF120" s="1037">
        <v>47.8</v>
      </c>
      <c r="CG120" s="1038"/>
      <c r="CH120" s="1038"/>
      <c r="CI120" s="1038"/>
      <c r="CJ120" s="1038"/>
      <c r="CK120" s="1103" t="s">
        <v>472</v>
      </c>
      <c r="CL120" s="1104"/>
      <c r="CM120" s="1104"/>
      <c r="CN120" s="1104"/>
      <c r="CO120" s="1105"/>
      <c r="CP120" s="1111" t="s">
        <v>473</v>
      </c>
      <c r="CQ120" s="1112"/>
      <c r="CR120" s="1112"/>
      <c r="CS120" s="1112"/>
      <c r="CT120" s="1112"/>
      <c r="CU120" s="1112"/>
      <c r="CV120" s="1112"/>
      <c r="CW120" s="1112"/>
      <c r="CX120" s="1112"/>
      <c r="CY120" s="1112"/>
      <c r="CZ120" s="1112"/>
      <c r="DA120" s="1112"/>
      <c r="DB120" s="1112"/>
      <c r="DC120" s="1112"/>
      <c r="DD120" s="1112"/>
      <c r="DE120" s="1112"/>
      <c r="DF120" s="1113"/>
      <c r="DG120" s="1022" t="s">
        <v>404</v>
      </c>
      <c r="DH120" s="1023"/>
      <c r="DI120" s="1023"/>
      <c r="DJ120" s="1023"/>
      <c r="DK120" s="1023"/>
      <c r="DL120" s="1023" t="s">
        <v>462</v>
      </c>
      <c r="DM120" s="1023"/>
      <c r="DN120" s="1023"/>
      <c r="DO120" s="1023"/>
      <c r="DP120" s="1023"/>
      <c r="DQ120" s="1023">
        <v>11617108</v>
      </c>
      <c r="DR120" s="1023"/>
      <c r="DS120" s="1023"/>
      <c r="DT120" s="1023"/>
      <c r="DU120" s="1023"/>
      <c r="DV120" s="1024">
        <v>96.6</v>
      </c>
      <c r="DW120" s="1024"/>
      <c r="DX120" s="1024"/>
      <c r="DY120" s="1024"/>
      <c r="DZ120" s="1025"/>
    </row>
    <row r="121" spans="1:130" s="248" customFormat="1" ht="26.25" customHeight="1" x14ac:dyDescent="0.15">
      <c r="A121" s="1155"/>
      <c r="B121" s="1042"/>
      <c r="C121" s="1063" t="s">
        <v>474</v>
      </c>
      <c r="D121" s="1064"/>
      <c r="E121" s="1064"/>
      <c r="F121" s="1064"/>
      <c r="G121" s="1064"/>
      <c r="H121" s="1064"/>
      <c r="I121" s="1064"/>
      <c r="J121" s="1064"/>
      <c r="K121" s="1064"/>
      <c r="L121" s="1064"/>
      <c r="M121" s="1064"/>
      <c r="N121" s="1064"/>
      <c r="O121" s="1064"/>
      <c r="P121" s="1064"/>
      <c r="Q121" s="1064"/>
      <c r="R121" s="1064"/>
      <c r="S121" s="1064"/>
      <c r="T121" s="1064"/>
      <c r="U121" s="1064"/>
      <c r="V121" s="1064"/>
      <c r="W121" s="1064"/>
      <c r="X121" s="1064"/>
      <c r="Y121" s="1064"/>
      <c r="Z121" s="1065"/>
      <c r="AA121" s="1054" t="s">
        <v>462</v>
      </c>
      <c r="AB121" s="1055"/>
      <c r="AC121" s="1055"/>
      <c r="AD121" s="1055"/>
      <c r="AE121" s="1056"/>
      <c r="AF121" s="1057" t="s">
        <v>452</v>
      </c>
      <c r="AG121" s="1055"/>
      <c r="AH121" s="1055"/>
      <c r="AI121" s="1055"/>
      <c r="AJ121" s="1056"/>
      <c r="AK121" s="1057" t="s">
        <v>462</v>
      </c>
      <c r="AL121" s="1055"/>
      <c r="AM121" s="1055"/>
      <c r="AN121" s="1055"/>
      <c r="AO121" s="1056"/>
      <c r="AP121" s="1058" t="s">
        <v>404</v>
      </c>
      <c r="AQ121" s="1059"/>
      <c r="AR121" s="1059"/>
      <c r="AS121" s="1059"/>
      <c r="AT121" s="1060"/>
      <c r="AU121" s="1088"/>
      <c r="AV121" s="1089"/>
      <c r="AW121" s="1089"/>
      <c r="AX121" s="1089"/>
      <c r="AY121" s="1090"/>
      <c r="AZ121" s="1045" t="s">
        <v>475</v>
      </c>
      <c r="BA121" s="1046"/>
      <c r="BB121" s="1046"/>
      <c r="BC121" s="1046"/>
      <c r="BD121" s="1046"/>
      <c r="BE121" s="1046"/>
      <c r="BF121" s="1046"/>
      <c r="BG121" s="1046"/>
      <c r="BH121" s="1046"/>
      <c r="BI121" s="1046"/>
      <c r="BJ121" s="1046"/>
      <c r="BK121" s="1046"/>
      <c r="BL121" s="1046"/>
      <c r="BM121" s="1046"/>
      <c r="BN121" s="1046"/>
      <c r="BO121" s="1046"/>
      <c r="BP121" s="1047"/>
      <c r="BQ121" s="1015">
        <v>4788385</v>
      </c>
      <c r="BR121" s="1016"/>
      <c r="BS121" s="1016"/>
      <c r="BT121" s="1016"/>
      <c r="BU121" s="1016"/>
      <c r="BV121" s="1016">
        <v>4697194</v>
      </c>
      <c r="BW121" s="1016"/>
      <c r="BX121" s="1016"/>
      <c r="BY121" s="1016"/>
      <c r="BZ121" s="1016"/>
      <c r="CA121" s="1016">
        <v>4179500</v>
      </c>
      <c r="CB121" s="1016"/>
      <c r="CC121" s="1016"/>
      <c r="CD121" s="1016"/>
      <c r="CE121" s="1016"/>
      <c r="CF121" s="1010">
        <v>34.799999999999997</v>
      </c>
      <c r="CG121" s="1011"/>
      <c r="CH121" s="1011"/>
      <c r="CI121" s="1011"/>
      <c r="CJ121" s="1011"/>
      <c r="CK121" s="1106"/>
      <c r="CL121" s="1107"/>
      <c r="CM121" s="1107"/>
      <c r="CN121" s="1107"/>
      <c r="CO121" s="1108"/>
      <c r="CP121" s="1116" t="s">
        <v>476</v>
      </c>
      <c r="CQ121" s="1117"/>
      <c r="CR121" s="1117"/>
      <c r="CS121" s="1117"/>
      <c r="CT121" s="1117"/>
      <c r="CU121" s="1117"/>
      <c r="CV121" s="1117"/>
      <c r="CW121" s="1117"/>
      <c r="CX121" s="1117"/>
      <c r="CY121" s="1117"/>
      <c r="CZ121" s="1117"/>
      <c r="DA121" s="1117"/>
      <c r="DB121" s="1117"/>
      <c r="DC121" s="1117"/>
      <c r="DD121" s="1117"/>
      <c r="DE121" s="1117"/>
      <c r="DF121" s="1118"/>
      <c r="DG121" s="1015">
        <v>859459</v>
      </c>
      <c r="DH121" s="1016"/>
      <c r="DI121" s="1016"/>
      <c r="DJ121" s="1016"/>
      <c r="DK121" s="1016"/>
      <c r="DL121" s="1016">
        <v>766691</v>
      </c>
      <c r="DM121" s="1016"/>
      <c r="DN121" s="1016"/>
      <c r="DO121" s="1016"/>
      <c r="DP121" s="1016"/>
      <c r="DQ121" s="1016">
        <v>714892</v>
      </c>
      <c r="DR121" s="1016"/>
      <c r="DS121" s="1016"/>
      <c r="DT121" s="1016"/>
      <c r="DU121" s="1016"/>
      <c r="DV121" s="1017">
        <v>5.9</v>
      </c>
      <c r="DW121" s="1017"/>
      <c r="DX121" s="1017"/>
      <c r="DY121" s="1017"/>
      <c r="DZ121" s="1018"/>
    </row>
    <row r="122" spans="1:130" s="248" customFormat="1" ht="26.25" customHeight="1" x14ac:dyDescent="0.15">
      <c r="A122" s="1155"/>
      <c r="B122" s="1042"/>
      <c r="C122" s="1012" t="s">
        <v>455</v>
      </c>
      <c r="D122" s="1013"/>
      <c r="E122" s="1013"/>
      <c r="F122" s="1013"/>
      <c r="G122" s="1013"/>
      <c r="H122" s="1013"/>
      <c r="I122" s="1013"/>
      <c r="J122" s="1013"/>
      <c r="K122" s="1013"/>
      <c r="L122" s="1013"/>
      <c r="M122" s="1013"/>
      <c r="N122" s="1013"/>
      <c r="O122" s="1013"/>
      <c r="P122" s="1013"/>
      <c r="Q122" s="1013"/>
      <c r="R122" s="1013"/>
      <c r="S122" s="1013"/>
      <c r="T122" s="1013"/>
      <c r="U122" s="1013"/>
      <c r="V122" s="1013"/>
      <c r="W122" s="1013"/>
      <c r="X122" s="1013"/>
      <c r="Y122" s="1013"/>
      <c r="Z122" s="1014"/>
      <c r="AA122" s="1054" t="s">
        <v>404</v>
      </c>
      <c r="AB122" s="1055"/>
      <c r="AC122" s="1055"/>
      <c r="AD122" s="1055"/>
      <c r="AE122" s="1056"/>
      <c r="AF122" s="1057" t="s">
        <v>404</v>
      </c>
      <c r="AG122" s="1055"/>
      <c r="AH122" s="1055"/>
      <c r="AI122" s="1055"/>
      <c r="AJ122" s="1056"/>
      <c r="AK122" s="1057" t="s">
        <v>440</v>
      </c>
      <c r="AL122" s="1055"/>
      <c r="AM122" s="1055"/>
      <c r="AN122" s="1055"/>
      <c r="AO122" s="1056"/>
      <c r="AP122" s="1058" t="s">
        <v>452</v>
      </c>
      <c r="AQ122" s="1059"/>
      <c r="AR122" s="1059"/>
      <c r="AS122" s="1059"/>
      <c r="AT122" s="1060"/>
      <c r="AU122" s="1088"/>
      <c r="AV122" s="1089"/>
      <c r="AW122" s="1089"/>
      <c r="AX122" s="1089"/>
      <c r="AY122" s="1090"/>
      <c r="AZ122" s="1070" t="s">
        <v>477</v>
      </c>
      <c r="BA122" s="1061"/>
      <c r="BB122" s="1061"/>
      <c r="BC122" s="1061"/>
      <c r="BD122" s="1061"/>
      <c r="BE122" s="1061"/>
      <c r="BF122" s="1061"/>
      <c r="BG122" s="1061"/>
      <c r="BH122" s="1061"/>
      <c r="BI122" s="1061"/>
      <c r="BJ122" s="1061"/>
      <c r="BK122" s="1061"/>
      <c r="BL122" s="1061"/>
      <c r="BM122" s="1061"/>
      <c r="BN122" s="1061"/>
      <c r="BO122" s="1061"/>
      <c r="BP122" s="1062"/>
      <c r="BQ122" s="1093">
        <v>19977354</v>
      </c>
      <c r="BR122" s="1094"/>
      <c r="BS122" s="1094"/>
      <c r="BT122" s="1094"/>
      <c r="BU122" s="1094"/>
      <c r="BV122" s="1094">
        <v>19968334</v>
      </c>
      <c r="BW122" s="1094"/>
      <c r="BX122" s="1094"/>
      <c r="BY122" s="1094"/>
      <c r="BZ122" s="1094"/>
      <c r="CA122" s="1094">
        <v>19929554</v>
      </c>
      <c r="CB122" s="1094"/>
      <c r="CC122" s="1094"/>
      <c r="CD122" s="1094"/>
      <c r="CE122" s="1094"/>
      <c r="CF122" s="1114">
        <v>165.8</v>
      </c>
      <c r="CG122" s="1115"/>
      <c r="CH122" s="1115"/>
      <c r="CI122" s="1115"/>
      <c r="CJ122" s="1115"/>
      <c r="CK122" s="1106"/>
      <c r="CL122" s="1107"/>
      <c r="CM122" s="1107"/>
      <c r="CN122" s="1107"/>
      <c r="CO122" s="1108"/>
      <c r="CP122" s="1116" t="s">
        <v>478</v>
      </c>
      <c r="CQ122" s="1117"/>
      <c r="CR122" s="1117"/>
      <c r="CS122" s="1117"/>
      <c r="CT122" s="1117"/>
      <c r="CU122" s="1117"/>
      <c r="CV122" s="1117"/>
      <c r="CW122" s="1117"/>
      <c r="CX122" s="1117"/>
      <c r="CY122" s="1117"/>
      <c r="CZ122" s="1117"/>
      <c r="DA122" s="1117"/>
      <c r="DB122" s="1117"/>
      <c r="DC122" s="1117"/>
      <c r="DD122" s="1117"/>
      <c r="DE122" s="1117"/>
      <c r="DF122" s="1118"/>
      <c r="DG122" s="1015" t="s">
        <v>462</v>
      </c>
      <c r="DH122" s="1016"/>
      <c r="DI122" s="1016"/>
      <c r="DJ122" s="1016"/>
      <c r="DK122" s="1016"/>
      <c r="DL122" s="1016" t="s">
        <v>462</v>
      </c>
      <c r="DM122" s="1016"/>
      <c r="DN122" s="1016"/>
      <c r="DO122" s="1016"/>
      <c r="DP122" s="1016"/>
      <c r="DQ122" s="1016">
        <v>5733</v>
      </c>
      <c r="DR122" s="1016"/>
      <c r="DS122" s="1016"/>
      <c r="DT122" s="1016"/>
      <c r="DU122" s="1016"/>
      <c r="DV122" s="1017">
        <v>0</v>
      </c>
      <c r="DW122" s="1017"/>
      <c r="DX122" s="1017"/>
      <c r="DY122" s="1017"/>
      <c r="DZ122" s="1018"/>
    </row>
    <row r="123" spans="1:130" s="248" customFormat="1" ht="26.25" customHeight="1" x14ac:dyDescent="0.15">
      <c r="A123" s="1155"/>
      <c r="B123" s="1042"/>
      <c r="C123" s="1012" t="s">
        <v>461</v>
      </c>
      <c r="D123" s="1013"/>
      <c r="E123" s="1013"/>
      <c r="F123" s="1013"/>
      <c r="G123" s="1013"/>
      <c r="H123" s="1013"/>
      <c r="I123" s="1013"/>
      <c r="J123" s="1013"/>
      <c r="K123" s="1013"/>
      <c r="L123" s="1013"/>
      <c r="M123" s="1013"/>
      <c r="N123" s="1013"/>
      <c r="O123" s="1013"/>
      <c r="P123" s="1013"/>
      <c r="Q123" s="1013"/>
      <c r="R123" s="1013"/>
      <c r="S123" s="1013"/>
      <c r="T123" s="1013"/>
      <c r="U123" s="1013"/>
      <c r="V123" s="1013"/>
      <c r="W123" s="1013"/>
      <c r="X123" s="1013"/>
      <c r="Y123" s="1013"/>
      <c r="Z123" s="1014"/>
      <c r="AA123" s="1054" t="s">
        <v>441</v>
      </c>
      <c r="AB123" s="1055"/>
      <c r="AC123" s="1055"/>
      <c r="AD123" s="1055"/>
      <c r="AE123" s="1056"/>
      <c r="AF123" s="1057" t="s">
        <v>441</v>
      </c>
      <c r="AG123" s="1055"/>
      <c r="AH123" s="1055"/>
      <c r="AI123" s="1055"/>
      <c r="AJ123" s="1056"/>
      <c r="AK123" s="1057" t="s">
        <v>462</v>
      </c>
      <c r="AL123" s="1055"/>
      <c r="AM123" s="1055"/>
      <c r="AN123" s="1055"/>
      <c r="AO123" s="1056"/>
      <c r="AP123" s="1058" t="s">
        <v>462</v>
      </c>
      <c r="AQ123" s="1059"/>
      <c r="AR123" s="1059"/>
      <c r="AS123" s="1059"/>
      <c r="AT123" s="1060"/>
      <c r="AU123" s="1091"/>
      <c r="AV123" s="1092"/>
      <c r="AW123" s="1092"/>
      <c r="AX123" s="1092"/>
      <c r="AY123" s="1092"/>
      <c r="AZ123" s="279" t="s">
        <v>185</v>
      </c>
      <c r="BA123" s="279"/>
      <c r="BB123" s="279"/>
      <c r="BC123" s="279"/>
      <c r="BD123" s="279"/>
      <c r="BE123" s="279"/>
      <c r="BF123" s="279"/>
      <c r="BG123" s="279"/>
      <c r="BH123" s="279"/>
      <c r="BI123" s="279"/>
      <c r="BJ123" s="279"/>
      <c r="BK123" s="279"/>
      <c r="BL123" s="279"/>
      <c r="BM123" s="279"/>
      <c r="BN123" s="279"/>
      <c r="BO123" s="1071" t="s">
        <v>479</v>
      </c>
      <c r="BP123" s="1102"/>
      <c r="BQ123" s="1161">
        <v>30893750</v>
      </c>
      <c r="BR123" s="1162"/>
      <c r="BS123" s="1162"/>
      <c r="BT123" s="1162"/>
      <c r="BU123" s="1162"/>
      <c r="BV123" s="1162">
        <v>30717215</v>
      </c>
      <c r="BW123" s="1162"/>
      <c r="BX123" s="1162"/>
      <c r="BY123" s="1162"/>
      <c r="BZ123" s="1162"/>
      <c r="CA123" s="1162">
        <v>29856294</v>
      </c>
      <c r="CB123" s="1162"/>
      <c r="CC123" s="1162"/>
      <c r="CD123" s="1162"/>
      <c r="CE123" s="1162"/>
      <c r="CF123" s="1095"/>
      <c r="CG123" s="1096"/>
      <c r="CH123" s="1096"/>
      <c r="CI123" s="1096"/>
      <c r="CJ123" s="1097"/>
      <c r="CK123" s="1106"/>
      <c r="CL123" s="1107"/>
      <c r="CM123" s="1107"/>
      <c r="CN123" s="1107"/>
      <c r="CO123" s="1108"/>
      <c r="CP123" s="1116" t="s">
        <v>403</v>
      </c>
      <c r="CQ123" s="1117"/>
      <c r="CR123" s="1117"/>
      <c r="CS123" s="1117"/>
      <c r="CT123" s="1117"/>
      <c r="CU123" s="1117"/>
      <c r="CV123" s="1117"/>
      <c r="CW123" s="1117"/>
      <c r="CX123" s="1117"/>
      <c r="CY123" s="1117"/>
      <c r="CZ123" s="1117"/>
      <c r="DA123" s="1117"/>
      <c r="DB123" s="1117"/>
      <c r="DC123" s="1117"/>
      <c r="DD123" s="1117"/>
      <c r="DE123" s="1117"/>
      <c r="DF123" s="1118"/>
      <c r="DG123" s="1054" t="s">
        <v>404</v>
      </c>
      <c r="DH123" s="1055"/>
      <c r="DI123" s="1055"/>
      <c r="DJ123" s="1055"/>
      <c r="DK123" s="1056"/>
      <c r="DL123" s="1057" t="s">
        <v>441</v>
      </c>
      <c r="DM123" s="1055"/>
      <c r="DN123" s="1055"/>
      <c r="DO123" s="1055"/>
      <c r="DP123" s="1056"/>
      <c r="DQ123" s="1057" t="s">
        <v>404</v>
      </c>
      <c r="DR123" s="1055"/>
      <c r="DS123" s="1055"/>
      <c r="DT123" s="1055"/>
      <c r="DU123" s="1056"/>
      <c r="DV123" s="1058" t="s">
        <v>441</v>
      </c>
      <c r="DW123" s="1059"/>
      <c r="DX123" s="1059"/>
      <c r="DY123" s="1059"/>
      <c r="DZ123" s="1060"/>
    </row>
    <row r="124" spans="1:130" s="248" customFormat="1" ht="26.25" customHeight="1" thickBot="1" x14ac:dyDescent="0.2">
      <c r="A124" s="1155"/>
      <c r="B124" s="1042"/>
      <c r="C124" s="1012" t="s">
        <v>465</v>
      </c>
      <c r="D124" s="1013"/>
      <c r="E124" s="1013"/>
      <c r="F124" s="1013"/>
      <c r="G124" s="1013"/>
      <c r="H124" s="1013"/>
      <c r="I124" s="1013"/>
      <c r="J124" s="1013"/>
      <c r="K124" s="1013"/>
      <c r="L124" s="1013"/>
      <c r="M124" s="1013"/>
      <c r="N124" s="1013"/>
      <c r="O124" s="1013"/>
      <c r="P124" s="1013"/>
      <c r="Q124" s="1013"/>
      <c r="R124" s="1013"/>
      <c r="S124" s="1013"/>
      <c r="T124" s="1013"/>
      <c r="U124" s="1013"/>
      <c r="V124" s="1013"/>
      <c r="W124" s="1013"/>
      <c r="X124" s="1013"/>
      <c r="Y124" s="1013"/>
      <c r="Z124" s="1014"/>
      <c r="AA124" s="1054" t="s">
        <v>441</v>
      </c>
      <c r="AB124" s="1055"/>
      <c r="AC124" s="1055"/>
      <c r="AD124" s="1055"/>
      <c r="AE124" s="1056"/>
      <c r="AF124" s="1057" t="s">
        <v>441</v>
      </c>
      <c r="AG124" s="1055"/>
      <c r="AH124" s="1055"/>
      <c r="AI124" s="1055"/>
      <c r="AJ124" s="1056"/>
      <c r="AK124" s="1057" t="s">
        <v>404</v>
      </c>
      <c r="AL124" s="1055"/>
      <c r="AM124" s="1055"/>
      <c r="AN124" s="1055"/>
      <c r="AO124" s="1056"/>
      <c r="AP124" s="1058" t="s">
        <v>441</v>
      </c>
      <c r="AQ124" s="1059"/>
      <c r="AR124" s="1059"/>
      <c r="AS124" s="1059"/>
      <c r="AT124" s="1060"/>
      <c r="AU124" s="1157" t="s">
        <v>480</v>
      </c>
      <c r="AV124" s="1158"/>
      <c r="AW124" s="1158"/>
      <c r="AX124" s="1158"/>
      <c r="AY124" s="1158"/>
      <c r="AZ124" s="1158"/>
      <c r="BA124" s="1158"/>
      <c r="BB124" s="1158"/>
      <c r="BC124" s="1158"/>
      <c r="BD124" s="1158"/>
      <c r="BE124" s="1158"/>
      <c r="BF124" s="1158"/>
      <c r="BG124" s="1158"/>
      <c r="BH124" s="1158"/>
      <c r="BI124" s="1158"/>
      <c r="BJ124" s="1158"/>
      <c r="BK124" s="1158"/>
      <c r="BL124" s="1158"/>
      <c r="BM124" s="1158"/>
      <c r="BN124" s="1158"/>
      <c r="BO124" s="1158"/>
      <c r="BP124" s="1159"/>
      <c r="BQ124" s="1160">
        <v>12</v>
      </c>
      <c r="BR124" s="1124"/>
      <c r="BS124" s="1124"/>
      <c r="BT124" s="1124"/>
      <c r="BU124" s="1124"/>
      <c r="BV124" s="1124">
        <v>23.2</v>
      </c>
      <c r="BW124" s="1124"/>
      <c r="BX124" s="1124"/>
      <c r="BY124" s="1124"/>
      <c r="BZ124" s="1124"/>
      <c r="CA124" s="1124">
        <v>36.9</v>
      </c>
      <c r="CB124" s="1124"/>
      <c r="CC124" s="1124"/>
      <c r="CD124" s="1124"/>
      <c r="CE124" s="1124"/>
      <c r="CF124" s="1125"/>
      <c r="CG124" s="1126"/>
      <c r="CH124" s="1126"/>
      <c r="CI124" s="1126"/>
      <c r="CJ124" s="1127"/>
      <c r="CK124" s="1109"/>
      <c r="CL124" s="1109"/>
      <c r="CM124" s="1109"/>
      <c r="CN124" s="1109"/>
      <c r="CO124" s="1110"/>
      <c r="CP124" s="1116" t="s">
        <v>481</v>
      </c>
      <c r="CQ124" s="1117"/>
      <c r="CR124" s="1117"/>
      <c r="CS124" s="1117"/>
      <c r="CT124" s="1117"/>
      <c r="CU124" s="1117"/>
      <c r="CV124" s="1117"/>
      <c r="CW124" s="1117"/>
      <c r="CX124" s="1117"/>
      <c r="CY124" s="1117"/>
      <c r="CZ124" s="1117"/>
      <c r="DA124" s="1117"/>
      <c r="DB124" s="1117"/>
      <c r="DC124" s="1117"/>
      <c r="DD124" s="1117"/>
      <c r="DE124" s="1117"/>
      <c r="DF124" s="1118"/>
      <c r="DG124" s="1101">
        <v>12687178</v>
      </c>
      <c r="DH124" s="1080"/>
      <c r="DI124" s="1080"/>
      <c r="DJ124" s="1080"/>
      <c r="DK124" s="1081"/>
      <c r="DL124" s="1079">
        <v>12346020</v>
      </c>
      <c r="DM124" s="1080"/>
      <c r="DN124" s="1080"/>
      <c r="DO124" s="1080"/>
      <c r="DP124" s="1081"/>
      <c r="DQ124" s="1079" t="s">
        <v>441</v>
      </c>
      <c r="DR124" s="1080"/>
      <c r="DS124" s="1080"/>
      <c r="DT124" s="1080"/>
      <c r="DU124" s="1081"/>
      <c r="DV124" s="1082" t="s">
        <v>441</v>
      </c>
      <c r="DW124" s="1083"/>
      <c r="DX124" s="1083"/>
      <c r="DY124" s="1083"/>
      <c r="DZ124" s="1084"/>
    </row>
    <row r="125" spans="1:130" s="248" customFormat="1" ht="26.25" customHeight="1" x14ac:dyDescent="0.15">
      <c r="A125" s="1155"/>
      <c r="B125" s="1042"/>
      <c r="C125" s="1012" t="s">
        <v>467</v>
      </c>
      <c r="D125" s="1013"/>
      <c r="E125" s="1013"/>
      <c r="F125" s="1013"/>
      <c r="G125" s="1013"/>
      <c r="H125" s="1013"/>
      <c r="I125" s="1013"/>
      <c r="J125" s="1013"/>
      <c r="K125" s="1013"/>
      <c r="L125" s="1013"/>
      <c r="M125" s="1013"/>
      <c r="N125" s="1013"/>
      <c r="O125" s="1013"/>
      <c r="P125" s="1013"/>
      <c r="Q125" s="1013"/>
      <c r="R125" s="1013"/>
      <c r="S125" s="1013"/>
      <c r="T125" s="1013"/>
      <c r="U125" s="1013"/>
      <c r="V125" s="1013"/>
      <c r="W125" s="1013"/>
      <c r="X125" s="1013"/>
      <c r="Y125" s="1013"/>
      <c r="Z125" s="1014"/>
      <c r="AA125" s="1054" t="s">
        <v>482</v>
      </c>
      <c r="AB125" s="1055"/>
      <c r="AC125" s="1055"/>
      <c r="AD125" s="1055"/>
      <c r="AE125" s="1056"/>
      <c r="AF125" s="1057" t="s">
        <v>441</v>
      </c>
      <c r="AG125" s="1055"/>
      <c r="AH125" s="1055"/>
      <c r="AI125" s="1055"/>
      <c r="AJ125" s="1056"/>
      <c r="AK125" s="1057" t="s">
        <v>441</v>
      </c>
      <c r="AL125" s="1055"/>
      <c r="AM125" s="1055"/>
      <c r="AN125" s="1055"/>
      <c r="AO125" s="1056"/>
      <c r="AP125" s="1058" t="s">
        <v>441</v>
      </c>
      <c r="AQ125" s="1059"/>
      <c r="AR125" s="1059"/>
      <c r="AS125" s="1059"/>
      <c r="AT125" s="1060"/>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19" t="s">
        <v>483</v>
      </c>
      <c r="CL125" s="1104"/>
      <c r="CM125" s="1104"/>
      <c r="CN125" s="1104"/>
      <c r="CO125" s="1105"/>
      <c r="CP125" s="1036" t="s">
        <v>484</v>
      </c>
      <c r="CQ125" s="985"/>
      <c r="CR125" s="985"/>
      <c r="CS125" s="985"/>
      <c r="CT125" s="985"/>
      <c r="CU125" s="985"/>
      <c r="CV125" s="985"/>
      <c r="CW125" s="985"/>
      <c r="CX125" s="985"/>
      <c r="CY125" s="985"/>
      <c r="CZ125" s="985"/>
      <c r="DA125" s="985"/>
      <c r="DB125" s="985"/>
      <c r="DC125" s="985"/>
      <c r="DD125" s="985"/>
      <c r="DE125" s="985"/>
      <c r="DF125" s="986"/>
      <c r="DG125" s="1022" t="s">
        <v>485</v>
      </c>
      <c r="DH125" s="1023"/>
      <c r="DI125" s="1023"/>
      <c r="DJ125" s="1023"/>
      <c r="DK125" s="1023"/>
      <c r="DL125" s="1023" t="s">
        <v>441</v>
      </c>
      <c r="DM125" s="1023"/>
      <c r="DN125" s="1023"/>
      <c r="DO125" s="1023"/>
      <c r="DP125" s="1023"/>
      <c r="DQ125" s="1023" t="s">
        <v>486</v>
      </c>
      <c r="DR125" s="1023"/>
      <c r="DS125" s="1023"/>
      <c r="DT125" s="1023"/>
      <c r="DU125" s="1023"/>
      <c r="DV125" s="1024" t="s">
        <v>485</v>
      </c>
      <c r="DW125" s="1024"/>
      <c r="DX125" s="1024"/>
      <c r="DY125" s="1024"/>
      <c r="DZ125" s="1025"/>
    </row>
    <row r="126" spans="1:130" s="248" customFormat="1" ht="26.25" customHeight="1" thickBot="1" x14ac:dyDescent="0.2">
      <c r="A126" s="1155"/>
      <c r="B126" s="1042"/>
      <c r="C126" s="1012" t="s">
        <v>469</v>
      </c>
      <c r="D126" s="1013"/>
      <c r="E126" s="1013"/>
      <c r="F126" s="1013"/>
      <c r="G126" s="1013"/>
      <c r="H126" s="1013"/>
      <c r="I126" s="1013"/>
      <c r="J126" s="1013"/>
      <c r="K126" s="1013"/>
      <c r="L126" s="1013"/>
      <c r="M126" s="1013"/>
      <c r="N126" s="1013"/>
      <c r="O126" s="1013"/>
      <c r="P126" s="1013"/>
      <c r="Q126" s="1013"/>
      <c r="R126" s="1013"/>
      <c r="S126" s="1013"/>
      <c r="T126" s="1013"/>
      <c r="U126" s="1013"/>
      <c r="V126" s="1013"/>
      <c r="W126" s="1013"/>
      <c r="X126" s="1013"/>
      <c r="Y126" s="1013"/>
      <c r="Z126" s="1014"/>
      <c r="AA126" s="1054" t="s">
        <v>441</v>
      </c>
      <c r="AB126" s="1055"/>
      <c r="AC126" s="1055"/>
      <c r="AD126" s="1055"/>
      <c r="AE126" s="1056"/>
      <c r="AF126" s="1057" t="s">
        <v>485</v>
      </c>
      <c r="AG126" s="1055"/>
      <c r="AH126" s="1055"/>
      <c r="AI126" s="1055"/>
      <c r="AJ126" s="1056"/>
      <c r="AK126" s="1057" t="s">
        <v>441</v>
      </c>
      <c r="AL126" s="1055"/>
      <c r="AM126" s="1055"/>
      <c r="AN126" s="1055"/>
      <c r="AO126" s="1056"/>
      <c r="AP126" s="1058" t="s">
        <v>485</v>
      </c>
      <c r="AQ126" s="1059"/>
      <c r="AR126" s="1059"/>
      <c r="AS126" s="1059"/>
      <c r="AT126" s="1060"/>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0"/>
      <c r="CL126" s="1107"/>
      <c r="CM126" s="1107"/>
      <c r="CN126" s="1107"/>
      <c r="CO126" s="1108"/>
      <c r="CP126" s="1045" t="s">
        <v>487</v>
      </c>
      <c r="CQ126" s="1046"/>
      <c r="CR126" s="1046"/>
      <c r="CS126" s="1046"/>
      <c r="CT126" s="1046"/>
      <c r="CU126" s="1046"/>
      <c r="CV126" s="1046"/>
      <c r="CW126" s="1046"/>
      <c r="CX126" s="1046"/>
      <c r="CY126" s="1046"/>
      <c r="CZ126" s="1046"/>
      <c r="DA126" s="1046"/>
      <c r="DB126" s="1046"/>
      <c r="DC126" s="1046"/>
      <c r="DD126" s="1046"/>
      <c r="DE126" s="1046"/>
      <c r="DF126" s="1047"/>
      <c r="DG126" s="1015">
        <v>35100</v>
      </c>
      <c r="DH126" s="1016"/>
      <c r="DI126" s="1016"/>
      <c r="DJ126" s="1016"/>
      <c r="DK126" s="1016"/>
      <c r="DL126" s="1016" t="s">
        <v>482</v>
      </c>
      <c r="DM126" s="1016"/>
      <c r="DN126" s="1016"/>
      <c r="DO126" s="1016"/>
      <c r="DP126" s="1016"/>
      <c r="DQ126" s="1016" t="s">
        <v>441</v>
      </c>
      <c r="DR126" s="1016"/>
      <c r="DS126" s="1016"/>
      <c r="DT126" s="1016"/>
      <c r="DU126" s="1016"/>
      <c r="DV126" s="1017" t="s">
        <v>441</v>
      </c>
      <c r="DW126" s="1017"/>
      <c r="DX126" s="1017"/>
      <c r="DY126" s="1017"/>
      <c r="DZ126" s="1018"/>
    </row>
    <row r="127" spans="1:130" s="248" customFormat="1" ht="26.25" customHeight="1" x14ac:dyDescent="0.15">
      <c r="A127" s="1156"/>
      <c r="B127" s="1044"/>
      <c r="C127" s="1098" t="s">
        <v>488</v>
      </c>
      <c r="D127" s="1099"/>
      <c r="E127" s="1099"/>
      <c r="F127" s="1099"/>
      <c r="G127" s="1099"/>
      <c r="H127" s="1099"/>
      <c r="I127" s="1099"/>
      <c r="J127" s="1099"/>
      <c r="K127" s="1099"/>
      <c r="L127" s="1099"/>
      <c r="M127" s="1099"/>
      <c r="N127" s="1099"/>
      <c r="O127" s="1099"/>
      <c r="P127" s="1099"/>
      <c r="Q127" s="1099"/>
      <c r="R127" s="1099"/>
      <c r="S127" s="1099"/>
      <c r="T127" s="1099"/>
      <c r="U127" s="1099"/>
      <c r="V127" s="1099"/>
      <c r="W127" s="1099"/>
      <c r="X127" s="1099"/>
      <c r="Y127" s="1099"/>
      <c r="Z127" s="1100"/>
      <c r="AA127" s="1054" t="s">
        <v>441</v>
      </c>
      <c r="AB127" s="1055"/>
      <c r="AC127" s="1055"/>
      <c r="AD127" s="1055"/>
      <c r="AE127" s="1056"/>
      <c r="AF127" s="1057" t="s">
        <v>404</v>
      </c>
      <c r="AG127" s="1055"/>
      <c r="AH127" s="1055"/>
      <c r="AI127" s="1055"/>
      <c r="AJ127" s="1056"/>
      <c r="AK127" s="1057" t="s">
        <v>441</v>
      </c>
      <c r="AL127" s="1055"/>
      <c r="AM127" s="1055"/>
      <c r="AN127" s="1055"/>
      <c r="AO127" s="1056"/>
      <c r="AP127" s="1058" t="s">
        <v>441</v>
      </c>
      <c r="AQ127" s="1059"/>
      <c r="AR127" s="1059"/>
      <c r="AS127" s="1059"/>
      <c r="AT127" s="1060"/>
      <c r="AU127" s="284"/>
      <c r="AV127" s="284"/>
      <c r="AW127" s="284"/>
      <c r="AX127" s="1128" t="s">
        <v>489</v>
      </c>
      <c r="AY127" s="1129"/>
      <c r="AZ127" s="1129"/>
      <c r="BA127" s="1129"/>
      <c r="BB127" s="1129"/>
      <c r="BC127" s="1129"/>
      <c r="BD127" s="1129"/>
      <c r="BE127" s="1130"/>
      <c r="BF127" s="1131" t="s">
        <v>490</v>
      </c>
      <c r="BG127" s="1129"/>
      <c r="BH127" s="1129"/>
      <c r="BI127" s="1129"/>
      <c r="BJ127" s="1129"/>
      <c r="BK127" s="1129"/>
      <c r="BL127" s="1130"/>
      <c r="BM127" s="1131" t="s">
        <v>491</v>
      </c>
      <c r="BN127" s="1129"/>
      <c r="BO127" s="1129"/>
      <c r="BP127" s="1129"/>
      <c r="BQ127" s="1129"/>
      <c r="BR127" s="1129"/>
      <c r="BS127" s="1130"/>
      <c r="BT127" s="1131" t="s">
        <v>492</v>
      </c>
      <c r="BU127" s="1129"/>
      <c r="BV127" s="1129"/>
      <c r="BW127" s="1129"/>
      <c r="BX127" s="1129"/>
      <c r="BY127" s="1129"/>
      <c r="BZ127" s="1153"/>
      <c r="CA127" s="284"/>
      <c r="CB127" s="284"/>
      <c r="CC127" s="284"/>
      <c r="CD127" s="285"/>
      <c r="CE127" s="285"/>
      <c r="CF127" s="285"/>
      <c r="CG127" s="282"/>
      <c r="CH127" s="282"/>
      <c r="CI127" s="282"/>
      <c r="CJ127" s="283"/>
      <c r="CK127" s="1120"/>
      <c r="CL127" s="1107"/>
      <c r="CM127" s="1107"/>
      <c r="CN127" s="1107"/>
      <c r="CO127" s="1108"/>
      <c r="CP127" s="1045" t="s">
        <v>493</v>
      </c>
      <c r="CQ127" s="1046"/>
      <c r="CR127" s="1046"/>
      <c r="CS127" s="1046"/>
      <c r="CT127" s="1046"/>
      <c r="CU127" s="1046"/>
      <c r="CV127" s="1046"/>
      <c r="CW127" s="1046"/>
      <c r="CX127" s="1046"/>
      <c r="CY127" s="1046"/>
      <c r="CZ127" s="1046"/>
      <c r="DA127" s="1046"/>
      <c r="DB127" s="1046"/>
      <c r="DC127" s="1046"/>
      <c r="DD127" s="1046"/>
      <c r="DE127" s="1046"/>
      <c r="DF127" s="1047"/>
      <c r="DG127" s="1015" t="s">
        <v>494</v>
      </c>
      <c r="DH127" s="1016"/>
      <c r="DI127" s="1016"/>
      <c r="DJ127" s="1016"/>
      <c r="DK127" s="1016"/>
      <c r="DL127" s="1016" t="s">
        <v>441</v>
      </c>
      <c r="DM127" s="1016"/>
      <c r="DN127" s="1016"/>
      <c r="DO127" s="1016"/>
      <c r="DP127" s="1016"/>
      <c r="DQ127" s="1016" t="s">
        <v>441</v>
      </c>
      <c r="DR127" s="1016"/>
      <c r="DS127" s="1016"/>
      <c r="DT127" s="1016"/>
      <c r="DU127" s="1016"/>
      <c r="DV127" s="1017" t="s">
        <v>441</v>
      </c>
      <c r="DW127" s="1017"/>
      <c r="DX127" s="1017"/>
      <c r="DY127" s="1017"/>
      <c r="DZ127" s="1018"/>
    </row>
    <row r="128" spans="1:130" s="248" customFormat="1" ht="26.25" customHeight="1" thickBot="1" x14ac:dyDescent="0.2">
      <c r="A128" s="1139" t="s">
        <v>495</v>
      </c>
      <c r="B128" s="1140"/>
      <c r="C128" s="1140"/>
      <c r="D128" s="1140"/>
      <c r="E128" s="1140"/>
      <c r="F128" s="1140"/>
      <c r="G128" s="1140"/>
      <c r="H128" s="1140"/>
      <c r="I128" s="1140"/>
      <c r="J128" s="1140"/>
      <c r="K128" s="1140"/>
      <c r="L128" s="1140"/>
      <c r="M128" s="1140"/>
      <c r="N128" s="1140"/>
      <c r="O128" s="1140"/>
      <c r="P128" s="1140"/>
      <c r="Q128" s="1140"/>
      <c r="R128" s="1140"/>
      <c r="S128" s="1140"/>
      <c r="T128" s="1140"/>
      <c r="U128" s="1140"/>
      <c r="V128" s="1140"/>
      <c r="W128" s="1141" t="s">
        <v>496</v>
      </c>
      <c r="X128" s="1141"/>
      <c r="Y128" s="1141"/>
      <c r="Z128" s="1142"/>
      <c r="AA128" s="1143">
        <v>476442</v>
      </c>
      <c r="AB128" s="1144"/>
      <c r="AC128" s="1144"/>
      <c r="AD128" s="1144"/>
      <c r="AE128" s="1145"/>
      <c r="AF128" s="1146">
        <v>464239</v>
      </c>
      <c r="AG128" s="1144"/>
      <c r="AH128" s="1144"/>
      <c r="AI128" s="1144"/>
      <c r="AJ128" s="1145"/>
      <c r="AK128" s="1146">
        <v>512321</v>
      </c>
      <c r="AL128" s="1144"/>
      <c r="AM128" s="1144"/>
      <c r="AN128" s="1144"/>
      <c r="AO128" s="1145"/>
      <c r="AP128" s="1147"/>
      <c r="AQ128" s="1148"/>
      <c r="AR128" s="1148"/>
      <c r="AS128" s="1148"/>
      <c r="AT128" s="1149"/>
      <c r="AU128" s="284"/>
      <c r="AV128" s="284"/>
      <c r="AW128" s="284"/>
      <c r="AX128" s="984" t="s">
        <v>497</v>
      </c>
      <c r="AY128" s="985"/>
      <c r="AZ128" s="985"/>
      <c r="BA128" s="985"/>
      <c r="BB128" s="985"/>
      <c r="BC128" s="985"/>
      <c r="BD128" s="985"/>
      <c r="BE128" s="986"/>
      <c r="BF128" s="1150" t="s">
        <v>441</v>
      </c>
      <c r="BG128" s="1151"/>
      <c r="BH128" s="1151"/>
      <c r="BI128" s="1151"/>
      <c r="BJ128" s="1151"/>
      <c r="BK128" s="1151"/>
      <c r="BL128" s="1152"/>
      <c r="BM128" s="1150">
        <v>12.88</v>
      </c>
      <c r="BN128" s="1151"/>
      <c r="BO128" s="1151"/>
      <c r="BP128" s="1151"/>
      <c r="BQ128" s="1151"/>
      <c r="BR128" s="1151"/>
      <c r="BS128" s="1152"/>
      <c r="BT128" s="1150">
        <v>20</v>
      </c>
      <c r="BU128" s="1151"/>
      <c r="BV128" s="1151"/>
      <c r="BW128" s="1151"/>
      <c r="BX128" s="1151"/>
      <c r="BY128" s="1151"/>
      <c r="BZ128" s="1175"/>
      <c r="CA128" s="285"/>
      <c r="CB128" s="285"/>
      <c r="CC128" s="285"/>
      <c r="CD128" s="285"/>
      <c r="CE128" s="285"/>
      <c r="CF128" s="285"/>
      <c r="CG128" s="282"/>
      <c r="CH128" s="282"/>
      <c r="CI128" s="282"/>
      <c r="CJ128" s="283"/>
      <c r="CK128" s="1121"/>
      <c r="CL128" s="1122"/>
      <c r="CM128" s="1122"/>
      <c r="CN128" s="1122"/>
      <c r="CO128" s="1123"/>
      <c r="CP128" s="1132" t="s">
        <v>498</v>
      </c>
      <c r="CQ128" s="1133"/>
      <c r="CR128" s="1133"/>
      <c r="CS128" s="1133"/>
      <c r="CT128" s="1133"/>
      <c r="CU128" s="1133"/>
      <c r="CV128" s="1133"/>
      <c r="CW128" s="1133"/>
      <c r="CX128" s="1133"/>
      <c r="CY128" s="1133"/>
      <c r="CZ128" s="1133"/>
      <c r="DA128" s="1133"/>
      <c r="DB128" s="1133"/>
      <c r="DC128" s="1133"/>
      <c r="DD128" s="1133"/>
      <c r="DE128" s="1133"/>
      <c r="DF128" s="1134"/>
      <c r="DG128" s="1135" t="s">
        <v>494</v>
      </c>
      <c r="DH128" s="1136"/>
      <c r="DI128" s="1136"/>
      <c r="DJ128" s="1136"/>
      <c r="DK128" s="1136"/>
      <c r="DL128" s="1136" t="s">
        <v>441</v>
      </c>
      <c r="DM128" s="1136"/>
      <c r="DN128" s="1136"/>
      <c r="DO128" s="1136"/>
      <c r="DP128" s="1136"/>
      <c r="DQ128" s="1136" t="s">
        <v>441</v>
      </c>
      <c r="DR128" s="1136"/>
      <c r="DS128" s="1136"/>
      <c r="DT128" s="1136"/>
      <c r="DU128" s="1136"/>
      <c r="DV128" s="1137" t="s">
        <v>485</v>
      </c>
      <c r="DW128" s="1137"/>
      <c r="DX128" s="1137"/>
      <c r="DY128" s="1137"/>
      <c r="DZ128" s="1138"/>
    </row>
    <row r="129" spans="1:131" s="248" customFormat="1" ht="26.25" customHeight="1" x14ac:dyDescent="0.15">
      <c r="A129" s="1026" t="s">
        <v>106</v>
      </c>
      <c r="B129" s="1027"/>
      <c r="C129" s="1027"/>
      <c r="D129" s="1027"/>
      <c r="E129" s="1027"/>
      <c r="F129" s="1027"/>
      <c r="G129" s="1027"/>
      <c r="H129" s="1027"/>
      <c r="I129" s="1027"/>
      <c r="J129" s="1027"/>
      <c r="K129" s="1027"/>
      <c r="L129" s="1027"/>
      <c r="M129" s="1027"/>
      <c r="N129" s="1027"/>
      <c r="O129" s="1027"/>
      <c r="P129" s="1027"/>
      <c r="Q129" s="1027"/>
      <c r="R129" s="1027"/>
      <c r="S129" s="1027"/>
      <c r="T129" s="1027"/>
      <c r="U129" s="1027"/>
      <c r="V129" s="1027"/>
      <c r="W129" s="1169" t="s">
        <v>499</v>
      </c>
      <c r="X129" s="1170"/>
      <c r="Y129" s="1170"/>
      <c r="Z129" s="1171"/>
      <c r="AA129" s="1054">
        <v>13322030</v>
      </c>
      <c r="AB129" s="1055"/>
      <c r="AC129" s="1055"/>
      <c r="AD129" s="1055"/>
      <c r="AE129" s="1056"/>
      <c r="AF129" s="1057">
        <v>13395927</v>
      </c>
      <c r="AG129" s="1055"/>
      <c r="AH129" s="1055"/>
      <c r="AI129" s="1055"/>
      <c r="AJ129" s="1056"/>
      <c r="AK129" s="1057">
        <v>13784755</v>
      </c>
      <c r="AL129" s="1055"/>
      <c r="AM129" s="1055"/>
      <c r="AN129" s="1055"/>
      <c r="AO129" s="1056"/>
      <c r="AP129" s="1172"/>
      <c r="AQ129" s="1173"/>
      <c r="AR129" s="1173"/>
      <c r="AS129" s="1173"/>
      <c r="AT129" s="1174"/>
      <c r="AU129" s="286"/>
      <c r="AV129" s="286"/>
      <c r="AW129" s="286"/>
      <c r="AX129" s="1163" t="s">
        <v>500</v>
      </c>
      <c r="AY129" s="1046"/>
      <c r="AZ129" s="1046"/>
      <c r="BA129" s="1046"/>
      <c r="BB129" s="1046"/>
      <c r="BC129" s="1046"/>
      <c r="BD129" s="1046"/>
      <c r="BE129" s="1047"/>
      <c r="BF129" s="1164" t="s">
        <v>441</v>
      </c>
      <c r="BG129" s="1165"/>
      <c r="BH129" s="1165"/>
      <c r="BI129" s="1165"/>
      <c r="BJ129" s="1165"/>
      <c r="BK129" s="1165"/>
      <c r="BL129" s="1166"/>
      <c r="BM129" s="1164">
        <v>17.88</v>
      </c>
      <c r="BN129" s="1165"/>
      <c r="BO129" s="1165"/>
      <c r="BP129" s="1165"/>
      <c r="BQ129" s="1165"/>
      <c r="BR129" s="1165"/>
      <c r="BS129" s="1166"/>
      <c r="BT129" s="1164">
        <v>30</v>
      </c>
      <c r="BU129" s="1167"/>
      <c r="BV129" s="1167"/>
      <c r="BW129" s="1167"/>
      <c r="BX129" s="1167"/>
      <c r="BY129" s="1167"/>
      <c r="BZ129" s="1168"/>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1026" t="s">
        <v>501</v>
      </c>
      <c r="B130" s="1027"/>
      <c r="C130" s="1027"/>
      <c r="D130" s="1027"/>
      <c r="E130" s="1027"/>
      <c r="F130" s="1027"/>
      <c r="G130" s="1027"/>
      <c r="H130" s="1027"/>
      <c r="I130" s="1027"/>
      <c r="J130" s="1027"/>
      <c r="K130" s="1027"/>
      <c r="L130" s="1027"/>
      <c r="M130" s="1027"/>
      <c r="N130" s="1027"/>
      <c r="O130" s="1027"/>
      <c r="P130" s="1027"/>
      <c r="Q130" s="1027"/>
      <c r="R130" s="1027"/>
      <c r="S130" s="1027"/>
      <c r="T130" s="1027"/>
      <c r="U130" s="1027"/>
      <c r="V130" s="1027"/>
      <c r="W130" s="1169" t="s">
        <v>502</v>
      </c>
      <c r="X130" s="1170"/>
      <c r="Y130" s="1170"/>
      <c r="Z130" s="1171"/>
      <c r="AA130" s="1054">
        <v>1830031</v>
      </c>
      <c r="AB130" s="1055"/>
      <c r="AC130" s="1055"/>
      <c r="AD130" s="1055"/>
      <c r="AE130" s="1056"/>
      <c r="AF130" s="1057">
        <v>1812605</v>
      </c>
      <c r="AG130" s="1055"/>
      <c r="AH130" s="1055"/>
      <c r="AI130" s="1055"/>
      <c r="AJ130" s="1056"/>
      <c r="AK130" s="1057">
        <v>1760895</v>
      </c>
      <c r="AL130" s="1055"/>
      <c r="AM130" s="1055"/>
      <c r="AN130" s="1055"/>
      <c r="AO130" s="1056"/>
      <c r="AP130" s="1172"/>
      <c r="AQ130" s="1173"/>
      <c r="AR130" s="1173"/>
      <c r="AS130" s="1173"/>
      <c r="AT130" s="1174"/>
      <c r="AU130" s="286"/>
      <c r="AV130" s="286"/>
      <c r="AW130" s="286"/>
      <c r="AX130" s="1163" t="s">
        <v>503</v>
      </c>
      <c r="AY130" s="1046"/>
      <c r="AZ130" s="1046"/>
      <c r="BA130" s="1046"/>
      <c r="BB130" s="1046"/>
      <c r="BC130" s="1046"/>
      <c r="BD130" s="1046"/>
      <c r="BE130" s="1047"/>
      <c r="BF130" s="1200">
        <v>4.5</v>
      </c>
      <c r="BG130" s="1201"/>
      <c r="BH130" s="1201"/>
      <c r="BI130" s="1201"/>
      <c r="BJ130" s="1201"/>
      <c r="BK130" s="1201"/>
      <c r="BL130" s="1202"/>
      <c r="BM130" s="1200">
        <v>25</v>
      </c>
      <c r="BN130" s="1201"/>
      <c r="BO130" s="1201"/>
      <c r="BP130" s="1201"/>
      <c r="BQ130" s="1201"/>
      <c r="BR130" s="1201"/>
      <c r="BS130" s="1202"/>
      <c r="BT130" s="1200">
        <v>35</v>
      </c>
      <c r="BU130" s="1203"/>
      <c r="BV130" s="1203"/>
      <c r="BW130" s="1203"/>
      <c r="BX130" s="1203"/>
      <c r="BY130" s="1203"/>
      <c r="BZ130" s="1204"/>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205"/>
      <c r="B131" s="1206"/>
      <c r="C131" s="1206"/>
      <c r="D131" s="1206"/>
      <c r="E131" s="1206"/>
      <c r="F131" s="1206"/>
      <c r="G131" s="1206"/>
      <c r="H131" s="1206"/>
      <c r="I131" s="1206"/>
      <c r="J131" s="1206"/>
      <c r="K131" s="1206"/>
      <c r="L131" s="1206"/>
      <c r="M131" s="1206"/>
      <c r="N131" s="1206"/>
      <c r="O131" s="1206"/>
      <c r="P131" s="1206"/>
      <c r="Q131" s="1206"/>
      <c r="R131" s="1206"/>
      <c r="S131" s="1206"/>
      <c r="T131" s="1206"/>
      <c r="U131" s="1206"/>
      <c r="V131" s="1206"/>
      <c r="W131" s="1207" t="s">
        <v>504</v>
      </c>
      <c r="X131" s="1208"/>
      <c r="Y131" s="1208"/>
      <c r="Z131" s="1209"/>
      <c r="AA131" s="1101">
        <v>11491999</v>
      </c>
      <c r="AB131" s="1080"/>
      <c r="AC131" s="1080"/>
      <c r="AD131" s="1080"/>
      <c r="AE131" s="1081"/>
      <c r="AF131" s="1079">
        <v>11583322</v>
      </c>
      <c r="AG131" s="1080"/>
      <c r="AH131" s="1080"/>
      <c r="AI131" s="1080"/>
      <c r="AJ131" s="1081"/>
      <c r="AK131" s="1079">
        <v>12023860</v>
      </c>
      <c r="AL131" s="1080"/>
      <c r="AM131" s="1080"/>
      <c r="AN131" s="1080"/>
      <c r="AO131" s="1081"/>
      <c r="AP131" s="1210"/>
      <c r="AQ131" s="1211"/>
      <c r="AR131" s="1211"/>
      <c r="AS131" s="1211"/>
      <c r="AT131" s="1212"/>
      <c r="AU131" s="286"/>
      <c r="AV131" s="286"/>
      <c r="AW131" s="286"/>
      <c r="AX131" s="1182" t="s">
        <v>505</v>
      </c>
      <c r="AY131" s="1133"/>
      <c r="AZ131" s="1133"/>
      <c r="BA131" s="1133"/>
      <c r="BB131" s="1133"/>
      <c r="BC131" s="1133"/>
      <c r="BD131" s="1133"/>
      <c r="BE131" s="1134"/>
      <c r="BF131" s="1183">
        <v>36.9</v>
      </c>
      <c r="BG131" s="1184"/>
      <c r="BH131" s="1184"/>
      <c r="BI131" s="1184"/>
      <c r="BJ131" s="1184"/>
      <c r="BK131" s="1184"/>
      <c r="BL131" s="1185"/>
      <c r="BM131" s="1183">
        <v>350</v>
      </c>
      <c r="BN131" s="1184"/>
      <c r="BO131" s="1184"/>
      <c r="BP131" s="1184"/>
      <c r="BQ131" s="1184"/>
      <c r="BR131" s="1184"/>
      <c r="BS131" s="1185"/>
      <c r="BT131" s="1186"/>
      <c r="BU131" s="1187"/>
      <c r="BV131" s="1187"/>
      <c r="BW131" s="1187"/>
      <c r="BX131" s="1187"/>
      <c r="BY131" s="1187"/>
      <c r="BZ131" s="1188"/>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89" t="s">
        <v>506</v>
      </c>
      <c r="B132" s="1190"/>
      <c r="C132" s="1190"/>
      <c r="D132" s="1190"/>
      <c r="E132" s="1190"/>
      <c r="F132" s="1190"/>
      <c r="G132" s="1190"/>
      <c r="H132" s="1190"/>
      <c r="I132" s="1190"/>
      <c r="J132" s="1190"/>
      <c r="K132" s="1190"/>
      <c r="L132" s="1190"/>
      <c r="M132" s="1190"/>
      <c r="N132" s="1190"/>
      <c r="O132" s="1190"/>
      <c r="P132" s="1190"/>
      <c r="Q132" s="1190"/>
      <c r="R132" s="1190"/>
      <c r="S132" s="1190"/>
      <c r="T132" s="1190"/>
      <c r="U132" s="1190"/>
      <c r="V132" s="1193" t="s">
        <v>507</v>
      </c>
      <c r="W132" s="1193"/>
      <c r="X132" s="1193"/>
      <c r="Y132" s="1193"/>
      <c r="Z132" s="1194"/>
      <c r="AA132" s="1195">
        <v>4.441185559</v>
      </c>
      <c r="AB132" s="1196"/>
      <c r="AC132" s="1196"/>
      <c r="AD132" s="1196"/>
      <c r="AE132" s="1197"/>
      <c r="AF132" s="1198">
        <v>4.4943669870000003</v>
      </c>
      <c r="AG132" s="1196"/>
      <c r="AH132" s="1196"/>
      <c r="AI132" s="1196"/>
      <c r="AJ132" s="1197"/>
      <c r="AK132" s="1198">
        <v>4.6559174839999997</v>
      </c>
      <c r="AL132" s="1196"/>
      <c r="AM132" s="1196"/>
      <c r="AN132" s="1196"/>
      <c r="AO132" s="1197"/>
      <c r="AP132" s="1095"/>
      <c r="AQ132" s="1096"/>
      <c r="AR132" s="1096"/>
      <c r="AS132" s="1096"/>
      <c r="AT132" s="1199"/>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91"/>
      <c r="B133" s="1192"/>
      <c r="C133" s="1192"/>
      <c r="D133" s="1192"/>
      <c r="E133" s="1192"/>
      <c r="F133" s="1192"/>
      <c r="G133" s="1192"/>
      <c r="H133" s="1192"/>
      <c r="I133" s="1192"/>
      <c r="J133" s="1192"/>
      <c r="K133" s="1192"/>
      <c r="L133" s="1192"/>
      <c r="M133" s="1192"/>
      <c r="N133" s="1192"/>
      <c r="O133" s="1192"/>
      <c r="P133" s="1192"/>
      <c r="Q133" s="1192"/>
      <c r="R133" s="1192"/>
      <c r="S133" s="1192"/>
      <c r="T133" s="1192"/>
      <c r="U133" s="1192"/>
      <c r="V133" s="1176" t="s">
        <v>508</v>
      </c>
      <c r="W133" s="1176"/>
      <c r="X133" s="1176"/>
      <c r="Y133" s="1176"/>
      <c r="Z133" s="1177"/>
      <c r="AA133" s="1178">
        <v>4.5</v>
      </c>
      <c r="AB133" s="1179"/>
      <c r="AC133" s="1179"/>
      <c r="AD133" s="1179"/>
      <c r="AE133" s="1180"/>
      <c r="AF133" s="1178">
        <v>4.2</v>
      </c>
      <c r="AG133" s="1179"/>
      <c r="AH133" s="1179"/>
      <c r="AI133" s="1179"/>
      <c r="AJ133" s="1180"/>
      <c r="AK133" s="1178">
        <v>4.5</v>
      </c>
      <c r="AL133" s="1179"/>
      <c r="AM133" s="1179"/>
      <c r="AN133" s="1179"/>
      <c r="AO133" s="1180"/>
      <c r="AP133" s="1125"/>
      <c r="AQ133" s="1126"/>
      <c r="AR133" s="1126"/>
      <c r="AS133" s="1126"/>
      <c r="AT133" s="1181"/>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ad6y1K5J437+dR1ZDl5IpskJTcblKYpTNTsfnbj86L/eE+xDwy8dFWyIqjglcPtUC5Yjhqey5vtELcM2MYagxw==" saltValue="vYrpH+URM8Yd0UKGTUjOQ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9" scale="27"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509</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TzbCarXxKCiFkBMxtTceMDs/UgoJCghhll8In3IOselOJvqoZ7wBPFJF1sNTB6DM4B/rL2dk/LVo+w3/9IqrFg==" saltValue="/HKbpbajJrJjAXb3DwpkG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DL89"/>
  <sheetViews>
    <sheetView showGridLines="0" zoomScale="85" zoomScaleNormal="85"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TfP5oWe9P/gczqyw+hoPOf1cvkN2YkrO6kPyrE/+x5hggSibswq8YMCBN+iPVBjcxpSHe01MvP62tbxP7/hLDQ==" saltValue="dar/VqxiQ7aSSfLvPnNQX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AZ73"/>
  <sheetViews>
    <sheetView showGridLines="0" view="pageBreakPreview"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510</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511</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3" t="s">
        <v>512</v>
      </c>
      <c r="AP7" s="305"/>
      <c r="AQ7" s="306" t="s">
        <v>513</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4"/>
      <c r="AP8" s="311" t="s">
        <v>514</v>
      </c>
      <c r="AQ8" s="312" t="s">
        <v>515</v>
      </c>
      <c r="AR8" s="313" t="s">
        <v>516</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5" t="s">
        <v>517</v>
      </c>
      <c r="AL9" s="1216"/>
      <c r="AM9" s="1216"/>
      <c r="AN9" s="1217"/>
      <c r="AO9" s="314">
        <v>3162097</v>
      </c>
      <c r="AP9" s="314">
        <v>46780</v>
      </c>
      <c r="AQ9" s="315">
        <v>70597</v>
      </c>
      <c r="AR9" s="316">
        <v>-33.700000000000003</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5" t="s">
        <v>518</v>
      </c>
      <c r="AL10" s="1216"/>
      <c r="AM10" s="1216"/>
      <c r="AN10" s="1217"/>
      <c r="AO10" s="317">
        <v>10951</v>
      </c>
      <c r="AP10" s="317">
        <v>162</v>
      </c>
      <c r="AQ10" s="318">
        <v>6273</v>
      </c>
      <c r="AR10" s="319">
        <v>-97.4</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5" t="s">
        <v>519</v>
      </c>
      <c r="AL11" s="1216"/>
      <c r="AM11" s="1216"/>
      <c r="AN11" s="1217"/>
      <c r="AO11" s="317" t="s">
        <v>520</v>
      </c>
      <c r="AP11" s="317" t="s">
        <v>520</v>
      </c>
      <c r="AQ11" s="318">
        <v>1314</v>
      </c>
      <c r="AR11" s="319" t="s">
        <v>520</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5" t="s">
        <v>521</v>
      </c>
      <c r="AL12" s="1216"/>
      <c r="AM12" s="1216"/>
      <c r="AN12" s="1217"/>
      <c r="AO12" s="317" t="s">
        <v>520</v>
      </c>
      <c r="AP12" s="317" t="s">
        <v>520</v>
      </c>
      <c r="AQ12" s="318">
        <v>3</v>
      </c>
      <c r="AR12" s="319" t="s">
        <v>520</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5" t="s">
        <v>522</v>
      </c>
      <c r="AL13" s="1216"/>
      <c r="AM13" s="1216"/>
      <c r="AN13" s="1217"/>
      <c r="AO13" s="317">
        <v>149786</v>
      </c>
      <c r="AP13" s="317">
        <v>2216</v>
      </c>
      <c r="AQ13" s="318">
        <v>2424</v>
      </c>
      <c r="AR13" s="319">
        <v>-8.6</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5" t="s">
        <v>523</v>
      </c>
      <c r="AL14" s="1216"/>
      <c r="AM14" s="1216"/>
      <c r="AN14" s="1217"/>
      <c r="AO14" s="317">
        <v>47804</v>
      </c>
      <c r="AP14" s="317">
        <v>707</v>
      </c>
      <c r="AQ14" s="318">
        <v>1774</v>
      </c>
      <c r="AR14" s="319">
        <v>-60.1</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1" t="s">
        <v>524</v>
      </c>
      <c r="AL15" s="1222"/>
      <c r="AM15" s="1222"/>
      <c r="AN15" s="1223"/>
      <c r="AO15" s="317">
        <v>-196626</v>
      </c>
      <c r="AP15" s="317">
        <v>-2909</v>
      </c>
      <c r="AQ15" s="318">
        <v>-4858</v>
      </c>
      <c r="AR15" s="319">
        <v>-40.1</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1" t="s">
        <v>185</v>
      </c>
      <c r="AL16" s="1222"/>
      <c r="AM16" s="1222"/>
      <c r="AN16" s="1223"/>
      <c r="AO16" s="317">
        <v>3174012</v>
      </c>
      <c r="AP16" s="317">
        <v>46956</v>
      </c>
      <c r="AQ16" s="318">
        <v>77526</v>
      </c>
      <c r="AR16" s="319">
        <v>-39.4</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525</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526</v>
      </c>
      <c r="AP20" s="326" t="s">
        <v>527</v>
      </c>
      <c r="AQ20" s="327" t="s">
        <v>528</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4" t="s">
        <v>529</v>
      </c>
      <c r="AL21" s="1225"/>
      <c r="AM21" s="1225"/>
      <c r="AN21" s="1226"/>
      <c r="AO21" s="330">
        <v>5.31</v>
      </c>
      <c r="AP21" s="331">
        <v>7.31</v>
      </c>
      <c r="AQ21" s="332">
        <v>-2</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4" t="s">
        <v>530</v>
      </c>
      <c r="AL22" s="1225"/>
      <c r="AM22" s="1225"/>
      <c r="AN22" s="1226"/>
      <c r="AO22" s="335">
        <v>93.1</v>
      </c>
      <c r="AP22" s="336">
        <v>98.5</v>
      </c>
      <c r="AQ22" s="337">
        <v>-5.4</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531</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532</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533</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3" t="s">
        <v>512</v>
      </c>
      <c r="AP30" s="305"/>
      <c r="AQ30" s="306" t="s">
        <v>513</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4"/>
      <c r="AP31" s="311" t="s">
        <v>514</v>
      </c>
      <c r="AQ31" s="312" t="s">
        <v>515</v>
      </c>
      <c r="AR31" s="313" t="s">
        <v>516</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8" t="s">
        <v>534</v>
      </c>
      <c r="AL32" s="1219"/>
      <c r="AM32" s="1219"/>
      <c r="AN32" s="1220"/>
      <c r="AO32" s="345">
        <v>1713269</v>
      </c>
      <c r="AP32" s="345">
        <v>25346</v>
      </c>
      <c r="AQ32" s="346">
        <v>38968</v>
      </c>
      <c r="AR32" s="347">
        <v>-35</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8" t="s">
        <v>535</v>
      </c>
      <c r="AL33" s="1219"/>
      <c r="AM33" s="1219"/>
      <c r="AN33" s="1220"/>
      <c r="AO33" s="345" t="s">
        <v>520</v>
      </c>
      <c r="AP33" s="345" t="s">
        <v>520</v>
      </c>
      <c r="AQ33" s="346" t="s">
        <v>520</v>
      </c>
      <c r="AR33" s="347" t="s">
        <v>520</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8" t="s">
        <v>536</v>
      </c>
      <c r="AL34" s="1219"/>
      <c r="AM34" s="1219"/>
      <c r="AN34" s="1220"/>
      <c r="AO34" s="345" t="s">
        <v>520</v>
      </c>
      <c r="AP34" s="345" t="s">
        <v>520</v>
      </c>
      <c r="AQ34" s="346">
        <v>58</v>
      </c>
      <c r="AR34" s="347" t="s">
        <v>520</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8" t="s">
        <v>537</v>
      </c>
      <c r="AL35" s="1219"/>
      <c r="AM35" s="1219"/>
      <c r="AN35" s="1220"/>
      <c r="AO35" s="345">
        <v>1104327</v>
      </c>
      <c r="AP35" s="345">
        <v>16337</v>
      </c>
      <c r="AQ35" s="346">
        <v>12321</v>
      </c>
      <c r="AR35" s="347">
        <v>32.6</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8" t="s">
        <v>538</v>
      </c>
      <c r="AL36" s="1219"/>
      <c r="AM36" s="1219"/>
      <c r="AN36" s="1220"/>
      <c r="AO36" s="345">
        <v>15441</v>
      </c>
      <c r="AP36" s="345">
        <v>228</v>
      </c>
      <c r="AQ36" s="346">
        <v>1771</v>
      </c>
      <c r="AR36" s="347">
        <v>-87.1</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8" t="s">
        <v>539</v>
      </c>
      <c r="AL37" s="1219"/>
      <c r="AM37" s="1219"/>
      <c r="AN37" s="1220"/>
      <c r="AO37" s="345" t="s">
        <v>520</v>
      </c>
      <c r="AP37" s="345" t="s">
        <v>520</v>
      </c>
      <c r="AQ37" s="346">
        <v>588</v>
      </c>
      <c r="AR37" s="347" t="s">
        <v>520</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7" t="s">
        <v>540</v>
      </c>
      <c r="AL38" s="1228"/>
      <c r="AM38" s="1228"/>
      <c r="AN38" s="1229"/>
      <c r="AO38" s="348" t="s">
        <v>520</v>
      </c>
      <c r="AP38" s="348" t="s">
        <v>520</v>
      </c>
      <c r="AQ38" s="349">
        <v>1</v>
      </c>
      <c r="AR38" s="337" t="s">
        <v>520</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7" t="s">
        <v>541</v>
      </c>
      <c r="AL39" s="1228"/>
      <c r="AM39" s="1228"/>
      <c r="AN39" s="1229"/>
      <c r="AO39" s="345">
        <v>-512321</v>
      </c>
      <c r="AP39" s="345">
        <v>-7579</v>
      </c>
      <c r="AQ39" s="346">
        <v>-5205</v>
      </c>
      <c r="AR39" s="347">
        <v>45.6</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8" t="s">
        <v>542</v>
      </c>
      <c r="AL40" s="1219"/>
      <c r="AM40" s="1219"/>
      <c r="AN40" s="1220"/>
      <c r="AO40" s="345">
        <v>-1760895</v>
      </c>
      <c r="AP40" s="345">
        <v>-26051</v>
      </c>
      <c r="AQ40" s="346">
        <v>-35431</v>
      </c>
      <c r="AR40" s="347">
        <v>-26.5</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0" t="s">
        <v>295</v>
      </c>
      <c r="AL41" s="1231"/>
      <c r="AM41" s="1231"/>
      <c r="AN41" s="1232"/>
      <c r="AO41" s="345">
        <v>559821</v>
      </c>
      <c r="AP41" s="345">
        <v>8282</v>
      </c>
      <c r="AQ41" s="346">
        <v>13072</v>
      </c>
      <c r="AR41" s="347">
        <v>-36.6</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543</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544</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545</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3" t="s">
        <v>512</v>
      </c>
      <c r="AN49" s="1235" t="s">
        <v>546</v>
      </c>
      <c r="AO49" s="1236"/>
      <c r="AP49" s="1236"/>
      <c r="AQ49" s="1236"/>
      <c r="AR49" s="1237"/>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4"/>
      <c r="AN50" s="361" t="s">
        <v>547</v>
      </c>
      <c r="AO50" s="362" t="s">
        <v>548</v>
      </c>
      <c r="AP50" s="363" t="s">
        <v>549</v>
      </c>
      <c r="AQ50" s="364" t="s">
        <v>550</v>
      </c>
      <c r="AR50" s="365" t="s">
        <v>551</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552</v>
      </c>
      <c r="AL51" s="358"/>
      <c r="AM51" s="366">
        <v>2915573</v>
      </c>
      <c r="AN51" s="367">
        <v>42620</v>
      </c>
      <c r="AO51" s="368">
        <v>32.1</v>
      </c>
      <c r="AP51" s="369">
        <v>57295</v>
      </c>
      <c r="AQ51" s="370">
        <v>5.7</v>
      </c>
      <c r="AR51" s="371">
        <v>26.4</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553</v>
      </c>
      <c r="AM52" s="374">
        <v>810077</v>
      </c>
      <c r="AN52" s="375">
        <v>11842</v>
      </c>
      <c r="AO52" s="376">
        <v>-11.2</v>
      </c>
      <c r="AP52" s="377">
        <v>32771</v>
      </c>
      <c r="AQ52" s="378">
        <v>10.4</v>
      </c>
      <c r="AR52" s="379">
        <v>-21.6</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554</v>
      </c>
      <c r="AL53" s="358"/>
      <c r="AM53" s="366">
        <v>1512863</v>
      </c>
      <c r="AN53" s="367">
        <v>22177</v>
      </c>
      <c r="AO53" s="368">
        <v>-48</v>
      </c>
      <c r="AP53" s="369">
        <v>54110</v>
      </c>
      <c r="AQ53" s="370">
        <v>-5.6</v>
      </c>
      <c r="AR53" s="371">
        <v>-42.4</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553</v>
      </c>
      <c r="AM54" s="374">
        <v>864358</v>
      </c>
      <c r="AN54" s="375">
        <v>12670</v>
      </c>
      <c r="AO54" s="376">
        <v>7</v>
      </c>
      <c r="AP54" s="377">
        <v>30620</v>
      </c>
      <c r="AQ54" s="378">
        <v>-6.6</v>
      </c>
      <c r="AR54" s="379">
        <v>13.6</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555</v>
      </c>
      <c r="AL55" s="358"/>
      <c r="AM55" s="366">
        <v>1894162</v>
      </c>
      <c r="AN55" s="367">
        <v>27873</v>
      </c>
      <c r="AO55" s="368">
        <v>25.7</v>
      </c>
      <c r="AP55" s="369">
        <v>54684</v>
      </c>
      <c r="AQ55" s="370">
        <v>1.1000000000000001</v>
      </c>
      <c r="AR55" s="371">
        <v>24.6</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553</v>
      </c>
      <c r="AM56" s="374">
        <v>909613</v>
      </c>
      <c r="AN56" s="375">
        <v>13385</v>
      </c>
      <c r="AO56" s="376">
        <v>5.6</v>
      </c>
      <c r="AP56" s="377">
        <v>32829</v>
      </c>
      <c r="AQ56" s="378">
        <v>7.2</v>
      </c>
      <c r="AR56" s="379">
        <v>-1.6</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556</v>
      </c>
      <c r="AL57" s="358"/>
      <c r="AM57" s="366">
        <v>3454584</v>
      </c>
      <c r="AN57" s="367">
        <v>50947</v>
      </c>
      <c r="AO57" s="368">
        <v>82.8</v>
      </c>
      <c r="AP57" s="369">
        <v>62383</v>
      </c>
      <c r="AQ57" s="370">
        <v>14.1</v>
      </c>
      <c r="AR57" s="371">
        <v>68.7</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553</v>
      </c>
      <c r="AM58" s="374">
        <v>2866561</v>
      </c>
      <c r="AN58" s="375">
        <v>42275</v>
      </c>
      <c r="AO58" s="376">
        <v>215.8</v>
      </c>
      <c r="AP58" s="377">
        <v>35325</v>
      </c>
      <c r="AQ58" s="378">
        <v>7.6</v>
      </c>
      <c r="AR58" s="379">
        <v>208.2</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557</v>
      </c>
      <c r="AL59" s="358"/>
      <c r="AM59" s="366">
        <v>2853423</v>
      </c>
      <c r="AN59" s="367">
        <v>42214</v>
      </c>
      <c r="AO59" s="368">
        <v>-17.100000000000001</v>
      </c>
      <c r="AP59" s="369">
        <v>63812</v>
      </c>
      <c r="AQ59" s="370">
        <v>2.2999999999999998</v>
      </c>
      <c r="AR59" s="371">
        <v>-19.399999999999999</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553</v>
      </c>
      <c r="AM60" s="374">
        <v>2190261</v>
      </c>
      <c r="AN60" s="375">
        <v>32403</v>
      </c>
      <c r="AO60" s="376">
        <v>-23.4</v>
      </c>
      <c r="AP60" s="377">
        <v>33848</v>
      </c>
      <c r="AQ60" s="378">
        <v>-4.2</v>
      </c>
      <c r="AR60" s="379">
        <v>-19.2</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558</v>
      </c>
      <c r="AL61" s="380"/>
      <c r="AM61" s="381">
        <v>2526121</v>
      </c>
      <c r="AN61" s="382">
        <v>37166</v>
      </c>
      <c r="AO61" s="383">
        <v>15.1</v>
      </c>
      <c r="AP61" s="384">
        <v>58457</v>
      </c>
      <c r="AQ61" s="385">
        <v>3.5</v>
      </c>
      <c r="AR61" s="371">
        <v>11.6</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553</v>
      </c>
      <c r="AM62" s="374">
        <v>1528174</v>
      </c>
      <c r="AN62" s="375">
        <v>22515</v>
      </c>
      <c r="AO62" s="376">
        <v>38.799999999999997</v>
      </c>
      <c r="AP62" s="377">
        <v>33079</v>
      </c>
      <c r="AQ62" s="378">
        <v>2.9</v>
      </c>
      <c r="AR62" s="379">
        <v>35.9</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Xghaca0+MphODm3pUeVAUcySoDI2OC7+7HQmGG8Jv2Efhu6aRhl/oLEbP3diWjxxknVnPduZyZzzF6Bu5ZbnYQ==" saltValue="wsBKQAiV9MdeHhhotD6GBw=="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560</v>
      </c>
    </row>
    <row r="120" spans="125:125" ht="13.5" hidden="1" customHeight="1" x14ac:dyDescent="0.15"/>
    <row r="121" spans="125:125" ht="13.5" hidden="1" customHeight="1" x14ac:dyDescent="0.15">
      <c r="DU121" s="292"/>
    </row>
  </sheetData>
  <sheetProtection algorithmName="SHA-512" hashValue="7v7WNqPIYNmNd0EepMD9Lv+bxIz78TXcxo3RANuEzOUaFy99/UBRZZLU5TtLI7equY70sfuz4h7Z9fGs+BLeog==" saltValue="VQjD9jt9UR9GDEqNnbKUG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561</v>
      </c>
    </row>
  </sheetData>
  <sheetProtection algorithmName="SHA-512" hashValue="TWs7wrrzoLnTifyb0zcRl8vcUAxb76EC3P4k9N9hIKgmRWjq451SAdisdRbt7UB952Idau93zkUjhmCSm2lFnw==" saltValue="4ZcdYkKwWYerGjtPC/wfn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562</v>
      </c>
      <c r="G46" s="8" t="s">
        <v>563</v>
      </c>
      <c r="H46" s="8" t="s">
        <v>564</v>
      </c>
      <c r="I46" s="8" t="s">
        <v>565</v>
      </c>
      <c r="J46" s="9" t="s">
        <v>566</v>
      </c>
    </row>
    <row r="47" spans="2:10" ht="57.75" customHeight="1" x14ac:dyDescent="0.15">
      <c r="B47" s="10"/>
      <c r="C47" s="1238" t="s">
        <v>3</v>
      </c>
      <c r="D47" s="1238"/>
      <c r="E47" s="1239"/>
      <c r="F47" s="11">
        <v>30.49</v>
      </c>
      <c r="G47" s="12">
        <v>29.48</v>
      </c>
      <c r="H47" s="12">
        <v>22.65</v>
      </c>
      <c r="I47" s="12">
        <v>22.31</v>
      </c>
      <c r="J47" s="13">
        <v>20.02</v>
      </c>
    </row>
    <row r="48" spans="2:10" ht="57.75" customHeight="1" x14ac:dyDescent="0.15">
      <c r="B48" s="14"/>
      <c r="C48" s="1240" t="s">
        <v>4</v>
      </c>
      <c r="D48" s="1240"/>
      <c r="E48" s="1241"/>
      <c r="F48" s="15">
        <v>5.89</v>
      </c>
      <c r="G48" s="16">
        <v>5.0599999999999996</v>
      </c>
      <c r="H48" s="16">
        <v>4.6399999999999997</v>
      </c>
      <c r="I48" s="16">
        <v>3.79</v>
      </c>
      <c r="J48" s="17">
        <v>4.47</v>
      </c>
    </row>
    <row r="49" spans="2:10" ht="57.75" customHeight="1" thickBot="1" x14ac:dyDescent="0.2">
      <c r="B49" s="18"/>
      <c r="C49" s="1242" t="s">
        <v>5</v>
      </c>
      <c r="D49" s="1242"/>
      <c r="E49" s="1243"/>
      <c r="F49" s="19" t="s">
        <v>567</v>
      </c>
      <c r="G49" s="20" t="s">
        <v>568</v>
      </c>
      <c r="H49" s="20" t="s">
        <v>569</v>
      </c>
      <c r="I49" s="20" t="s">
        <v>570</v>
      </c>
      <c r="J49" s="21" t="s">
        <v>571</v>
      </c>
    </row>
    <row r="50" spans="2:10" ht="13.5" customHeight="1" x14ac:dyDescent="0.15"/>
  </sheetData>
  <sheetProtection algorithmName="SHA-512" hashValue="acs2yQRbI8ZuKMguUempeFZgvKPWzt6+tPT9mkTPM7ZGbF+fb/mRoC+xp1F0W11j2g/nZAOc6gxJ/AlZw9AhUA==" saltValue="RFhS90rsE02OrNECxgBfk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岐阜県</cp:lastModifiedBy>
  <cp:lastPrinted>2022-03-16T01:00:24Z</cp:lastPrinted>
  <dcterms:created xsi:type="dcterms:W3CDTF">2022-02-02T05:15:04Z</dcterms:created>
  <dcterms:modified xsi:type="dcterms:W3CDTF">2022-09-28T05:36:44Z</dcterms:modified>
  <cp:category/>
</cp:coreProperties>
</file>