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760" activeTab="0"/>
  </bookViews>
  <sheets>
    <sheet name="印刷用" sheetId="1" r:id="rId1"/>
  </sheets>
  <externalReferences>
    <externalReference r:id="rId4"/>
  </externalReferences>
  <definedNames>
    <definedName name="_xlnm.Print_Area" localSheetId="0">'印刷用'!$A$1:$U$30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<sst xmlns="http://schemas.openxmlformats.org/spreadsheetml/2006/main" count="57" uniqueCount="23">
  <si>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</si>
  <si>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</si>
  <si>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</si>
  <si>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</si>
  <si>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</si>
  <si>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</si>
  <si>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</si>
  <si>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</si>
  <si>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</si>
  <si>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</si>
  <si>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>　200ml</t>
  </si>
  <si>
    <t>　400ml</t>
  </si>
  <si>
    <t>管      内</t>
  </si>
  <si>
    <t xml:space="preserve">     -</t>
  </si>
  <si>
    <t>県  内  ＊</t>
  </si>
  <si>
    <t>中津川市</t>
  </si>
  <si>
    <t>恵那市</t>
  </si>
  <si>
    <t>岐阜県</t>
  </si>
  <si>
    <t>＊血液センター、各献血ルームを含む</t>
  </si>
  <si>
    <t>区  分</t>
  </si>
  <si>
    <t>（平成21年度）</t>
  </si>
  <si>
    <t>-74-</t>
  </si>
  <si>
    <t>４　献血状況（Ｔ１１－４）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</si>
</sst>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#,##0_ "/>
    <numFmt numFmtId="181" formatCode="0_);[Red]\(0\)"/>
  </numFmts>
  <fonts count="43">
    <font>
      <sz val="8.0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 horizontal="distributed"/>
    </xf>
    <xf numFmtId="3" fontId="0" fillId="0" borderId="11" xfId="0" applyNumberForma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distributed"/>
    </xf>
    <xf numFmtId="3" fontId="2" fillId="0" borderId="17" xfId="0" applyNumberFormat="1" applyFont="1" applyBorder="1" applyAlignment="1">
      <alignment horizontal="distributed"/>
    </xf>
    <xf numFmtId="178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20" xfId="0" applyNumberFormat="1" applyFont="1" applyBorder="1" applyAlignment="1">
      <alignment/>
    </xf>
    <xf numFmtId="3" fontId="2" fillId="0" borderId="13" xfId="0" applyNumberFormat="1" applyFont="1" applyBorder="1" applyAlignment="1" applyProtection="1">
      <alignment horizontal="right"/>
      <protection locked="0"/>
    </xf>
    <xf numFmtId="178" fontId="2" fillId="0" borderId="18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3" fontId="2" fillId="0" borderId="15" xfId="0" applyNumberFormat="1" applyFont="1" applyBorder="1" applyAlignment="1" applyProtection="1">
      <alignment horizontal="right"/>
      <protection locked="0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right"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3" fontId="2" fillId="0" borderId="23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181" fontId="2" fillId="0" borderId="13" xfId="0" applyNumberFormat="1" applyFont="1" applyBorder="1" applyAlignment="1" applyProtection="1">
      <alignment horizontal="right"/>
      <protection locked="0"/>
    </xf>
    <xf numFmtId="181" fontId="2" fillId="0" borderId="18" xfId="0" applyNumberFormat="1" applyFont="1" applyBorder="1" applyAlignment="1">
      <alignment/>
    </xf>
    <xf numFmtId="181" fontId="2" fillId="0" borderId="15" xfId="0" applyNumberFormat="1" applyFont="1" applyBorder="1" applyAlignment="1" applyProtection="1">
      <alignment/>
      <protection locked="0"/>
    </xf>
    <xf numFmtId="181" fontId="2" fillId="0" borderId="13" xfId="0" applyNumberFormat="1" applyFont="1" applyBorder="1" applyAlignment="1" applyProtection="1">
      <alignment/>
      <protection locked="0"/>
    </xf>
    <xf numFmtId="181" fontId="2" fillId="0" borderId="15" xfId="0" applyNumberFormat="1" applyFont="1" applyBorder="1" applyAlignment="1">
      <alignment/>
    </xf>
    <xf numFmtId="3" fontId="2" fillId="0" borderId="24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2" fillId="0" borderId="26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3" fontId="2" fillId="0" borderId="29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2" fillId="0" borderId="31" xfId="0" applyNumberFormat="1" applyFont="1" applyBorder="1" applyAlignment="1" applyProtection="1">
      <alignment horizontal="right"/>
      <protection locked="0"/>
    </xf>
    <xf numFmtId="3" fontId="0" fillId="0" borderId="31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Ｆ１１－３）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95"/>
          <c:y val="0.145"/>
          <c:w val="0.94225"/>
          <c:h val="0.67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'[1]入力用'!$B$4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'[1]入力用'!$C$3:$I$3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'[1]入力用'!$C$4:$I$4</c:f>
              <c:numCache>
                <c:ptCount val="7"/>
                <c:pt idx="0">
                  <c:v>75165</c:v>
                </c:pt>
                <c:pt idx="1">
                  <c:v>75541</c:v>
                </c:pt>
                <c:pt idx="2">
                  <c:v>78538</c:v>
                </c:pt>
                <c:pt idx="3">
                  <c:v>76914</c:v>
                </c:pt>
                <c:pt idx="4">
                  <c:v>74450</c:v>
                </c:pt>
                <c:pt idx="5">
                  <c:v>73517</c:v>
                </c:pt>
                <c:pt idx="6">
                  <c:v>76141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'[1]入力用'!$B$5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'[1]入力用'!$C$3:$I$3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'[1]入力用'!$C$5:$I$5</c:f>
              <c:numCache>
                <c:ptCount val="7"/>
                <c:pt idx="0">
                  <c:v>2830</c:v>
                </c:pt>
                <c:pt idx="1">
                  <c:v>2593</c:v>
                </c:pt>
                <c:pt idx="2">
                  <c:v>2499</c:v>
                </c:pt>
                <c:pt idx="3">
                  <c:v>2589</c:v>
                </c:pt>
                <c:pt idx="4">
                  <c:v>2589</c:v>
                </c:pt>
                <c:pt idx="5">
                  <c:v>2575</c:v>
                </c:pt>
                <c:pt idx="6">
                  <c:v>2502</c:v>
                </c:pt>
              </c:numCache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"/>
              <c:y val="-0.157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25"/>
          <c:y val="0.919"/>
          <c:w val="0.228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10</xdr:col>
      <xdr:colOff>104775</xdr:colOff>
      <xdr:row>23</xdr:row>
      <xdr:rowOff>209550</xdr:rowOff>
    </xdr:to>
    <xdr:graphicFrame>
      <xdr:nvGraphicFramePr>
        <xdr:cNvPr id="1" name="Chart 17"/>
        <xdr:cNvGraphicFramePr/>
      </xdr:nvGraphicFramePr>
      <xdr:xfrm>
        <a:off x="28575" y="2590800"/>
        <a:ext cx="65151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>
            <v>15</v>
          </cell>
          <cell r="D3">
            <v>16</v>
          </cell>
          <cell r="E3">
            <v>17</v>
          </cell>
          <cell r="F3">
            <v>18</v>
          </cell>
          <cell r="G3">
            <v>19</v>
          </cell>
          <cell r="H3">
            <v>20</v>
          </cell>
          <cell r="I3">
            <v>21</v>
          </cell>
        </row>
        <row r="4">
          <cell r="B4" t="str">
            <v>県内</v>
          </cell>
          <cell r="C4">
            <v>75165</v>
          </cell>
          <cell r="D4">
            <v>75541</v>
          </cell>
          <cell r="E4">
            <v>78538</v>
          </cell>
          <cell r="F4">
            <v>76914</v>
          </cell>
          <cell r="G4">
            <v>74450</v>
          </cell>
          <cell r="H4">
            <v>73517</v>
          </cell>
          <cell r="I4">
            <v>76141</v>
          </cell>
        </row>
        <row r="5">
          <cell r="B5" t="str">
            <v>管内</v>
          </cell>
          <cell r="C5">
            <v>2830</v>
          </cell>
          <cell r="D5">
            <v>2593</v>
          </cell>
          <cell r="E5">
            <v>2499</v>
          </cell>
          <cell r="F5">
            <v>2589</v>
          </cell>
          <cell r="G5">
            <v>2589</v>
          </cell>
          <cell r="H5">
            <v>2575</v>
          </cell>
          <cell r="I5">
            <v>2502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30"/>
  <sheetViews>
    <sheetView tabSelected="1" view="pageBreakPreview" zoomScaleNormal="85" zoomScaleSheetLayoutView="100" zoomScalePageLayoutView="0" workbookViewId="0" topLeftCell="A1">
      <selection activeCell="A2" sqref="A2"/>
    </sheetView>
  </sheetViews>
  <sheetFormatPr defaultColWidth="10.7109375" defaultRowHeight="21" customHeight="1"/>
  <cols>
    <col min="1" max="1" width="15.421875" style="0" customWidth="1"/>
    <col min="2" max="2" width="9.140625" style="0" customWidth="1"/>
    <col min="3" max="3" width="8.00390625" style="0" customWidth="1"/>
    <col min="4" max="12" width="9.140625" style="0" customWidth="1"/>
    <col min="13" max="14" width="9.7109375" style="0" customWidth="1"/>
    <col min="15" max="15" width="9.140625" style="0" customWidth="1"/>
    <col min="16" max="16" width="9.8515625" style="0" customWidth="1"/>
    <col min="17" max="20" width="9.140625" style="0" customWidth="1"/>
    <col min="21" max="21" width="3.421875" style="0" customWidth="1"/>
  </cols>
  <sheetData>
    <row r="1" s="15" customFormat="1" ht="14.25">
      <c r="A1" s="15" t="s">
        <v>22</v>
      </c>
    </row>
    <row r="2" spans="18:20" ht="16.5" customHeight="1" thickBot="1">
      <c r="R2" s="49" t="s">
        <v>20</v>
      </c>
      <c r="S2" s="50"/>
      <c r="T2" s="50"/>
    </row>
    <row r="3" spans="1:219" ht="13.5" customHeight="1">
      <c r="A3" s="43" t="s">
        <v>19</v>
      </c>
      <c r="B3" s="1" t="s">
        <v>0</v>
      </c>
      <c r="C3" s="2"/>
      <c r="D3" s="2"/>
      <c r="E3" s="1" t="s">
        <v>1</v>
      </c>
      <c r="F3" s="2"/>
      <c r="G3" s="2"/>
      <c r="H3" s="2"/>
      <c r="I3" s="1" t="s">
        <v>2</v>
      </c>
      <c r="J3" s="2"/>
      <c r="K3" s="2"/>
      <c r="L3" s="2"/>
      <c r="M3" s="1" t="s">
        <v>3</v>
      </c>
      <c r="N3" s="2"/>
      <c r="O3" s="2"/>
      <c r="P3" s="2"/>
      <c r="Q3" s="1" t="s">
        <v>4</v>
      </c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</row>
    <row r="4" spans="1:21" ht="19.5" customHeight="1">
      <c r="A4" s="44"/>
      <c r="B4" s="40" t="s">
        <v>5</v>
      </c>
      <c r="C4" s="40" t="s">
        <v>6</v>
      </c>
      <c r="D4" s="40" t="s">
        <v>7</v>
      </c>
      <c r="E4" s="5" t="s">
        <v>8</v>
      </c>
      <c r="F4" s="6"/>
      <c r="G4" s="40" t="s">
        <v>6</v>
      </c>
      <c r="H4" s="40" t="s">
        <v>7</v>
      </c>
      <c r="I4" s="5" t="s">
        <v>8</v>
      </c>
      <c r="J4" s="6"/>
      <c r="K4" s="40" t="s">
        <v>6</v>
      </c>
      <c r="L4" s="40" t="s">
        <v>7</v>
      </c>
      <c r="M4" s="5" t="s">
        <v>8</v>
      </c>
      <c r="N4" s="6"/>
      <c r="O4" s="40" t="s">
        <v>6</v>
      </c>
      <c r="P4" s="40" t="s">
        <v>9</v>
      </c>
      <c r="Q4" s="5" t="s">
        <v>8</v>
      </c>
      <c r="R4" s="6"/>
      <c r="S4" s="40" t="s">
        <v>6</v>
      </c>
      <c r="T4" s="47" t="s">
        <v>9</v>
      </c>
      <c r="U4" s="7"/>
    </row>
    <row r="5" spans="1:21" ht="18" customHeight="1">
      <c r="A5" s="45"/>
      <c r="B5" s="41"/>
      <c r="C5" s="41"/>
      <c r="D5" s="41"/>
      <c r="E5" s="5" t="s">
        <v>10</v>
      </c>
      <c r="F5" s="5" t="s">
        <v>11</v>
      </c>
      <c r="G5" s="41"/>
      <c r="H5" s="41"/>
      <c r="I5" s="5" t="s">
        <v>10</v>
      </c>
      <c r="J5" s="5" t="s">
        <v>11</v>
      </c>
      <c r="K5" s="41"/>
      <c r="L5" s="41"/>
      <c r="M5" s="5" t="s">
        <v>10</v>
      </c>
      <c r="N5" s="5" t="s">
        <v>11</v>
      </c>
      <c r="O5" s="41"/>
      <c r="P5" s="41"/>
      <c r="Q5" s="5" t="s">
        <v>10</v>
      </c>
      <c r="R5" s="5" t="s">
        <v>11</v>
      </c>
      <c r="S5" s="41"/>
      <c r="T5" s="48"/>
      <c r="U5" s="7"/>
    </row>
    <row r="6" spans="1:21" ht="17.25" customHeight="1">
      <c r="A6" s="11" t="s">
        <v>17</v>
      </c>
      <c r="B6" s="34">
        <v>998</v>
      </c>
      <c r="C6" s="21" t="s">
        <v>13</v>
      </c>
      <c r="D6" s="34">
        <v>998</v>
      </c>
      <c r="E6" s="5">
        <v>5100</v>
      </c>
      <c r="F6" s="5">
        <v>35000</v>
      </c>
      <c r="G6" s="5">
        <v>100</v>
      </c>
      <c r="H6" s="5">
        <f>SUM(E6:G6)</f>
        <v>40200</v>
      </c>
      <c r="I6" s="5">
        <v>7310</v>
      </c>
      <c r="J6" s="5">
        <v>31631</v>
      </c>
      <c r="K6" s="5">
        <v>4</v>
      </c>
      <c r="L6" s="5">
        <f>SUM(I6:K6)</f>
        <v>38945</v>
      </c>
      <c r="M6" s="10">
        <f>200*I6/B6</f>
        <v>1464.9298597194388</v>
      </c>
      <c r="N6" s="10">
        <f>400*J6/B6</f>
        <v>12677.755511022044</v>
      </c>
      <c r="O6" s="21" t="s">
        <v>13</v>
      </c>
      <c r="P6" s="5">
        <f>M6+N6</f>
        <v>14142.685370741483</v>
      </c>
      <c r="Q6" s="9">
        <f aca="true" t="shared" si="0" ref="Q6:R10">I6/E6*100</f>
        <v>143.33333333333334</v>
      </c>
      <c r="R6" s="9">
        <f t="shared" si="0"/>
        <v>90.37428571428572</v>
      </c>
      <c r="S6" s="9">
        <f>K6/G6*100</f>
        <v>4</v>
      </c>
      <c r="T6" s="9">
        <f>L6/H6*100</f>
        <v>96.87810945273631</v>
      </c>
      <c r="U6" s="7"/>
    </row>
    <row r="7" spans="1:21" ht="17.25" customHeight="1" thickBot="1">
      <c r="A7" s="11" t="s">
        <v>14</v>
      </c>
      <c r="B7" s="35" t="s">
        <v>13</v>
      </c>
      <c r="C7" s="21" t="s">
        <v>13</v>
      </c>
      <c r="D7" s="35" t="s">
        <v>13</v>
      </c>
      <c r="E7" s="10">
        <v>6500</v>
      </c>
      <c r="F7" s="10">
        <v>42000</v>
      </c>
      <c r="G7" s="10">
        <v>31500</v>
      </c>
      <c r="H7" s="5">
        <f>SUM(E7:G7)</f>
        <v>80000</v>
      </c>
      <c r="I7" s="10">
        <v>8757</v>
      </c>
      <c r="J7" s="10">
        <v>39350</v>
      </c>
      <c r="K7" s="10">
        <v>28034</v>
      </c>
      <c r="L7" s="5">
        <f>SUM(I7:K7)</f>
        <v>76141</v>
      </c>
      <c r="M7" s="21" t="s">
        <v>13</v>
      </c>
      <c r="N7" s="21" t="s">
        <v>13</v>
      </c>
      <c r="O7" s="21" t="s">
        <v>13</v>
      </c>
      <c r="P7" s="21" t="s">
        <v>13</v>
      </c>
      <c r="Q7" s="25">
        <f t="shared" si="0"/>
        <v>134.72307692307692</v>
      </c>
      <c r="R7" s="9">
        <f t="shared" si="0"/>
        <v>93.69047619047619</v>
      </c>
      <c r="S7" s="30">
        <f>K7/G7*100</f>
        <v>88.9968253968254</v>
      </c>
      <c r="T7" s="9">
        <f>L7/H7*100</f>
        <v>95.17625</v>
      </c>
      <c r="U7" s="7"/>
    </row>
    <row r="8" spans="1:21" ht="17.25" customHeight="1" thickBot="1">
      <c r="A8" s="17" t="s">
        <v>12</v>
      </c>
      <c r="B8" s="36">
        <v>64</v>
      </c>
      <c r="C8" s="22" t="s">
        <v>13</v>
      </c>
      <c r="D8" s="36">
        <f aca="true" t="shared" si="1" ref="D8:J8">D9+D10</f>
        <v>64</v>
      </c>
      <c r="E8" s="28">
        <f t="shared" si="1"/>
        <v>302</v>
      </c>
      <c r="F8" s="28">
        <f t="shared" si="1"/>
        <v>2070</v>
      </c>
      <c r="G8" s="28">
        <f t="shared" si="1"/>
        <v>6</v>
      </c>
      <c r="H8" s="28">
        <f t="shared" si="1"/>
        <v>2378</v>
      </c>
      <c r="I8" s="28">
        <f t="shared" si="1"/>
        <v>476</v>
      </c>
      <c r="J8" s="28">
        <f t="shared" si="1"/>
        <v>2025</v>
      </c>
      <c r="K8" s="29">
        <v>1</v>
      </c>
      <c r="L8" s="28">
        <f>SUM(I8:K8)</f>
        <v>2502</v>
      </c>
      <c r="M8" s="31">
        <f>I8*200/B8</f>
        <v>1487.5</v>
      </c>
      <c r="N8" s="32">
        <f>J8*400/B8</f>
        <v>12656.25</v>
      </c>
      <c r="O8" s="29" t="s">
        <v>13</v>
      </c>
      <c r="P8" s="33">
        <f>M8+N8</f>
        <v>14143.75</v>
      </c>
      <c r="Q8" s="18">
        <f t="shared" si="0"/>
        <v>157.6158940397351</v>
      </c>
      <c r="R8" s="19">
        <f t="shared" si="0"/>
        <v>97.82608695652173</v>
      </c>
      <c r="S8" s="22" t="s">
        <v>13</v>
      </c>
      <c r="T8" s="20">
        <f>L8/H8*100</f>
        <v>105.21446593776282</v>
      </c>
      <c r="U8" s="7"/>
    </row>
    <row r="9" spans="1:21" ht="17.25" customHeight="1">
      <c r="A9" s="16" t="s">
        <v>15</v>
      </c>
      <c r="B9" s="37">
        <v>32</v>
      </c>
      <c r="C9" s="23" t="s">
        <v>13</v>
      </c>
      <c r="D9" s="39">
        <v>32</v>
      </c>
      <c r="E9" s="8">
        <v>182</v>
      </c>
      <c r="F9" s="8">
        <v>1217</v>
      </c>
      <c r="G9" s="8">
        <v>4</v>
      </c>
      <c r="H9" s="8">
        <f>SUM(E9:G9)</f>
        <v>1403</v>
      </c>
      <c r="I9" s="8">
        <v>247</v>
      </c>
      <c r="J9" s="8">
        <v>1129</v>
      </c>
      <c r="K9" s="23" t="s">
        <v>13</v>
      </c>
      <c r="L9" s="14">
        <f>SUM(I9:K9)</f>
        <v>1376</v>
      </c>
      <c r="M9" s="14">
        <f>I9*200/B9</f>
        <v>1543.75</v>
      </c>
      <c r="N9" s="14">
        <f>J9*400/B9</f>
        <v>14112.5</v>
      </c>
      <c r="O9" s="23" t="s">
        <v>13</v>
      </c>
      <c r="P9" s="8">
        <f>SUM(M9,N9)</f>
        <v>15656.25</v>
      </c>
      <c r="Q9" s="13">
        <f t="shared" si="0"/>
        <v>135.71428571428572</v>
      </c>
      <c r="R9" s="13">
        <f t="shared" si="0"/>
        <v>92.76910435497125</v>
      </c>
      <c r="S9" s="24" t="s">
        <v>13</v>
      </c>
      <c r="T9" s="13">
        <f>L9/H9*100</f>
        <v>98.07555238774056</v>
      </c>
      <c r="U9" s="7"/>
    </row>
    <row r="10" spans="1:21" ht="17.25" customHeight="1" thickBot="1">
      <c r="A10" s="11" t="s">
        <v>16</v>
      </c>
      <c r="B10" s="38">
        <v>32</v>
      </c>
      <c r="C10" s="26" t="s">
        <v>13</v>
      </c>
      <c r="D10" s="38">
        <v>32</v>
      </c>
      <c r="E10" s="5">
        <v>120</v>
      </c>
      <c r="F10" s="5">
        <v>853</v>
      </c>
      <c r="G10" s="5">
        <v>2</v>
      </c>
      <c r="H10" s="5">
        <f>SUM(E10:G10)</f>
        <v>975</v>
      </c>
      <c r="I10" s="5">
        <v>229</v>
      </c>
      <c r="J10" s="5">
        <v>896</v>
      </c>
      <c r="K10" s="24">
        <v>1</v>
      </c>
      <c r="L10" s="5">
        <f>SUM(I10:K10)</f>
        <v>1126</v>
      </c>
      <c r="M10" s="10">
        <f>I10*200/B10</f>
        <v>1431.25</v>
      </c>
      <c r="N10" s="10">
        <f>J10*400/B10</f>
        <v>11200</v>
      </c>
      <c r="O10" s="24" t="s">
        <v>13</v>
      </c>
      <c r="P10" s="5">
        <f>M10+N10</f>
        <v>12631.25</v>
      </c>
      <c r="Q10" s="9">
        <f t="shared" si="0"/>
        <v>190.83333333333334</v>
      </c>
      <c r="R10" s="9">
        <f t="shared" si="0"/>
        <v>105.04103165298946</v>
      </c>
      <c r="S10" s="21" t="s">
        <v>13</v>
      </c>
      <c r="T10" s="9">
        <f>L10/H10*100</f>
        <v>115.48717948717947</v>
      </c>
      <c r="U10" s="7"/>
    </row>
    <row r="11" spans="1:20" ht="15" customHeight="1">
      <c r="A11" s="27" t="s">
        <v>18</v>
      </c>
      <c r="B11" s="27"/>
      <c r="C11" s="27"/>
      <c r="D11" s="2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26" spans="1:21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30" spans="1:21" ht="23.25" customHeight="1">
      <c r="A30" s="42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</sheetData>
  <sheetProtection/>
  <mergeCells count="15">
    <mergeCell ref="S4:S5"/>
    <mergeCell ref="T4:T5"/>
    <mergeCell ref="G4:G5"/>
    <mergeCell ref="H4:H5"/>
    <mergeCell ref="R2:T2"/>
    <mergeCell ref="K4:K5"/>
    <mergeCell ref="L4:L5"/>
    <mergeCell ref="O4:O5"/>
    <mergeCell ref="P4:P5"/>
    <mergeCell ref="A30:U30"/>
    <mergeCell ref="A3:A5"/>
    <mergeCell ref="B4:B5"/>
    <mergeCell ref="C4:C5"/>
    <mergeCell ref="D4:D5"/>
    <mergeCell ref="A26:U26"/>
  </mergeCells>
  <printOptions/>
  <pageMargins left="0.66" right="0.19" top="0.72" bottom="0.54" header="0.46" footer="0.244094488188976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2011-01-24T05:35:42Z</cp:lastPrinted>
  <dcterms:created xsi:type="dcterms:W3CDTF">2006-02-01T06:33:15Z</dcterms:created>
  <dcterms:modified xsi:type="dcterms:W3CDTF">2011-02-15T00:12:27Z</dcterms:modified>
  <cp:category/>
  <cp:version/>
  <cp:contentType/>
  <cp:contentStatus/>
  <cp:revision>45</cp:revision>
</cp:coreProperties>
</file>