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<sst xmlns="http://schemas.openxmlformats.org/spreadsheetml/2006/main" count="115" uniqueCount="67">
  <si>
    <t>〈女〉</t>
  </si>
  <si>
    <t>＜　頸　部　＞</t>
  </si>
  <si>
    <t xml:space="preserve"> </t>
  </si>
  <si>
    <t>精  　 密  　検   　査   　結  　 果</t>
  </si>
  <si>
    <t>対象者数</t>
  </si>
  <si>
    <t>受診率</t>
  </si>
  <si>
    <t>要精検者数</t>
  </si>
  <si>
    <t>要精検率</t>
  </si>
  <si>
    <t>異常認めず</t>
  </si>
  <si>
    <t>がんであった者</t>
  </si>
  <si>
    <t>がんの疑いのある者</t>
  </si>
  <si>
    <t>がん以外の疾患であった者</t>
  </si>
  <si>
    <t>未把握</t>
  </si>
  <si>
    <t>(％)</t>
  </si>
  <si>
    <t>管内総数</t>
  </si>
  <si>
    <t>中津川市</t>
  </si>
  <si>
    <t>恵 那 市</t>
  </si>
  <si>
    <t>＜　マンモグラフィ併用方式　＞</t>
  </si>
  <si>
    <t>(％)</t>
  </si>
  <si>
    <t>精検     受診者数</t>
  </si>
  <si>
    <t>精検     受診者率</t>
  </si>
  <si>
    <t>精検         未受診者</t>
  </si>
  <si>
    <t>精検      未受診者</t>
  </si>
  <si>
    <t>再掲初回</t>
  </si>
  <si>
    <t>2年連続    受診者数</t>
  </si>
  <si>
    <t>前年度　　　受診者数</t>
  </si>
  <si>
    <t>　受　診　者　数</t>
  </si>
  <si>
    <t>今年度　　受診者数</t>
  </si>
  <si>
    <t>前年度     受診者数</t>
  </si>
  <si>
    <t>2年連続     受診者数</t>
  </si>
  <si>
    <t>＜歯周疾患検診＞</t>
  </si>
  <si>
    <t xml:space="preserve">歯　　周　　疾　　患　　検　　診 </t>
  </si>
  <si>
    <t xml:space="preserve">歯　周　疾　患　検　診 </t>
  </si>
  <si>
    <t xml:space="preserve"> 　　歯　　周　　疾　　患　　検　　診</t>
  </si>
  <si>
    <t>受　　診　　者　　数</t>
  </si>
  <si>
    <t>受　診　者　数</t>
  </si>
  <si>
    <t>要</t>
  </si>
  <si>
    <t>異常</t>
  </si>
  <si>
    <t>計</t>
  </si>
  <si>
    <t>男</t>
  </si>
  <si>
    <t>女</t>
  </si>
  <si>
    <t>精検者</t>
  </si>
  <si>
    <t>指導者</t>
  </si>
  <si>
    <t>認めず</t>
  </si>
  <si>
    <t>　</t>
  </si>
  <si>
    <t>管内総数</t>
  </si>
  <si>
    <t>中津川市</t>
  </si>
  <si>
    <t>恵那市</t>
  </si>
  <si>
    <t>女</t>
  </si>
  <si>
    <t>40歳</t>
  </si>
  <si>
    <t>50歳</t>
  </si>
  <si>
    <t>60歳</t>
  </si>
  <si>
    <t>70歳</t>
  </si>
  <si>
    <t>＜骨粗鬆症検診＞</t>
  </si>
  <si>
    <t>骨　　粗　　鬆　　症　　検　　診</t>
  </si>
  <si>
    <t>受　　診　　者　　数</t>
  </si>
  <si>
    <t>45歳</t>
  </si>
  <si>
    <t>55歳</t>
  </si>
  <si>
    <t>65歳</t>
  </si>
  <si>
    <t>２　健康増進事業実施状況</t>
  </si>
  <si>
    <t xml:space="preserve">                                                              -42-</t>
  </si>
  <si>
    <t>(４)子宮がん検診実施状況（Ｔ６－４）</t>
  </si>
  <si>
    <t>(５)乳がん検診実施状況（Ｔ６－５）</t>
  </si>
  <si>
    <t>(１)歯周疾患・骨粗鬆症検診実施状況 （Ｔ６－６）</t>
  </si>
  <si>
    <t>　　　（平成21年度）</t>
  </si>
  <si>
    <t>　（平成21年度）</t>
  </si>
  <si>
    <t>　（平成21年度）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</si>
</sst>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_);[Red]\(0.0\)"/>
    <numFmt numFmtId="178" formatCode="0.0"/>
    <numFmt numFmtId="179" formatCode="0_);[Red]\(0\)"/>
    <numFmt numFmtId="180" formatCode="_ * #,##0.0_ ;_ * \-#,##0.0_ ;_ * &quot;-&quot;?_ ;_ @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明朝"/>
      <family val="1"/>
    </font>
    <font>
      <b/>
      <sz val="14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6" fontId="5" fillId="0" borderId="11" xfId="0" applyNumberFormat="1" applyFont="1" applyBorder="1" applyAlignment="1">
      <alignment horizontal="distributed"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6" xfId="0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5" fillId="0" borderId="18" xfId="0" applyNumberFormat="1" applyFont="1" applyBorder="1" applyAlignment="1">
      <alignment/>
    </xf>
    <xf numFmtId="176" fontId="5" fillId="0" borderId="19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/>
    </xf>
    <xf numFmtId="176" fontId="5" fillId="0" borderId="22" xfId="0" applyNumberFormat="1" applyFont="1" applyFill="1" applyBorder="1" applyAlignment="1" applyProtection="1">
      <alignment/>
      <protection locked="0"/>
    </xf>
    <xf numFmtId="176" fontId="5" fillId="0" borderId="23" xfId="0" applyNumberFormat="1" applyFont="1" applyFill="1" applyBorder="1" applyAlignment="1" applyProtection="1">
      <alignment/>
      <protection locked="0"/>
    </xf>
    <xf numFmtId="176" fontId="5" fillId="0" borderId="24" xfId="0" applyNumberFormat="1" applyFont="1" applyBorder="1" applyAlignment="1">
      <alignment/>
    </xf>
    <xf numFmtId="177" fontId="5" fillId="0" borderId="25" xfId="0" applyNumberFormat="1" applyFont="1" applyBorder="1" applyAlignment="1">
      <alignment/>
    </xf>
    <xf numFmtId="176" fontId="5" fillId="0" borderId="25" xfId="0" applyNumberFormat="1" applyFont="1" applyFill="1" applyBorder="1" applyAlignment="1" applyProtection="1">
      <alignment/>
      <protection locked="0"/>
    </xf>
    <xf numFmtId="176" fontId="5" fillId="0" borderId="25" xfId="0" applyNumberFormat="1" applyFont="1" applyBorder="1" applyAlignment="1">
      <alignment/>
    </xf>
    <xf numFmtId="176" fontId="5" fillId="0" borderId="22" xfId="0" applyNumberFormat="1" applyFont="1" applyFill="1" applyBorder="1" applyAlignment="1" applyProtection="1">
      <alignment horizontal="right"/>
      <protection locked="0"/>
    </xf>
    <xf numFmtId="176" fontId="5" fillId="0" borderId="26" xfId="0" applyNumberFormat="1" applyFont="1" applyFill="1" applyBorder="1" applyAlignment="1" applyProtection="1">
      <alignment horizontal="right"/>
      <protection locked="0"/>
    </xf>
    <xf numFmtId="176" fontId="5" fillId="0" borderId="27" xfId="0" applyNumberFormat="1" applyFont="1" applyFill="1" applyBorder="1" applyAlignment="1" applyProtection="1">
      <alignment horizontal="right"/>
      <protection locked="0"/>
    </xf>
    <xf numFmtId="176" fontId="5" fillId="0" borderId="28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 applyProtection="1">
      <alignment/>
      <protection locked="0"/>
    </xf>
    <xf numFmtId="178" fontId="5" fillId="0" borderId="0" xfId="0" applyNumberFormat="1" applyFont="1" applyBorder="1" applyAlignment="1">
      <alignment/>
    </xf>
    <xf numFmtId="178" fontId="5" fillId="0" borderId="29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176" fontId="5" fillId="0" borderId="30" xfId="0" applyNumberFormat="1" applyFont="1" applyFill="1" applyBorder="1" applyAlignment="1">
      <alignment/>
    </xf>
    <xf numFmtId="176" fontId="5" fillId="0" borderId="26" xfId="0" applyNumberFormat="1" applyFont="1" applyFill="1" applyBorder="1" applyAlignment="1" applyProtection="1">
      <alignment/>
      <protection locked="0"/>
    </xf>
    <xf numFmtId="176" fontId="5" fillId="0" borderId="31" xfId="0" applyNumberFormat="1" applyFont="1" applyFill="1" applyBorder="1" applyAlignment="1" applyProtection="1">
      <alignment/>
      <protection locked="0"/>
    </xf>
    <xf numFmtId="176" fontId="5" fillId="0" borderId="29" xfId="0" applyNumberFormat="1" applyFont="1" applyFill="1" applyBorder="1" applyAlignment="1" applyProtection="1">
      <alignment/>
      <protection locked="0"/>
    </xf>
    <xf numFmtId="3" fontId="5" fillId="0" borderId="30" xfId="0" applyNumberFormat="1" applyFont="1" applyBorder="1" applyAlignment="1">
      <alignment/>
    </xf>
    <xf numFmtId="178" fontId="5" fillId="0" borderId="30" xfId="0" applyNumberFormat="1" applyFont="1" applyBorder="1" applyAlignment="1">
      <alignment/>
    </xf>
    <xf numFmtId="180" fontId="5" fillId="0" borderId="30" xfId="0" applyNumberFormat="1" applyFont="1" applyBorder="1" applyAlignment="1">
      <alignment/>
    </xf>
    <xf numFmtId="178" fontId="5" fillId="0" borderId="32" xfId="0" applyNumberFormat="1" applyFont="1" applyBorder="1" applyAlignment="1">
      <alignment/>
    </xf>
    <xf numFmtId="178" fontId="5" fillId="0" borderId="33" xfId="0" applyNumberFormat="1" applyFont="1" applyBorder="1" applyAlignment="1">
      <alignment/>
    </xf>
    <xf numFmtId="176" fontId="5" fillId="0" borderId="17" xfId="0" applyNumberFormat="1" applyFont="1" applyFill="1" applyBorder="1" applyAlignment="1">
      <alignment/>
    </xf>
    <xf numFmtId="178" fontId="5" fillId="0" borderId="34" xfId="0" applyNumberFormat="1" applyFont="1" applyBorder="1" applyAlignment="1">
      <alignment/>
    </xf>
    <xf numFmtId="178" fontId="5" fillId="0" borderId="35" xfId="0" applyNumberFormat="1" applyFont="1" applyBorder="1" applyAlignment="1">
      <alignment/>
    </xf>
    <xf numFmtId="176" fontId="5" fillId="0" borderId="34" xfId="0" applyNumberFormat="1" applyFont="1" applyFill="1" applyBorder="1" applyAlignment="1">
      <alignment/>
    </xf>
    <xf numFmtId="176" fontId="5" fillId="0" borderId="36" xfId="0" applyNumberFormat="1" applyFont="1" applyFill="1" applyBorder="1" applyAlignment="1" applyProtection="1">
      <alignment/>
      <protection locked="0"/>
    </xf>
    <xf numFmtId="178" fontId="5" fillId="0" borderId="37" xfId="0" applyNumberFormat="1" applyFont="1" applyBorder="1" applyAlignment="1">
      <alignment/>
    </xf>
    <xf numFmtId="178" fontId="5" fillId="0" borderId="38" xfId="0" applyNumberFormat="1" applyFont="1" applyBorder="1" applyAlignment="1">
      <alignment/>
    </xf>
    <xf numFmtId="176" fontId="5" fillId="0" borderId="36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178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5" fillId="0" borderId="37" xfId="0" applyFont="1" applyBorder="1" applyAlignment="1">
      <alignment horizontal="right"/>
    </xf>
    <xf numFmtId="176" fontId="5" fillId="0" borderId="24" xfId="0" applyNumberFormat="1" applyFont="1" applyFill="1" applyBorder="1" applyAlignment="1" applyProtection="1">
      <alignment/>
      <protection locked="0"/>
    </xf>
    <xf numFmtId="177" fontId="5" fillId="0" borderId="24" xfId="0" applyNumberFormat="1" applyFont="1" applyBorder="1" applyAlignment="1">
      <alignment/>
    </xf>
    <xf numFmtId="177" fontId="5" fillId="0" borderId="39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shrinkToFit="1"/>
    </xf>
    <xf numFmtId="176" fontId="5" fillId="0" borderId="48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5" fillId="0" borderId="49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50" xfId="0" applyNumberFormat="1" applyFont="1" applyFill="1" applyBorder="1" applyAlignment="1">
      <alignment horizontal="right" vertical="center"/>
    </xf>
    <xf numFmtId="176" fontId="5" fillId="0" borderId="51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 applyProtection="1">
      <alignment horizontal="right" vertical="center"/>
      <protection locked="0"/>
    </xf>
    <xf numFmtId="176" fontId="5" fillId="0" borderId="36" xfId="0" applyNumberFormat="1" applyFont="1" applyFill="1" applyBorder="1" applyAlignment="1">
      <alignment horizontal="right" vertical="center"/>
    </xf>
    <xf numFmtId="176" fontId="5" fillId="0" borderId="52" xfId="0" applyNumberFormat="1" applyFont="1" applyFill="1" applyBorder="1" applyAlignment="1" applyProtection="1">
      <alignment horizontal="right" vertical="center"/>
      <protection locked="0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distributed" vertical="center" shrinkToFit="1"/>
    </xf>
    <xf numFmtId="176" fontId="5" fillId="0" borderId="37" xfId="0" applyNumberFormat="1" applyFont="1" applyFill="1" applyBorder="1" applyAlignment="1">
      <alignment horizontal="right" vertical="center"/>
    </xf>
    <xf numFmtId="176" fontId="5" fillId="0" borderId="29" xfId="0" applyNumberFormat="1" applyFont="1" applyFill="1" applyBorder="1" applyAlignment="1" applyProtection="1">
      <alignment horizontal="right" vertical="center"/>
      <protection locked="0"/>
    </xf>
    <xf numFmtId="176" fontId="5" fillId="33" borderId="55" xfId="0" applyNumberFormat="1" applyFont="1" applyFill="1" applyBorder="1" applyAlignment="1">
      <alignment horizontal="distributed"/>
    </xf>
    <xf numFmtId="176" fontId="5" fillId="33" borderId="56" xfId="0" applyNumberFormat="1" applyFont="1" applyFill="1" applyBorder="1" applyAlignment="1">
      <alignment horizontal="distributed"/>
    </xf>
    <xf numFmtId="176" fontId="5" fillId="33" borderId="57" xfId="0" applyNumberFormat="1" applyFont="1" applyFill="1" applyBorder="1" applyAlignment="1">
      <alignment horizontal="distributed"/>
    </xf>
    <xf numFmtId="0" fontId="5" fillId="33" borderId="55" xfId="0" applyFont="1" applyFill="1" applyBorder="1" applyAlignment="1">
      <alignment horizontal="distributed" vertical="center" shrinkToFit="1"/>
    </xf>
    <xf numFmtId="0" fontId="5" fillId="33" borderId="57" xfId="0" applyFont="1" applyFill="1" applyBorder="1" applyAlignment="1">
      <alignment horizontal="distributed" vertical="center" shrinkToFit="1"/>
    </xf>
    <xf numFmtId="0" fontId="5" fillId="33" borderId="58" xfId="0" applyFont="1" applyFill="1" applyBorder="1" applyAlignment="1">
      <alignment horizontal="distributed" vertical="center" shrinkToFit="1"/>
    </xf>
    <xf numFmtId="0" fontId="5" fillId="33" borderId="59" xfId="0" applyFont="1" applyFill="1" applyBorder="1" applyAlignment="1">
      <alignment horizontal="distributed" vertical="center" shrinkToFit="1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5" fillId="0" borderId="88" xfId="0" applyFont="1" applyBorder="1" applyAlignment="1">
      <alignment horizontal="center" wrapText="1"/>
    </xf>
    <xf numFmtId="0" fontId="0" fillId="0" borderId="38" xfId="0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80" xfId="0" applyNumberFormat="1" applyFont="1" applyBorder="1" applyAlignment="1">
      <alignment horizontal="center" vertical="center"/>
    </xf>
    <xf numFmtId="0" fontId="5" fillId="0" borderId="76" xfId="0" applyNumberFormat="1" applyFont="1" applyBorder="1" applyAlignment="1">
      <alignment horizontal="center" vertical="center"/>
    </xf>
    <xf numFmtId="0" fontId="5" fillId="0" borderId="80" xfId="0" applyNumberFormat="1" applyFont="1" applyBorder="1" applyAlignment="1">
      <alignment horizontal="center" vertical="center" wrapText="1"/>
    </xf>
    <xf numFmtId="0" fontId="5" fillId="0" borderId="93" xfId="0" applyNumberFormat="1" applyFont="1" applyBorder="1" applyAlignment="1">
      <alignment horizontal="center" vertical="center" wrapText="1"/>
    </xf>
    <xf numFmtId="0" fontId="5" fillId="0" borderId="94" xfId="0" applyNumberFormat="1" applyFont="1" applyBorder="1" applyAlignment="1">
      <alignment horizontal="center" vertical="center" wrapText="1"/>
    </xf>
    <xf numFmtId="0" fontId="5" fillId="0" borderId="76" xfId="0" applyNumberFormat="1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wrapText="1"/>
    </xf>
    <xf numFmtId="0" fontId="5" fillId="0" borderId="76" xfId="0" applyFont="1" applyBorder="1" applyAlignment="1">
      <alignment horizontal="center"/>
    </xf>
    <xf numFmtId="0" fontId="5" fillId="0" borderId="80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49" fontId="46" fillId="0" borderId="0" xfId="0" applyNumberFormat="1" applyFont="1" applyAlignment="1">
      <alignment horizontal="center"/>
    </xf>
    <xf numFmtId="0" fontId="0" fillId="0" borderId="38" xfId="0" applyBorder="1" applyAlignment="1">
      <alignment horizontal="center" wrapText="1"/>
    </xf>
    <xf numFmtId="0" fontId="5" fillId="0" borderId="76" xfId="0" applyFont="1" applyBorder="1" applyAlignment="1">
      <alignment horizontal="center" wrapText="1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49" fontId="47" fillId="0" borderId="0" xfId="0" applyNumberFormat="1" applyFont="1" applyAlignment="1">
      <alignment horizontal="center"/>
    </xf>
    <xf numFmtId="0" fontId="5" fillId="33" borderId="29" xfId="0" applyFont="1" applyFill="1" applyBorder="1" applyAlignment="1" applyProtection="1">
      <alignment horizontal="right" shrinkToFit="1"/>
      <protection locked="0"/>
    </xf>
    <xf numFmtId="0" fontId="5" fillId="33" borderId="29" xfId="0" applyFont="1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view="pageBreakPreview" zoomScaleSheetLayoutView="100" zoomScalePageLayoutView="0" workbookViewId="0" topLeftCell="I1">
      <selection activeCell="N2" sqref="N2"/>
    </sheetView>
  </sheetViews>
  <sheetFormatPr defaultColWidth="6.57421875" defaultRowHeight="12.75" customHeight="1"/>
  <cols>
    <col min="1" max="1" width="10.28125" style="39" customWidth="1"/>
    <col min="2" max="17" width="9.57421875" style="39" customWidth="1"/>
    <col min="18" max="18" width="1.1484375" style="39" customWidth="1"/>
    <col min="19" max="19" width="5.7109375" style="39" customWidth="1"/>
    <col min="20" max="26" width="3.421875" style="39" customWidth="1"/>
    <col min="27" max="28" width="2.8515625" style="39" customWidth="1"/>
    <col min="29" max="34" width="3.421875" style="39" customWidth="1"/>
    <col min="35" max="35" width="4.7109375" style="39" customWidth="1"/>
    <col min="36" max="37" width="4.140625" style="39" customWidth="1"/>
    <col min="38" max="38" width="6.57421875" style="39" customWidth="1"/>
    <col min="39" max="39" width="3.421875" style="39" customWidth="1"/>
    <col min="40" max="40" width="2.8515625" style="39" customWidth="1"/>
    <col min="41" max="41" width="3.421875" style="39" customWidth="1"/>
    <col min="42" max="42" width="2.8515625" style="39" customWidth="1"/>
    <col min="43" max="43" width="3.421875" style="39" customWidth="1"/>
    <col min="44" max="45" width="2.8515625" style="39" customWidth="1"/>
    <col min="46" max="46" width="3.421875" style="39" customWidth="1"/>
    <col min="47" max="47" width="2.8515625" style="39" customWidth="1"/>
    <col min="48" max="50" width="3.421875" style="39" customWidth="1"/>
    <col min="51" max="52" width="0.9921875" style="39" customWidth="1"/>
    <col min="53" max="53" width="6.57421875" style="39" customWidth="1"/>
    <col min="54" max="54" width="5.421875" style="39" customWidth="1"/>
    <col min="55" max="55" width="6.57421875" style="39" customWidth="1"/>
    <col min="56" max="56" width="6.00390625" style="39" customWidth="1"/>
    <col min="57" max="57" width="4.140625" style="39" customWidth="1"/>
    <col min="58" max="59" width="3.421875" style="39" customWidth="1"/>
    <col min="60" max="62" width="4.140625" style="39" customWidth="1"/>
    <col min="63" max="63" width="3.421875" style="39" customWidth="1"/>
    <col min="64" max="65" width="4.140625" style="39" customWidth="1"/>
    <col min="66" max="66" width="3.421875" style="39" customWidth="1"/>
    <col min="67" max="84" width="2.8515625" style="39" customWidth="1"/>
    <col min="85" max="85" width="3.421875" style="39" customWidth="1"/>
    <col min="86" max="87" width="4.140625" style="39" customWidth="1"/>
    <col min="88" max="16384" width="6.57421875" style="39" customWidth="1"/>
  </cols>
  <sheetData>
    <row r="1" s="1" customFormat="1" ht="26.25" customHeight="1">
      <c r="A1" s="2" t="s">
        <v>61</v>
      </c>
    </row>
    <row r="2" s="1" customFormat="1" ht="8.25" customHeight="1">
      <c r="A2" s="2"/>
    </row>
    <row r="3" spans="1:35" s="3" customFormat="1" ht="15" customHeight="1" thickBot="1">
      <c r="A3" s="4" t="s">
        <v>0</v>
      </c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83" t="s">
        <v>64</v>
      </c>
      <c r="P3" s="183"/>
      <c r="Q3" s="183"/>
      <c r="AI3" s="7" t="s">
        <v>2</v>
      </c>
    </row>
    <row r="4" spans="1:18" s="3" customFormat="1" ht="21.75" customHeight="1">
      <c r="A4" s="129"/>
      <c r="B4" s="131" t="s">
        <v>4</v>
      </c>
      <c r="C4" s="155" t="s">
        <v>26</v>
      </c>
      <c r="D4" s="156"/>
      <c r="E4" s="156"/>
      <c r="F4" s="157"/>
      <c r="G4" s="131" t="s">
        <v>5</v>
      </c>
      <c r="H4" s="151" t="s">
        <v>6</v>
      </c>
      <c r="I4" s="131" t="s">
        <v>7</v>
      </c>
      <c r="J4" s="136" t="s">
        <v>19</v>
      </c>
      <c r="K4" s="136" t="s">
        <v>20</v>
      </c>
      <c r="L4" s="165" t="s">
        <v>3</v>
      </c>
      <c r="M4" s="166"/>
      <c r="N4" s="166"/>
      <c r="O4" s="166"/>
      <c r="P4" s="166"/>
      <c r="Q4" s="167"/>
      <c r="R4" s="6"/>
    </row>
    <row r="5" spans="1:18" s="3" customFormat="1" ht="21.75" customHeight="1">
      <c r="A5" s="130"/>
      <c r="B5" s="132"/>
      <c r="C5" s="127" t="s">
        <v>27</v>
      </c>
      <c r="D5" s="132" t="s">
        <v>23</v>
      </c>
      <c r="E5" s="127" t="s">
        <v>25</v>
      </c>
      <c r="F5" s="127" t="s">
        <v>24</v>
      </c>
      <c r="G5" s="132"/>
      <c r="H5" s="152"/>
      <c r="I5" s="132"/>
      <c r="J5" s="137"/>
      <c r="K5" s="137"/>
      <c r="L5" s="173" t="s">
        <v>8</v>
      </c>
      <c r="M5" s="160" t="s">
        <v>9</v>
      </c>
      <c r="N5" s="160" t="s">
        <v>10</v>
      </c>
      <c r="O5" s="160" t="s">
        <v>11</v>
      </c>
      <c r="P5" s="158" t="s">
        <v>12</v>
      </c>
      <c r="Q5" s="161" t="s">
        <v>21</v>
      </c>
      <c r="R5" s="6"/>
    </row>
    <row r="6" spans="1:18" s="3" customFormat="1" ht="21.75" customHeight="1" thickBot="1">
      <c r="A6" s="130"/>
      <c r="B6" s="8"/>
      <c r="C6" s="178"/>
      <c r="D6" s="148"/>
      <c r="E6" s="128"/>
      <c r="F6" s="128"/>
      <c r="G6" s="9" t="s">
        <v>13</v>
      </c>
      <c r="H6" s="10"/>
      <c r="I6" s="9" t="s">
        <v>13</v>
      </c>
      <c r="J6" s="8"/>
      <c r="K6" s="9" t="s">
        <v>13</v>
      </c>
      <c r="L6" s="174"/>
      <c r="M6" s="163"/>
      <c r="N6" s="163"/>
      <c r="O6" s="159"/>
      <c r="P6" s="159"/>
      <c r="Q6" s="162"/>
      <c r="R6" s="6"/>
    </row>
    <row r="7" spans="1:18" s="3" customFormat="1" ht="21.75" customHeight="1" thickBot="1">
      <c r="A7" s="11" t="s">
        <v>14</v>
      </c>
      <c r="B7" s="12">
        <f>SUM(B8+B9)</f>
        <v>28476</v>
      </c>
      <c r="C7" s="12">
        <f>SUM(C8+C9)</f>
        <v>4712</v>
      </c>
      <c r="D7" s="12">
        <f>SUM(D8+D9)</f>
        <v>1657</v>
      </c>
      <c r="E7" s="12">
        <f>SUM(E8+E9)</f>
        <v>3381</v>
      </c>
      <c r="F7" s="12">
        <f>SUM(F8+F9)</f>
        <v>1940</v>
      </c>
      <c r="G7" s="13">
        <f>(C7+E7-F7)/B7*100</f>
        <v>21.607669616519175</v>
      </c>
      <c r="H7" s="12">
        <f>H8+H9</f>
        <v>58</v>
      </c>
      <c r="I7" s="13">
        <f>SUM(H7/C7*100)</f>
        <v>1.230899830220713</v>
      </c>
      <c r="J7" s="12">
        <f>SUM(L7+M7+N7+O7)</f>
        <v>37</v>
      </c>
      <c r="K7" s="13">
        <f>SUM(J7/H7*100)</f>
        <v>63.793103448275865</v>
      </c>
      <c r="L7" s="12">
        <f aca="true" t="shared" si="0" ref="L7:Q7">L8+L9</f>
        <v>17</v>
      </c>
      <c r="M7" s="12">
        <f t="shared" si="0"/>
        <v>0</v>
      </c>
      <c r="N7" s="12">
        <f t="shared" si="0"/>
        <v>0</v>
      </c>
      <c r="O7" s="12">
        <f t="shared" si="0"/>
        <v>20</v>
      </c>
      <c r="P7" s="14">
        <f t="shared" si="0"/>
        <v>19</v>
      </c>
      <c r="Q7" s="15">
        <f t="shared" si="0"/>
        <v>2</v>
      </c>
      <c r="R7" s="6"/>
    </row>
    <row r="8" spans="1:18" s="3" customFormat="1" ht="21.75" customHeight="1">
      <c r="A8" s="103" t="s">
        <v>15</v>
      </c>
      <c r="B8" s="16">
        <v>18632</v>
      </c>
      <c r="C8" s="17">
        <v>3415</v>
      </c>
      <c r="D8" s="17">
        <v>1410</v>
      </c>
      <c r="E8" s="18">
        <v>2277</v>
      </c>
      <c r="F8" s="18">
        <v>1373</v>
      </c>
      <c r="G8" s="19">
        <f>(C8+E8-F8)/B8*100</f>
        <v>23.180549592099613</v>
      </c>
      <c r="H8" s="17">
        <v>34</v>
      </c>
      <c r="I8" s="20">
        <f>SUM(H8/C8*100)</f>
        <v>0.9956076134699853</v>
      </c>
      <c r="J8" s="18">
        <v>18</v>
      </c>
      <c r="K8" s="21">
        <f>SUM(J8/H8*100)</f>
        <v>52.94117647058824</v>
      </c>
      <c r="L8" s="22">
        <v>11</v>
      </c>
      <c r="M8" s="23">
        <f>-N8</f>
        <v>0</v>
      </c>
      <c r="N8" s="23">
        <v>0</v>
      </c>
      <c r="O8" s="23">
        <v>7</v>
      </c>
      <c r="P8" s="23">
        <v>15</v>
      </c>
      <c r="Q8" s="24">
        <v>1</v>
      </c>
      <c r="R8" s="6"/>
    </row>
    <row r="9" spans="1:18" s="3" customFormat="1" ht="21.75" customHeight="1" thickBot="1">
      <c r="A9" s="104" t="s">
        <v>16</v>
      </c>
      <c r="B9" s="25">
        <v>9844</v>
      </c>
      <c r="C9" s="26">
        <v>1297</v>
      </c>
      <c r="D9" s="65">
        <v>247</v>
      </c>
      <c r="E9" s="27">
        <v>1104</v>
      </c>
      <c r="F9" s="27">
        <v>567</v>
      </c>
      <c r="G9" s="66">
        <f>(C9+E9-F9)/B9*100</f>
        <v>18.630637952052012</v>
      </c>
      <c r="H9" s="29">
        <v>24</v>
      </c>
      <c r="I9" s="28">
        <f>SUM(H9/C9*100)</f>
        <v>1.8504240555127216</v>
      </c>
      <c r="J9" s="30">
        <v>19</v>
      </c>
      <c r="K9" s="28">
        <f>SUM(J9/H9*100)</f>
        <v>79.16666666666666</v>
      </c>
      <c r="L9" s="31">
        <v>6</v>
      </c>
      <c r="M9" s="32">
        <v>0</v>
      </c>
      <c r="N9" s="33">
        <v>0</v>
      </c>
      <c r="O9" s="33">
        <v>13</v>
      </c>
      <c r="P9" s="32">
        <v>4</v>
      </c>
      <c r="Q9" s="34">
        <v>1</v>
      </c>
      <c r="R9" s="6"/>
    </row>
    <row r="10" spans="1:18" s="3" customFormat="1" ht="11.25" customHeight="1">
      <c r="A10" s="35"/>
      <c r="B10" s="5"/>
      <c r="C10" s="36"/>
      <c r="D10" s="36"/>
      <c r="E10" s="36"/>
      <c r="F10" s="36"/>
      <c r="G10" s="37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6"/>
    </row>
    <row r="11" spans="1:7" ht="43.5" customHeight="1">
      <c r="A11" s="2" t="s">
        <v>62</v>
      </c>
      <c r="B11" s="1"/>
      <c r="C11" s="1"/>
      <c r="D11" s="1"/>
      <c r="E11" s="1"/>
      <c r="F11" s="1"/>
      <c r="G11" s="37"/>
    </row>
    <row r="12" spans="1:7" ht="7.5" customHeight="1">
      <c r="A12" s="2"/>
      <c r="B12" s="1"/>
      <c r="C12" s="1"/>
      <c r="D12" s="1"/>
      <c r="E12" s="1"/>
      <c r="F12" s="1"/>
      <c r="G12" s="37"/>
    </row>
    <row r="13" spans="1:18" s="3" customFormat="1" ht="15" customHeight="1" thickBot="1">
      <c r="A13" s="4" t="s">
        <v>0</v>
      </c>
      <c r="B13" s="5" t="s">
        <v>17</v>
      </c>
      <c r="C13" s="45"/>
      <c r="D13" s="45"/>
      <c r="E13" s="45"/>
      <c r="F13" s="45"/>
      <c r="G13" s="38"/>
      <c r="H13" s="45"/>
      <c r="I13" s="46"/>
      <c r="J13" s="45"/>
      <c r="K13" s="47"/>
      <c r="L13" s="45"/>
      <c r="M13" s="45"/>
      <c r="N13" s="45"/>
      <c r="O13" s="183" t="s">
        <v>64</v>
      </c>
      <c r="P13" s="183"/>
      <c r="Q13" s="183"/>
      <c r="R13" s="6"/>
    </row>
    <row r="14" spans="1:18" s="3" customFormat="1" ht="15" customHeight="1" thickBot="1">
      <c r="A14" s="129"/>
      <c r="B14" s="131" t="s">
        <v>4</v>
      </c>
      <c r="C14" s="133" t="s">
        <v>26</v>
      </c>
      <c r="D14" s="134"/>
      <c r="E14" s="134"/>
      <c r="F14" s="135"/>
      <c r="G14" s="180" t="s">
        <v>5</v>
      </c>
      <c r="H14" s="153" t="s">
        <v>6</v>
      </c>
      <c r="I14" s="131" t="s">
        <v>7</v>
      </c>
      <c r="J14" s="136" t="s">
        <v>19</v>
      </c>
      <c r="K14" s="136" t="s">
        <v>20</v>
      </c>
      <c r="L14" s="165" t="s">
        <v>3</v>
      </c>
      <c r="M14" s="166"/>
      <c r="N14" s="166"/>
      <c r="O14" s="166"/>
      <c r="P14" s="166"/>
      <c r="Q14" s="167"/>
      <c r="R14" s="6"/>
    </row>
    <row r="15" spans="1:18" s="3" customFormat="1" ht="24" customHeight="1">
      <c r="A15" s="130"/>
      <c r="B15" s="132"/>
      <c r="C15" s="179" t="s">
        <v>27</v>
      </c>
      <c r="D15" s="132" t="s">
        <v>23</v>
      </c>
      <c r="E15" s="149" t="s">
        <v>28</v>
      </c>
      <c r="F15" s="149" t="s">
        <v>29</v>
      </c>
      <c r="G15" s="181"/>
      <c r="H15" s="154"/>
      <c r="I15" s="132"/>
      <c r="J15" s="137"/>
      <c r="K15" s="137"/>
      <c r="L15" s="175" t="s">
        <v>8</v>
      </c>
      <c r="M15" s="138" t="s">
        <v>9</v>
      </c>
      <c r="N15" s="138" t="s">
        <v>10</v>
      </c>
      <c r="O15" s="171" t="s">
        <v>11</v>
      </c>
      <c r="P15" s="164" t="s">
        <v>12</v>
      </c>
      <c r="Q15" s="169" t="s">
        <v>22</v>
      </c>
      <c r="R15" s="6"/>
    </row>
    <row r="16" spans="1:18" s="3" customFormat="1" ht="16.5" customHeight="1" thickBot="1">
      <c r="A16" s="130"/>
      <c r="B16" s="8"/>
      <c r="C16" s="178"/>
      <c r="D16" s="148"/>
      <c r="E16" s="150"/>
      <c r="F16" s="150"/>
      <c r="G16" s="64" t="s">
        <v>18</v>
      </c>
      <c r="H16" s="40"/>
      <c r="I16" s="9" t="s">
        <v>13</v>
      </c>
      <c r="J16" s="9"/>
      <c r="K16" s="9" t="s">
        <v>13</v>
      </c>
      <c r="L16" s="176"/>
      <c r="M16" s="137"/>
      <c r="N16" s="137"/>
      <c r="O16" s="172"/>
      <c r="P16" s="132"/>
      <c r="Q16" s="170"/>
      <c r="R16" s="6"/>
    </row>
    <row r="17" spans="1:18" s="3" customFormat="1" ht="22.5" customHeight="1" thickBot="1">
      <c r="A17" s="11" t="s">
        <v>14</v>
      </c>
      <c r="B17" s="12">
        <f>SUM(B18:B19)</f>
        <v>23068</v>
      </c>
      <c r="C17" s="12">
        <f>SUM(C18:C19)</f>
        <v>4419</v>
      </c>
      <c r="D17" s="12">
        <f>SUM(D18:D19)</f>
        <v>1414</v>
      </c>
      <c r="E17" s="12">
        <f>SUM(E18:E19)</f>
        <v>3247</v>
      </c>
      <c r="F17" s="12">
        <f>SUM(F18:F19)</f>
        <v>2005</v>
      </c>
      <c r="G17" s="13">
        <f>(C17+E17-F17)/B17*100</f>
        <v>24.540488989075776</v>
      </c>
      <c r="H17" s="12">
        <f>SUM(H18:H19)</f>
        <v>256</v>
      </c>
      <c r="I17" s="48">
        <f>SUM(H17/C17*100)</f>
        <v>5.79316587463227</v>
      </c>
      <c r="J17" s="12">
        <f>SUM(J18:J19)</f>
        <v>205</v>
      </c>
      <c r="K17" s="49">
        <f>SUM(J17/H17*100)</f>
        <v>80.078125</v>
      </c>
      <c r="L17" s="12">
        <f aca="true" t="shared" si="1" ref="L17:Q17">SUM(L18:L19)</f>
        <v>78</v>
      </c>
      <c r="M17" s="12">
        <f t="shared" si="1"/>
        <v>10</v>
      </c>
      <c r="N17" s="12">
        <f t="shared" si="1"/>
        <v>2</v>
      </c>
      <c r="O17" s="12">
        <f t="shared" si="1"/>
        <v>115</v>
      </c>
      <c r="P17" s="12">
        <f t="shared" si="1"/>
        <v>40</v>
      </c>
      <c r="Q17" s="15">
        <f t="shared" si="1"/>
        <v>11</v>
      </c>
      <c r="R17" s="6"/>
    </row>
    <row r="18" spans="1:18" s="3" customFormat="1" ht="22.5" customHeight="1">
      <c r="A18" s="103" t="s">
        <v>15</v>
      </c>
      <c r="B18" s="16">
        <v>15742</v>
      </c>
      <c r="C18" s="41">
        <v>2944</v>
      </c>
      <c r="D18" s="50">
        <v>1048</v>
      </c>
      <c r="E18" s="50">
        <v>2337</v>
      </c>
      <c r="F18" s="23">
        <v>1435</v>
      </c>
      <c r="G18" s="19">
        <f>(C18+E18-F18)/B18*100</f>
        <v>24.43145724812603</v>
      </c>
      <c r="H18" s="17">
        <v>159</v>
      </c>
      <c r="I18" s="51">
        <f>SUM(H18/C18*100)</f>
        <v>5.400815217391304</v>
      </c>
      <c r="J18" s="18">
        <v>120</v>
      </c>
      <c r="K18" s="52">
        <f>SUM(J18/H18*100)</f>
        <v>75.47169811320755</v>
      </c>
      <c r="L18" s="53">
        <v>43</v>
      </c>
      <c r="M18" s="23">
        <v>7</v>
      </c>
      <c r="N18" s="23">
        <v>2</v>
      </c>
      <c r="O18" s="23">
        <v>68</v>
      </c>
      <c r="P18" s="23">
        <v>35</v>
      </c>
      <c r="Q18" s="24">
        <v>4</v>
      </c>
      <c r="R18" s="6"/>
    </row>
    <row r="19" spans="1:18" s="3" customFormat="1" ht="22.5" customHeight="1" thickBot="1">
      <c r="A19" s="105" t="s">
        <v>16</v>
      </c>
      <c r="B19" s="25">
        <v>7326</v>
      </c>
      <c r="C19" s="42">
        <v>1475</v>
      </c>
      <c r="D19" s="43">
        <v>366</v>
      </c>
      <c r="E19" s="43">
        <v>910</v>
      </c>
      <c r="F19" s="44">
        <v>570</v>
      </c>
      <c r="G19" s="67">
        <f>(C19+E19-F19)/B19*100</f>
        <v>24.774774774774773</v>
      </c>
      <c r="H19" s="54">
        <v>97</v>
      </c>
      <c r="I19" s="55">
        <f>SUM(H19/C19*100)</f>
        <v>6.576271186440678</v>
      </c>
      <c r="J19" s="27">
        <v>85</v>
      </c>
      <c r="K19" s="56">
        <f>SUM(J19/H19*100)</f>
        <v>87.62886597938144</v>
      </c>
      <c r="L19" s="57">
        <v>35</v>
      </c>
      <c r="M19" s="32">
        <v>3</v>
      </c>
      <c r="N19" s="33">
        <v>0</v>
      </c>
      <c r="O19" s="32">
        <v>47</v>
      </c>
      <c r="P19" s="32">
        <v>5</v>
      </c>
      <c r="Q19" s="34">
        <v>7</v>
      </c>
      <c r="R19" s="6"/>
    </row>
    <row r="20" spans="1:17" ht="12.75" customHeight="1">
      <c r="A20" s="58"/>
      <c r="B20" s="59"/>
      <c r="C20" s="59"/>
      <c r="D20" s="59"/>
      <c r="E20" s="59"/>
      <c r="F20" s="59"/>
      <c r="G20" s="60"/>
      <c r="H20" s="59"/>
      <c r="I20" s="60"/>
      <c r="J20" s="59"/>
      <c r="K20" s="61"/>
      <c r="L20" s="62"/>
      <c r="M20" s="62"/>
      <c r="N20" s="62"/>
      <c r="O20" s="62"/>
      <c r="P20" s="62"/>
      <c r="Q20" s="62"/>
    </row>
    <row r="21" spans="1:17" s="112" customFormat="1" ht="12.75" customHeight="1">
      <c r="A21" s="58"/>
      <c r="B21" s="59"/>
      <c r="C21" s="59"/>
      <c r="D21" s="59"/>
      <c r="E21" s="59"/>
      <c r="F21" s="59"/>
      <c r="G21" s="60"/>
      <c r="H21" s="59"/>
      <c r="I21" s="60"/>
      <c r="J21" s="59"/>
      <c r="K21" s="61"/>
      <c r="L21" s="62"/>
      <c r="M21" s="62"/>
      <c r="N21" s="62"/>
      <c r="O21" s="62"/>
      <c r="P21" s="62"/>
      <c r="Q21" s="62"/>
    </row>
    <row r="22" spans="1:17" ht="28.5" customHeight="1">
      <c r="A22" s="168" t="s">
        <v>59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61"/>
      <c r="L22" s="62"/>
      <c r="M22" s="62"/>
      <c r="N22" s="62"/>
      <c r="O22" s="62"/>
      <c r="P22" s="62"/>
      <c r="Q22" s="62"/>
    </row>
    <row r="23" spans="1:17" s="112" customFormat="1" ht="9.7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61"/>
      <c r="L23" s="62"/>
      <c r="M23" s="62"/>
      <c r="N23" s="62"/>
      <c r="O23" s="62"/>
      <c r="P23" s="62"/>
      <c r="Q23" s="62"/>
    </row>
    <row r="24" spans="1:14" ht="22.5" customHeight="1">
      <c r="A24" s="77" t="s">
        <v>63</v>
      </c>
      <c r="B24" s="68"/>
      <c r="C24" s="68"/>
      <c r="D24" s="68"/>
      <c r="E24" s="68"/>
      <c r="F24" s="68"/>
      <c r="G24" s="69"/>
      <c r="H24" s="69"/>
      <c r="I24" s="69"/>
      <c r="J24" s="69"/>
      <c r="K24" s="69"/>
      <c r="L24" s="69"/>
      <c r="M24" s="69"/>
      <c r="N24" s="69"/>
    </row>
    <row r="25" spans="1:14" ht="8.2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4" s="70" customFormat="1" ht="14.25" thickBot="1">
      <c r="A26" s="139" t="s">
        <v>30</v>
      </c>
      <c r="B26" s="139"/>
      <c r="C26" s="71"/>
      <c r="D26" s="71"/>
      <c r="E26" s="71"/>
      <c r="F26" s="71"/>
      <c r="G26" s="71"/>
      <c r="H26" s="71"/>
      <c r="I26" s="71"/>
      <c r="J26" s="71"/>
      <c r="K26" s="71"/>
      <c r="L26" s="110"/>
      <c r="M26" s="111" t="s">
        <v>65</v>
      </c>
      <c r="N26" s="71"/>
    </row>
    <row r="27" spans="1:14" s="70" customFormat="1" ht="21.75" customHeight="1">
      <c r="A27" s="140"/>
      <c r="B27" s="143" t="s">
        <v>31</v>
      </c>
      <c r="C27" s="143" t="s">
        <v>32</v>
      </c>
      <c r="D27" s="143"/>
      <c r="E27" s="143"/>
      <c r="F27" s="143" t="s">
        <v>33</v>
      </c>
      <c r="G27" s="143"/>
      <c r="H27" s="143"/>
      <c r="I27" s="143"/>
      <c r="J27" s="143"/>
      <c r="K27" s="143"/>
      <c r="L27" s="143"/>
      <c r="M27" s="144"/>
      <c r="N27" s="71"/>
    </row>
    <row r="28" spans="1:14" s="70" customFormat="1" ht="21.75" customHeight="1">
      <c r="A28" s="141"/>
      <c r="B28" s="145" t="s">
        <v>34</v>
      </c>
      <c r="C28" s="145" t="s">
        <v>35</v>
      </c>
      <c r="D28" s="145"/>
      <c r="E28" s="145"/>
      <c r="F28" s="145"/>
      <c r="G28" s="145"/>
      <c r="H28" s="145"/>
      <c r="I28" s="145"/>
      <c r="J28" s="145"/>
      <c r="K28" s="78" t="s">
        <v>36</v>
      </c>
      <c r="L28" s="79" t="s">
        <v>36</v>
      </c>
      <c r="M28" s="80" t="s">
        <v>37</v>
      </c>
      <c r="N28" s="71"/>
    </row>
    <row r="29" spans="1:14" s="70" customFormat="1" ht="21.75" customHeight="1">
      <c r="A29" s="141"/>
      <c r="B29" s="124" t="s">
        <v>38</v>
      </c>
      <c r="C29" s="146" t="s">
        <v>39</v>
      </c>
      <c r="D29" s="145"/>
      <c r="E29" s="145"/>
      <c r="F29" s="145"/>
      <c r="G29" s="146" t="s">
        <v>40</v>
      </c>
      <c r="H29" s="145"/>
      <c r="I29" s="145"/>
      <c r="J29" s="147"/>
      <c r="K29" s="81" t="s">
        <v>41</v>
      </c>
      <c r="L29" s="81" t="s">
        <v>42</v>
      </c>
      <c r="M29" s="82" t="s">
        <v>43</v>
      </c>
      <c r="N29" s="71"/>
    </row>
    <row r="30" spans="1:14" s="70" customFormat="1" ht="21.75" customHeight="1" thickBot="1">
      <c r="A30" s="142"/>
      <c r="B30" s="125"/>
      <c r="C30" s="83" t="s">
        <v>49</v>
      </c>
      <c r="D30" s="83" t="s">
        <v>50</v>
      </c>
      <c r="E30" s="83" t="s">
        <v>51</v>
      </c>
      <c r="F30" s="83" t="s">
        <v>52</v>
      </c>
      <c r="G30" s="83" t="s">
        <v>49</v>
      </c>
      <c r="H30" s="83" t="s">
        <v>50</v>
      </c>
      <c r="I30" s="83" t="s">
        <v>51</v>
      </c>
      <c r="J30" s="84" t="s">
        <v>52</v>
      </c>
      <c r="K30" s="85" t="s">
        <v>44</v>
      </c>
      <c r="L30" s="85" t="s">
        <v>44</v>
      </c>
      <c r="M30" s="86" t="s">
        <v>44</v>
      </c>
      <c r="N30" s="71"/>
    </row>
    <row r="31" spans="1:14" s="70" customFormat="1" ht="21.75" customHeight="1" thickBot="1">
      <c r="A31" s="87" t="s">
        <v>45</v>
      </c>
      <c r="B31" s="88">
        <f>SUM(B32+B33)</f>
        <v>514</v>
      </c>
      <c r="C31" s="88">
        <f>SUM(C32+C33)</f>
        <v>28</v>
      </c>
      <c r="D31" s="88">
        <f aca="true" t="shared" si="2" ref="D31:M31">SUM(D32+D33)</f>
        <v>25</v>
      </c>
      <c r="E31" s="88">
        <f t="shared" si="2"/>
        <v>65</v>
      </c>
      <c r="F31" s="88">
        <f t="shared" si="2"/>
        <v>50</v>
      </c>
      <c r="G31" s="88">
        <f t="shared" si="2"/>
        <v>84</v>
      </c>
      <c r="H31" s="88">
        <f t="shared" si="2"/>
        <v>71</v>
      </c>
      <c r="I31" s="88">
        <f t="shared" si="2"/>
        <v>86</v>
      </c>
      <c r="J31" s="88">
        <f t="shared" si="2"/>
        <v>105</v>
      </c>
      <c r="K31" s="88">
        <f t="shared" si="2"/>
        <v>379</v>
      </c>
      <c r="L31" s="88">
        <f t="shared" si="2"/>
        <v>32</v>
      </c>
      <c r="M31" s="89">
        <f t="shared" si="2"/>
        <v>103</v>
      </c>
      <c r="N31" s="71"/>
    </row>
    <row r="32" spans="1:14" s="70" customFormat="1" ht="21.75" customHeight="1">
      <c r="A32" s="106" t="s">
        <v>46</v>
      </c>
      <c r="B32" s="90">
        <f>SUM(C32:J32)</f>
        <v>483</v>
      </c>
      <c r="C32" s="91">
        <v>27</v>
      </c>
      <c r="D32" s="91">
        <v>24</v>
      </c>
      <c r="E32" s="92">
        <v>61</v>
      </c>
      <c r="F32" s="93">
        <v>42</v>
      </c>
      <c r="G32" s="91">
        <v>81</v>
      </c>
      <c r="H32" s="91">
        <v>67</v>
      </c>
      <c r="I32" s="91">
        <v>86</v>
      </c>
      <c r="J32" s="91">
        <v>95</v>
      </c>
      <c r="K32" s="91">
        <v>352</v>
      </c>
      <c r="L32" s="91">
        <v>31</v>
      </c>
      <c r="M32" s="94">
        <v>100</v>
      </c>
      <c r="N32" s="71"/>
    </row>
    <row r="33" spans="1:14" s="70" customFormat="1" ht="21.75" customHeight="1" thickBot="1">
      <c r="A33" s="107" t="s">
        <v>47</v>
      </c>
      <c r="B33" s="95">
        <f>SUM(C33:J33)</f>
        <v>31</v>
      </c>
      <c r="C33" s="96">
        <v>1</v>
      </c>
      <c r="D33" s="96">
        <v>1</v>
      </c>
      <c r="E33" s="96">
        <v>4</v>
      </c>
      <c r="F33" s="97">
        <v>8</v>
      </c>
      <c r="G33" s="97">
        <v>3</v>
      </c>
      <c r="H33" s="97">
        <v>4</v>
      </c>
      <c r="I33" s="97">
        <v>0</v>
      </c>
      <c r="J33" s="97">
        <v>10</v>
      </c>
      <c r="K33" s="96">
        <v>27</v>
      </c>
      <c r="L33" s="97">
        <v>1</v>
      </c>
      <c r="M33" s="98">
        <v>3</v>
      </c>
      <c r="N33" s="71"/>
    </row>
    <row r="34" spans="1:28" s="70" customFormat="1" ht="21.75" customHeight="1">
      <c r="A34" s="72"/>
      <c r="B34" s="73"/>
      <c r="C34" s="74"/>
      <c r="D34" s="74"/>
      <c r="E34" s="74"/>
      <c r="F34" s="73"/>
      <c r="G34" s="73"/>
      <c r="H34" s="73"/>
      <c r="I34" s="73"/>
      <c r="J34" s="73"/>
      <c r="K34" s="74"/>
      <c r="L34" s="73"/>
      <c r="M34" s="74"/>
      <c r="N34" s="71"/>
      <c r="O34" s="75"/>
      <c r="P34" s="75"/>
      <c r="Q34" s="73"/>
      <c r="R34" s="74"/>
      <c r="S34" s="74"/>
      <c r="T34" s="74"/>
      <c r="U34" s="74"/>
      <c r="V34" s="73"/>
      <c r="W34" s="73"/>
      <c r="X34" s="73"/>
      <c r="Y34" s="73"/>
      <c r="Z34" s="74"/>
      <c r="AA34" s="73"/>
      <c r="AB34" s="74"/>
    </row>
    <row r="35" spans="1:28" s="70" customFormat="1" ht="21.75" customHeight="1" thickBot="1">
      <c r="A35" s="76" t="s">
        <v>53</v>
      </c>
      <c r="B35" s="76"/>
      <c r="C35" s="71"/>
      <c r="D35" s="71"/>
      <c r="E35" s="71"/>
      <c r="F35" s="71"/>
      <c r="G35" s="71"/>
      <c r="H35" s="71"/>
      <c r="I35" s="71"/>
      <c r="J35" s="71"/>
      <c r="K35" s="184" t="s">
        <v>66</v>
      </c>
      <c r="L35" s="185"/>
      <c r="N35" s="71"/>
      <c r="O35" s="75"/>
      <c r="P35" s="75"/>
      <c r="Q35" s="73"/>
      <c r="R35" s="74"/>
      <c r="S35" s="74"/>
      <c r="T35" s="74"/>
      <c r="U35" s="74"/>
      <c r="V35" s="73"/>
      <c r="W35" s="73"/>
      <c r="X35" s="73"/>
      <c r="Y35" s="73"/>
      <c r="Z35" s="74"/>
      <c r="AA35" s="73"/>
      <c r="AB35" s="74"/>
    </row>
    <row r="36" spans="1:27" s="70" customFormat="1" ht="21.75" customHeight="1">
      <c r="A36" s="114"/>
      <c r="B36" s="117" t="s">
        <v>54</v>
      </c>
      <c r="C36" s="118"/>
      <c r="D36" s="118"/>
      <c r="E36" s="118"/>
      <c r="F36" s="118"/>
      <c r="G36" s="118"/>
      <c r="H36" s="118"/>
      <c r="I36" s="118"/>
      <c r="J36" s="119"/>
      <c r="K36" s="119"/>
      <c r="L36" s="120"/>
      <c r="M36" s="71"/>
      <c r="N36" s="75"/>
      <c r="O36" s="75"/>
      <c r="P36" s="73"/>
      <c r="Q36" s="74"/>
      <c r="R36" s="74"/>
      <c r="S36" s="74"/>
      <c r="T36" s="73"/>
      <c r="U36" s="73"/>
      <c r="V36" s="73"/>
      <c r="W36" s="73"/>
      <c r="X36" s="73"/>
      <c r="Y36" s="74"/>
      <c r="Z36" s="73"/>
      <c r="AA36" s="74"/>
    </row>
    <row r="37" spans="1:27" s="70" customFormat="1" ht="21.75" customHeight="1">
      <c r="A37" s="115"/>
      <c r="B37" s="121" t="s">
        <v>55</v>
      </c>
      <c r="C37" s="122"/>
      <c r="D37" s="122"/>
      <c r="E37" s="122"/>
      <c r="F37" s="122"/>
      <c r="G37" s="122"/>
      <c r="H37" s="122"/>
      <c r="I37" s="123"/>
      <c r="J37" s="79" t="s">
        <v>36</v>
      </c>
      <c r="K37" s="79" t="s">
        <v>36</v>
      </c>
      <c r="L37" s="80" t="s">
        <v>37</v>
      </c>
      <c r="M37" s="71"/>
      <c r="N37" s="75"/>
      <c r="O37" s="75"/>
      <c r="P37" s="73"/>
      <c r="Q37" s="74"/>
      <c r="R37" s="74"/>
      <c r="S37" s="74"/>
      <c r="T37" s="73"/>
      <c r="U37" s="73"/>
      <c r="V37" s="73"/>
      <c r="W37" s="73"/>
      <c r="X37" s="73"/>
      <c r="Y37" s="74"/>
      <c r="Z37" s="73"/>
      <c r="AA37" s="74"/>
    </row>
    <row r="38" spans="1:27" s="70" customFormat="1" ht="21.75" customHeight="1">
      <c r="A38" s="115"/>
      <c r="B38" s="124" t="s">
        <v>38</v>
      </c>
      <c r="C38" s="126" t="s">
        <v>48</v>
      </c>
      <c r="D38" s="122"/>
      <c r="E38" s="122"/>
      <c r="F38" s="122"/>
      <c r="G38" s="122"/>
      <c r="H38" s="122"/>
      <c r="I38" s="123"/>
      <c r="J38" s="81" t="s">
        <v>41</v>
      </c>
      <c r="K38" s="81" t="s">
        <v>42</v>
      </c>
      <c r="L38" s="82" t="s">
        <v>43</v>
      </c>
      <c r="M38" s="71"/>
      <c r="N38" s="75"/>
      <c r="O38" s="75"/>
      <c r="P38" s="73"/>
      <c r="Q38" s="74"/>
      <c r="R38" s="74"/>
      <c r="S38" s="74"/>
      <c r="T38" s="73"/>
      <c r="U38" s="73"/>
      <c r="V38" s="73"/>
      <c r="W38" s="73"/>
      <c r="X38" s="73"/>
      <c r="Y38" s="74"/>
      <c r="Z38" s="73"/>
      <c r="AA38" s="74"/>
    </row>
    <row r="39" spans="1:27" s="70" customFormat="1" ht="21.75" customHeight="1" thickBot="1">
      <c r="A39" s="116"/>
      <c r="B39" s="125"/>
      <c r="C39" s="83" t="s">
        <v>49</v>
      </c>
      <c r="D39" s="83" t="s">
        <v>56</v>
      </c>
      <c r="E39" s="83" t="s">
        <v>50</v>
      </c>
      <c r="F39" s="83" t="s">
        <v>57</v>
      </c>
      <c r="G39" s="83" t="s">
        <v>51</v>
      </c>
      <c r="H39" s="83" t="s">
        <v>58</v>
      </c>
      <c r="I39" s="99" t="s">
        <v>52</v>
      </c>
      <c r="J39" s="85" t="s">
        <v>44</v>
      </c>
      <c r="K39" s="85" t="s">
        <v>44</v>
      </c>
      <c r="L39" s="86" t="s">
        <v>44</v>
      </c>
      <c r="M39" s="71"/>
      <c r="N39" s="75"/>
      <c r="O39" s="75"/>
      <c r="P39" s="73"/>
      <c r="Q39" s="74"/>
      <c r="R39" s="74"/>
      <c r="S39" s="74"/>
      <c r="T39" s="73"/>
      <c r="U39" s="73"/>
      <c r="V39" s="73"/>
      <c r="W39" s="73"/>
      <c r="X39" s="73"/>
      <c r="Y39" s="74"/>
      <c r="Z39" s="73"/>
      <c r="AA39" s="74"/>
    </row>
    <row r="40" spans="1:27" s="70" customFormat="1" ht="21.75" customHeight="1" thickBot="1">
      <c r="A40" s="100" t="s">
        <v>45</v>
      </c>
      <c r="B40" s="88">
        <f>SUM(B41+B42)</f>
        <v>71</v>
      </c>
      <c r="C40" s="88">
        <f aca="true" t="shared" si="3" ref="C40:L40">SUM(C41+C42)</f>
        <v>4</v>
      </c>
      <c r="D40" s="88">
        <f t="shared" si="3"/>
        <v>4</v>
      </c>
      <c r="E40" s="88">
        <f t="shared" si="3"/>
        <v>9</v>
      </c>
      <c r="F40" s="88">
        <f t="shared" si="3"/>
        <v>15</v>
      </c>
      <c r="G40" s="88">
        <f t="shared" si="3"/>
        <v>19</v>
      </c>
      <c r="H40" s="88">
        <f t="shared" si="3"/>
        <v>13</v>
      </c>
      <c r="I40" s="88">
        <f t="shared" si="3"/>
        <v>7</v>
      </c>
      <c r="J40" s="88">
        <f t="shared" si="3"/>
        <v>21</v>
      </c>
      <c r="K40" s="88">
        <f t="shared" si="3"/>
        <v>27</v>
      </c>
      <c r="L40" s="89">
        <f t="shared" si="3"/>
        <v>23</v>
      </c>
      <c r="M40" s="71"/>
      <c r="N40" s="75"/>
      <c r="O40" s="75"/>
      <c r="P40" s="73"/>
      <c r="Q40" s="74"/>
      <c r="R40" s="74"/>
      <c r="S40" s="74"/>
      <c r="T40" s="73"/>
      <c r="U40" s="73"/>
      <c r="V40" s="73"/>
      <c r="W40" s="73"/>
      <c r="X40" s="73"/>
      <c r="Y40" s="74"/>
      <c r="Z40" s="73"/>
      <c r="AA40" s="74"/>
    </row>
    <row r="41" spans="1:27" s="70" customFormat="1" ht="21.75" customHeight="1">
      <c r="A41" s="108" t="s">
        <v>46</v>
      </c>
      <c r="B41" s="90">
        <f>SUM(C41:I41)</f>
        <v>0</v>
      </c>
      <c r="C41" s="91">
        <v>0</v>
      </c>
      <c r="D41" s="91">
        <v>0</v>
      </c>
      <c r="E41" s="92">
        <v>0</v>
      </c>
      <c r="F41" s="93">
        <v>0</v>
      </c>
      <c r="G41" s="91">
        <v>0</v>
      </c>
      <c r="H41" s="91">
        <v>0</v>
      </c>
      <c r="I41" s="92">
        <v>0</v>
      </c>
      <c r="J41" s="90">
        <v>0</v>
      </c>
      <c r="K41" s="91">
        <v>0</v>
      </c>
      <c r="L41" s="94">
        <v>0</v>
      </c>
      <c r="M41" s="71"/>
      <c r="N41" s="75"/>
      <c r="O41" s="75"/>
      <c r="P41" s="73"/>
      <c r="Q41" s="74"/>
      <c r="R41" s="74"/>
      <c r="S41" s="74"/>
      <c r="T41" s="73"/>
      <c r="U41" s="73"/>
      <c r="V41" s="73"/>
      <c r="W41" s="73"/>
      <c r="X41" s="73"/>
      <c r="Y41" s="74"/>
      <c r="Z41" s="73"/>
      <c r="AA41" s="74"/>
    </row>
    <row r="42" spans="1:27" s="70" customFormat="1" ht="21.75" customHeight="1" thickBot="1">
      <c r="A42" s="109" t="s">
        <v>47</v>
      </c>
      <c r="B42" s="95">
        <f>SUM(C42:I42)</f>
        <v>71</v>
      </c>
      <c r="C42" s="96">
        <v>4</v>
      </c>
      <c r="D42" s="96">
        <v>4</v>
      </c>
      <c r="E42" s="96">
        <v>9</v>
      </c>
      <c r="F42" s="97">
        <v>15</v>
      </c>
      <c r="G42" s="97">
        <v>19</v>
      </c>
      <c r="H42" s="97">
        <v>13</v>
      </c>
      <c r="I42" s="101">
        <v>7</v>
      </c>
      <c r="J42" s="102">
        <v>21</v>
      </c>
      <c r="K42" s="97">
        <v>27</v>
      </c>
      <c r="L42" s="98">
        <v>23</v>
      </c>
      <c r="M42" s="71"/>
      <c r="N42" s="75"/>
      <c r="O42" s="75"/>
      <c r="P42" s="73"/>
      <c r="Q42" s="74"/>
      <c r="R42" s="74"/>
      <c r="S42" s="74"/>
      <c r="T42" s="73"/>
      <c r="U42" s="73"/>
      <c r="V42" s="73"/>
      <c r="W42" s="73"/>
      <c r="X42" s="73"/>
      <c r="Y42" s="74"/>
      <c r="Z42" s="73"/>
      <c r="AA42" s="74"/>
    </row>
    <row r="43" spans="1:17" ht="12.75" customHeight="1">
      <c r="A43" s="63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s="112" customFormat="1" ht="44.25" customHeight="1">
      <c r="A44" s="182" t="s">
        <v>60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</row>
    <row r="45" spans="1:17" ht="12.75" customHeight="1">
      <c r="A45" s="63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ht="12.75" customHeight="1">
      <c r="A46" s="63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12.75" customHeight="1">
      <c r="A47" s="63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12.75" customHeight="1">
      <c r="A48" s="63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.75" customHeight="1">
      <c r="A49" s="63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1:17" ht="12.75" customHeight="1">
      <c r="A50" s="63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ht="12.75" customHeight="1">
      <c r="A51" s="6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1:17" ht="12.75" customHeight="1">
      <c r="A52" s="63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1:17" ht="12.75" customHeight="1">
      <c r="A53" s="63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1:17" ht="12.75" customHeight="1">
      <c r="A54" s="63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1:17" ht="12.75" customHeight="1">
      <c r="A55" s="63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12.75" customHeight="1">
      <c r="A56" s="63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12.75" customHeight="1">
      <c r="A57" s="63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1:17" ht="12.75" customHeight="1">
      <c r="A58" s="63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ht="12" customHeight="1"/>
    <row r="61" spans="1:17" ht="27" customHeight="1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</row>
  </sheetData>
  <sheetProtection/>
  <mergeCells count="56">
    <mergeCell ref="K35:L35"/>
    <mergeCell ref="M5:M6"/>
    <mergeCell ref="A61:Q61"/>
    <mergeCell ref="A4:A6"/>
    <mergeCell ref="C5:C6"/>
    <mergeCell ref="D5:D6"/>
    <mergeCell ref="C15:C16"/>
    <mergeCell ref="G14:G15"/>
    <mergeCell ref="A44:Q44"/>
    <mergeCell ref="J14:J15"/>
    <mergeCell ref="P15:P16"/>
    <mergeCell ref="K14:K15"/>
    <mergeCell ref="L4:Q4"/>
    <mergeCell ref="A22:J22"/>
    <mergeCell ref="G4:G5"/>
    <mergeCell ref="Q15:Q16"/>
    <mergeCell ref="O15:O16"/>
    <mergeCell ref="L5:L6"/>
    <mergeCell ref="L14:Q14"/>
    <mergeCell ref="L15:L16"/>
    <mergeCell ref="M15:M16"/>
    <mergeCell ref="O13:Q13"/>
    <mergeCell ref="I4:I5"/>
    <mergeCell ref="E5:E6"/>
    <mergeCell ref="O3:Q3"/>
    <mergeCell ref="P5:P6"/>
    <mergeCell ref="O5:O6"/>
    <mergeCell ref="Q5:Q6"/>
    <mergeCell ref="N5:N6"/>
    <mergeCell ref="J4:J5"/>
    <mergeCell ref="B4:B5"/>
    <mergeCell ref="E15:E16"/>
    <mergeCell ref="F15:F16"/>
    <mergeCell ref="H4:H5"/>
    <mergeCell ref="H14:H15"/>
    <mergeCell ref="C4:F4"/>
    <mergeCell ref="N15:N16"/>
    <mergeCell ref="A26:B26"/>
    <mergeCell ref="A27:A30"/>
    <mergeCell ref="B27:M27"/>
    <mergeCell ref="B28:J28"/>
    <mergeCell ref="B29:B30"/>
    <mergeCell ref="C29:F29"/>
    <mergeCell ref="G29:J29"/>
    <mergeCell ref="D15:D16"/>
    <mergeCell ref="I14:I15"/>
    <mergeCell ref="A36:A39"/>
    <mergeCell ref="B36:L36"/>
    <mergeCell ref="B37:I37"/>
    <mergeCell ref="B38:B39"/>
    <mergeCell ref="C38:I38"/>
    <mergeCell ref="F5:F6"/>
    <mergeCell ref="A14:A16"/>
    <mergeCell ref="B14:B15"/>
    <mergeCell ref="C14:F14"/>
    <mergeCell ref="K4:K5"/>
  </mergeCells>
  <printOptions/>
  <pageMargins left="0.7086614173228347" right="0.5511811023622047" top="0.4330708661417323" bottom="0.4330708661417323" header="0.31496062992125984" footer="0.31496062992125984"/>
  <pageSetup horizontalDpi="600" verticalDpi="600" orientation="landscape" paperSize="9" scale="62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2011-02-10T01:13:55Z</cp:lastPrinted>
  <dcterms:created xsi:type="dcterms:W3CDTF">2008-02-29T04:36:00Z</dcterms:created>
  <dcterms:modified xsi:type="dcterms:W3CDTF">2011-02-15T09:10:53Z</dcterms:modified>
  <cp:category/>
  <cp:version/>
  <cp:contentType/>
  <cp:contentStatus/>
</cp:coreProperties>
</file>