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40p" sheetId="1" r:id="rId1"/>
    <sheet name="41p" sheetId="2" r:id="rId2"/>
    <sheet name="Sheet2" sheetId="3" r:id="rId3"/>
  </sheets>
  <definedNames>
    <definedName name="_xlnm.Print_Area" localSheetId="0">'40p'!$A$1:$AI$37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<sst xmlns="http://schemas.openxmlformats.org/spreadsheetml/2006/main" count="133" uniqueCount="46">
  <si>
    <t xml:space="preserve"> </t>
  </si>
  <si>
    <t>　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</si>
  <si>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</si>
  <si>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</si>
  <si>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</si>
  <si>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</si>
  <si>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</si>
  <si>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</si>
  <si>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</si>
  <si>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</si>
  <si>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異常認めず</t>
  </si>
  <si>
    <t>がんの疑いのある者</t>
  </si>
  <si>
    <t>未把握</t>
  </si>
  <si>
    <t>がん以外の疾患であった者</t>
  </si>
  <si>
    <t>精  　 密  　検   　査   　結  　 果</t>
  </si>
  <si>
    <t>管内総数</t>
  </si>
  <si>
    <t>受診者数</t>
  </si>
  <si>
    <t>＜胸部エックス線検査のみ＞</t>
  </si>
  <si>
    <t>＜胸部X線検査及び喀痰細胞診＞</t>
  </si>
  <si>
    <t>＜総数＞</t>
  </si>
  <si>
    <t>-</t>
  </si>
  <si>
    <t>精検     受診者数</t>
  </si>
  <si>
    <t>精検     受診者率</t>
  </si>
  <si>
    <t>精検       受診者率</t>
  </si>
  <si>
    <t>がんで  あった者</t>
  </si>
  <si>
    <t>精検     未受診者</t>
  </si>
  <si>
    <t>がんで   あった者</t>
  </si>
  <si>
    <t>精検      未受診者</t>
  </si>
  <si>
    <t>-</t>
  </si>
  <si>
    <t>-</t>
  </si>
  <si>
    <t>再掲初回</t>
  </si>
  <si>
    <t>〈男〉（Ｔ６－３－１）</t>
  </si>
  <si>
    <t>〈女〉（Ｔ６－３－２）</t>
  </si>
  <si>
    <t>計</t>
  </si>
  <si>
    <t xml:space="preserve">  -41-</t>
  </si>
  <si>
    <t>〈男〉（Ｔ６－３－５）</t>
  </si>
  <si>
    <t>〈女〉（Ｔ６－３－６）</t>
  </si>
  <si>
    <t>-</t>
  </si>
  <si>
    <t>（平成21年度）</t>
  </si>
  <si>
    <t>（平成21年度）</t>
  </si>
  <si>
    <t>(平成21年度)</t>
  </si>
  <si>
    <t xml:space="preserve">                  -41-</t>
  </si>
  <si>
    <t xml:space="preserve">                  -40-</t>
  </si>
  <si>
    <t>〈男〉</t>
  </si>
  <si>
    <t>〈女〉</t>
  </si>
  <si>
    <t>(３)肺がん検診実施状況（Ｔ６－３）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</si>
</sst>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_);[Red]\(0.0\)"/>
    <numFmt numFmtId="183" formatCode="#,##0.0"/>
    <numFmt numFmtId="184" formatCode="0.0_);\(0.0\)"/>
    <numFmt numFmtId="185" formatCode="#,##0_ "/>
    <numFmt numFmtId="186" formatCode="0_);[Red]\(0\)"/>
    <numFmt numFmtId="187" formatCode="0_ "/>
  </numFmts>
  <fonts count="40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 horizontal="right"/>
      <protection locked="0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/>
    </xf>
    <xf numFmtId="178" fontId="3" fillId="0" borderId="24" xfId="0" applyNumberFormat="1" applyFont="1" applyBorder="1" applyAlignment="1">
      <alignment/>
    </xf>
    <xf numFmtId="0" fontId="3" fillId="0" borderId="0" xfId="0" applyFont="1" applyBorder="1" applyAlignment="1" applyProtection="1">
      <alignment horizontal="right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3" fillId="0" borderId="24" xfId="48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 horizontal="right"/>
    </xf>
    <xf numFmtId="178" fontId="3" fillId="33" borderId="29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30" xfId="0" applyNumberFormat="1" applyFont="1" applyFill="1" applyBorder="1" applyAlignment="1">
      <alignment/>
    </xf>
    <xf numFmtId="178" fontId="3" fillId="33" borderId="3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 applyProtection="1">
      <alignment/>
      <protection locked="0"/>
    </xf>
    <xf numFmtId="178" fontId="3" fillId="33" borderId="3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178" fontId="3" fillId="33" borderId="34" xfId="0" applyNumberFormat="1" applyFont="1" applyFill="1" applyBorder="1" applyAlignment="1">
      <alignment/>
    </xf>
    <xf numFmtId="178" fontId="3" fillId="33" borderId="35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distributed"/>
    </xf>
    <xf numFmtId="3" fontId="3" fillId="33" borderId="19" xfId="0" applyNumberFormat="1" applyFont="1" applyFill="1" applyBorder="1" applyAlignment="1">
      <alignment/>
    </xf>
    <xf numFmtId="1" fontId="3" fillId="33" borderId="24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distributed"/>
    </xf>
    <xf numFmtId="180" fontId="3" fillId="33" borderId="28" xfId="0" applyNumberFormat="1" applyFont="1" applyFill="1" applyBorder="1" applyAlignment="1">
      <alignment/>
    </xf>
    <xf numFmtId="180" fontId="3" fillId="33" borderId="30" xfId="0" applyNumberFormat="1" applyFont="1" applyFill="1" applyBorder="1" applyAlignment="1">
      <alignment/>
    </xf>
    <xf numFmtId="178" fontId="3" fillId="33" borderId="36" xfId="0" applyNumberFormat="1" applyFont="1" applyFill="1" applyBorder="1" applyAlignment="1">
      <alignment horizontal="right"/>
    </xf>
    <xf numFmtId="0" fontId="3" fillId="33" borderId="37" xfId="0" applyFont="1" applyFill="1" applyBorder="1" applyAlignment="1">
      <alignment horizontal="distributed"/>
    </xf>
    <xf numFmtId="180" fontId="3" fillId="33" borderId="38" xfId="0" applyNumberFormat="1" applyFont="1" applyFill="1" applyBorder="1" applyAlignment="1" applyProtection="1">
      <alignment/>
      <protection locked="0"/>
    </xf>
    <xf numFmtId="180" fontId="3" fillId="33" borderId="37" xfId="0" applyNumberFormat="1" applyFont="1" applyFill="1" applyBorder="1" applyAlignment="1">
      <alignment/>
    </xf>
    <xf numFmtId="1" fontId="3" fillId="33" borderId="39" xfId="0" applyNumberFormat="1" applyFont="1" applyFill="1" applyBorder="1" applyAlignment="1">
      <alignment/>
    </xf>
    <xf numFmtId="178" fontId="3" fillId="33" borderId="40" xfId="0" applyNumberFormat="1" applyFont="1" applyFill="1" applyBorder="1" applyAlignment="1">
      <alignment/>
    </xf>
    <xf numFmtId="0" fontId="3" fillId="33" borderId="38" xfId="0" applyFont="1" applyFill="1" applyBorder="1" applyAlignment="1">
      <alignment/>
    </xf>
    <xf numFmtId="178" fontId="3" fillId="33" borderId="39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42" xfId="0" applyFont="1" applyFill="1" applyBorder="1" applyAlignment="1">
      <alignment horizontal="distributed"/>
    </xf>
    <xf numFmtId="180" fontId="3" fillId="33" borderId="43" xfId="0" applyNumberFormat="1" applyFont="1" applyFill="1" applyBorder="1" applyAlignment="1" applyProtection="1">
      <alignment/>
      <protection locked="0"/>
    </xf>
    <xf numFmtId="180" fontId="3" fillId="33" borderId="44" xfId="0" applyNumberFormat="1" applyFont="1" applyFill="1" applyBorder="1" applyAlignment="1" applyProtection="1">
      <alignment/>
      <protection locked="0"/>
    </xf>
    <xf numFmtId="1" fontId="3" fillId="33" borderId="45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distributed"/>
    </xf>
    <xf numFmtId="180" fontId="3" fillId="33" borderId="12" xfId="0" applyNumberFormat="1" applyFont="1" applyFill="1" applyBorder="1" applyAlignment="1" applyProtection="1">
      <alignment/>
      <protection locked="0"/>
    </xf>
    <xf numFmtId="178" fontId="3" fillId="33" borderId="12" xfId="0" applyNumberFormat="1" applyFont="1" applyFill="1" applyBorder="1" applyAlignment="1">
      <alignment/>
    </xf>
    <xf numFmtId="180" fontId="3" fillId="33" borderId="15" xfId="0" applyNumberFormat="1" applyFont="1" applyFill="1" applyBorder="1" applyAlignment="1">
      <alignment/>
    </xf>
    <xf numFmtId="180" fontId="3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right"/>
      <protection locked="0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46" xfId="0" applyFont="1" applyFill="1" applyBorder="1" applyAlignment="1">
      <alignment horizontal="center"/>
    </xf>
    <xf numFmtId="0" fontId="3" fillId="33" borderId="46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3" fontId="3" fillId="33" borderId="47" xfId="0" applyNumberFormat="1" applyFont="1" applyFill="1" applyBorder="1" applyAlignment="1">
      <alignment/>
    </xf>
    <xf numFmtId="183" fontId="3" fillId="33" borderId="47" xfId="0" applyNumberFormat="1" applyFont="1" applyFill="1" applyBorder="1" applyAlignment="1">
      <alignment/>
    </xf>
    <xf numFmtId="184" fontId="3" fillId="33" borderId="47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 horizontal="right"/>
    </xf>
    <xf numFmtId="3" fontId="3" fillId="33" borderId="48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183" fontId="3" fillId="33" borderId="49" xfId="0" applyNumberFormat="1" applyFont="1" applyFill="1" applyBorder="1" applyAlignment="1">
      <alignment/>
    </xf>
    <xf numFmtId="184" fontId="3" fillId="33" borderId="49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183" fontId="3" fillId="33" borderId="42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184" fontId="3" fillId="33" borderId="42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 horizontal="right"/>
    </xf>
    <xf numFmtId="3" fontId="3" fillId="33" borderId="30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183" fontId="3" fillId="33" borderId="0" xfId="0" applyNumberFormat="1" applyFont="1" applyFill="1" applyBorder="1" applyAlignment="1">
      <alignment/>
    </xf>
    <xf numFmtId="18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25" xfId="0" applyNumberFormat="1" applyFont="1" applyFill="1" applyBorder="1" applyAlignment="1" applyProtection="1">
      <alignment/>
      <protection locked="0"/>
    </xf>
    <xf numFmtId="0" fontId="3" fillId="33" borderId="33" xfId="0" applyFont="1" applyFill="1" applyBorder="1" applyAlignment="1">
      <alignment/>
    </xf>
    <xf numFmtId="183" fontId="3" fillId="33" borderId="33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184" fontId="3" fillId="33" borderId="33" xfId="0" applyNumberFormat="1" applyFont="1" applyFill="1" applyBorder="1" applyAlignment="1">
      <alignment/>
    </xf>
    <xf numFmtId="0" fontId="3" fillId="33" borderId="50" xfId="0" applyFont="1" applyFill="1" applyBorder="1" applyAlignment="1">
      <alignment/>
    </xf>
    <xf numFmtId="183" fontId="3" fillId="33" borderId="2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184" fontId="3" fillId="33" borderId="20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 horizontal="right"/>
    </xf>
    <xf numFmtId="3" fontId="3" fillId="33" borderId="51" xfId="0" applyNumberFormat="1" applyFont="1" applyFill="1" applyBorder="1" applyAlignment="1">
      <alignment/>
    </xf>
    <xf numFmtId="184" fontId="3" fillId="33" borderId="52" xfId="0" applyNumberFormat="1" applyFont="1" applyFill="1" applyBorder="1" applyAlignment="1">
      <alignment/>
    </xf>
    <xf numFmtId="180" fontId="3" fillId="33" borderId="53" xfId="0" applyNumberFormat="1" applyFont="1" applyFill="1" applyBorder="1" applyAlignment="1">
      <alignment/>
    </xf>
    <xf numFmtId="180" fontId="3" fillId="33" borderId="30" xfId="0" applyNumberFormat="1" applyFont="1" applyFill="1" applyBorder="1" applyAlignment="1">
      <alignment horizontal="right"/>
    </xf>
    <xf numFmtId="180" fontId="3" fillId="33" borderId="50" xfId="0" applyNumberFormat="1" applyFont="1" applyFill="1" applyBorder="1" applyAlignment="1">
      <alignment/>
    </xf>
    <xf numFmtId="180" fontId="3" fillId="33" borderId="54" xfId="0" applyNumberFormat="1" applyFont="1" applyFill="1" applyBorder="1" applyAlignment="1" applyProtection="1">
      <alignment/>
      <protection locked="0"/>
    </xf>
    <xf numFmtId="180" fontId="3" fillId="33" borderId="55" xfId="0" applyNumberFormat="1" applyFont="1" applyFill="1" applyBorder="1" applyAlignment="1" applyProtection="1">
      <alignment/>
      <protection locked="0"/>
    </xf>
    <xf numFmtId="183" fontId="3" fillId="33" borderId="37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184" fontId="3" fillId="33" borderId="56" xfId="0" applyNumberFormat="1" applyFont="1" applyFill="1" applyBorder="1" applyAlignment="1">
      <alignment/>
    </xf>
    <xf numFmtId="180" fontId="3" fillId="33" borderId="57" xfId="0" applyNumberFormat="1" applyFont="1" applyFill="1" applyBorder="1" applyAlignment="1" applyProtection="1">
      <alignment horizontal="right"/>
      <protection locked="0"/>
    </xf>
    <xf numFmtId="180" fontId="3" fillId="33" borderId="58" xfId="0" applyNumberFormat="1" applyFont="1" applyFill="1" applyBorder="1" applyAlignment="1" applyProtection="1">
      <alignment horizontal="right"/>
      <protection locked="0"/>
    </xf>
    <xf numFmtId="180" fontId="3" fillId="33" borderId="59" xfId="0" applyNumberFormat="1" applyFont="1" applyFill="1" applyBorder="1" applyAlignment="1" applyProtection="1">
      <alignment horizontal="right"/>
      <protection locked="0"/>
    </xf>
    <xf numFmtId="0" fontId="3" fillId="33" borderId="38" xfId="0" applyFont="1" applyFill="1" applyBorder="1" applyAlignment="1">
      <alignment/>
    </xf>
    <xf numFmtId="183" fontId="3" fillId="33" borderId="38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184" fontId="3" fillId="33" borderId="38" xfId="0" applyNumberFormat="1" applyFont="1" applyFill="1" applyBorder="1" applyAlignment="1">
      <alignment/>
    </xf>
    <xf numFmtId="0" fontId="3" fillId="33" borderId="60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19" xfId="0" applyFont="1" applyFill="1" applyBorder="1" applyAlignment="1">
      <alignment horizontal="distributed"/>
    </xf>
    <xf numFmtId="180" fontId="3" fillId="33" borderId="62" xfId="0" applyNumberFormat="1" applyFont="1" applyFill="1" applyBorder="1" applyAlignment="1">
      <alignment/>
    </xf>
    <xf numFmtId="180" fontId="3" fillId="33" borderId="17" xfId="0" applyNumberFormat="1" applyFont="1" applyFill="1" applyBorder="1" applyAlignment="1" applyProtection="1">
      <alignment/>
      <protection locked="0"/>
    </xf>
    <xf numFmtId="180" fontId="3" fillId="33" borderId="17" xfId="0" applyNumberFormat="1" applyFont="1" applyFill="1" applyBorder="1" applyAlignment="1" applyProtection="1">
      <alignment horizontal="right"/>
      <protection locked="0"/>
    </xf>
    <xf numFmtId="180" fontId="3" fillId="33" borderId="44" xfId="0" applyNumberFormat="1" applyFont="1" applyFill="1" applyBorder="1" applyAlignment="1" applyProtection="1">
      <alignment horizontal="right"/>
      <protection locked="0"/>
    </xf>
    <xf numFmtId="180" fontId="3" fillId="33" borderId="63" xfId="0" applyNumberFormat="1" applyFont="1" applyFill="1" applyBorder="1" applyAlignment="1" applyProtection="1">
      <alignment horizontal="right"/>
      <protection locked="0"/>
    </xf>
    <xf numFmtId="180" fontId="3" fillId="33" borderId="64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 applyProtection="1">
      <alignment/>
      <protection locked="0"/>
    </xf>
    <xf numFmtId="178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applyProtection="1">
      <alignment horizontal="right"/>
      <protection locked="0"/>
    </xf>
    <xf numFmtId="3" fontId="3" fillId="33" borderId="65" xfId="0" applyNumberFormat="1" applyFont="1" applyFill="1" applyBorder="1" applyAlignment="1">
      <alignment/>
    </xf>
    <xf numFmtId="178" fontId="3" fillId="33" borderId="66" xfId="0" applyNumberFormat="1" applyFont="1" applyFill="1" applyBorder="1" applyAlignment="1">
      <alignment horizontal="right"/>
    </xf>
    <xf numFmtId="3" fontId="3" fillId="33" borderId="67" xfId="0" applyNumberFormat="1" applyFont="1" applyFill="1" applyBorder="1" applyAlignment="1">
      <alignment horizontal="right"/>
    </xf>
    <xf numFmtId="178" fontId="3" fillId="33" borderId="47" xfId="0" applyNumberFormat="1" applyFont="1" applyFill="1" applyBorder="1" applyAlignment="1">
      <alignment/>
    </xf>
    <xf numFmtId="180" fontId="3" fillId="33" borderId="47" xfId="0" applyNumberFormat="1" applyFont="1" applyFill="1" applyBorder="1" applyAlignment="1">
      <alignment/>
    </xf>
    <xf numFmtId="180" fontId="3" fillId="33" borderId="48" xfId="0" applyNumberFormat="1" applyFont="1" applyFill="1" applyBorder="1" applyAlignment="1">
      <alignment/>
    </xf>
    <xf numFmtId="3" fontId="3" fillId="33" borderId="68" xfId="0" applyNumberFormat="1" applyFont="1" applyFill="1" applyBorder="1" applyAlignment="1">
      <alignment horizontal="right"/>
    </xf>
    <xf numFmtId="178" fontId="3" fillId="33" borderId="62" xfId="0" applyNumberFormat="1" applyFont="1" applyFill="1" applyBorder="1" applyAlignment="1">
      <alignment horizontal="right"/>
    </xf>
    <xf numFmtId="3" fontId="3" fillId="33" borderId="42" xfId="0" applyNumberFormat="1" applyFont="1" applyFill="1" applyBorder="1" applyAlignment="1" applyProtection="1">
      <alignment/>
      <protection locked="0"/>
    </xf>
    <xf numFmtId="178" fontId="3" fillId="33" borderId="19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178" fontId="3" fillId="33" borderId="69" xfId="0" applyNumberFormat="1" applyFont="1" applyFill="1" applyBorder="1" applyAlignment="1" applyProtection="1">
      <alignment/>
      <protection locked="0"/>
    </xf>
    <xf numFmtId="180" fontId="3" fillId="33" borderId="69" xfId="0" applyNumberFormat="1" applyFont="1" applyFill="1" applyBorder="1" applyAlignment="1" applyProtection="1">
      <alignment/>
      <protection locked="0"/>
    </xf>
    <xf numFmtId="180" fontId="3" fillId="33" borderId="69" xfId="0" applyNumberFormat="1" applyFont="1" applyFill="1" applyBorder="1" applyAlignment="1" applyProtection="1">
      <alignment/>
      <protection/>
    </xf>
    <xf numFmtId="180" fontId="3" fillId="33" borderId="45" xfId="0" applyNumberFormat="1" applyFont="1" applyFill="1" applyBorder="1" applyAlignment="1" applyProtection="1">
      <alignment/>
      <protection locked="0"/>
    </xf>
    <xf numFmtId="3" fontId="3" fillId="33" borderId="12" xfId="0" applyNumberFormat="1" applyFont="1" applyFill="1" applyBorder="1" applyAlignment="1">
      <alignment/>
    </xf>
    <xf numFmtId="181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33" xfId="0" applyFont="1" applyFill="1" applyBorder="1" applyAlignment="1">
      <alignment horizontal="left"/>
    </xf>
    <xf numFmtId="178" fontId="3" fillId="33" borderId="33" xfId="0" applyNumberFormat="1" applyFont="1" applyFill="1" applyBorder="1" applyAlignment="1">
      <alignment/>
    </xf>
    <xf numFmtId="181" fontId="3" fillId="33" borderId="33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180" fontId="3" fillId="33" borderId="19" xfId="0" applyNumberFormat="1" applyFont="1" applyFill="1" applyBorder="1" applyAlignment="1">
      <alignment/>
    </xf>
    <xf numFmtId="178" fontId="3" fillId="33" borderId="19" xfId="0" applyNumberFormat="1" applyFont="1" applyFill="1" applyBorder="1" applyAlignment="1">
      <alignment/>
    </xf>
    <xf numFmtId="180" fontId="3" fillId="33" borderId="20" xfId="0" applyNumberFormat="1" applyFont="1" applyFill="1" applyBorder="1" applyAlignment="1">
      <alignment/>
    </xf>
    <xf numFmtId="180" fontId="3" fillId="33" borderId="24" xfId="0" applyNumberFormat="1" applyFont="1" applyFill="1" applyBorder="1" applyAlignment="1">
      <alignment/>
    </xf>
    <xf numFmtId="180" fontId="3" fillId="33" borderId="57" xfId="0" applyNumberFormat="1" applyFont="1" applyFill="1" applyBorder="1" applyAlignment="1" applyProtection="1">
      <alignment/>
      <protection locked="0"/>
    </xf>
    <xf numFmtId="178" fontId="3" fillId="33" borderId="55" xfId="0" applyNumberFormat="1" applyFont="1" applyFill="1" applyBorder="1" applyAlignment="1" applyProtection="1">
      <alignment/>
      <protection locked="0"/>
    </xf>
    <xf numFmtId="3" fontId="3" fillId="33" borderId="38" xfId="0" applyNumberFormat="1" applyFont="1" applyFill="1" applyBorder="1" applyAlignment="1" applyProtection="1">
      <alignment/>
      <protection locked="0"/>
    </xf>
    <xf numFmtId="178" fontId="3" fillId="33" borderId="38" xfId="0" applyNumberFormat="1" applyFont="1" applyFill="1" applyBorder="1" applyAlignment="1">
      <alignment/>
    </xf>
    <xf numFmtId="181" fontId="3" fillId="33" borderId="38" xfId="0" applyNumberFormat="1" applyFont="1" applyFill="1" applyBorder="1" applyAlignment="1">
      <alignment/>
    </xf>
    <xf numFmtId="3" fontId="3" fillId="33" borderId="38" xfId="0" applyNumberFormat="1" applyFont="1" applyFill="1" applyBorder="1" applyAlignment="1" applyProtection="1">
      <alignment horizontal="right"/>
      <protection locked="0"/>
    </xf>
    <xf numFmtId="3" fontId="3" fillId="33" borderId="60" xfId="0" applyNumberFormat="1" applyFont="1" applyFill="1" applyBorder="1" applyAlignment="1" applyProtection="1">
      <alignment horizontal="right"/>
      <protection locked="0"/>
    </xf>
    <xf numFmtId="178" fontId="3" fillId="33" borderId="20" xfId="0" applyNumberFormat="1" applyFont="1" applyFill="1" applyBorder="1" applyAlignment="1">
      <alignment/>
    </xf>
    <xf numFmtId="38" fontId="3" fillId="33" borderId="19" xfId="48" applyFont="1" applyFill="1" applyBorder="1" applyAlignment="1">
      <alignment/>
    </xf>
    <xf numFmtId="0" fontId="3" fillId="33" borderId="70" xfId="0" applyFont="1" applyFill="1" applyBorder="1" applyAlignment="1">
      <alignment/>
    </xf>
    <xf numFmtId="178" fontId="3" fillId="33" borderId="44" xfId="0" applyNumberFormat="1" applyFont="1" applyFill="1" applyBorder="1" applyAlignment="1" applyProtection="1">
      <alignment/>
      <protection locked="0"/>
    </xf>
    <xf numFmtId="38" fontId="3" fillId="33" borderId="69" xfId="48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distributed"/>
    </xf>
    <xf numFmtId="0" fontId="3" fillId="33" borderId="68" xfId="0" applyFont="1" applyFill="1" applyBorder="1" applyAlignment="1">
      <alignment horizontal="distributed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distributed"/>
    </xf>
    <xf numFmtId="0" fontId="0" fillId="33" borderId="76" xfId="0" applyFill="1" applyBorder="1" applyAlignment="1">
      <alignment/>
    </xf>
    <xf numFmtId="0" fontId="0" fillId="33" borderId="68" xfId="0" applyFill="1" applyBorder="1" applyAlignment="1">
      <alignment/>
    </xf>
    <xf numFmtId="0" fontId="3" fillId="33" borderId="77" xfId="0" applyFont="1" applyFill="1" applyBorder="1" applyAlignment="1">
      <alignment horizontal="distributed"/>
    </xf>
    <xf numFmtId="0" fontId="0" fillId="33" borderId="78" xfId="0" applyFill="1" applyBorder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distributed"/>
    </xf>
    <xf numFmtId="0" fontId="3" fillId="33" borderId="32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distributed"/>
    </xf>
    <xf numFmtId="0" fontId="3" fillId="0" borderId="76" xfId="0" applyFont="1" applyBorder="1" applyAlignment="1">
      <alignment horizontal="distributed"/>
    </xf>
    <xf numFmtId="0" fontId="3" fillId="33" borderId="78" xfId="0" applyFont="1" applyFill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0" fontId="3" fillId="33" borderId="13" xfId="0" applyFont="1" applyFill="1" applyBorder="1" applyAlignment="1">
      <alignment horizontal="center" wrapText="1" shrinkToFit="1"/>
    </xf>
    <xf numFmtId="0" fontId="3" fillId="33" borderId="71" xfId="0" applyFont="1" applyFill="1" applyBorder="1" applyAlignment="1">
      <alignment horizontal="center" wrapText="1" shrinkToFit="1"/>
    </xf>
    <xf numFmtId="0" fontId="3" fillId="33" borderId="38" xfId="0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" fillId="33" borderId="8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/>
    </xf>
    <xf numFmtId="0" fontId="3" fillId="33" borderId="65" xfId="0" applyFont="1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33" borderId="84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tabSelected="1" view="pageBreakPreview" zoomScale="75" zoomScaleNormal="85" zoomScaleSheetLayoutView="75" zoomScalePageLayoutView="0" workbookViewId="0" topLeftCell="A1">
      <selection activeCell="K9" sqref="K9"/>
    </sheetView>
  </sheetViews>
  <sheetFormatPr defaultColWidth="10.66015625" defaultRowHeight="12.75" customHeight="1"/>
  <cols>
    <col min="1" max="2" width="2.16015625" style="0" customWidth="1"/>
    <col min="3" max="3" width="2.33203125" style="0" customWidth="1"/>
    <col min="4" max="4" width="17.83203125" style="0" customWidth="1"/>
    <col min="5" max="15" width="16" style="0" customWidth="1"/>
    <col min="16" max="17" width="14.66015625" style="0" customWidth="1"/>
    <col min="18" max="18" width="1.83203125" style="0" customWidth="1"/>
    <col min="19" max="26" width="5.66015625" style="0" customWidth="1"/>
    <col min="27" max="28" width="4.66015625" style="0" customWidth="1"/>
    <col min="29" max="34" width="5.66015625" style="0" customWidth="1"/>
    <col min="35" max="35" width="7.66015625" style="0" customWidth="1"/>
    <col min="36" max="37" width="6.66015625" style="0" customWidth="1"/>
    <col min="38" max="38" width="10.66015625" style="0" customWidth="1"/>
    <col min="39" max="39" width="5.66015625" style="0" customWidth="1"/>
    <col min="40" max="40" width="4.66015625" style="0" customWidth="1"/>
    <col min="41" max="41" width="5.66015625" style="0" customWidth="1"/>
    <col min="42" max="42" width="4.66015625" style="0" customWidth="1"/>
    <col min="43" max="43" width="5.66015625" style="0" customWidth="1"/>
    <col min="44" max="45" width="4.66015625" style="0" customWidth="1"/>
    <col min="46" max="46" width="5.66015625" style="0" customWidth="1"/>
    <col min="47" max="47" width="4.66015625" style="0" customWidth="1"/>
    <col min="48" max="50" width="5.66015625" style="0" customWidth="1"/>
    <col min="51" max="52" width="1.66796875" style="0" customWidth="1"/>
    <col min="53" max="53" width="10.66015625" style="0" customWidth="1"/>
    <col min="54" max="54" width="8.66015625" style="0" customWidth="1"/>
    <col min="55" max="55" width="10.66015625" style="0" customWidth="1"/>
    <col min="56" max="56" width="9.66015625" style="0" customWidth="1"/>
    <col min="57" max="57" width="6.66015625" style="0" customWidth="1"/>
    <col min="58" max="59" width="5.66015625" style="0" customWidth="1"/>
    <col min="60" max="62" width="6.66015625" style="0" customWidth="1"/>
    <col min="63" max="63" width="5.66015625" style="0" customWidth="1"/>
    <col min="64" max="65" width="6.66015625" style="0" customWidth="1"/>
    <col min="66" max="66" width="5.66015625" style="0" customWidth="1"/>
    <col min="67" max="84" width="4.66015625" style="0" customWidth="1"/>
    <col min="85" max="85" width="5.66015625" style="0" customWidth="1"/>
    <col min="86" max="87" width="6.66015625" style="0" customWidth="1"/>
  </cols>
  <sheetData>
    <row r="1" spans="2:6" ht="16.5" customHeight="1">
      <c r="B1" s="5" t="s">
        <v>45</v>
      </c>
      <c r="C1" s="6"/>
      <c r="D1" s="6"/>
      <c r="E1" s="6"/>
      <c r="F1" s="6"/>
    </row>
    <row r="2" spans="2:8" ht="16.5" customHeight="1" thickBot="1">
      <c r="B2" s="5"/>
      <c r="C2" s="6"/>
      <c r="D2" s="7" t="s">
        <v>19</v>
      </c>
      <c r="E2" s="6"/>
      <c r="F2" s="6"/>
      <c r="G2" s="236" t="s">
        <v>40</v>
      </c>
      <c r="H2" s="236"/>
    </row>
    <row r="3" spans="1:8" s="7" customFormat="1" ht="16.5" customHeight="1">
      <c r="A3" s="10"/>
      <c r="B3" s="11"/>
      <c r="C3" s="12"/>
      <c r="D3" s="220"/>
      <c r="E3" s="13"/>
      <c r="F3" s="213" t="s">
        <v>16</v>
      </c>
      <c r="G3" s="214"/>
      <c r="H3" s="33"/>
    </row>
    <row r="4" spans="1:8" s="17" customFormat="1" ht="16.5" customHeight="1">
      <c r="A4" s="14"/>
      <c r="B4" s="38"/>
      <c r="C4" s="15"/>
      <c r="D4" s="221"/>
      <c r="E4" s="16" t="s">
        <v>6</v>
      </c>
      <c r="F4" s="215"/>
      <c r="G4" s="216"/>
      <c r="H4" s="36" t="s">
        <v>7</v>
      </c>
    </row>
    <row r="5" spans="1:8" s="7" customFormat="1" ht="16.5" customHeight="1">
      <c r="A5" s="10"/>
      <c r="B5" s="24"/>
      <c r="C5" s="8"/>
      <c r="D5" s="221"/>
      <c r="E5" s="16"/>
      <c r="F5" s="34" t="s">
        <v>33</v>
      </c>
      <c r="G5" s="35" t="s">
        <v>30</v>
      </c>
      <c r="H5" s="28" t="s">
        <v>2</v>
      </c>
    </row>
    <row r="6" spans="1:8" s="7" customFormat="1" ht="16.5" customHeight="1" thickBot="1">
      <c r="A6" s="10"/>
      <c r="B6" s="24"/>
      <c r="C6" s="18"/>
      <c r="D6" s="19"/>
      <c r="E6" s="20" t="s">
        <v>1</v>
      </c>
      <c r="F6" s="20" t="s">
        <v>1</v>
      </c>
      <c r="G6" s="29"/>
      <c r="H6" s="29"/>
    </row>
    <row r="7" spans="1:8" s="7" customFormat="1" ht="16.5" customHeight="1" thickBot="1">
      <c r="A7" s="10"/>
      <c r="B7" s="21"/>
      <c r="C7" s="222" t="s">
        <v>15</v>
      </c>
      <c r="D7" s="223"/>
      <c r="E7" s="22">
        <f>+E8+E9</f>
        <v>36267</v>
      </c>
      <c r="F7" s="23">
        <f>+F8+F9</f>
        <v>10470</v>
      </c>
      <c r="G7" s="37">
        <f>SUM(G8:G9)</f>
        <v>280</v>
      </c>
      <c r="H7" s="30">
        <f>F7/E7*100</f>
        <v>28.8692199520225</v>
      </c>
    </row>
    <row r="8" spans="1:15" s="7" customFormat="1" ht="16.5" customHeight="1">
      <c r="A8" s="10"/>
      <c r="B8" s="39"/>
      <c r="C8" s="198" t="s">
        <v>4</v>
      </c>
      <c r="D8" s="199"/>
      <c r="E8" s="40">
        <f>E13+E17</f>
        <v>24660</v>
      </c>
      <c r="F8" s="40">
        <f>SUM(F13,F17)</f>
        <v>9629</v>
      </c>
      <c r="G8" s="41" t="s">
        <v>20</v>
      </c>
      <c r="H8" s="42">
        <f>F8/E8*100</f>
        <v>39.047039740470396</v>
      </c>
      <c r="I8" s="43"/>
      <c r="J8" s="43"/>
      <c r="K8" s="43"/>
      <c r="L8" s="43"/>
      <c r="M8" s="43"/>
      <c r="N8" s="43"/>
      <c r="O8" s="43"/>
    </row>
    <row r="9" spans="1:15" s="7" customFormat="1" ht="16.5" customHeight="1" thickBot="1">
      <c r="A9" s="10"/>
      <c r="B9" s="39"/>
      <c r="C9" s="205" t="s">
        <v>3</v>
      </c>
      <c r="D9" s="224"/>
      <c r="E9" s="44">
        <f>E14+E18</f>
        <v>11607</v>
      </c>
      <c r="F9" s="40">
        <f>SUM(F14,F18)</f>
        <v>841</v>
      </c>
      <c r="G9" s="40">
        <f>SUM(G14,G18)</f>
        <v>280</v>
      </c>
      <c r="H9" s="45">
        <f>F9/E9*100</f>
        <v>7.245627638494012</v>
      </c>
      <c r="I9" s="43"/>
      <c r="J9" s="43"/>
      <c r="K9" s="43"/>
      <c r="L9" s="43"/>
      <c r="M9" s="43"/>
      <c r="N9" s="43"/>
      <c r="O9" s="43"/>
    </row>
    <row r="10" spans="1:15" s="7" customFormat="1" ht="16.5" customHeight="1">
      <c r="A10" s="10"/>
      <c r="B10" s="39"/>
      <c r="C10" s="46" t="s">
        <v>5</v>
      </c>
      <c r="D10" s="47"/>
      <c r="E10" s="48"/>
      <c r="F10" s="48"/>
      <c r="G10" s="49"/>
      <c r="H10" s="49"/>
      <c r="I10" s="43"/>
      <c r="J10" s="43"/>
      <c r="K10" s="43"/>
      <c r="L10" s="43"/>
      <c r="M10" s="43"/>
      <c r="N10" s="43"/>
      <c r="O10" s="43"/>
    </row>
    <row r="11" spans="1:15" s="7" customFormat="1" ht="16.5" customHeight="1">
      <c r="A11" s="10"/>
      <c r="B11" s="39"/>
      <c r="C11" s="50"/>
      <c r="D11" s="197" t="s">
        <v>31</v>
      </c>
      <c r="E11" s="197"/>
      <c r="F11" s="51"/>
      <c r="G11" s="52"/>
      <c r="H11" s="53"/>
      <c r="I11" s="43"/>
      <c r="J11" s="43"/>
      <c r="K11" s="43"/>
      <c r="L11" s="43"/>
      <c r="M11" s="43"/>
      <c r="N11" s="43"/>
      <c r="O11" s="43"/>
    </row>
    <row r="12" spans="1:15" s="7" customFormat="1" ht="16.5" customHeight="1" thickBot="1">
      <c r="A12" s="10"/>
      <c r="B12" s="39"/>
      <c r="C12" s="50"/>
      <c r="D12" s="54" t="s">
        <v>15</v>
      </c>
      <c r="E12" s="55">
        <f>SUM(E13+E14)</f>
        <v>13199</v>
      </c>
      <c r="F12" s="55">
        <f>SUM(F13+F14)</f>
        <v>3695</v>
      </c>
      <c r="G12" s="56">
        <f>SUM(G13:G14)</f>
        <v>81</v>
      </c>
      <c r="H12" s="45">
        <f>F12/E12*100</f>
        <v>27.99454504129101</v>
      </c>
      <c r="I12" s="43"/>
      <c r="J12" s="43"/>
      <c r="K12" s="43"/>
      <c r="L12" s="43"/>
      <c r="M12" s="43"/>
      <c r="N12" s="43"/>
      <c r="O12" s="43"/>
    </row>
    <row r="13" spans="1:15" s="7" customFormat="1" ht="16.5" customHeight="1">
      <c r="A13" s="10"/>
      <c r="B13" s="39"/>
      <c r="C13" s="50"/>
      <c r="D13" s="57" t="s">
        <v>4</v>
      </c>
      <c r="E13" s="58">
        <v>8918</v>
      </c>
      <c r="F13" s="59">
        <v>3334</v>
      </c>
      <c r="G13" s="60" t="s">
        <v>20</v>
      </c>
      <c r="H13" s="42">
        <f>F13/E13*100</f>
        <v>37.385063915676156</v>
      </c>
      <c r="I13" s="43"/>
      <c r="J13" s="43"/>
      <c r="K13" s="43"/>
      <c r="L13" s="43"/>
      <c r="M13" s="43"/>
      <c r="N13" s="43"/>
      <c r="O13" s="43"/>
    </row>
    <row r="14" spans="1:15" s="7" customFormat="1" ht="16.5" customHeight="1">
      <c r="A14" s="10"/>
      <c r="B14" s="39"/>
      <c r="C14" s="50"/>
      <c r="D14" s="61" t="s">
        <v>3</v>
      </c>
      <c r="E14" s="62">
        <v>4281</v>
      </c>
      <c r="F14" s="63">
        <v>361</v>
      </c>
      <c r="G14" s="64">
        <v>81</v>
      </c>
      <c r="H14" s="65">
        <f>F14/E14*100</f>
        <v>8.432609203457137</v>
      </c>
      <c r="I14" s="43"/>
      <c r="J14" s="43"/>
      <c r="K14" s="43"/>
      <c r="L14" s="43"/>
      <c r="M14" s="43"/>
      <c r="N14" s="217"/>
      <c r="O14" s="43"/>
    </row>
    <row r="15" spans="1:15" s="7" customFormat="1" ht="16.5" customHeight="1">
      <c r="A15" s="10"/>
      <c r="B15" s="39"/>
      <c r="C15" s="50"/>
      <c r="D15" s="228" t="s">
        <v>32</v>
      </c>
      <c r="E15" s="228"/>
      <c r="F15" s="66"/>
      <c r="G15" s="67"/>
      <c r="H15" s="65"/>
      <c r="I15" s="43"/>
      <c r="J15" s="43"/>
      <c r="K15" s="43"/>
      <c r="L15" s="43"/>
      <c r="M15" s="43"/>
      <c r="N15" s="217"/>
      <c r="O15" s="43"/>
    </row>
    <row r="16" spans="1:15" s="7" customFormat="1" ht="16.5" customHeight="1" thickBot="1">
      <c r="A16" s="10"/>
      <c r="B16" s="39"/>
      <c r="C16" s="50"/>
      <c r="D16" s="54" t="s">
        <v>15</v>
      </c>
      <c r="E16" s="55">
        <f>SUM(E17+E18)</f>
        <v>23068</v>
      </c>
      <c r="F16" s="55">
        <f>SUM(F17+F18)</f>
        <v>6775</v>
      </c>
      <c r="G16" s="56">
        <f>SUM(G17:G18)</f>
        <v>199</v>
      </c>
      <c r="H16" s="45">
        <f>F16/E16*100</f>
        <v>29.369689613317153</v>
      </c>
      <c r="I16" s="43"/>
      <c r="J16" s="43"/>
      <c r="K16" s="43"/>
      <c r="L16" s="43"/>
      <c r="M16" s="43"/>
      <c r="N16" s="68"/>
      <c r="O16" s="43"/>
    </row>
    <row r="17" spans="1:15" s="7" customFormat="1" ht="16.5" customHeight="1">
      <c r="A17" s="10"/>
      <c r="B17" s="39"/>
      <c r="C17" s="50"/>
      <c r="D17" s="57" t="s">
        <v>4</v>
      </c>
      <c r="E17" s="58">
        <v>15742</v>
      </c>
      <c r="F17" s="59">
        <v>6295</v>
      </c>
      <c r="G17" s="60" t="s">
        <v>37</v>
      </c>
      <c r="H17" s="42">
        <f>F17/E17*100</f>
        <v>39.988565620632706</v>
      </c>
      <c r="I17" s="43"/>
      <c r="J17" s="43"/>
      <c r="K17" s="43"/>
      <c r="L17" s="43"/>
      <c r="M17" s="43"/>
      <c r="N17" s="68"/>
      <c r="O17" s="43"/>
    </row>
    <row r="18" spans="1:15" s="7" customFormat="1" ht="16.5" customHeight="1" thickBot="1">
      <c r="A18" s="10"/>
      <c r="B18" s="69"/>
      <c r="C18" s="70"/>
      <c r="D18" s="71" t="s">
        <v>3</v>
      </c>
      <c r="E18" s="72">
        <v>7326</v>
      </c>
      <c r="F18" s="73">
        <v>480</v>
      </c>
      <c r="G18" s="74">
        <v>199</v>
      </c>
      <c r="H18" s="45">
        <f>F18/E18*100</f>
        <v>6.552006552006552</v>
      </c>
      <c r="I18" s="43"/>
      <c r="J18" s="43"/>
      <c r="K18" s="43"/>
      <c r="L18" s="43"/>
      <c r="M18" s="43"/>
      <c r="N18" s="68"/>
      <c r="O18" s="43"/>
    </row>
    <row r="19" spans="1:15" s="7" customFormat="1" ht="16.5" customHeight="1">
      <c r="A19" s="8"/>
      <c r="B19" s="50"/>
      <c r="C19" s="50"/>
      <c r="D19" s="75"/>
      <c r="E19" s="76"/>
      <c r="F19" s="76"/>
      <c r="G19" s="77"/>
      <c r="H19" s="50"/>
      <c r="I19" s="43"/>
      <c r="J19" s="43"/>
      <c r="K19" s="43"/>
      <c r="L19" s="43"/>
      <c r="M19" s="43"/>
      <c r="N19" s="43"/>
      <c r="O19" s="43"/>
    </row>
    <row r="20" spans="2:35" s="7" customFormat="1" ht="16.5" customHeight="1" thickBot="1">
      <c r="B20" s="43"/>
      <c r="C20" s="43"/>
      <c r="D20" s="78" t="s">
        <v>17</v>
      </c>
      <c r="E20" s="78"/>
      <c r="F20" s="50"/>
      <c r="G20" s="79"/>
      <c r="H20" s="50"/>
      <c r="I20" s="50"/>
      <c r="J20" s="50"/>
      <c r="K20" s="50"/>
      <c r="L20" s="50"/>
      <c r="M20" s="50"/>
      <c r="N20" s="50"/>
      <c r="O20" s="80" t="s">
        <v>38</v>
      </c>
      <c r="P20" s="31"/>
      <c r="Q20" s="31"/>
      <c r="AI20" s="9" t="s">
        <v>0</v>
      </c>
    </row>
    <row r="21" spans="1:16" s="7" customFormat="1" ht="16.5" customHeight="1">
      <c r="A21" s="10"/>
      <c r="B21" s="81"/>
      <c r="C21" s="82"/>
      <c r="D21" s="200"/>
      <c r="E21" s="83"/>
      <c r="F21" s="84"/>
      <c r="G21" s="84"/>
      <c r="H21" s="226" t="s">
        <v>21</v>
      </c>
      <c r="I21" s="226" t="s">
        <v>22</v>
      </c>
      <c r="J21" s="218" t="s">
        <v>14</v>
      </c>
      <c r="K21" s="219"/>
      <c r="L21" s="219"/>
      <c r="M21" s="219"/>
      <c r="N21" s="233" t="s">
        <v>12</v>
      </c>
      <c r="O21" s="210" t="s">
        <v>25</v>
      </c>
      <c r="P21" s="8"/>
    </row>
    <row r="22" spans="1:16" s="17" customFormat="1" ht="24.75" customHeight="1">
      <c r="A22" s="14"/>
      <c r="B22" s="85"/>
      <c r="C22" s="86"/>
      <c r="D22" s="201"/>
      <c r="E22" s="87" t="s">
        <v>16</v>
      </c>
      <c r="F22" s="87" t="s">
        <v>8</v>
      </c>
      <c r="G22" s="87" t="s">
        <v>9</v>
      </c>
      <c r="H22" s="227"/>
      <c r="I22" s="227"/>
      <c r="J22" s="193" t="s">
        <v>10</v>
      </c>
      <c r="K22" s="191" t="s">
        <v>24</v>
      </c>
      <c r="L22" s="191" t="s">
        <v>11</v>
      </c>
      <c r="M22" s="230" t="s">
        <v>13</v>
      </c>
      <c r="N22" s="234"/>
      <c r="O22" s="211"/>
      <c r="P22" s="15"/>
    </row>
    <row r="23" spans="1:16" s="7" customFormat="1" ht="24.75" customHeight="1" thickBot="1">
      <c r="A23" s="10"/>
      <c r="B23" s="88"/>
      <c r="C23" s="50"/>
      <c r="D23" s="201"/>
      <c r="E23" s="89"/>
      <c r="F23" s="90"/>
      <c r="G23" s="91" t="s">
        <v>2</v>
      </c>
      <c r="H23" s="89"/>
      <c r="I23" s="91" t="s">
        <v>2</v>
      </c>
      <c r="J23" s="194"/>
      <c r="K23" s="192"/>
      <c r="L23" s="192"/>
      <c r="M23" s="231"/>
      <c r="N23" s="235"/>
      <c r="O23" s="212"/>
      <c r="P23" s="8"/>
    </row>
    <row r="24" spans="1:16" s="7" customFormat="1" ht="16.5" customHeight="1" thickBot="1">
      <c r="A24" s="10"/>
      <c r="B24" s="39"/>
      <c r="C24" s="202" t="s">
        <v>15</v>
      </c>
      <c r="D24" s="209"/>
      <c r="E24" s="92">
        <f>SUM(E25+E26)</f>
        <v>10042</v>
      </c>
      <c r="F24" s="92">
        <f>SUM(F25+F26)</f>
        <v>284</v>
      </c>
      <c r="G24" s="93">
        <f>SUM(F24/E24*100)</f>
        <v>2.8281218880701053</v>
      </c>
      <c r="H24" s="92">
        <f>SUM(H25:H26)</f>
        <v>232</v>
      </c>
      <c r="I24" s="94">
        <f>SUM(H24/F24*100)</f>
        <v>81.69014084507043</v>
      </c>
      <c r="J24" s="92">
        <f>SUM(J25+J26)</f>
        <v>107</v>
      </c>
      <c r="K24" s="95">
        <f>SUM(K25,K26)</f>
        <v>7</v>
      </c>
      <c r="L24" s="92">
        <f>SUM(L25:L26)</f>
        <v>4</v>
      </c>
      <c r="M24" s="92">
        <f>SUM(M25+M26)</f>
        <v>114</v>
      </c>
      <c r="N24" s="92">
        <f>SUM(N25+N26)</f>
        <v>43</v>
      </c>
      <c r="O24" s="96">
        <f>SUM(O25:O26)</f>
        <v>9</v>
      </c>
      <c r="P24" s="8"/>
    </row>
    <row r="25" spans="1:16" s="7" customFormat="1" ht="16.5" customHeight="1">
      <c r="A25" s="10"/>
      <c r="B25" s="39"/>
      <c r="C25" s="198" t="s">
        <v>4</v>
      </c>
      <c r="D25" s="199"/>
      <c r="E25" s="97">
        <f>SUM(E30,E34)</f>
        <v>9629</v>
      </c>
      <c r="F25" s="97">
        <f>SUM(F30,F34)</f>
        <v>262</v>
      </c>
      <c r="G25" s="98">
        <f aca="true" t="shared" si="0" ref="G25:G35">SUM(F25/E25*100)</f>
        <v>2.7209471388513866</v>
      </c>
      <c r="H25" s="97">
        <f>SUM(H30,H34)</f>
        <v>216</v>
      </c>
      <c r="I25" s="99">
        <f aca="true" t="shared" si="1" ref="I25:I35">SUM(H25/F25*100)</f>
        <v>82.44274809160305</v>
      </c>
      <c r="J25" s="97">
        <f aca="true" t="shared" si="2" ref="J25:O25">SUM(J30,J34)</f>
        <v>97</v>
      </c>
      <c r="K25" s="97">
        <f t="shared" si="2"/>
        <v>7</v>
      </c>
      <c r="L25" s="97">
        <f t="shared" si="2"/>
        <v>4</v>
      </c>
      <c r="M25" s="97">
        <f t="shared" si="2"/>
        <v>108</v>
      </c>
      <c r="N25" s="97">
        <f t="shared" si="2"/>
        <v>37</v>
      </c>
      <c r="O25" s="100">
        <f t="shared" si="2"/>
        <v>9</v>
      </c>
      <c r="P25" s="8"/>
    </row>
    <row r="26" spans="1:16" s="7" customFormat="1" ht="16.5" customHeight="1" thickBot="1">
      <c r="A26" s="10"/>
      <c r="B26" s="39"/>
      <c r="C26" s="205" t="s">
        <v>3</v>
      </c>
      <c r="D26" s="224"/>
      <c r="E26" s="40">
        <f>SUM(E31,E35)</f>
        <v>413</v>
      </c>
      <c r="F26" s="40">
        <f>SUM(F31,F35)</f>
        <v>22</v>
      </c>
      <c r="G26" s="101">
        <f t="shared" si="0"/>
        <v>5.326876513317192</v>
      </c>
      <c r="H26" s="102">
        <f>SUM(H31,H35)</f>
        <v>16</v>
      </c>
      <c r="I26" s="103">
        <f t="shared" si="1"/>
        <v>72.72727272727273</v>
      </c>
      <c r="J26" s="102">
        <f>SUM(J31,J35)</f>
        <v>10</v>
      </c>
      <c r="K26" s="104" t="s">
        <v>28</v>
      </c>
      <c r="L26" s="105" t="s">
        <v>28</v>
      </c>
      <c r="M26" s="40">
        <f>SUM(M31,M35)</f>
        <v>6</v>
      </c>
      <c r="N26" s="40">
        <f>SUM(N31,N35)</f>
        <v>6</v>
      </c>
      <c r="O26" s="106" t="s">
        <v>20</v>
      </c>
      <c r="P26" s="8"/>
    </row>
    <row r="27" spans="1:16" s="7" customFormat="1" ht="16.5" customHeight="1">
      <c r="A27" s="10"/>
      <c r="B27" s="39"/>
      <c r="C27" s="46" t="s">
        <v>5</v>
      </c>
      <c r="D27" s="47"/>
      <c r="E27" s="48"/>
      <c r="F27" s="48"/>
      <c r="G27" s="107"/>
      <c r="H27" s="68"/>
      <c r="I27" s="108"/>
      <c r="J27" s="109"/>
      <c r="K27" s="48"/>
      <c r="L27" s="48"/>
      <c r="M27" s="48"/>
      <c r="N27" s="48"/>
      <c r="O27" s="110"/>
      <c r="P27" s="8"/>
    </row>
    <row r="28" spans="1:15" s="7" customFormat="1" ht="16.5" customHeight="1">
      <c r="A28" s="10"/>
      <c r="B28" s="39"/>
      <c r="C28" s="50"/>
      <c r="D28" s="111" t="s">
        <v>43</v>
      </c>
      <c r="E28" s="51"/>
      <c r="F28" s="51"/>
      <c r="G28" s="112"/>
      <c r="H28" s="113"/>
      <c r="I28" s="114"/>
      <c r="J28" s="51"/>
      <c r="K28" s="51"/>
      <c r="L28" s="51"/>
      <c r="M28" s="51"/>
      <c r="N28" s="51"/>
      <c r="O28" s="115"/>
    </row>
    <row r="29" spans="1:16" s="7" customFormat="1" ht="16.5" customHeight="1" thickBot="1">
      <c r="A29" s="10"/>
      <c r="B29" s="39"/>
      <c r="C29" s="50"/>
      <c r="D29" s="71" t="s">
        <v>15</v>
      </c>
      <c r="E29" s="55">
        <f>SUM(E30+E31)</f>
        <v>3439</v>
      </c>
      <c r="F29" s="55">
        <f aca="true" t="shared" si="3" ref="F29:O29">SUM(F30+F31)</f>
        <v>107</v>
      </c>
      <c r="G29" s="116">
        <f t="shared" si="0"/>
        <v>3.111369584181448</v>
      </c>
      <c r="H29" s="117">
        <f>SUM(H30:H31)</f>
        <v>88</v>
      </c>
      <c r="I29" s="118">
        <f t="shared" si="1"/>
        <v>82.2429906542056</v>
      </c>
      <c r="J29" s="55">
        <f t="shared" si="3"/>
        <v>33</v>
      </c>
      <c r="K29" s="119">
        <v>4</v>
      </c>
      <c r="L29" s="55">
        <f t="shared" si="3"/>
        <v>3</v>
      </c>
      <c r="M29" s="55">
        <f t="shared" si="3"/>
        <v>48</v>
      </c>
      <c r="N29" s="55">
        <f t="shared" si="3"/>
        <v>14</v>
      </c>
      <c r="O29" s="120">
        <f t="shared" si="3"/>
        <v>5</v>
      </c>
      <c r="P29" s="8"/>
    </row>
    <row r="30" spans="1:16" s="7" customFormat="1" ht="16.5" customHeight="1">
      <c r="A30" s="10"/>
      <c r="B30" s="39"/>
      <c r="C30" s="50"/>
      <c r="D30" s="57" t="s">
        <v>4</v>
      </c>
      <c r="E30" s="59">
        <v>3334</v>
      </c>
      <c r="F30" s="59">
        <v>99</v>
      </c>
      <c r="G30" s="98">
        <f t="shared" si="0"/>
        <v>2.969406118776245</v>
      </c>
      <c r="H30" s="97">
        <v>82</v>
      </c>
      <c r="I30" s="121">
        <f t="shared" si="1"/>
        <v>82.82828282828282</v>
      </c>
      <c r="J30" s="122">
        <v>30</v>
      </c>
      <c r="K30" s="123">
        <v>4</v>
      </c>
      <c r="L30" s="59">
        <v>3</v>
      </c>
      <c r="M30" s="59">
        <v>45</v>
      </c>
      <c r="N30" s="59">
        <v>12</v>
      </c>
      <c r="O30" s="124">
        <v>5</v>
      </c>
      <c r="P30" s="8"/>
    </row>
    <row r="31" spans="1:16" s="7" customFormat="1" ht="16.5" customHeight="1">
      <c r="A31" s="10"/>
      <c r="B31" s="39"/>
      <c r="C31" s="50"/>
      <c r="D31" s="61" t="s">
        <v>3</v>
      </c>
      <c r="E31" s="125">
        <v>105</v>
      </c>
      <c r="F31" s="126">
        <v>8</v>
      </c>
      <c r="G31" s="127">
        <f t="shared" si="0"/>
        <v>7.6190476190476195</v>
      </c>
      <c r="H31" s="128">
        <v>6</v>
      </c>
      <c r="I31" s="129">
        <f t="shared" si="1"/>
        <v>75</v>
      </c>
      <c r="J31" s="130">
        <v>3</v>
      </c>
      <c r="K31" s="130">
        <v>0</v>
      </c>
      <c r="L31" s="131">
        <v>0</v>
      </c>
      <c r="M31" s="130">
        <v>3</v>
      </c>
      <c r="N31" s="130">
        <v>2</v>
      </c>
      <c r="O31" s="132">
        <v>0</v>
      </c>
      <c r="P31" s="8"/>
    </row>
    <row r="32" spans="1:15" s="7" customFormat="1" ht="16.5" customHeight="1">
      <c r="A32" s="10"/>
      <c r="B32" s="39"/>
      <c r="C32" s="50"/>
      <c r="D32" s="133" t="s">
        <v>44</v>
      </c>
      <c r="E32" s="66"/>
      <c r="F32" s="66"/>
      <c r="G32" s="134"/>
      <c r="H32" s="135"/>
      <c r="I32" s="136"/>
      <c r="J32" s="66"/>
      <c r="K32" s="66"/>
      <c r="L32" s="66"/>
      <c r="M32" s="66"/>
      <c r="N32" s="66"/>
      <c r="O32" s="137"/>
    </row>
    <row r="33" spans="1:16" s="7" customFormat="1" ht="16.5" customHeight="1" thickBot="1">
      <c r="A33" s="10"/>
      <c r="B33" s="39"/>
      <c r="C33" s="138"/>
      <c r="D33" s="139" t="s">
        <v>15</v>
      </c>
      <c r="E33" s="55">
        <f>SUM(E34+E35)</f>
        <v>6603</v>
      </c>
      <c r="F33" s="55">
        <f>SUM(F34:F35)</f>
        <v>177</v>
      </c>
      <c r="G33" s="116">
        <f t="shared" si="0"/>
        <v>2.680599727396638</v>
      </c>
      <c r="H33" s="117">
        <f>SUM(J33+K33+L33+M33)</f>
        <v>144</v>
      </c>
      <c r="I33" s="118">
        <f t="shared" si="1"/>
        <v>81.35593220338984</v>
      </c>
      <c r="J33" s="55">
        <f aca="true" t="shared" si="4" ref="J33:O33">SUM(J34+J35)</f>
        <v>74</v>
      </c>
      <c r="K33" s="55">
        <f t="shared" si="4"/>
        <v>3</v>
      </c>
      <c r="L33" s="55">
        <f t="shared" si="4"/>
        <v>1</v>
      </c>
      <c r="M33" s="55">
        <f t="shared" si="4"/>
        <v>66</v>
      </c>
      <c r="N33" s="55">
        <f t="shared" si="4"/>
        <v>29</v>
      </c>
      <c r="O33" s="120">
        <f t="shared" si="4"/>
        <v>4</v>
      </c>
      <c r="P33" s="8"/>
    </row>
    <row r="34" spans="1:16" s="7" customFormat="1" ht="16.5" customHeight="1">
      <c r="A34" s="10"/>
      <c r="B34" s="39"/>
      <c r="C34" s="50"/>
      <c r="D34" s="57" t="s">
        <v>4</v>
      </c>
      <c r="E34" s="59">
        <v>6295</v>
      </c>
      <c r="F34" s="59">
        <v>163</v>
      </c>
      <c r="G34" s="98">
        <f t="shared" si="0"/>
        <v>2.589356632247816</v>
      </c>
      <c r="H34" s="97">
        <v>134</v>
      </c>
      <c r="I34" s="99">
        <f t="shared" si="1"/>
        <v>82.20858895705521</v>
      </c>
      <c r="J34" s="140">
        <v>67</v>
      </c>
      <c r="K34" s="59">
        <v>3</v>
      </c>
      <c r="L34" s="59">
        <v>1</v>
      </c>
      <c r="M34" s="59">
        <v>63</v>
      </c>
      <c r="N34" s="59">
        <v>25</v>
      </c>
      <c r="O34" s="124">
        <v>4</v>
      </c>
      <c r="P34" s="8"/>
    </row>
    <row r="35" spans="1:16" s="7" customFormat="1" ht="16.5" customHeight="1" thickBot="1">
      <c r="A35" s="10"/>
      <c r="B35" s="69"/>
      <c r="C35" s="70"/>
      <c r="D35" s="71" t="s">
        <v>3</v>
      </c>
      <c r="E35" s="73">
        <v>308</v>
      </c>
      <c r="F35" s="141">
        <v>14</v>
      </c>
      <c r="G35" s="116">
        <f t="shared" si="0"/>
        <v>4.545454545454546</v>
      </c>
      <c r="H35" s="117">
        <v>10</v>
      </c>
      <c r="I35" s="118">
        <f t="shared" si="1"/>
        <v>71.42857142857143</v>
      </c>
      <c r="J35" s="142">
        <v>7</v>
      </c>
      <c r="K35" s="143">
        <v>0</v>
      </c>
      <c r="L35" s="144">
        <v>0</v>
      </c>
      <c r="M35" s="143">
        <v>3</v>
      </c>
      <c r="N35" s="143">
        <v>4</v>
      </c>
      <c r="O35" s="145">
        <v>0</v>
      </c>
      <c r="P35" s="8"/>
    </row>
    <row r="36" spans="2:18" ht="16.5" customHeight="1">
      <c r="B36" s="146"/>
      <c r="C36" s="146"/>
      <c r="D36" s="147"/>
      <c r="E36" s="148"/>
      <c r="F36" s="148"/>
      <c r="G36" s="149"/>
      <c r="H36" s="148"/>
      <c r="I36" s="149"/>
      <c r="J36" s="148"/>
      <c r="K36" s="150"/>
      <c r="L36" s="151"/>
      <c r="M36" s="151"/>
      <c r="N36" s="151"/>
      <c r="O36" s="151"/>
      <c r="P36" s="4"/>
      <c r="Q36" s="4"/>
      <c r="R36" s="1"/>
    </row>
    <row r="37" spans="2:18" ht="47.25" customHeight="1">
      <c r="B37" s="232" t="s">
        <v>42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4"/>
      <c r="Q37" s="4"/>
      <c r="R37" s="1"/>
    </row>
    <row r="38" spans="2:17" s="7" customFormat="1" ht="16.5" customHeight="1" thickBot="1">
      <c r="B38" s="43"/>
      <c r="C38" s="43"/>
      <c r="D38" s="78" t="s">
        <v>18</v>
      </c>
      <c r="E38" s="78"/>
      <c r="F38" s="50"/>
      <c r="G38" s="79"/>
      <c r="H38" s="50"/>
      <c r="I38" s="50"/>
      <c r="J38" s="50"/>
      <c r="K38" s="50"/>
      <c r="L38" s="50"/>
      <c r="M38" s="50"/>
      <c r="N38" s="50"/>
      <c r="O38" s="80" t="s">
        <v>39</v>
      </c>
      <c r="P38" s="32"/>
      <c r="Q38" s="32"/>
    </row>
    <row r="39" spans="1:16" s="7" customFormat="1" ht="16.5" customHeight="1">
      <c r="A39" s="10"/>
      <c r="B39" s="81"/>
      <c r="C39" s="82"/>
      <c r="D39" s="200"/>
      <c r="E39" s="83"/>
      <c r="F39" s="84"/>
      <c r="G39" s="84"/>
      <c r="H39" s="195" t="s">
        <v>21</v>
      </c>
      <c r="I39" s="195" t="s">
        <v>23</v>
      </c>
      <c r="J39" s="218" t="s">
        <v>14</v>
      </c>
      <c r="K39" s="237"/>
      <c r="L39" s="237"/>
      <c r="M39" s="237"/>
      <c r="N39" s="237"/>
      <c r="O39" s="238"/>
      <c r="P39" s="8"/>
    </row>
    <row r="40" spans="1:16" s="7" customFormat="1" ht="24.75" customHeight="1">
      <c r="A40" s="10"/>
      <c r="B40" s="88"/>
      <c r="C40" s="50"/>
      <c r="D40" s="201"/>
      <c r="E40" s="89" t="s">
        <v>16</v>
      </c>
      <c r="F40" s="87" t="s">
        <v>8</v>
      </c>
      <c r="G40" s="89" t="s">
        <v>9</v>
      </c>
      <c r="H40" s="196"/>
      <c r="I40" s="196"/>
      <c r="J40" s="193" t="s">
        <v>10</v>
      </c>
      <c r="K40" s="191" t="s">
        <v>26</v>
      </c>
      <c r="L40" s="191" t="s">
        <v>11</v>
      </c>
      <c r="M40" s="191" t="s">
        <v>13</v>
      </c>
      <c r="N40" s="193" t="s">
        <v>12</v>
      </c>
      <c r="O40" s="207" t="s">
        <v>27</v>
      </c>
      <c r="P40" s="8"/>
    </row>
    <row r="41" spans="1:16" s="7" customFormat="1" ht="24.75" customHeight="1" thickBot="1">
      <c r="A41" s="10"/>
      <c r="B41" s="88"/>
      <c r="C41" s="50"/>
      <c r="D41" s="201"/>
      <c r="E41" s="89"/>
      <c r="F41" s="90"/>
      <c r="G41" s="89" t="s">
        <v>2</v>
      </c>
      <c r="H41" s="89"/>
      <c r="I41" s="89" t="s">
        <v>2</v>
      </c>
      <c r="J41" s="194"/>
      <c r="K41" s="192"/>
      <c r="L41" s="192"/>
      <c r="M41" s="194"/>
      <c r="N41" s="194"/>
      <c r="O41" s="208"/>
      <c r="P41" s="8"/>
    </row>
    <row r="42" spans="1:16" s="7" customFormat="1" ht="16.5" customHeight="1" thickBot="1">
      <c r="A42" s="10"/>
      <c r="B42" s="39"/>
      <c r="C42" s="202" t="s">
        <v>15</v>
      </c>
      <c r="D42" s="203"/>
      <c r="E42" s="152">
        <f>SUM(E43:E44)</f>
        <v>401</v>
      </c>
      <c r="F42" s="152">
        <f>SUM(F43:F44)</f>
        <v>16</v>
      </c>
      <c r="G42" s="153">
        <f>F42/E42*100</f>
        <v>3.99002493765586</v>
      </c>
      <c r="H42" s="154">
        <f>SUM(H43:H44)</f>
        <v>11</v>
      </c>
      <c r="I42" s="155">
        <f>H42/F42*100</f>
        <v>68.75</v>
      </c>
      <c r="J42" s="156">
        <f aca="true" t="shared" si="5" ref="J42:O42">+J43+J44</f>
        <v>6</v>
      </c>
      <c r="K42" s="156">
        <f t="shared" si="5"/>
        <v>0</v>
      </c>
      <c r="L42" s="156">
        <f t="shared" si="5"/>
        <v>0</v>
      </c>
      <c r="M42" s="156">
        <f t="shared" si="5"/>
        <v>5</v>
      </c>
      <c r="N42" s="156">
        <f t="shared" si="5"/>
        <v>5</v>
      </c>
      <c r="O42" s="157">
        <f t="shared" si="5"/>
        <v>0</v>
      </c>
      <c r="P42" s="8"/>
    </row>
    <row r="43" spans="1:16" s="7" customFormat="1" ht="16.5" customHeight="1">
      <c r="A43" s="10"/>
      <c r="B43" s="39"/>
      <c r="C43" s="198" t="s">
        <v>4</v>
      </c>
      <c r="D43" s="204"/>
      <c r="E43" s="158" t="s">
        <v>20</v>
      </c>
      <c r="F43" s="158" t="s">
        <v>29</v>
      </c>
      <c r="G43" s="159" t="s">
        <v>20</v>
      </c>
      <c r="H43" s="158" t="s">
        <v>20</v>
      </c>
      <c r="I43" s="123" t="s">
        <v>20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124">
        <v>0</v>
      </c>
      <c r="P43" s="8"/>
    </row>
    <row r="44" spans="1:16" s="7" customFormat="1" ht="16.5" customHeight="1" thickBot="1">
      <c r="A44" s="10"/>
      <c r="B44" s="39"/>
      <c r="C44" s="205" t="s">
        <v>3</v>
      </c>
      <c r="D44" s="206"/>
      <c r="E44" s="160">
        <f>SUM(E49,E53)</f>
        <v>401</v>
      </c>
      <c r="F44" s="160">
        <f>F49+F53</f>
        <v>16</v>
      </c>
      <c r="G44" s="161">
        <f>F44/E44*100</f>
        <v>3.99002493765586</v>
      </c>
      <c r="H44" s="162">
        <f>SUM(H49,H53)</f>
        <v>11</v>
      </c>
      <c r="I44" s="163">
        <f>H44/F44*100</f>
        <v>68.75</v>
      </c>
      <c r="J44" s="164">
        <f>J49+J53</f>
        <v>6</v>
      </c>
      <c r="K44" s="164">
        <f>K49+K53</f>
        <v>0</v>
      </c>
      <c r="L44" s="164">
        <v>0</v>
      </c>
      <c r="M44" s="164">
        <f>M49+M53</f>
        <v>5</v>
      </c>
      <c r="N44" s="165">
        <f>SUM(N49,N53)</f>
        <v>5</v>
      </c>
      <c r="O44" s="166">
        <v>0</v>
      </c>
      <c r="P44" s="8"/>
    </row>
    <row r="45" spans="1:16" s="7" customFormat="1" ht="16.5" customHeight="1">
      <c r="A45" s="10"/>
      <c r="B45" s="39"/>
      <c r="C45" s="46" t="s">
        <v>5</v>
      </c>
      <c r="D45" s="47"/>
      <c r="E45" s="167"/>
      <c r="F45" s="167"/>
      <c r="G45" s="77"/>
      <c r="H45" s="167"/>
      <c r="I45" s="168"/>
      <c r="J45" s="167"/>
      <c r="K45" s="167"/>
      <c r="L45" s="167"/>
      <c r="M45" s="167"/>
      <c r="N45" s="167"/>
      <c r="O45" s="169"/>
      <c r="P45" s="8"/>
    </row>
    <row r="46" spans="1:16" s="7" customFormat="1" ht="16.5" customHeight="1">
      <c r="A46" s="10"/>
      <c r="B46" s="88"/>
      <c r="C46" s="88"/>
      <c r="D46" s="170" t="s">
        <v>35</v>
      </c>
      <c r="E46" s="113"/>
      <c r="F46" s="113"/>
      <c r="G46" s="171"/>
      <c r="H46" s="113"/>
      <c r="I46" s="172"/>
      <c r="J46" s="113"/>
      <c r="K46" s="113"/>
      <c r="L46" s="113"/>
      <c r="M46" s="113"/>
      <c r="N46" s="113"/>
      <c r="O46" s="173"/>
      <c r="P46" s="8"/>
    </row>
    <row r="47" spans="1:16" s="7" customFormat="1" ht="16.5" customHeight="1" thickBot="1">
      <c r="A47" s="10"/>
      <c r="B47" s="88"/>
      <c r="C47" s="138"/>
      <c r="D47" s="139" t="s">
        <v>15</v>
      </c>
      <c r="E47" s="174">
        <f>+E48+E49</f>
        <v>241</v>
      </c>
      <c r="F47" s="174">
        <f>+F48+F49</f>
        <v>11</v>
      </c>
      <c r="G47" s="175">
        <f>F47/E47*100</f>
        <v>4.564315352697095</v>
      </c>
      <c r="H47" s="176">
        <f>SUM(H48:H49)</f>
        <v>6</v>
      </c>
      <c r="I47" s="175">
        <f>H47/F47*100</f>
        <v>54.54545454545454</v>
      </c>
      <c r="J47" s="174">
        <f aca="true" t="shared" si="6" ref="J47:O47">+J48+J49</f>
        <v>3</v>
      </c>
      <c r="K47" s="174">
        <f t="shared" si="6"/>
        <v>0</v>
      </c>
      <c r="L47" s="174">
        <f t="shared" si="6"/>
        <v>0</v>
      </c>
      <c r="M47" s="174">
        <f t="shared" si="6"/>
        <v>3</v>
      </c>
      <c r="N47" s="176">
        <f t="shared" si="6"/>
        <v>5</v>
      </c>
      <c r="O47" s="177">
        <f t="shared" si="6"/>
        <v>0</v>
      </c>
      <c r="P47" s="8"/>
    </row>
    <row r="48" spans="1:16" s="7" customFormat="1" ht="16.5" customHeight="1">
      <c r="A48" s="10"/>
      <c r="B48" s="88"/>
      <c r="C48" s="138"/>
      <c r="D48" s="57" t="s">
        <v>4</v>
      </c>
      <c r="E48" s="59">
        <v>0</v>
      </c>
      <c r="F48" s="59">
        <v>0</v>
      </c>
      <c r="G48" s="59">
        <v>0</v>
      </c>
      <c r="H48" s="59">
        <v>0</v>
      </c>
      <c r="I48" s="123" t="s">
        <v>20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124">
        <v>0</v>
      </c>
      <c r="P48" s="8"/>
    </row>
    <row r="49" spans="1:16" s="7" customFormat="1" ht="16.5" customHeight="1">
      <c r="A49" s="10"/>
      <c r="B49" s="88"/>
      <c r="C49" s="138"/>
      <c r="D49" s="57" t="s">
        <v>3</v>
      </c>
      <c r="E49" s="178">
        <v>241</v>
      </c>
      <c r="F49" s="126">
        <v>11</v>
      </c>
      <c r="G49" s="179">
        <f>F49/E49*100</f>
        <v>4.564315352697095</v>
      </c>
      <c r="H49" s="126">
        <v>6</v>
      </c>
      <c r="I49" s="179">
        <f>H49/F49*100</f>
        <v>54.54545454545454</v>
      </c>
      <c r="J49" s="126">
        <v>3</v>
      </c>
      <c r="K49" s="130">
        <v>0</v>
      </c>
      <c r="L49" s="131">
        <v>0</v>
      </c>
      <c r="M49" s="130">
        <v>3</v>
      </c>
      <c r="N49" s="130">
        <v>5</v>
      </c>
      <c r="O49" s="132">
        <v>0</v>
      </c>
      <c r="P49" s="8"/>
    </row>
    <row r="50" spans="1:16" s="27" customFormat="1" ht="16.5" customHeight="1">
      <c r="A50" s="25"/>
      <c r="B50" s="88"/>
      <c r="C50" s="88"/>
      <c r="D50" s="133" t="s">
        <v>36</v>
      </c>
      <c r="E50" s="133"/>
      <c r="F50" s="180"/>
      <c r="G50" s="181"/>
      <c r="H50" s="135"/>
      <c r="I50" s="182"/>
      <c r="J50" s="183"/>
      <c r="K50" s="183"/>
      <c r="L50" s="183"/>
      <c r="M50" s="183"/>
      <c r="N50" s="183"/>
      <c r="O50" s="184"/>
      <c r="P50" s="26"/>
    </row>
    <row r="51" spans="1:16" s="7" customFormat="1" ht="16.5" customHeight="1" thickBot="1">
      <c r="A51" s="10"/>
      <c r="B51" s="88"/>
      <c r="C51" s="88"/>
      <c r="D51" s="54" t="s">
        <v>15</v>
      </c>
      <c r="E51" s="176">
        <f>+E52+E53</f>
        <v>160</v>
      </c>
      <c r="F51" s="176">
        <f>+F52+F53</f>
        <v>5</v>
      </c>
      <c r="G51" s="185">
        <f>F51/E51*100</f>
        <v>3.125</v>
      </c>
      <c r="H51" s="176">
        <f aca="true" t="shared" si="7" ref="H51:O51">+H52+H53</f>
        <v>5</v>
      </c>
      <c r="I51" s="186">
        <f>H51/F51*100</f>
        <v>100</v>
      </c>
      <c r="J51" s="176">
        <f t="shared" si="7"/>
        <v>3</v>
      </c>
      <c r="K51" s="176">
        <f t="shared" si="7"/>
        <v>0</v>
      </c>
      <c r="L51" s="174">
        <f t="shared" si="7"/>
        <v>0</v>
      </c>
      <c r="M51" s="174">
        <f t="shared" si="7"/>
        <v>2</v>
      </c>
      <c r="N51" s="176">
        <f>SUM(N52:N53)</f>
        <v>0</v>
      </c>
      <c r="O51" s="177">
        <f t="shared" si="7"/>
        <v>0</v>
      </c>
      <c r="P51" s="8"/>
    </row>
    <row r="52" spans="1:16" s="7" customFormat="1" ht="16.5" customHeight="1">
      <c r="A52" s="10"/>
      <c r="B52" s="88"/>
      <c r="C52" s="138"/>
      <c r="D52" s="57" t="s">
        <v>4</v>
      </c>
      <c r="E52" s="59">
        <v>0</v>
      </c>
      <c r="F52" s="59">
        <v>0</v>
      </c>
      <c r="G52" s="59">
        <v>0</v>
      </c>
      <c r="H52" s="59">
        <v>0</v>
      </c>
      <c r="I52" s="123" t="s">
        <v>20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124">
        <v>0</v>
      </c>
      <c r="P52" s="8"/>
    </row>
    <row r="53" spans="1:16" s="7" customFormat="1" ht="16.5" customHeight="1" thickBot="1">
      <c r="A53" s="10"/>
      <c r="B53" s="69"/>
      <c r="C53" s="187"/>
      <c r="D53" s="54" t="s">
        <v>3</v>
      </c>
      <c r="E53" s="73">
        <v>160</v>
      </c>
      <c r="F53" s="73">
        <v>5</v>
      </c>
      <c r="G53" s="188">
        <f>F53/E53*100</f>
        <v>3.125</v>
      </c>
      <c r="H53" s="73">
        <v>5</v>
      </c>
      <c r="I53" s="189">
        <f>H53/F53*100</f>
        <v>100</v>
      </c>
      <c r="J53" s="73">
        <v>3</v>
      </c>
      <c r="K53" s="73">
        <v>0</v>
      </c>
      <c r="L53" s="144">
        <v>0</v>
      </c>
      <c r="M53" s="143">
        <v>2</v>
      </c>
      <c r="N53" s="143" t="s">
        <v>20</v>
      </c>
      <c r="O53" s="145">
        <v>0</v>
      </c>
      <c r="P53" s="8"/>
    </row>
    <row r="54" spans="2:17" ht="12.75" customHeight="1">
      <c r="B54" s="146"/>
      <c r="C54" s="146"/>
      <c r="D54" s="190"/>
      <c r="E54" s="148"/>
      <c r="F54" s="148"/>
      <c r="G54" s="149"/>
      <c r="H54" s="148"/>
      <c r="I54" s="149"/>
      <c r="J54" s="148"/>
      <c r="K54" s="150"/>
      <c r="L54" s="151"/>
      <c r="M54" s="151"/>
      <c r="N54" s="151"/>
      <c r="O54" s="151"/>
      <c r="P54" s="4"/>
      <c r="Q54" s="4"/>
    </row>
    <row r="55" spans="2:17" ht="24.75" customHeight="1"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"/>
      <c r="Q55" s="2"/>
    </row>
    <row r="56" spans="4:17" ht="12" customHeight="1">
      <c r="D56" s="3"/>
      <c r="E56" s="1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</row>
    <row r="57" spans="4:17" ht="12.75" customHeight="1">
      <c r="D57" s="3"/>
      <c r="E57" s="1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</row>
    <row r="58" spans="4:17" ht="12.75" customHeight="1">
      <c r="D58" s="3"/>
      <c r="E58" s="1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</row>
    <row r="59" spans="4:17" ht="12.75" customHeight="1">
      <c r="D59" s="3"/>
      <c r="E59" s="1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</row>
    <row r="60" spans="4:17" ht="12.75" customHeight="1">
      <c r="D60" s="3"/>
      <c r="E60" s="1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</row>
    <row r="61" spans="4:17" ht="12.75" customHeight="1">
      <c r="D61" s="3"/>
      <c r="E61" s="1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</row>
    <row r="62" spans="4:17" ht="12.75" customHeight="1">
      <c r="D62" s="3"/>
      <c r="E62" s="1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</row>
    <row r="63" spans="4:17" ht="12.75" customHeight="1">
      <c r="D63" s="3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</row>
    <row r="64" spans="4:17" ht="12.75" customHeight="1">
      <c r="D64" s="3"/>
      <c r="E64" s="1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</row>
    <row r="65" spans="2:17" ht="19.5" customHeight="1"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"/>
      <c r="Q65" s="2"/>
    </row>
    <row r="66" spans="4:17" ht="12.75" customHeight="1">
      <c r="D66" s="3"/>
      <c r="E66" s="1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</row>
    <row r="67" spans="4:17" ht="12.75" customHeight="1">
      <c r="D67" s="3"/>
      <c r="E67" s="1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</row>
    <row r="68" spans="4:17" ht="12.75" customHeight="1">
      <c r="D68" s="3"/>
      <c r="E68" s="1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</row>
    <row r="69" spans="4:17" ht="12.75" customHeight="1">
      <c r="D69" s="3"/>
      <c r="E69" s="1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</row>
    <row r="70" spans="4:17" ht="12.75" customHeight="1">
      <c r="D70" s="3"/>
      <c r="E70" s="1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</row>
    <row r="71" spans="2:17" ht="12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"/>
      <c r="Q71" s="2"/>
    </row>
    <row r="75" spans="2:15" ht="22.5" customHeight="1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</row>
    <row r="77" spans="2:15" ht="20.25" customHeight="1">
      <c r="B77" s="225" t="s">
        <v>34</v>
      </c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</row>
  </sheetData>
  <sheetProtection/>
  <mergeCells count="41">
    <mergeCell ref="G2:H2"/>
    <mergeCell ref="B65:O65"/>
    <mergeCell ref="B71:O71"/>
    <mergeCell ref="B75:O75"/>
    <mergeCell ref="J39:O39"/>
    <mergeCell ref="J40:J41"/>
    <mergeCell ref="K40:K41"/>
    <mergeCell ref="L40:L41"/>
    <mergeCell ref="B77:O77"/>
    <mergeCell ref="C26:D26"/>
    <mergeCell ref="I21:I22"/>
    <mergeCell ref="H21:H22"/>
    <mergeCell ref="D39:D41"/>
    <mergeCell ref="D15:E15"/>
    <mergeCell ref="B55:O55"/>
    <mergeCell ref="N40:N41"/>
    <mergeCell ref="M22:M23"/>
    <mergeCell ref="M40:M41"/>
    <mergeCell ref="F3:G4"/>
    <mergeCell ref="N14:N15"/>
    <mergeCell ref="J21:M21"/>
    <mergeCell ref="D3:D5"/>
    <mergeCell ref="C7:D7"/>
    <mergeCell ref="C8:D8"/>
    <mergeCell ref="C9:D9"/>
    <mergeCell ref="N21:N23"/>
    <mergeCell ref="C42:D42"/>
    <mergeCell ref="C43:D43"/>
    <mergeCell ref="C44:D44"/>
    <mergeCell ref="O40:O41"/>
    <mergeCell ref="C24:D24"/>
    <mergeCell ref="O21:O23"/>
    <mergeCell ref="B37:O37"/>
    <mergeCell ref="L22:L23"/>
    <mergeCell ref="K22:K23"/>
    <mergeCell ref="J22:J23"/>
    <mergeCell ref="H39:H40"/>
    <mergeCell ref="I39:I40"/>
    <mergeCell ref="D11:E11"/>
    <mergeCell ref="C25:D25"/>
    <mergeCell ref="D21:D23"/>
  </mergeCells>
  <printOptions/>
  <pageMargins left="0.2362204724409449" right="0.2362204724409449" top="0.7480314960629921" bottom="0.35433070866141736" header="0.31496062992125984" footer="0.31496062992125984"/>
  <pageSetup fitToWidth="0" fitToHeight="1" horizontalDpi="600" verticalDpi="600" orientation="landscape" paperSize="9" scale="97" r:id="rId1"/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75" zoomScaleNormal="85" zoomScaleSheetLayoutView="75" zoomScalePageLayoutView="0" workbookViewId="0" topLeftCell="A1">
      <selection activeCell="F26" sqref="F26"/>
    </sheetView>
  </sheetViews>
  <sheetFormatPr defaultColWidth="10.66015625" defaultRowHeight="12.75" customHeight="1"/>
  <cols>
    <col min="1" max="2" width="2.16015625" style="0" customWidth="1"/>
    <col min="3" max="3" width="2.33203125" style="0" customWidth="1"/>
    <col min="4" max="4" width="17.83203125" style="0" customWidth="1"/>
    <col min="5" max="15" width="16" style="0" customWidth="1"/>
    <col min="16" max="17" width="14.66015625" style="0" customWidth="1"/>
    <col min="18" max="18" width="1.83203125" style="0" customWidth="1"/>
    <col min="19" max="26" width="5.66015625" style="0" customWidth="1"/>
    <col min="27" max="28" width="4.66015625" style="0" customWidth="1"/>
    <col min="29" max="34" width="5.66015625" style="0" customWidth="1"/>
    <col min="35" max="35" width="7.66015625" style="0" customWidth="1"/>
    <col min="36" max="37" width="6.66015625" style="0" customWidth="1"/>
    <col min="38" max="38" width="10.66015625" style="0" customWidth="1"/>
    <col min="39" max="39" width="5.66015625" style="0" customWidth="1"/>
    <col min="40" max="40" width="4.66015625" style="0" customWidth="1"/>
    <col min="41" max="41" width="5.66015625" style="0" customWidth="1"/>
    <col min="42" max="42" width="4.66015625" style="0" customWidth="1"/>
    <col min="43" max="43" width="5.66015625" style="0" customWidth="1"/>
    <col min="44" max="45" width="4.66015625" style="0" customWidth="1"/>
    <col min="46" max="46" width="5.66015625" style="0" customWidth="1"/>
    <col min="47" max="47" width="4.66015625" style="0" customWidth="1"/>
    <col min="48" max="50" width="5.66015625" style="0" customWidth="1"/>
    <col min="51" max="52" width="1.66796875" style="0" customWidth="1"/>
    <col min="53" max="53" width="10.66015625" style="0" customWidth="1"/>
    <col min="54" max="54" width="8.66015625" style="0" customWidth="1"/>
    <col min="55" max="55" width="10.66015625" style="0" customWidth="1"/>
    <col min="56" max="56" width="9.66015625" style="0" customWidth="1"/>
    <col min="57" max="57" width="6.66015625" style="0" customWidth="1"/>
    <col min="58" max="59" width="5.66015625" style="0" customWidth="1"/>
    <col min="60" max="62" width="6.66015625" style="0" customWidth="1"/>
    <col min="63" max="63" width="5.66015625" style="0" customWidth="1"/>
    <col min="64" max="65" width="6.66015625" style="0" customWidth="1"/>
    <col min="66" max="66" width="5.66015625" style="0" customWidth="1"/>
    <col min="67" max="84" width="4.66015625" style="0" customWidth="1"/>
    <col min="85" max="85" width="5.66015625" style="0" customWidth="1"/>
    <col min="86" max="87" width="6.66015625" style="0" customWidth="1"/>
  </cols>
  <sheetData>
    <row r="1" spans="2:17" s="7" customFormat="1" ht="16.5" customHeight="1" thickBot="1">
      <c r="B1" s="43"/>
      <c r="C1" s="43"/>
      <c r="D1" s="78" t="s">
        <v>18</v>
      </c>
      <c r="E1" s="78"/>
      <c r="F1" s="50"/>
      <c r="G1" s="79"/>
      <c r="H1" s="50"/>
      <c r="I1" s="50"/>
      <c r="J1" s="50"/>
      <c r="K1" s="50"/>
      <c r="L1" s="50"/>
      <c r="M1" s="50"/>
      <c r="N1" s="50"/>
      <c r="O1" s="80" t="s">
        <v>39</v>
      </c>
      <c r="P1" s="32"/>
      <c r="Q1" s="32"/>
    </row>
    <row r="2" spans="1:16" s="7" customFormat="1" ht="16.5" customHeight="1">
      <c r="A2" s="10"/>
      <c r="B2" s="81"/>
      <c r="C2" s="82"/>
      <c r="D2" s="200"/>
      <c r="E2" s="83"/>
      <c r="F2" s="84"/>
      <c r="G2" s="84"/>
      <c r="H2" s="195" t="s">
        <v>21</v>
      </c>
      <c r="I2" s="195" t="s">
        <v>23</v>
      </c>
      <c r="J2" s="218" t="s">
        <v>14</v>
      </c>
      <c r="K2" s="237"/>
      <c r="L2" s="237"/>
      <c r="M2" s="237"/>
      <c r="N2" s="237"/>
      <c r="O2" s="238"/>
      <c r="P2" s="8"/>
    </row>
    <row r="3" spans="1:16" s="7" customFormat="1" ht="24.75" customHeight="1">
      <c r="A3" s="10"/>
      <c r="B3" s="88"/>
      <c r="C3" s="50"/>
      <c r="D3" s="201"/>
      <c r="E3" s="89" t="s">
        <v>16</v>
      </c>
      <c r="F3" s="87" t="s">
        <v>8</v>
      </c>
      <c r="G3" s="89" t="s">
        <v>9</v>
      </c>
      <c r="H3" s="196"/>
      <c r="I3" s="196"/>
      <c r="J3" s="193" t="s">
        <v>10</v>
      </c>
      <c r="K3" s="191" t="s">
        <v>26</v>
      </c>
      <c r="L3" s="191" t="s">
        <v>11</v>
      </c>
      <c r="M3" s="191" t="s">
        <v>13</v>
      </c>
      <c r="N3" s="193" t="s">
        <v>12</v>
      </c>
      <c r="O3" s="207" t="s">
        <v>27</v>
      </c>
      <c r="P3" s="8"/>
    </row>
    <row r="4" spans="1:16" s="7" customFormat="1" ht="24.75" customHeight="1" thickBot="1">
      <c r="A4" s="10"/>
      <c r="B4" s="88"/>
      <c r="C4" s="50"/>
      <c r="D4" s="201"/>
      <c r="E4" s="89"/>
      <c r="F4" s="90"/>
      <c r="G4" s="89" t="s">
        <v>2</v>
      </c>
      <c r="H4" s="89"/>
      <c r="I4" s="89" t="s">
        <v>2</v>
      </c>
      <c r="J4" s="194"/>
      <c r="K4" s="192"/>
      <c r="L4" s="192"/>
      <c r="M4" s="194"/>
      <c r="N4" s="194"/>
      <c r="O4" s="208"/>
      <c r="P4" s="8"/>
    </row>
    <row r="5" spans="1:16" s="7" customFormat="1" ht="16.5" customHeight="1" thickBot="1">
      <c r="A5" s="10"/>
      <c r="B5" s="39"/>
      <c r="C5" s="202" t="s">
        <v>15</v>
      </c>
      <c r="D5" s="203"/>
      <c r="E5" s="152">
        <f>SUM(E6:E7)</f>
        <v>401</v>
      </c>
      <c r="F5" s="152">
        <f>SUM(F6:F7)</f>
        <v>16</v>
      </c>
      <c r="G5" s="153">
        <f>F5/E5*100</f>
        <v>3.99002493765586</v>
      </c>
      <c r="H5" s="154">
        <f>SUM(H6:H7)</f>
        <v>11</v>
      </c>
      <c r="I5" s="155">
        <f>H5/F5*100</f>
        <v>68.75</v>
      </c>
      <c r="J5" s="156">
        <f aca="true" t="shared" si="0" ref="J5:O5">+J6+J7</f>
        <v>6</v>
      </c>
      <c r="K5" s="156">
        <f t="shared" si="0"/>
        <v>0</v>
      </c>
      <c r="L5" s="156">
        <f t="shared" si="0"/>
        <v>0</v>
      </c>
      <c r="M5" s="156">
        <f t="shared" si="0"/>
        <v>5</v>
      </c>
      <c r="N5" s="156">
        <f t="shared" si="0"/>
        <v>5</v>
      </c>
      <c r="O5" s="157">
        <f t="shared" si="0"/>
        <v>0</v>
      </c>
      <c r="P5" s="8"/>
    </row>
    <row r="6" spans="1:16" s="7" customFormat="1" ht="16.5" customHeight="1">
      <c r="A6" s="10"/>
      <c r="B6" s="39"/>
      <c r="C6" s="198" t="s">
        <v>4</v>
      </c>
      <c r="D6" s="204"/>
      <c r="E6" s="158" t="s">
        <v>20</v>
      </c>
      <c r="F6" s="158" t="s">
        <v>20</v>
      </c>
      <c r="G6" s="159" t="s">
        <v>20</v>
      </c>
      <c r="H6" s="158" t="s">
        <v>20</v>
      </c>
      <c r="I6" s="123" t="s">
        <v>20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124">
        <v>0</v>
      </c>
      <c r="P6" s="8"/>
    </row>
    <row r="7" spans="1:16" s="7" customFormat="1" ht="16.5" customHeight="1" thickBot="1">
      <c r="A7" s="10"/>
      <c r="B7" s="39"/>
      <c r="C7" s="205" t="s">
        <v>3</v>
      </c>
      <c r="D7" s="206"/>
      <c r="E7" s="160">
        <f>SUM(E12,E16)</f>
        <v>401</v>
      </c>
      <c r="F7" s="160">
        <f>F12+F16</f>
        <v>16</v>
      </c>
      <c r="G7" s="161">
        <f>F7/E7*100</f>
        <v>3.99002493765586</v>
      </c>
      <c r="H7" s="162">
        <f>SUM(H12,H16)</f>
        <v>11</v>
      </c>
      <c r="I7" s="163">
        <f>H7/F7*100</f>
        <v>68.75</v>
      </c>
      <c r="J7" s="164">
        <f>J12+J16</f>
        <v>6</v>
      </c>
      <c r="K7" s="164">
        <f>K12+K16</f>
        <v>0</v>
      </c>
      <c r="L7" s="164">
        <v>0</v>
      </c>
      <c r="M7" s="164">
        <f>M12+M16</f>
        <v>5</v>
      </c>
      <c r="N7" s="165">
        <f>SUM(N12,N16)</f>
        <v>5</v>
      </c>
      <c r="O7" s="166">
        <v>0</v>
      </c>
      <c r="P7" s="8"/>
    </row>
    <row r="8" spans="1:16" s="7" customFormat="1" ht="16.5" customHeight="1">
      <c r="A8" s="10"/>
      <c r="B8" s="39"/>
      <c r="C8" s="46" t="s">
        <v>5</v>
      </c>
      <c r="D8" s="47"/>
      <c r="E8" s="167"/>
      <c r="F8" s="167"/>
      <c r="G8" s="77"/>
      <c r="H8" s="167"/>
      <c r="I8" s="168"/>
      <c r="J8" s="167"/>
      <c r="K8" s="167"/>
      <c r="L8" s="167"/>
      <c r="M8" s="167"/>
      <c r="N8" s="167"/>
      <c r="O8" s="169"/>
      <c r="P8" s="8"/>
    </row>
    <row r="9" spans="1:16" s="7" customFormat="1" ht="16.5" customHeight="1">
      <c r="A9" s="10"/>
      <c r="B9" s="88"/>
      <c r="C9" s="88"/>
      <c r="D9" s="170" t="s">
        <v>43</v>
      </c>
      <c r="E9" s="113"/>
      <c r="F9" s="113"/>
      <c r="G9" s="171"/>
      <c r="H9" s="113"/>
      <c r="I9" s="172"/>
      <c r="J9" s="113"/>
      <c r="K9" s="113"/>
      <c r="L9" s="113"/>
      <c r="M9" s="113"/>
      <c r="N9" s="113"/>
      <c r="O9" s="173"/>
      <c r="P9" s="8"/>
    </row>
    <row r="10" spans="1:16" s="7" customFormat="1" ht="16.5" customHeight="1" thickBot="1">
      <c r="A10" s="10"/>
      <c r="B10" s="88"/>
      <c r="C10" s="138"/>
      <c r="D10" s="139" t="s">
        <v>15</v>
      </c>
      <c r="E10" s="174">
        <f>+E11+E12</f>
        <v>241</v>
      </c>
      <c r="F10" s="174">
        <f>+F11+F12</f>
        <v>11</v>
      </c>
      <c r="G10" s="175">
        <f>F10/E10*100</f>
        <v>4.564315352697095</v>
      </c>
      <c r="H10" s="176">
        <f>SUM(H11:H12)</f>
        <v>6</v>
      </c>
      <c r="I10" s="175">
        <f>H10/F10*100</f>
        <v>54.54545454545454</v>
      </c>
      <c r="J10" s="174">
        <f aca="true" t="shared" si="1" ref="J10:O10">+J11+J12</f>
        <v>3</v>
      </c>
      <c r="K10" s="174">
        <f t="shared" si="1"/>
        <v>0</v>
      </c>
      <c r="L10" s="174">
        <f t="shared" si="1"/>
        <v>0</v>
      </c>
      <c r="M10" s="174">
        <f t="shared" si="1"/>
        <v>3</v>
      </c>
      <c r="N10" s="176">
        <f t="shared" si="1"/>
        <v>5</v>
      </c>
      <c r="O10" s="177">
        <f t="shared" si="1"/>
        <v>0</v>
      </c>
      <c r="P10" s="8"/>
    </row>
    <row r="11" spans="1:16" s="7" customFormat="1" ht="16.5" customHeight="1">
      <c r="A11" s="10"/>
      <c r="B11" s="88"/>
      <c r="C11" s="138"/>
      <c r="D11" s="57" t="s">
        <v>4</v>
      </c>
      <c r="E11" s="59">
        <v>0</v>
      </c>
      <c r="F11" s="59">
        <v>0</v>
      </c>
      <c r="G11" s="59">
        <v>0</v>
      </c>
      <c r="H11" s="59">
        <v>0</v>
      </c>
      <c r="I11" s="123" t="s">
        <v>20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124">
        <v>0</v>
      </c>
      <c r="P11" s="8"/>
    </row>
    <row r="12" spans="1:16" s="7" customFormat="1" ht="16.5" customHeight="1">
      <c r="A12" s="10"/>
      <c r="B12" s="88"/>
      <c r="C12" s="138"/>
      <c r="D12" s="57" t="s">
        <v>3</v>
      </c>
      <c r="E12" s="178">
        <v>241</v>
      </c>
      <c r="F12" s="126">
        <v>11</v>
      </c>
      <c r="G12" s="179">
        <f>F12/E12*100</f>
        <v>4.564315352697095</v>
      </c>
      <c r="H12" s="126">
        <v>6</v>
      </c>
      <c r="I12" s="179">
        <f>H12/F12*100</f>
        <v>54.54545454545454</v>
      </c>
      <c r="J12" s="126">
        <v>3</v>
      </c>
      <c r="K12" s="130">
        <v>0</v>
      </c>
      <c r="L12" s="131">
        <v>0</v>
      </c>
      <c r="M12" s="130">
        <v>3</v>
      </c>
      <c r="N12" s="130">
        <v>5</v>
      </c>
      <c r="O12" s="132">
        <v>0</v>
      </c>
      <c r="P12" s="8"/>
    </row>
    <row r="13" spans="1:16" s="27" customFormat="1" ht="16.5" customHeight="1">
      <c r="A13" s="25"/>
      <c r="B13" s="88"/>
      <c r="C13" s="88"/>
      <c r="D13" s="133" t="s">
        <v>44</v>
      </c>
      <c r="E13" s="133"/>
      <c r="F13" s="180"/>
      <c r="G13" s="181"/>
      <c r="H13" s="135"/>
      <c r="I13" s="182"/>
      <c r="J13" s="183"/>
      <c r="K13" s="183"/>
      <c r="L13" s="183"/>
      <c r="M13" s="183"/>
      <c r="N13" s="183"/>
      <c r="O13" s="184"/>
      <c r="P13" s="26"/>
    </row>
    <row r="14" spans="1:16" s="7" customFormat="1" ht="16.5" customHeight="1" thickBot="1">
      <c r="A14" s="10"/>
      <c r="B14" s="88"/>
      <c r="C14" s="88"/>
      <c r="D14" s="54" t="s">
        <v>15</v>
      </c>
      <c r="E14" s="176">
        <f>+E15+E16</f>
        <v>160</v>
      </c>
      <c r="F14" s="176">
        <f>+F15+F16</f>
        <v>5</v>
      </c>
      <c r="G14" s="185">
        <f>F14/E14*100</f>
        <v>3.125</v>
      </c>
      <c r="H14" s="176">
        <f aca="true" t="shared" si="2" ref="H14:O14">+H15+H16</f>
        <v>5</v>
      </c>
      <c r="I14" s="186">
        <f>H14/F14*100</f>
        <v>100</v>
      </c>
      <c r="J14" s="176">
        <f t="shared" si="2"/>
        <v>3</v>
      </c>
      <c r="K14" s="176">
        <f t="shared" si="2"/>
        <v>0</v>
      </c>
      <c r="L14" s="174">
        <f t="shared" si="2"/>
        <v>0</v>
      </c>
      <c r="M14" s="174">
        <f t="shared" si="2"/>
        <v>2</v>
      </c>
      <c r="N14" s="176">
        <f>SUM(N15:N16)</f>
        <v>0</v>
      </c>
      <c r="O14" s="177">
        <f t="shared" si="2"/>
        <v>0</v>
      </c>
      <c r="P14" s="8"/>
    </row>
    <row r="15" spans="1:16" s="7" customFormat="1" ht="16.5" customHeight="1">
      <c r="A15" s="10"/>
      <c r="B15" s="88"/>
      <c r="C15" s="138"/>
      <c r="D15" s="57" t="s">
        <v>4</v>
      </c>
      <c r="E15" s="59">
        <v>0</v>
      </c>
      <c r="F15" s="59">
        <v>0</v>
      </c>
      <c r="G15" s="59">
        <v>0</v>
      </c>
      <c r="H15" s="59">
        <v>0</v>
      </c>
      <c r="I15" s="123" t="s">
        <v>20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124">
        <v>0</v>
      </c>
      <c r="P15" s="8"/>
    </row>
    <row r="16" spans="1:16" s="7" customFormat="1" ht="16.5" customHeight="1" thickBot="1">
      <c r="A16" s="10"/>
      <c r="B16" s="69"/>
      <c r="C16" s="187"/>
      <c r="D16" s="54" t="s">
        <v>3</v>
      </c>
      <c r="E16" s="73">
        <v>160</v>
      </c>
      <c r="F16" s="73">
        <v>5</v>
      </c>
      <c r="G16" s="188">
        <f>F16/E16*100</f>
        <v>3.125</v>
      </c>
      <c r="H16" s="73">
        <v>5</v>
      </c>
      <c r="I16" s="189">
        <f>H16/F16*100</f>
        <v>100</v>
      </c>
      <c r="J16" s="73">
        <v>3</v>
      </c>
      <c r="K16" s="73">
        <v>0</v>
      </c>
      <c r="L16" s="144">
        <v>0</v>
      </c>
      <c r="M16" s="143">
        <v>2</v>
      </c>
      <c r="N16" s="143" t="s">
        <v>20</v>
      </c>
      <c r="O16" s="145">
        <v>0</v>
      </c>
      <c r="P16" s="8"/>
    </row>
    <row r="17" spans="2:17" ht="12.75" customHeight="1">
      <c r="B17" s="146"/>
      <c r="C17" s="146"/>
      <c r="D17" s="190"/>
      <c r="E17" s="148"/>
      <c r="F17" s="148"/>
      <c r="G17" s="149"/>
      <c r="H17" s="148"/>
      <c r="I17" s="149"/>
      <c r="J17" s="148"/>
      <c r="K17" s="150"/>
      <c r="L17" s="151"/>
      <c r="M17" s="151"/>
      <c r="N17" s="151"/>
      <c r="O17" s="151"/>
      <c r="P17" s="4"/>
      <c r="Q17" s="4"/>
    </row>
    <row r="18" spans="2:17" ht="24.75" customHeight="1"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"/>
      <c r="Q18" s="2"/>
    </row>
    <row r="19" spans="4:17" ht="12" customHeight="1">
      <c r="D19" s="3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</row>
    <row r="20" spans="4:17" ht="12.75" customHeight="1">
      <c r="D20" s="3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</row>
    <row r="21" spans="4:17" ht="12.75" customHeight="1">
      <c r="D21" s="3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4:17" ht="12.75" customHeight="1">
      <c r="D22" s="3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</row>
    <row r="23" spans="4:17" ht="12.75" customHeight="1">
      <c r="D23" s="3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</row>
    <row r="24" spans="4:17" ht="12.75" customHeight="1">
      <c r="D24" s="3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  <c r="Q24" s="2"/>
    </row>
    <row r="25" spans="4:17" ht="12.75" customHeight="1">
      <c r="D25" s="3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2"/>
    </row>
    <row r="26" spans="4:17" ht="12.75" customHeight="1">
      <c r="D26" s="3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2"/>
    </row>
    <row r="27" spans="4:17" ht="12.75" customHeight="1">
      <c r="D27" s="3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2"/>
    </row>
    <row r="28" spans="2:17" ht="19.5" customHeight="1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"/>
      <c r="Q28" s="2"/>
    </row>
    <row r="29" spans="4:17" ht="12.75" customHeight="1">
      <c r="D29" s="3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</row>
    <row r="30" spans="4:17" ht="12.75" customHeight="1">
      <c r="D30" s="3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</row>
    <row r="31" spans="4:17" ht="12.75" customHeight="1">
      <c r="D31" s="3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</row>
    <row r="32" spans="4:17" ht="12.75" customHeight="1">
      <c r="D32" s="3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</row>
    <row r="33" spans="4:17" ht="12.75" customHeight="1">
      <c r="D33" s="3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</row>
    <row r="34" spans="2:17" ht="12.75" customHeigh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"/>
      <c r="Q34" s="2"/>
    </row>
    <row r="38" spans="2:15" ht="22.5" customHeight="1"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</row>
    <row r="40" spans="2:15" ht="20.25" customHeight="1">
      <c r="B40" s="239" t="s">
        <v>41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</row>
  </sheetData>
  <sheetProtection/>
  <mergeCells count="18">
    <mergeCell ref="B18:O18"/>
    <mergeCell ref="B28:O28"/>
    <mergeCell ref="B34:O34"/>
    <mergeCell ref="B38:O38"/>
    <mergeCell ref="B40:O40"/>
    <mergeCell ref="M3:M4"/>
    <mergeCell ref="N3:N4"/>
    <mergeCell ref="O3:O4"/>
    <mergeCell ref="C5:D5"/>
    <mergeCell ref="C6:D6"/>
    <mergeCell ref="C7:D7"/>
    <mergeCell ref="D2:D4"/>
    <mergeCell ref="H2:H3"/>
    <mergeCell ref="I2:I3"/>
    <mergeCell ref="J2:O2"/>
    <mergeCell ref="J3:J4"/>
    <mergeCell ref="K3:K4"/>
    <mergeCell ref="L3:L4"/>
  </mergeCells>
  <printOptions/>
  <pageMargins left="0.2362204724409449" right="0.2362204724409449" top="0.7480314960629921" bottom="0.35433070866141736" header="0.31496062992125984" footer="0.31496062992125984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2011-02-13T03:10:59Z</cp:lastPrinted>
  <dcterms:created xsi:type="dcterms:W3CDTF">2004-12-20T04:45:15Z</dcterms:created>
  <dcterms:modified xsi:type="dcterms:W3CDTF">2011-02-15T09:06:21Z</dcterms:modified>
  <cp:category/>
  <cp:version/>
  <cp:contentType/>
  <cp:contentStatus/>
  <cp:revision>20</cp:revision>
</cp:coreProperties>
</file>