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59433\Desktop\今村+迅杜さんからファイルが届いています。\"/>
    </mc:Choice>
  </mc:AlternateContent>
  <bookViews>
    <workbookView xWindow="0" yWindow="600" windowWidth="10560" windowHeight="4950"/>
  </bookViews>
  <sheets>
    <sheet name="T2-6-1&amp;2" sheetId="2" r:id="rId1"/>
  </sheets>
  <definedNames>
    <definedName name="_xlnm.Print_Area" localSheetId="0">'T2-6-1&amp;2'!$A$1:$U$23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2" l="1"/>
  <c r="K5" i="2"/>
  <c r="B7" i="2"/>
  <c r="D7" i="2"/>
  <c r="I7" i="2"/>
  <c r="J7" i="2"/>
  <c r="N7" i="2"/>
  <c r="S7" i="2"/>
  <c r="S6" i="2" s="1"/>
  <c r="T7" i="2"/>
  <c r="K8" i="2"/>
  <c r="U8" i="2"/>
  <c r="K9" i="2"/>
  <c r="U9" i="2"/>
  <c r="B10" i="2"/>
  <c r="C10" i="2"/>
  <c r="C7" i="2" s="1"/>
  <c r="D10" i="2"/>
  <c r="K10" i="2" s="1"/>
  <c r="E10" i="2"/>
  <c r="E7" i="2" s="1"/>
  <c r="F10" i="2"/>
  <c r="F7" i="2" s="1"/>
  <c r="G10" i="2"/>
  <c r="G7" i="2" s="1"/>
  <c r="H10" i="2"/>
  <c r="H7" i="2" s="1"/>
  <c r="I10" i="2"/>
  <c r="J10" i="2"/>
  <c r="N10" i="2"/>
  <c r="U10" i="2" s="1"/>
  <c r="O10" i="2"/>
  <c r="O7" i="2" s="1"/>
  <c r="O6" i="2" s="1"/>
  <c r="P10" i="2"/>
  <c r="P7" i="2" s="1"/>
  <c r="Q10" i="2"/>
  <c r="Q7" i="2" s="1"/>
  <c r="R10" i="2"/>
  <c r="R7" i="2" s="1"/>
  <c r="R6" i="2" s="1"/>
  <c r="S10" i="2"/>
  <c r="T10" i="2"/>
  <c r="K11" i="2"/>
  <c r="U11" i="2"/>
  <c r="K12" i="2"/>
  <c r="U12" i="2"/>
  <c r="K14" i="2"/>
  <c r="U14" i="2"/>
  <c r="K15" i="2"/>
  <c r="U15" i="2"/>
  <c r="K16" i="2"/>
  <c r="U16" i="2"/>
  <c r="B17" i="2"/>
  <c r="B13" i="2" s="1"/>
  <c r="K13" i="2" s="1"/>
  <c r="C17" i="2"/>
  <c r="C13" i="2" s="1"/>
  <c r="D17" i="2"/>
  <c r="D13" i="2" s="1"/>
  <c r="E17" i="2"/>
  <c r="E13" i="2" s="1"/>
  <c r="F17" i="2"/>
  <c r="F13" i="2" s="1"/>
  <c r="G17" i="2"/>
  <c r="G13" i="2" s="1"/>
  <c r="H17" i="2"/>
  <c r="H13" i="2" s="1"/>
  <c r="I17" i="2"/>
  <c r="I13" i="2" s="1"/>
  <c r="J17" i="2"/>
  <c r="J13" i="2" s="1"/>
  <c r="N17" i="2"/>
  <c r="U17" i="2" s="1"/>
  <c r="O17" i="2"/>
  <c r="O13" i="2" s="1"/>
  <c r="P17" i="2"/>
  <c r="P13" i="2" s="1"/>
  <c r="Q17" i="2"/>
  <c r="Q13" i="2" s="1"/>
  <c r="R17" i="2"/>
  <c r="R13" i="2" s="1"/>
  <c r="S17" i="2"/>
  <c r="S13" i="2" s="1"/>
  <c r="T17" i="2"/>
  <c r="T13" i="2" s="1"/>
  <c r="K18" i="2"/>
  <c r="U18" i="2"/>
  <c r="J6" i="2" l="1"/>
  <c r="I6" i="2"/>
  <c r="H6" i="2"/>
  <c r="D6" i="2"/>
  <c r="C6" i="2"/>
  <c r="U7" i="2"/>
  <c r="G6" i="2"/>
  <c r="B6" i="2"/>
  <c r="Q6" i="2"/>
  <c r="F6" i="2"/>
  <c r="P6" i="2"/>
  <c r="E6" i="2"/>
  <c r="T6" i="2"/>
  <c r="K7" i="2"/>
  <c r="N13" i="2"/>
  <c r="N6" i="2" s="1"/>
  <c r="K17" i="2"/>
  <c r="U13" i="2" l="1"/>
  <c r="U6" i="2"/>
  <c r="K6" i="2"/>
</calcChain>
</file>

<file path=xl/sharedStrings.xml><?xml version="1.0" encoding="utf-8"?>
<sst xmlns="http://schemas.openxmlformats.org/spreadsheetml/2006/main" count="58" uniqueCount="42">
  <si>
    <t>注：算出に用いた出生数の１５歳及び４９歳にはそれぞれ１４歳以下、５０歳以上を含んでいる。</t>
    <rPh sb="0" eb="1">
      <t>チュウ</t>
    </rPh>
    <rPh sb="2" eb="4">
      <t>サンシュツ</t>
    </rPh>
    <rPh sb="5" eb="6">
      <t>モチ</t>
    </rPh>
    <rPh sb="8" eb="11">
      <t>シュッショウスウ</t>
    </rPh>
    <rPh sb="14" eb="15">
      <t>サイ</t>
    </rPh>
    <rPh sb="15" eb="16">
      <t>オヨ</t>
    </rPh>
    <rPh sb="19" eb="20">
      <t>サイ</t>
    </rPh>
    <rPh sb="28" eb="31">
      <t>サイイカ</t>
    </rPh>
    <rPh sb="34" eb="35">
      <t>サイ</t>
    </rPh>
    <rPh sb="35" eb="37">
      <t>イジョウ</t>
    </rPh>
    <rPh sb="38" eb="39">
      <t>フク</t>
    </rPh>
    <phoneticPr fontId="3"/>
  </si>
  <si>
    <t>注：全国及び県の合計特殊出生率は、厚生労働省公表値</t>
    <rPh sb="0" eb="1">
      <t>チュウ</t>
    </rPh>
    <rPh sb="2" eb="4">
      <t>ゼンコク</t>
    </rPh>
    <rPh sb="4" eb="5">
      <t>オヨ</t>
    </rPh>
    <rPh sb="6" eb="7">
      <t>ケン</t>
    </rPh>
    <rPh sb="8" eb="10">
      <t>ゴウケイ</t>
    </rPh>
    <rPh sb="10" eb="12">
      <t>トクシュ</t>
    </rPh>
    <rPh sb="12" eb="15">
      <t>シュッショウリツ</t>
    </rPh>
    <rPh sb="17" eb="19">
      <t>コウセイ</t>
    </rPh>
    <rPh sb="19" eb="22">
      <t>ロウドウショウ</t>
    </rPh>
    <rPh sb="22" eb="24">
      <t>コウヒョウ</t>
    </rPh>
    <rPh sb="24" eb="25">
      <t>チ</t>
    </rPh>
    <phoneticPr fontId="3"/>
  </si>
  <si>
    <t>　（５歳階級で算出し、５倍したものを合計して算出）</t>
    <rPh sb="22" eb="24">
      <t>サンシュツ</t>
    </rPh>
    <phoneticPr fontId="3"/>
  </si>
  <si>
    <t>合計特殊出生率＝（母の年齢別出生数／該当年齢日本人女子人口）の15歳～49歳の合計</t>
  </si>
  <si>
    <t>出典：全国は総務省統計局推計年齢、男女別推計人口、岐阜県及び市町は岐阜県統計課市町村別、年齢（５歳階級）別推計人口より（平成21年10月1日現在）</t>
    <rPh sb="17" eb="20">
      <t>ダンジョベツ</t>
    </rPh>
    <phoneticPr fontId="3"/>
  </si>
  <si>
    <t xml:space="preserve"> 北 方 町</t>
  </si>
  <si>
    <t xml:space="preserve"> 本巣郡計</t>
  </si>
  <si>
    <t xml:space="preserve"> 本 巣 市</t>
    <rPh sb="1" eb="2">
      <t>ホン</t>
    </rPh>
    <rPh sb="3" eb="4">
      <t>ス</t>
    </rPh>
    <rPh sb="5" eb="6">
      <t>シ</t>
    </rPh>
    <phoneticPr fontId="3"/>
  </si>
  <si>
    <t xml:space="preserve"> 瑞 穂 市</t>
  </si>
  <si>
    <t xml:space="preserve"> 山 県 市</t>
  </si>
  <si>
    <t xml:space="preserve"> ｾﾝﾀｰ小計</t>
  </si>
  <si>
    <t xml:space="preserve"> 笠 松 町</t>
  </si>
  <si>
    <t xml:space="preserve"> 岐 南 町</t>
  </si>
  <si>
    <t xml:space="preserve"> 羽島郡計</t>
  </si>
  <si>
    <t xml:space="preserve"> 各務原市</t>
  </si>
  <si>
    <t xml:space="preserve"> 羽 島 市</t>
  </si>
  <si>
    <r>
      <rPr>
        <sz val="11"/>
        <color theme="1"/>
        <rFont val="游ゴシック"/>
        <family val="2"/>
        <charset val="128"/>
        <scheme val="minor"/>
      </rPr>
      <t xml:space="preserve"> ｾﾝﾀｰ</t>
    </r>
    <r>
      <rPr>
        <sz val="11"/>
        <color theme="1"/>
        <rFont val="游ゴシック"/>
        <family val="2"/>
        <charset val="128"/>
        <scheme val="minor"/>
      </rPr>
      <t>を除く小計</t>
    </r>
  </si>
  <si>
    <t xml:space="preserve"> 管内総数</t>
  </si>
  <si>
    <t xml:space="preserve"> 岐 阜 県</t>
  </si>
  <si>
    <t>全     国</t>
    <rPh sb="0" eb="1">
      <t>ゼン</t>
    </rPh>
    <rPh sb="6" eb="7">
      <t>コク</t>
    </rPh>
    <phoneticPr fontId="3"/>
  </si>
  <si>
    <t>合計特殊　　　　出生率</t>
    <rPh sb="0" eb="2">
      <t>ゴウケイ</t>
    </rPh>
    <rPh sb="2" eb="4">
      <t>トクシュ</t>
    </rPh>
    <rPh sb="8" eb="11">
      <t>シュッショウリツ</t>
    </rPh>
    <phoneticPr fontId="3"/>
  </si>
  <si>
    <r>
      <t>45～</t>
    </r>
    <r>
      <rPr>
        <sz val="11"/>
        <color theme="1"/>
        <rFont val="游ゴシック"/>
        <family val="2"/>
        <charset val="128"/>
        <scheme val="minor"/>
      </rPr>
      <t xml:space="preserve">   　　　  </t>
    </r>
    <r>
      <rPr>
        <sz val="11"/>
        <rFont val="ＭＳ Ｐゴシック"/>
        <family val="3"/>
        <charset val="128"/>
      </rPr>
      <t>49歳</t>
    </r>
    <phoneticPr fontId="3"/>
  </si>
  <si>
    <r>
      <t>40～</t>
    </r>
    <r>
      <rPr>
        <sz val="11"/>
        <color theme="1"/>
        <rFont val="游ゴシック"/>
        <family val="2"/>
        <charset val="128"/>
        <scheme val="minor"/>
      </rPr>
      <t xml:space="preserve">   　　　  </t>
    </r>
    <r>
      <rPr>
        <sz val="11"/>
        <rFont val="ＭＳ Ｐゴシック"/>
        <family val="3"/>
        <charset val="128"/>
      </rPr>
      <t>44歳</t>
    </r>
    <phoneticPr fontId="3"/>
  </si>
  <si>
    <r>
      <t>35～</t>
    </r>
    <r>
      <rPr>
        <sz val="11"/>
        <color theme="1"/>
        <rFont val="游ゴシック"/>
        <family val="2"/>
        <charset val="128"/>
        <scheme val="minor"/>
      </rPr>
      <t xml:space="preserve">     　　　</t>
    </r>
    <r>
      <rPr>
        <sz val="11"/>
        <rFont val="ＭＳ Ｐゴシック"/>
        <family val="3"/>
        <charset val="128"/>
      </rPr>
      <t>39歳</t>
    </r>
    <phoneticPr fontId="3"/>
  </si>
  <si>
    <r>
      <t>30～</t>
    </r>
    <r>
      <rPr>
        <sz val="11"/>
        <color theme="1"/>
        <rFont val="游ゴシック"/>
        <family val="2"/>
        <charset val="128"/>
        <scheme val="minor"/>
      </rPr>
      <t xml:space="preserve"> 　　     </t>
    </r>
    <r>
      <rPr>
        <sz val="11"/>
        <rFont val="ＭＳ Ｐゴシック"/>
        <family val="3"/>
        <charset val="128"/>
      </rPr>
      <t>34歳</t>
    </r>
    <phoneticPr fontId="3"/>
  </si>
  <si>
    <r>
      <t>25～</t>
    </r>
    <r>
      <rPr>
        <sz val="11"/>
        <color theme="1"/>
        <rFont val="游ゴシック"/>
        <family val="2"/>
        <charset val="128"/>
        <scheme val="minor"/>
      </rPr>
      <t xml:space="preserve">    　　 </t>
    </r>
    <r>
      <rPr>
        <sz val="11"/>
        <rFont val="ＭＳ Ｐゴシック"/>
        <family val="3"/>
        <charset val="128"/>
      </rPr>
      <t>29歳</t>
    </r>
    <phoneticPr fontId="3"/>
  </si>
  <si>
    <r>
      <t>20～　　　　</t>
    </r>
    <r>
      <rPr>
        <sz val="11"/>
        <color theme="1"/>
        <rFont val="游ゴシック"/>
        <family val="2"/>
        <charset val="128"/>
        <scheme val="minor"/>
      </rPr>
      <t xml:space="preserve">    </t>
    </r>
    <r>
      <rPr>
        <sz val="11"/>
        <rFont val="ＭＳ Ｐゴシック"/>
        <family val="3"/>
        <charset val="128"/>
      </rPr>
      <t>24歳</t>
    </r>
    <phoneticPr fontId="3"/>
  </si>
  <si>
    <r>
      <t>15～</t>
    </r>
    <r>
      <rPr>
        <sz val="11"/>
        <color theme="1"/>
        <rFont val="游ゴシック"/>
        <family val="2"/>
        <charset val="128"/>
        <scheme val="minor"/>
      </rPr>
      <t xml:space="preserve">    　　</t>
    </r>
    <r>
      <rPr>
        <sz val="11"/>
        <rFont val="ＭＳ Ｐゴシック"/>
        <family val="3"/>
        <charset val="128"/>
      </rPr>
      <t>19歳</t>
    </r>
    <phoneticPr fontId="3"/>
  </si>
  <si>
    <t>計</t>
  </si>
  <si>
    <t>不詳</t>
  </si>
  <si>
    <r>
      <t>50歳</t>
    </r>
    <r>
      <rPr>
        <sz val="11"/>
        <color theme="1"/>
        <rFont val="游ゴシック"/>
        <family val="2"/>
        <charset val="128"/>
        <scheme val="minor"/>
      </rPr>
      <t xml:space="preserve">     </t>
    </r>
    <r>
      <rPr>
        <sz val="11"/>
        <rFont val="ＭＳ Ｐゴシック"/>
        <family val="3"/>
        <charset val="128"/>
      </rPr>
      <t>以上</t>
    </r>
    <phoneticPr fontId="3"/>
  </si>
  <si>
    <r>
      <t>45～</t>
    </r>
    <r>
      <rPr>
        <sz val="11"/>
        <color theme="1"/>
        <rFont val="游ゴシック"/>
        <family val="2"/>
        <charset val="128"/>
        <scheme val="minor"/>
      </rPr>
      <t xml:space="preserve">     </t>
    </r>
    <r>
      <rPr>
        <sz val="11"/>
        <rFont val="ＭＳ Ｐゴシック"/>
        <family val="3"/>
        <charset val="128"/>
      </rPr>
      <t>49歳</t>
    </r>
    <phoneticPr fontId="3"/>
  </si>
  <si>
    <r>
      <t>40～</t>
    </r>
    <r>
      <rPr>
        <sz val="11"/>
        <color theme="1"/>
        <rFont val="游ゴシック"/>
        <family val="2"/>
        <charset val="128"/>
        <scheme val="minor"/>
      </rPr>
      <t xml:space="preserve">     </t>
    </r>
    <r>
      <rPr>
        <sz val="11"/>
        <rFont val="ＭＳ Ｐゴシック"/>
        <family val="3"/>
        <charset val="128"/>
      </rPr>
      <t>44歳</t>
    </r>
    <phoneticPr fontId="3"/>
  </si>
  <si>
    <r>
      <t>35～</t>
    </r>
    <r>
      <rPr>
        <sz val="11"/>
        <color theme="1"/>
        <rFont val="游ゴシック"/>
        <family val="2"/>
        <charset val="128"/>
        <scheme val="minor"/>
      </rPr>
      <t xml:space="preserve">     </t>
    </r>
    <r>
      <rPr>
        <sz val="11"/>
        <rFont val="ＭＳ Ｐゴシック"/>
        <family val="3"/>
        <charset val="128"/>
      </rPr>
      <t>39歳</t>
    </r>
    <phoneticPr fontId="3"/>
  </si>
  <si>
    <r>
      <t>30～</t>
    </r>
    <r>
      <rPr>
        <sz val="11"/>
        <color theme="1"/>
        <rFont val="游ゴシック"/>
        <family val="2"/>
        <charset val="128"/>
        <scheme val="minor"/>
      </rPr>
      <t xml:space="preserve">      </t>
    </r>
    <r>
      <rPr>
        <sz val="11"/>
        <rFont val="ＭＳ Ｐゴシック"/>
        <family val="3"/>
        <charset val="128"/>
      </rPr>
      <t>34歳</t>
    </r>
    <phoneticPr fontId="3"/>
  </si>
  <si>
    <r>
      <t>25～</t>
    </r>
    <r>
      <rPr>
        <sz val="11"/>
        <color theme="1"/>
        <rFont val="游ゴシック"/>
        <family val="2"/>
        <charset val="128"/>
        <scheme val="minor"/>
      </rPr>
      <t xml:space="preserve">     </t>
    </r>
    <r>
      <rPr>
        <sz val="11"/>
        <rFont val="ＭＳ Ｐゴシック"/>
        <family val="3"/>
        <charset val="128"/>
      </rPr>
      <t>29歳</t>
    </r>
    <phoneticPr fontId="3"/>
  </si>
  <si>
    <r>
      <t>20～</t>
    </r>
    <r>
      <rPr>
        <sz val="11"/>
        <color theme="1"/>
        <rFont val="游ゴシック"/>
        <family val="2"/>
        <charset val="128"/>
        <scheme val="minor"/>
      </rPr>
      <t xml:space="preserve">    </t>
    </r>
    <r>
      <rPr>
        <sz val="11"/>
        <rFont val="ＭＳ Ｐゴシック"/>
        <family val="3"/>
        <charset val="128"/>
      </rPr>
      <t>24歳</t>
    </r>
    <phoneticPr fontId="3"/>
  </si>
  <si>
    <r>
      <t>15～</t>
    </r>
    <r>
      <rPr>
        <sz val="11"/>
        <color theme="1"/>
        <rFont val="游ゴシック"/>
        <family val="2"/>
        <charset val="128"/>
        <scheme val="minor"/>
      </rPr>
      <t xml:space="preserve">     </t>
    </r>
    <r>
      <rPr>
        <sz val="11"/>
        <rFont val="ＭＳ Ｐゴシック"/>
        <family val="3"/>
        <charset val="128"/>
      </rPr>
      <t>19歳</t>
    </r>
    <phoneticPr fontId="3"/>
  </si>
  <si>
    <r>
      <t>15歳</t>
    </r>
    <r>
      <rPr>
        <sz val="11"/>
        <color theme="1"/>
        <rFont val="游ゴシック"/>
        <family val="2"/>
        <charset val="128"/>
        <scheme val="minor"/>
      </rPr>
      <t xml:space="preserve">     </t>
    </r>
    <r>
      <rPr>
        <sz val="11"/>
        <rFont val="ＭＳ Ｐゴシック"/>
        <family val="3"/>
        <charset val="128"/>
      </rPr>
      <t>未満</t>
    </r>
    <phoneticPr fontId="3"/>
  </si>
  <si>
    <t>（平成２１年）</t>
    <phoneticPr fontId="3"/>
  </si>
  <si>
    <t>　オ　年齢階級別女子人口・合計特殊出生率（Ｔ２－６－２）</t>
    <rPh sb="3" eb="5">
      <t>ネンレイ</t>
    </rPh>
    <rPh sb="5" eb="7">
      <t>カイキュウ</t>
    </rPh>
    <rPh sb="7" eb="8">
      <t>ベツ</t>
    </rPh>
    <rPh sb="8" eb="10">
      <t>ジョシ</t>
    </rPh>
    <rPh sb="10" eb="12">
      <t>ジンコウ</t>
    </rPh>
    <rPh sb="13" eb="15">
      <t>ゴウケイ</t>
    </rPh>
    <rPh sb="15" eb="17">
      <t>トクシュ</t>
    </rPh>
    <rPh sb="17" eb="19">
      <t>シュッショウ</t>
    </rPh>
    <rPh sb="19" eb="20">
      <t>リツ</t>
    </rPh>
    <phoneticPr fontId="3"/>
  </si>
  <si>
    <t>　エ　母の年齢別出生数（Ｔ２－６－１）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</si>
</sst>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;&quot;△&quot;#,##0;\-#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0" xfId="1" applyAlignment="1"/>
    <xf numFmtId="0" fontId="1" fillId="0" borderId="0" xfId="1" applyBorder="1" applyAlignment="1"/>
    <xf numFmtId="0" fontId="1" fillId="0" borderId="0" xfId="1" applyFont="1" applyAlignment="1">
      <alignment vertical="center"/>
    </xf>
    <xf numFmtId="0" fontId="1" fillId="0" borderId="0" xfId="1" quotePrefix="1" applyAlignment="1"/>
    <xf numFmtId="0" fontId="1" fillId="0" borderId="0" xfId="1" applyBorder="1" applyAlignment="1">
      <alignment vertical="center"/>
    </xf>
    <xf numFmtId="0" fontId="1" fillId="0" borderId="0" xfId="1" applyBorder="1" applyAlignment="1">
      <alignment vertical="center" wrapText="1"/>
    </xf>
    <xf numFmtId="176" fontId="1" fillId="0" borderId="1" xfId="1" applyNumberFormat="1" applyBorder="1" applyAlignment="1">
      <alignment horizontal="right"/>
    </xf>
    <xf numFmtId="177" fontId="1" fillId="0" borderId="2" xfId="1" applyNumberFormat="1" applyBorder="1" applyAlignment="1">
      <alignment horizontal="right" vertical="center"/>
    </xf>
    <xf numFmtId="0" fontId="1" fillId="0" borderId="3" xfId="1" applyBorder="1" applyAlignment="1">
      <alignment horizontal="center"/>
    </xf>
    <xf numFmtId="3" fontId="1" fillId="0" borderId="1" xfId="1" applyNumberFormat="1" applyBorder="1" applyAlignment="1">
      <alignment horizontal="right"/>
    </xf>
    <xf numFmtId="176" fontId="1" fillId="0" borderId="4" xfId="1" applyNumberFormat="1" applyBorder="1" applyAlignment="1">
      <alignment horizontal="right"/>
    </xf>
    <xf numFmtId="177" fontId="1" fillId="0" borderId="5" xfId="1" applyNumberFormat="1" applyBorder="1" applyAlignment="1">
      <alignment horizontal="right"/>
    </xf>
    <xf numFmtId="0" fontId="1" fillId="0" borderId="6" xfId="1" applyBorder="1" applyAlignment="1">
      <alignment horizontal="center"/>
    </xf>
    <xf numFmtId="3" fontId="1" fillId="0" borderId="4" xfId="1" applyNumberFormat="1" applyBorder="1" applyAlignment="1">
      <alignment horizontal="right"/>
    </xf>
    <xf numFmtId="176" fontId="1" fillId="0" borderId="7" xfId="1" applyNumberFormat="1" applyBorder="1" applyAlignment="1">
      <alignment horizontal="right"/>
    </xf>
    <xf numFmtId="177" fontId="1" fillId="0" borderId="8" xfId="1" applyNumberFormat="1" applyBorder="1" applyAlignment="1">
      <alignment horizontal="right"/>
    </xf>
    <xf numFmtId="0" fontId="1" fillId="0" borderId="9" xfId="1" applyBorder="1" applyAlignment="1">
      <alignment horizontal="center"/>
    </xf>
    <xf numFmtId="3" fontId="1" fillId="0" borderId="7" xfId="1" applyNumberFormat="1" applyBorder="1" applyAlignment="1">
      <alignment horizontal="right"/>
    </xf>
    <xf numFmtId="177" fontId="1" fillId="0" borderId="8" xfId="1" applyNumberFormat="1" applyBorder="1" applyAlignment="1">
      <alignment horizontal="right" vertical="center"/>
    </xf>
    <xf numFmtId="176" fontId="1" fillId="0" borderId="10" xfId="1" applyNumberFormat="1" applyBorder="1" applyAlignment="1">
      <alignment horizontal="right"/>
    </xf>
    <xf numFmtId="177" fontId="1" fillId="0" borderId="11" xfId="1" applyNumberFormat="1" applyBorder="1" applyAlignment="1">
      <alignment horizontal="right"/>
    </xf>
    <xf numFmtId="0" fontId="1" fillId="0" borderId="12" xfId="1" applyBorder="1" applyAlignment="1">
      <alignment horizontal="center"/>
    </xf>
    <xf numFmtId="3" fontId="1" fillId="0" borderId="10" xfId="1" applyNumberFormat="1" applyBorder="1" applyAlignment="1">
      <alignment horizontal="right"/>
    </xf>
    <xf numFmtId="177" fontId="1" fillId="0" borderId="8" xfId="1" applyNumberFormat="1" applyBorder="1" applyAlignment="1" applyProtection="1">
      <alignment horizontal="right" vertical="center"/>
      <protection locked="0"/>
    </xf>
    <xf numFmtId="0" fontId="1" fillId="0" borderId="9" xfId="1" applyBorder="1" applyAlignment="1" applyProtection="1">
      <alignment horizontal="center"/>
      <protection locked="0"/>
    </xf>
    <xf numFmtId="177" fontId="1" fillId="0" borderId="11" xfId="1" applyNumberFormat="1" applyBorder="1" applyAlignment="1">
      <alignment horizontal="right" vertical="center"/>
    </xf>
    <xf numFmtId="0" fontId="1" fillId="0" borderId="12" xfId="1" applyBorder="1" applyAlignment="1">
      <alignment horizontal="center" vertical="center" shrinkToFit="1"/>
    </xf>
    <xf numFmtId="38" fontId="0" fillId="0" borderId="11" xfId="2" applyFont="1" applyBorder="1" applyAlignment="1">
      <alignment horizontal="right"/>
    </xf>
    <xf numFmtId="38" fontId="0" fillId="0" borderId="13" xfId="2" applyFont="1" applyBorder="1" applyAlignment="1">
      <alignment horizontal="right"/>
    </xf>
    <xf numFmtId="3" fontId="1" fillId="0" borderId="11" xfId="1" applyNumberFormat="1" applyBorder="1" applyAlignment="1">
      <alignment horizontal="right"/>
    </xf>
    <xf numFmtId="3" fontId="1" fillId="0" borderId="14" xfId="1" applyNumberFormat="1" applyBorder="1" applyAlignment="1">
      <alignment horizontal="right"/>
    </xf>
    <xf numFmtId="0" fontId="1" fillId="0" borderId="11" xfId="1" applyBorder="1" applyAlignment="1">
      <alignment horizontal="right"/>
    </xf>
    <xf numFmtId="0" fontId="1" fillId="0" borderId="11" xfId="1" applyBorder="1" applyAlignment="1">
      <alignment horizontal="right" shrinkToFit="1"/>
    </xf>
    <xf numFmtId="0" fontId="4" fillId="0" borderId="0" xfId="1" applyFont="1" applyAlignment="1">
      <alignment vertical="center" wrapText="1" shrinkToFit="1"/>
    </xf>
    <xf numFmtId="0" fontId="1" fillId="0" borderId="15" xfId="1" applyFont="1" applyBorder="1" applyAlignment="1">
      <alignment horizontal="center" vertical="center" wrapText="1" shrinkToFit="1"/>
    </xf>
    <xf numFmtId="0" fontId="1" fillId="0" borderId="16" xfId="1" applyFont="1" applyBorder="1" applyAlignment="1">
      <alignment horizontal="center" vertical="center" wrapText="1" shrinkToFit="1"/>
    </xf>
    <xf numFmtId="0" fontId="1" fillId="0" borderId="16" xfId="1" applyFont="1" applyFill="1" applyBorder="1" applyAlignment="1">
      <alignment horizontal="center" vertical="center" wrapText="1" shrinkToFit="1"/>
    </xf>
    <xf numFmtId="0" fontId="4" fillId="0" borderId="17" xfId="1" applyFont="1" applyBorder="1" applyAlignment="1">
      <alignment horizontal="center" vertical="center" wrapText="1" shrinkToFit="1"/>
    </xf>
    <xf numFmtId="0" fontId="1" fillId="0" borderId="0" xfId="1" applyAlignment="1">
      <alignment horizontal="right" vertical="center"/>
    </xf>
    <xf numFmtId="0" fontId="1" fillId="0" borderId="0" xfId="1" applyFill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topLeftCell="K1" zoomScaleNormal="100" zoomScaleSheetLayoutView="75" workbookViewId="0">
      <selection activeCell="M3" sqref="M3"/>
    </sheetView>
  </sheetViews>
  <sheetFormatPr defaultRowHeight="13.5" x14ac:dyDescent="0.4"/>
  <cols>
    <col min="1" max="1" width="12.875" style="1" customWidth="1"/>
    <col min="2" max="2" width="5.125" style="1" customWidth="1"/>
    <col min="3" max="4" width="7.625" style="1" customWidth="1"/>
    <col min="5" max="10" width="7.5" style="1" customWidth="1"/>
    <col min="11" max="11" width="5.5" style="1" customWidth="1"/>
    <col min="12" max="12" width="9.625" style="1" bestFit="1" customWidth="1"/>
    <col min="13" max="13" width="14.625" style="1" customWidth="1"/>
    <col min="14" max="20" width="9.625" style="1" customWidth="1"/>
    <col min="21" max="21" width="10.625" style="1" customWidth="1"/>
    <col min="22" max="16384" width="9" style="1"/>
  </cols>
  <sheetData>
    <row r="1" spans="1:22" ht="26.25" customHeight="1" x14ac:dyDescent="0.4">
      <c r="A1" s="41" t="s">
        <v>41</v>
      </c>
      <c r="M1" s="41" t="s">
        <v>40</v>
      </c>
    </row>
    <row r="2" spans="1:22" ht="18" customHeight="1" thickBot="1" x14ac:dyDescent="0.45">
      <c r="K2" s="40"/>
      <c r="L2" s="40" t="s">
        <v>39</v>
      </c>
      <c r="U2" s="40" t="s">
        <v>39</v>
      </c>
    </row>
    <row r="3" spans="1:22" s="35" customFormat="1" ht="36" customHeight="1" thickBot="1" x14ac:dyDescent="0.45">
      <c r="A3" s="39"/>
      <c r="B3" s="37" t="s">
        <v>38</v>
      </c>
      <c r="C3" s="37" t="s">
        <v>37</v>
      </c>
      <c r="D3" s="37" t="s">
        <v>36</v>
      </c>
      <c r="E3" s="38" t="s">
        <v>35</v>
      </c>
      <c r="F3" s="37" t="s">
        <v>34</v>
      </c>
      <c r="G3" s="37" t="s">
        <v>33</v>
      </c>
      <c r="H3" s="37" t="s">
        <v>32</v>
      </c>
      <c r="I3" s="37" t="s">
        <v>31</v>
      </c>
      <c r="J3" s="37" t="s">
        <v>30</v>
      </c>
      <c r="K3" s="37" t="s">
        <v>29</v>
      </c>
      <c r="L3" s="36" t="s">
        <v>28</v>
      </c>
      <c r="M3" s="39"/>
      <c r="N3" s="37" t="s">
        <v>27</v>
      </c>
      <c r="O3" s="37" t="s">
        <v>26</v>
      </c>
      <c r="P3" s="38" t="s">
        <v>25</v>
      </c>
      <c r="Q3" s="37" t="s">
        <v>24</v>
      </c>
      <c r="R3" s="37" t="s">
        <v>23</v>
      </c>
      <c r="S3" s="37" t="s">
        <v>22</v>
      </c>
      <c r="T3" s="37" t="s">
        <v>21</v>
      </c>
      <c r="U3" s="36" t="s">
        <v>20</v>
      </c>
      <c r="V3" s="1"/>
    </row>
    <row r="4" spans="1:22" ht="18.75" customHeight="1" thickBot="1" x14ac:dyDescent="0.45">
      <c r="A4" s="23" t="s">
        <v>19</v>
      </c>
      <c r="B4" s="34">
        <v>67</v>
      </c>
      <c r="C4" s="31">
        <v>14620</v>
      </c>
      <c r="D4" s="31">
        <v>116808</v>
      </c>
      <c r="E4" s="31">
        <v>307765</v>
      </c>
      <c r="F4" s="31">
        <v>389793</v>
      </c>
      <c r="G4" s="31">
        <v>209706</v>
      </c>
      <c r="H4" s="31">
        <v>30566</v>
      </c>
      <c r="I4" s="33">
        <v>684</v>
      </c>
      <c r="J4" s="33">
        <v>20</v>
      </c>
      <c r="K4" s="31">
        <f>L4-(SUM(B4:J4))</f>
        <v>6</v>
      </c>
      <c r="L4" s="24">
        <v>1070035</v>
      </c>
      <c r="M4" s="23" t="s">
        <v>19</v>
      </c>
      <c r="N4" s="32">
        <v>2967000</v>
      </c>
      <c r="O4" s="31">
        <v>3363000</v>
      </c>
      <c r="P4" s="31">
        <v>3671000</v>
      </c>
      <c r="Q4" s="31">
        <v>4230000</v>
      </c>
      <c r="R4" s="31">
        <v>4797000</v>
      </c>
      <c r="S4" s="31">
        <v>4259000</v>
      </c>
      <c r="T4" s="29">
        <v>3893000</v>
      </c>
      <c r="U4" s="21">
        <v>1.37</v>
      </c>
    </row>
    <row r="5" spans="1:22" ht="18.75" customHeight="1" thickBot="1" x14ac:dyDescent="0.45">
      <c r="A5" s="23" t="s">
        <v>18</v>
      </c>
      <c r="B5" s="22">
        <v>1</v>
      </c>
      <c r="C5" s="22">
        <v>202</v>
      </c>
      <c r="D5" s="22">
        <v>1893</v>
      </c>
      <c r="E5" s="22">
        <v>5341</v>
      </c>
      <c r="F5" s="22">
        <v>6439</v>
      </c>
      <c r="G5" s="22">
        <v>3081</v>
      </c>
      <c r="H5" s="22">
        <v>361</v>
      </c>
      <c r="I5" s="22">
        <v>9</v>
      </c>
      <c r="J5" s="22">
        <v>0</v>
      </c>
      <c r="K5" s="22">
        <f>L5-(SUM(B5:J5))</f>
        <v>0</v>
      </c>
      <c r="L5" s="24">
        <v>17327</v>
      </c>
      <c r="M5" s="23" t="s">
        <v>18</v>
      </c>
      <c r="N5" s="30">
        <v>51751</v>
      </c>
      <c r="O5" s="29">
        <v>54433</v>
      </c>
      <c r="P5" s="22">
        <v>53576</v>
      </c>
      <c r="Q5" s="22">
        <v>63638</v>
      </c>
      <c r="R5" s="22">
        <v>74320</v>
      </c>
      <c r="S5" s="22">
        <v>66993</v>
      </c>
      <c r="T5" s="22">
        <v>63601</v>
      </c>
      <c r="U5" s="21">
        <v>1.37</v>
      </c>
    </row>
    <row r="6" spans="1:22" ht="18.75" customHeight="1" thickBot="1" x14ac:dyDescent="0.2">
      <c r="A6" s="23" t="s">
        <v>17</v>
      </c>
      <c r="B6" s="22">
        <f>B7+B13</f>
        <v>0</v>
      </c>
      <c r="C6" s="22">
        <f>C7+C13</f>
        <v>46</v>
      </c>
      <c r="D6" s="22">
        <f>D7+D13</f>
        <v>366</v>
      </c>
      <c r="E6" s="22">
        <f>E7+E13</f>
        <v>1140</v>
      </c>
      <c r="F6" s="22">
        <f>F7+F13</f>
        <v>1430</v>
      </c>
      <c r="G6" s="22">
        <f>G7+G13</f>
        <v>657</v>
      </c>
      <c r="H6" s="22">
        <f>H7+H13</f>
        <v>71</v>
      </c>
      <c r="I6" s="22">
        <f>I7+I13</f>
        <v>1</v>
      </c>
      <c r="J6" s="22">
        <f>J7+J13</f>
        <v>0</v>
      </c>
      <c r="K6" s="22">
        <f>L6-(SUM(B6:J6))</f>
        <v>0</v>
      </c>
      <c r="L6" s="24">
        <v>3711</v>
      </c>
      <c r="M6" s="23" t="s">
        <v>17</v>
      </c>
      <c r="N6" s="22">
        <f>N7+N13</f>
        <v>9411</v>
      </c>
      <c r="O6" s="22">
        <f>O7+O13</f>
        <v>10938</v>
      </c>
      <c r="P6" s="22">
        <f>P7+P13</f>
        <v>11250</v>
      </c>
      <c r="Q6" s="22">
        <f>Q7+Q13</f>
        <v>13482</v>
      </c>
      <c r="R6" s="22">
        <f>R7+R13</f>
        <v>15699</v>
      </c>
      <c r="S6" s="22">
        <f>S7+S13</f>
        <v>13252</v>
      </c>
      <c r="T6" s="22">
        <f>T7+T13</f>
        <v>11581</v>
      </c>
      <c r="U6" s="21">
        <f>(C6*5/N6)+(D6*5/O6)+(E6*5/P6)+(F6*5/Q6)+(G6*5/R6)+(H6*5/S6)+(I6*5/T6)</f>
        <v>1.4652186827696525</v>
      </c>
    </row>
    <row r="7" spans="1:22" ht="18.75" customHeight="1" thickBot="1" x14ac:dyDescent="0.2">
      <c r="A7" s="28" t="s">
        <v>16</v>
      </c>
      <c r="B7" s="22">
        <f>SUM(B8:B10)</f>
        <v>0</v>
      </c>
      <c r="C7" s="22">
        <f>C8+C9+C10</f>
        <v>26</v>
      </c>
      <c r="D7" s="22">
        <f>D8+D9+D10</f>
        <v>231</v>
      </c>
      <c r="E7" s="22">
        <f>E8+E9+E10</f>
        <v>734</v>
      </c>
      <c r="F7" s="22">
        <f>F8+F9+F10</f>
        <v>925</v>
      </c>
      <c r="G7" s="22">
        <f>G8+G9+G10</f>
        <v>444</v>
      </c>
      <c r="H7" s="22">
        <f>H8+H9+H10</f>
        <v>50</v>
      </c>
      <c r="I7" s="22">
        <f>I8+I9+I10</f>
        <v>0</v>
      </c>
      <c r="J7" s="22">
        <f>SUM(J8:J10)</f>
        <v>0</v>
      </c>
      <c r="K7" s="22">
        <f>L7-(SUM(B7:J7))</f>
        <v>0</v>
      </c>
      <c r="L7" s="24">
        <v>2410</v>
      </c>
      <c r="M7" s="28" t="s">
        <v>16</v>
      </c>
      <c r="N7" s="22">
        <f>N8+N9+N10</f>
        <v>6067</v>
      </c>
      <c r="O7" s="22">
        <f>O8+O9+O10</f>
        <v>7009</v>
      </c>
      <c r="P7" s="22">
        <f>P8+P9+P10</f>
        <v>7334</v>
      </c>
      <c r="Q7" s="22">
        <f>Q8+Q9+Q10</f>
        <v>8949</v>
      </c>
      <c r="R7" s="22">
        <f>R8+R9+R10</f>
        <v>10516</v>
      </c>
      <c r="S7" s="22">
        <f>S8+S9+S10</f>
        <v>8956</v>
      </c>
      <c r="T7" s="22">
        <f>T8+T9+T10</f>
        <v>7559</v>
      </c>
      <c r="U7" s="21">
        <f>(C7*5/N7)+(D7*5/O7)+(E7*5/P7)+(F7*5/Q7)+(G7*5/R7)+(H7*5/S7)+(I7*5/T7)</f>
        <v>1.442463231059063</v>
      </c>
    </row>
    <row r="8" spans="1:22" ht="18.75" customHeight="1" x14ac:dyDescent="0.15">
      <c r="A8" s="23" t="s">
        <v>15</v>
      </c>
      <c r="B8" s="27">
        <v>0</v>
      </c>
      <c r="C8" s="27">
        <v>7</v>
      </c>
      <c r="D8" s="27">
        <v>66</v>
      </c>
      <c r="E8" s="27">
        <v>177</v>
      </c>
      <c r="F8" s="27">
        <v>237</v>
      </c>
      <c r="G8" s="27">
        <v>113</v>
      </c>
      <c r="H8" s="27">
        <v>19</v>
      </c>
      <c r="I8" s="27">
        <v>0</v>
      </c>
      <c r="J8" s="27">
        <v>0</v>
      </c>
      <c r="K8" s="27">
        <f>L8-(SUM(B8:J8))</f>
        <v>0</v>
      </c>
      <c r="L8" s="24">
        <v>619</v>
      </c>
      <c r="M8" s="23" t="s">
        <v>15</v>
      </c>
      <c r="N8" s="27">
        <v>1603</v>
      </c>
      <c r="O8" s="27">
        <v>1974</v>
      </c>
      <c r="P8" s="27">
        <v>1900</v>
      </c>
      <c r="Q8" s="27">
        <v>2212</v>
      </c>
      <c r="R8" s="27">
        <v>2642</v>
      </c>
      <c r="S8" s="27">
        <v>2351</v>
      </c>
      <c r="T8" s="27">
        <v>2084</v>
      </c>
      <c r="U8" s="21">
        <f>(C8*5/N8)+(D8*5/O8)+(E8*5/P8)+(F8*5/Q8)+(G8*5/R8)+(H8*5/S8)+(I8*5/T8)</f>
        <v>1.4447725512508516</v>
      </c>
    </row>
    <row r="9" spans="1:22" ht="18.75" customHeight="1" thickBot="1" x14ac:dyDescent="0.2">
      <c r="A9" s="26" t="s">
        <v>14</v>
      </c>
      <c r="B9" s="20">
        <v>0</v>
      </c>
      <c r="C9" s="25">
        <v>12</v>
      </c>
      <c r="D9" s="25">
        <v>114</v>
      </c>
      <c r="E9" s="25">
        <v>384</v>
      </c>
      <c r="F9" s="25">
        <v>506</v>
      </c>
      <c r="G9" s="25">
        <v>243</v>
      </c>
      <c r="H9" s="25">
        <v>26</v>
      </c>
      <c r="I9" s="25">
        <v>0</v>
      </c>
      <c r="J9" s="20">
        <v>0</v>
      </c>
      <c r="K9" s="20">
        <f>L9-(SUM(B9:J9))</f>
        <v>0</v>
      </c>
      <c r="L9" s="19">
        <v>1285</v>
      </c>
      <c r="M9" s="26" t="s">
        <v>14</v>
      </c>
      <c r="N9" s="25">
        <v>3405</v>
      </c>
      <c r="O9" s="25">
        <v>3766</v>
      </c>
      <c r="P9" s="25">
        <v>3902</v>
      </c>
      <c r="Q9" s="25">
        <v>4934</v>
      </c>
      <c r="R9" s="25">
        <v>5791</v>
      </c>
      <c r="S9" s="25">
        <v>4929</v>
      </c>
      <c r="T9" s="25">
        <v>4165</v>
      </c>
      <c r="U9" s="16">
        <f>(C9*5/N9)+(D9*5/O9)+(E9*5/P9)+(F9*5/Q9)+(G9*5/R9)+(H9*5/S9)+(I9*5/T9)</f>
        <v>1.4099821097975345</v>
      </c>
    </row>
    <row r="10" spans="1:22" ht="18.75" customHeight="1" x14ac:dyDescent="0.15">
      <c r="A10" s="23" t="s">
        <v>13</v>
      </c>
      <c r="B10" s="22">
        <f>SUM(B11:B12)</f>
        <v>0</v>
      </c>
      <c r="C10" s="22">
        <f>SUM(C11:C12)</f>
        <v>7</v>
      </c>
      <c r="D10" s="22">
        <f>SUM(D11:D12)</f>
        <v>51</v>
      </c>
      <c r="E10" s="22">
        <f>SUM(E11:E12)</f>
        <v>173</v>
      </c>
      <c r="F10" s="22">
        <f>SUM(F11:F12)</f>
        <v>182</v>
      </c>
      <c r="G10" s="22">
        <f>SUM(G11:G12)</f>
        <v>88</v>
      </c>
      <c r="H10" s="22">
        <f>SUM(H11:H12)</f>
        <v>5</v>
      </c>
      <c r="I10" s="22">
        <f>SUM(I11:I12)</f>
        <v>0</v>
      </c>
      <c r="J10" s="22">
        <f>SUM(J11:J12)</f>
        <v>0</v>
      </c>
      <c r="K10" s="22">
        <f>L10-(SUM(B10:J10))</f>
        <v>0</v>
      </c>
      <c r="L10" s="24">
        <v>506</v>
      </c>
      <c r="M10" s="23" t="s">
        <v>13</v>
      </c>
      <c r="N10" s="22">
        <f>SUM(N11:N12)</f>
        <v>1059</v>
      </c>
      <c r="O10" s="22">
        <f>SUM(O11:O12)</f>
        <v>1269</v>
      </c>
      <c r="P10" s="22">
        <f>SUM(P11:P12)</f>
        <v>1532</v>
      </c>
      <c r="Q10" s="22">
        <f>SUM(Q11:Q12)</f>
        <v>1803</v>
      </c>
      <c r="R10" s="22">
        <f>SUM(R11:R12)</f>
        <v>2083</v>
      </c>
      <c r="S10" s="22">
        <f>SUM(S11:S12)</f>
        <v>1676</v>
      </c>
      <c r="T10" s="22">
        <f>SUM(T11:T12)</f>
        <v>1310</v>
      </c>
      <c r="U10" s="21">
        <f>(C10*5/N10)+(D10*5/O10)+(E10*5/P10)+(F10*5/Q10)+(G10*5/R10)+(H10*5/S10)+(I10*5/T10)</f>
        <v>1.5294817137488905</v>
      </c>
    </row>
    <row r="11" spans="1:22" ht="18.75" customHeight="1" x14ac:dyDescent="0.15">
      <c r="A11" s="18" t="s">
        <v>12</v>
      </c>
      <c r="B11" s="20">
        <v>0</v>
      </c>
      <c r="C11" s="20">
        <v>3</v>
      </c>
      <c r="D11" s="20">
        <v>23</v>
      </c>
      <c r="E11" s="20">
        <v>98</v>
      </c>
      <c r="F11" s="20">
        <v>98</v>
      </c>
      <c r="G11" s="20">
        <v>49</v>
      </c>
      <c r="H11" s="20">
        <v>4</v>
      </c>
      <c r="I11" s="20">
        <v>0</v>
      </c>
      <c r="J11" s="20">
        <v>0</v>
      </c>
      <c r="K11" s="20">
        <f>L11-(SUM(B11:J11))</f>
        <v>0</v>
      </c>
      <c r="L11" s="19">
        <v>275</v>
      </c>
      <c r="M11" s="18" t="s">
        <v>12</v>
      </c>
      <c r="N11" s="20">
        <v>597</v>
      </c>
      <c r="O11" s="20">
        <v>702</v>
      </c>
      <c r="P11" s="20">
        <v>825</v>
      </c>
      <c r="Q11" s="20">
        <v>873</v>
      </c>
      <c r="R11" s="20">
        <v>1082</v>
      </c>
      <c r="S11" s="20">
        <v>805</v>
      </c>
      <c r="T11" s="20">
        <v>654</v>
      </c>
      <c r="U11" s="16">
        <f>(C11*5/N11)+(D11*5/O11)+(E11*5/P11)+(F11*5/Q11)+(G11*5/R11)+(H11*5/S11)+(I11*5/T11)</f>
        <v>1.5954428711591135</v>
      </c>
    </row>
    <row r="12" spans="1:22" ht="18.75" customHeight="1" thickBot="1" x14ac:dyDescent="0.2">
      <c r="A12" s="18" t="s">
        <v>11</v>
      </c>
      <c r="B12" s="20">
        <v>0</v>
      </c>
      <c r="C12" s="20">
        <v>4</v>
      </c>
      <c r="D12" s="20">
        <v>28</v>
      </c>
      <c r="E12" s="20">
        <v>75</v>
      </c>
      <c r="F12" s="20">
        <v>84</v>
      </c>
      <c r="G12" s="20">
        <v>39</v>
      </c>
      <c r="H12" s="20">
        <v>1</v>
      </c>
      <c r="I12" s="20">
        <v>0</v>
      </c>
      <c r="J12" s="20">
        <v>0</v>
      </c>
      <c r="K12" s="20">
        <f>L12-(SUM(B12:J12))</f>
        <v>0</v>
      </c>
      <c r="L12" s="19">
        <v>231</v>
      </c>
      <c r="M12" s="18" t="s">
        <v>11</v>
      </c>
      <c r="N12" s="20">
        <v>462</v>
      </c>
      <c r="O12" s="20">
        <v>567</v>
      </c>
      <c r="P12" s="20">
        <v>707</v>
      </c>
      <c r="Q12" s="20">
        <v>930</v>
      </c>
      <c r="R12" s="20">
        <v>1001</v>
      </c>
      <c r="S12" s="20">
        <v>871</v>
      </c>
      <c r="T12" s="20">
        <v>656</v>
      </c>
      <c r="U12" s="16">
        <f>(C12*5/N12)+(D12*5/O12)+(E12*5/P12)+(F12*5/Q12)+(G12*5/R12)+(H12*5/S12)+(I12*5/T12)</f>
        <v>1.4727724335720762</v>
      </c>
    </row>
    <row r="13" spans="1:22" ht="18.75" customHeight="1" x14ac:dyDescent="0.15">
      <c r="A13" s="23" t="s">
        <v>10</v>
      </c>
      <c r="B13" s="22">
        <f>B14+B15+B17</f>
        <v>0</v>
      </c>
      <c r="C13" s="22">
        <f>SUM(C14:C17)</f>
        <v>20</v>
      </c>
      <c r="D13" s="22">
        <f>SUM(D14:D17)</f>
        <v>135</v>
      </c>
      <c r="E13" s="22">
        <f>SUM(E14:E17)</f>
        <v>406</v>
      </c>
      <c r="F13" s="22">
        <f>SUM(F14:F17)</f>
        <v>505</v>
      </c>
      <c r="G13" s="22">
        <f>SUM(G14:G17)</f>
        <v>213</v>
      </c>
      <c r="H13" s="22">
        <f>SUM(H14:H17)</f>
        <v>21</v>
      </c>
      <c r="I13" s="22">
        <f>SUM(I14:I17)</f>
        <v>1</v>
      </c>
      <c r="J13" s="22">
        <f>J14+J15+J17</f>
        <v>0</v>
      </c>
      <c r="K13" s="22">
        <f>L13-(SUM(B13:J13))</f>
        <v>0</v>
      </c>
      <c r="L13" s="24">
        <v>1301</v>
      </c>
      <c r="M13" s="23" t="s">
        <v>10</v>
      </c>
      <c r="N13" s="22">
        <f>SUM(N14:N17)</f>
        <v>3344</v>
      </c>
      <c r="O13" s="22">
        <f>SUM(O14:O17)</f>
        <v>3929</v>
      </c>
      <c r="P13" s="22">
        <f>SUM(P14:P17)</f>
        <v>3916</v>
      </c>
      <c r="Q13" s="22">
        <f>SUM(Q14:Q17)</f>
        <v>4533</v>
      </c>
      <c r="R13" s="22">
        <f>SUM(R14:R17)</f>
        <v>5183</v>
      </c>
      <c r="S13" s="22">
        <f>SUM(S14:S17)</f>
        <v>4296</v>
      </c>
      <c r="T13" s="22">
        <f>SUM(T14:T17)</f>
        <v>4022</v>
      </c>
      <c r="U13" s="21">
        <f>(C13*5/N13)+(D13*5/O13)+(E13*5/P13)+(F13*5/Q13)+(G13*5/R13)+(H13*5/S13)+(I13*5/T13)</f>
        <v>1.5082800619278038</v>
      </c>
    </row>
    <row r="14" spans="1:22" ht="18.75" customHeight="1" x14ac:dyDescent="0.15">
      <c r="A14" s="18" t="s">
        <v>9</v>
      </c>
      <c r="B14" s="17">
        <v>0</v>
      </c>
      <c r="C14" s="17">
        <v>6</v>
      </c>
      <c r="D14" s="17">
        <v>26</v>
      </c>
      <c r="E14" s="17">
        <v>49</v>
      </c>
      <c r="F14" s="17">
        <v>69</v>
      </c>
      <c r="G14" s="17">
        <v>29</v>
      </c>
      <c r="H14" s="17">
        <v>5</v>
      </c>
      <c r="I14" s="17">
        <v>1</v>
      </c>
      <c r="J14" s="17">
        <v>0</v>
      </c>
      <c r="K14" s="17">
        <f>L14-(SUM(B14:J14))</f>
        <v>0</v>
      </c>
      <c r="L14" s="19">
        <v>185</v>
      </c>
      <c r="M14" s="18" t="s">
        <v>9</v>
      </c>
      <c r="N14" s="17">
        <v>783</v>
      </c>
      <c r="O14" s="17">
        <v>928</v>
      </c>
      <c r="P14" s="17">
        <v>647</v>
      </c>
      <c r="Q14" s="17">
        <v>690</v>
      </c>
      <c r="R14" s="17">
        <v>879</v>
      </c>
      <c r="S14" s="17">
        <v>824</v>
      </c>
      <c r="T14" s="17">
        <v>932</v>
      </c>
      <c r="U14" s="16">
        <f>(C14*5/N14)+(D14*5/O14)+(E14*5/P14)+(F14*5/Q14)+(G14*5/R14)+(H14*5/S14)+(I14*5/T14)</f>
        <v>1.2577359661124639</v>
      </c>
    </row>
    <row r="15" spans="1:22" ht="18.75" customHeight="1" x14ac:dyDescent="0.15">
      <c r="A15" s="18" t="s">
        <v>8</v>
      </c>
      <c r="B15" s="20">
        <v>0</v>
      </c>
      <c r="C15" s="17">
        <v>6</v>
      </c>
      <c r="D15" s="17">
        <v>63</v>
      </c>
      <c r="E15" s="17">
        <v>211</v>
      </c>
      <c r="F15" s="17">
        <v>253</v>
      </c>
      <c r="G15" s="17">
        <v>98</v>
      </c>
      <c r="H15" s="17">
        <v>9</v>
      </c>
      <c r="I15" s="17">
        <v>0</v>
      </c>
      <c r="J15" s="17">
        <v>0</v>
      </c>
      <c r="K15" s="17">
        <f>L15-(SUM(B15:J15))</f>
        <v>0</v>
      </c>
      <c r="L15" s="19">
        <v>640</v>
      </c>
      <c r="M15" s="18" t="s">
        <v>8</v>
      </c>
      <c r="N15" s="17">
        <v>1262</v>
      </c>
      <c r="O15" s="17">
        <v>1585</v>
      </c>
      <c r="P15" s="17">
        <v>1775</v>
      </c>
      <c r="Q15" s="17">
        <v>2075</v>
      </c>
      <c r="R15" s="17">
        <v>2223</v>
      </c>
      <c r="S15" s="17">
        <v>1756</v>
      </c>
      <c r="T15" s="17">
        <v>1522</v>
      </c>
      <c r="U15" s="16">
        <f>(C15*5/N15)+(D15*5/O15)+(E15*5/P15)+(F15*5/Q15)+(G15*5/R15)+(H15*5/S15)+(I15*5/T15)</f>
        <v>1.6725639882472145</v>
      </c>
    </row>
    <row r="16" spans="1:22" ht="18.75" customHeight="1" thickBot="1" x14ac:dyDescent="0.2">
      <c r="A16" s="18" t="s">
        <v>7</v>
      </c>
      <c r="B16" s="20">
        <v>0</v>
      </c>
      <c r="C16" s="17">
        <v>3</v>
      </c>
      <c r="D16" s="17">
        <v>22</v>
      </c>
      <c r="E16" s="17">
        <v>84</v>
      </c>
      <c r="F16" s="17">
        <v>95</v>
      </c>
      <c r="G16" s="17">
        <v>55</v>
      </c>
      <c r="H16" s="17">
        <v>4</v>
      </c>
      <c r="I16" s="17">
        <v>0</v>
      </c>
      <c r="J16" s="17">
        <v>0</v>
      </c>
      <c r="K16" s="17">
        <f>L16-(SUM(B16:J16))</f>
        <v>0</v>
      </c>
      <c r="L16" s="19">
        <v>263</v>
      </c>
      <c r="M16" s="18" t="s">
        <v>7</v>
      </c>
      <c r="N16" s="17">
        <v>829</v>
      </c>
      <c r="O16" s="17">
        <v>945</v>
      </c>
      <c r="P16" s="17">
        <v>907</v>
      </c>
      <c r="Q16" s="17">
        <v>1073</v>
      </c>
      <c r="R16" s="17">
        <v>1302</v>
      </c>
      <c r="S16" s="17">
        <v>1067</v>
      </c>
      <c r="T16" s="17">
        <v>963</v>
      </c>
      <c r="U16" s="16">
        <f>(C16*5/N16)+(D16*5/O16)+(E16*5/P16)+(F16*5/Q16)+(G16*5/R16)+(H16*5/S16)+(I16*5/T16)</f>
        <v>1.2702029787747344</v>
      </c>
    </row>
    <row r="17" spans="1:22" ht="18.75" customHeight="1" x14ac:dyDescent="0.15">
      <c r="A17" s="14" t="s">
        <v>6</v>
      </c>
      <c r="B17" s="13">
        <f>SUM(B18:B18)</f>
        <v>0</v>
      </c>
      <c r="C17" s="13">
        <f>C18</f>
        <v>5</v>
      </c>
      <c r="D17" s="13">
        <f>D18</f>
        <v>24</v>
      </c>
      <c r="E17" s="13">
        <f>E18</f>
        <v>62</v>
      </c>
      <c r="F17" s="13">
        <f>F18</f>
        <v>88</v>
      </c>
      <c r="G17" s="13">
        <f>G18</f>
        <v>31</v>
      </c>
      <c r="H17" s="13">
        <f>H18</f>
        <v>3</v>
      </c>
      <c r="I17" s="13">
        <f>I18</f>
        <v>0</v>
      </c>
      <c r="J17" s="13">
        <f>SUM(J18:J18)</f>
        <v>0</v>
      </c>
      <c r="K17" s="13">
        <f>L17-(SUM(B17:J17))</f>
        <v>0</v>
      </c>
      <c r="L17" s="15">
        <v>213</v>
      </c>
      <c r="M17" s="14" t="s">
        <v>6</v>
      </c>
      <c r="N17" s="13">
        <f>N18</f>
        <v>470</v>
      </c>
      <c r="O17" s="13">
        <f>O18</f>
        <v>471</v>
      </c>
      <c r="P17" s="13">
        <f>P18</f>
        <v>587</v>
      </c>
      <c r="Q17" s="13">
        <f>Q18</f>
        <v>695</v>
      </c>
      <c r="R17" s="13">
        <f>R18</f>
        <v>779</v>
      </c>
      <c r="S17" s="13">
        <f>S18</f>
        <v>649</v>
      </c>
      <c r="T17" s="13">
        <f>T18</f>
        <v>605</v>
      </c>
      <c r="U17" s="12">
        <f>(C17*5/N17)+(D17*5/O17)+(E17*5/P17)+(F17*5/Q17)+(G17*5/R17)+(H17*5/S17)+(I17*5/T17)</f>
        <v>1.6912566366676722</v>
      </c>
    </row>
    <row r="18" spans="1:22" ht="18.75" customHeight="1" thickBot="1" x14ac:dyDescent="0.2">
      <c r="A18" s="10" t="s">
        <v>5</v>
      </c>
      <c r="B18" s="9">
        <v>0</v>
      </c>
      <c r="C18" s="9">
        <v>5</v>
      </c>
      <c r="D18" s="9">
        <v>24</v>
      </c>
      <c r="E18" s="9">
        <v>62</v>
      </c>
      <c r="F18" s="9">
        <v>88</v>
      </c>
      <c r="G18" s="9">
        <v>31</v>
      </c>
      <c r="H18" s="9">
        <v>3</v>
      </c>
      <c r="I18" s="9">
        <v>0</v>
      </c>
      <c r="J18" s="9">
        <v>0</v>
      </c>
      <c r="K18" s="9">
        <f>L18-(SUM(B18:J18))</f>
        <v>0</v>
      </c>
      <c r="L18" s="11">
        <v>213</v>
      </c>
      <c r="M18" s="10" t="s">
        <v>5</v>
      </c>
      <c r="N18" s="9">
        <v>470</v>
      </c>
      <c r="O18" s="9">
        <v>471</v>
      </c>
      <c r="P18" s="9">
        <v>587</v>
      </c>
      <c r="Q18" s="9">
        <v>695</v>
      </c>
      <c r="R18" s="9">
        <v>779</v>
      </c>
      <c r="S18" s="9">
        <v>649</v>
      </c>
      <c r="T18" s="9">
        <v>605</v>
      </c>
      <c r="U18" s="8">
        <f>(C18*5/N18)+(D18*5/O18)+(E18*5/P18)+(F18*5/Q18)+(G18*5/R18)+(H18*5/S18)+(I18*5/T18)</f>
        <v>1.6912566366676722</v>
      </c>
    </row>
    <row r="19" spans="1:22" ht="42.75" customHeight="1" x14ac:dyDescent="0.4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7" t="s">
        <v>4</v>
      </c>
      <c r="N19" s="7"/>
      <c r="O19" s="7"/>
      <c r="P19" s="7"/>
      <c r="Q19" s="7"/>
      <c r="R19" s="7"/>
      <c r="S19" s="7"/>
      <c r="T19" s="7"/>
      <c r="U19" s="7"/>
    </row>
    <row r="20" spans="1:22" ht="15.75" customHeight="1" x14ac:dyDescent="0.4">
      <c r="M20" s="4" t="s">
        <v>3</v>
      </c>
    </row>
    <row r="21" spans="1:22" ht="16.5" customHeight="1" x14ac:dyDescent="0.4">
      <c r="M21" s="4" t="s">
        <v>2</v>
      </c>
    </row>
    <row r="22" spans="1:22" ht="20.25" customHeight="1" x14ac:dyDescent="0.4">
      <c r="M22" s="1" t="s">
        <v>1</v>
      </c>
      <c r="N22" s="6"/>
      <c r="O22" s="6"/>
      <c r="P22" s="6"/>
      <c r="Q22" s="6"/>
      <c r="R22" s="6"/>
      <c r="S22" s="6"/>
      <c r="T22" s="6"/>
      <c r="U22" s="6"/>
    </row>
    <row r="23" spans="1:22" x14ac:dyDescent="0.4">
      <c r="M23" s="1" t="s">
        <v>0</v>
      </c>
    </row>
    <row r="25" spans="1:22" x14ac:dyDescent="0.15">
      <c r="N25" s="4"/>
      <c r="O25" s="2"/>
      <c r="P25" s="5"/>
      <c r="Q25" s="2"/>
      <c r="R25" s="2"/>
      <c r="S25" s="2"/>
      <c r="T25" s="2"/>
      <c r="U25" s="2"/>
      <c r="V25" s="2"/>
    </row>
    <row r="26" spans="1:22" x14ac:dyDescent="0.15">
      <c r="N26" s="4"/>
      <c r="O26" s="2"/>
      <c r="P26" s="2"/>
      <c r="Q26" s="3"/>
      <c r="R26" s="3"/>
      <c r="S26" s="3"/>
      <c r="T26" s="2"/>
      <c r="U26" s="2"/>
      <c r="V26" s="2"/>
    </row>
  </sheetData>
  <mergeCells count="1">
    <mergeCell ref="M19:U19"/>
  </mergeCells>
  <phoneticPr fontId="2"/>
  <pageMargins left="0.98425196850393704" right="0.98425196850393704" top="0.98425196850393704" bottom="0.98425196850393704" header="0.51181102362204722" footer="0.51181102362204722"/>
  <pageSetup paperSize="9" scale="86" orientation="portrait" verticalDpi="360" r:id="rId1"/>
  <headerFooter alignWithMargins="0"/>
  <colBreaks count="1" manualBreakCount="1">
    <brk id="12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T2-6-1&amp;2</vt:lpstr>
      <vt:lpstr>'T2-6-1&amp;2'!Print_Area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今村迅杜　総務課</dc:creator>
  <cp:lastModifiedBy>今村迅杜　総務課</cp:lastModifiedBy>
  <dcterms:created xsi:type="dcterms:W3CDTF">2022-03-22T07:53:13Z</dcterms:created>
  <dcterms:modified xsi:type="dcterms:W3CDTF">2022-03-22T07:53:59Z</dcterms:modified>
</cp:coreProperties>
</file>