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65296" windowWidth="10830" windowHeight="9435" tabRatio="854" activeTab="0"/>
  </bookViews>
  <sheets>
    <sheet name="集計" sheetId="1" r:id="rId1"/>
  </sheets>
  <definedNames>
    <definedName name="a">[0]!a</definedName>
    <definedName name="_xlnm.Print_Area" localSheetId="0">'集計'!$A$1:$Z$22</definedName>
    <definedName name="_xlnm.Print_Titles" localSheetId="0">'集計'!$3:$5</definedName>
    <definedName name="Record45">[0]!Record45</definedName>
    <definedName name="あ">[0]!あ</definedName>
  </definedNames>
  <calcPr fullCalcOnLoad="1"/>
</workbook>
</file>

<file path=xl/sharedStrings.xml><?xml version="1.0" encoding="utf-8"?>
<sst xmlns="http://schemas.openxmlformats.org/spreadsheetml/2006/main" count="48" uniqueCount="33">
  <si>
    <t>計</t>
  </si>
  <si>
    <t>不在者投票者数</t>
  </si>
  <si>
    <t>期日前投票者数</t>
  </si>
  <si>
    <t>投票所における投票者数</t>
  </si>
  <si>
    <t>投票率</t>
  </si>
  <si>
    <t>19歳</t>
  </si>
  <si>
    <t>18歳</t>
  </si>
  <si>
    <t>19歳</t>
  </si>
  <si>
    <t>岐阜市</t>
  </si>
  <si>
    <t>大垣市</t>
  </si>
  <si>
    <t>関市</t>
  </si>
  <si>
    <t>中津川市</t>
  </si>
  <si>
    <t>美濃市</t>
  </si>
  <si>
    <t>瑞浪市</t>
  </si>
  <si>
    <t>羽島市</t>
  </si>
  <si>
    <t>土岐市</t>
  </si>
  <si>
    <t>瑞穂市</t>
  </si>
  <si>
    <t>本巣市</t>
  </si>
  <si>
    <t>下呂市</t>
  </si>
  <si>
    <t>神戸町</t>
  </si>
  <si>
    <t>北方町</t>
  </si>
  <si>
    <t>県　　計</t>
  </si>
  <si>
    <t>市計</t>
  </si>
  <si>
    <t>町村計</t>
  </si>
  <si>
    <t>市町村名</t>
  </si>
  <si>
    <t>18歳</t>
  </si>
  <si>
    <t>全年齢</t>
  </si>
  <si>
    <t>選挙当日有権者数（人）</t>
  </si>
  <si>
    <t>投　　　　　　票　　　　　　者　　　　　　数　　　　　　（人）</t>
  </si>
  <si>
    <t>全年齢</t>
  </si>
  <si>
    <t>18歳及び19歳の計</t>
  </si>
  <si>
    <t>18歳及び19歳の計</t>
  </si>
  <si>
    <t>第１９回岐阜県議会議員選挙における１８歳及び１９歳の投票者数・投票率（市町村一覧）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</si>
</sst>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  <numFmt numFmtId="179" formatCode="#,##0_);[Red]\(#,##0\)"/>
    <numFmt numFmtId="180" formatCode="\(General\)"/>
    <numFmt numFmtId="181" formatCode="h:mm;@"/>
    <numFmt numFmtId="182" formatCode="hh:mm:ss"/>
    <numFmt numFmtId="183" formatCode="[$-411]yyyy&quot;年&quot;m&quot;月&quot;d&quot;日&quot;\ dddd"/>
    <numFmt numFmtId="184" formatCode="#,##0_ ;[Red]\-#,##0\ "/>
    <numFmt numFmtId="185" formatCode="#,##0&quot; &quot;"/>
    <numFmt numFmtId="186" formatCode="&quot;¥&quot;#,##0_);[Red]\(&quot;¥&quot;#,##0\)"/>
  </numFmts>
  <fonts count="47">
    <font>
      <sz val="8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dotted"/>
      <right style="dotted"/>
      <top style="thin"/>
      <bottom/>
    </border>
    <border>
      <left style="thin"/>
      <right>
        <color indexed="63"/>
      </right>
      <top/>
      <bottom/>
    </border>
    <border>
      <left style="dotted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dotted"/>
      <right style="thin"/>
      <top style="thin"/>
      <bottom/>
    </border>
    <border>
      <left style="medium"/>
      <right>
        <color indexed="63"/>
      </right>
      <top style="thin"/>
      <bottom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dotted"/>
      <right>
        <color indexed="63"/>
      </right>
      <top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</borders>
  <cellStyleXfs count="69">
    <xf numFmtId="0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0" fillId="0" borderId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66" applyFont="1" applyFill="1" applyProtection="1">
      <alignment vertical="center"/>
      <protection/>
    </xf>
    <xf numFmtId="0" fontId="3" fillId="0" borderId="0" xfId="66" applyFont="1" applyFill="1" applyBorder="1" applyProtection="1">
      <alignment vertical="center"/>
      <protection/>
    </xf>
    <xf numFmtId="0" fontId="3" fillId="0" borderId="0" xfId="66" applyFont="1" applyFill="1" applyBorder="1" applyAlignment="1" applyProtection="1">
      <alignment horizontal="center" vertical="center" shrinkToFit="1"/>
      <protection/>
    </xf>
    <xf numFmtId="0" fontId="3" fillId="0" borderId="0" xfId="66" applyFont="1" applyFill="1" applyBorder="1" applyAlignment="1" applyProtection="1">
      <alignment horizontal="center" vertical="center"/>
      <protection/>
    </xf>
    <xf numFmtId="0" fontId="3" fillId="0" borderId="0" xfId="66" applyFont="1" applyFill="1" applyBorder="1" applyAlignment="1" applyProtection="1">
      <alignment horizontal="center" vertical="center" wrapText="1" shrinkToFit="1"/>
      <protection/>
    </xf>
    <xf numFmtId="0" fontId="3" fillId="0" borderId="0" xfId="66" applyFont="1" applyFill="1" applyBorder="1" applyProtection="1" quotePrefix="1">
      <alignment vertical="center"/>
      <protection/>
    </xf>
    <xf numFmtId="0" fontId="2" fillId="0" borderId="0" xfId="0" applyFont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0" xfId="66" applyFont="1" applyFill="1" applyBorder="1" applyAlignment="1" applyProtection="1">
      <alignment horizontal="center" vertical="center"/>
      <protection/>
    </xf>
    <xf numFmtId="38" fontId="2" fillId="0" borderId="0" xfId="49" applyFont="1" applyAlignment="1">
      <alignment vertical="center"/>
    </xf>
    <xf numFmtId="0" fontId="3" fillId="0" borderId="11" xfId="66" applyFont="1" applyFill="1" applyBorder="1" applyAlignment="1" applyProtection="1">
      <alignment horizontal="center" vertical="center" wrapText="1"/>
      <protection/>
    </xf>
    <xf numFmtId="0" fontId="3" fillId="0" borderId="12" xfId="66" applyFont="1" applyFill="1" applyBorder="1" applyAlignment="1" applyProtection="1">
      <alignment horizontal="center" vertical="center"/>
      <protection/>
    </xf>
    <xf numFmtId="38" fontId="2" fillId="0" borderId="13" xfId="52" applyFont="1" applyFill="1" applyBorder="1" applyAlignment="1" applyProtection="1">
      <alignment horizontal="distributed" vertical="center"/>
      <protection/>
    </xf>
    <xf numFmtId="38" fontId="2" fillId="0" borderId="13" xfId="52" applyFont="1" applyFill="1" applyBorder="1" applyAlignment="1" applyProtection="1">
      <alignment horizontal="right" vertical="center" shrinkToFit="1"/>
      <protection/>
    </xf>
    <xf numFmtId="38" fontId="2" fillId="0" borderId="14" xfId="52" applyFont="1" applyFill="1" applyBorder="1" applyAlignment="1" applyProtection="1">
      <alignment horizontal="center" vertical="center" shrinkToFit="1"/>
      <protection/>
    </xf>
    <xf numFmtId="0" fontId="3" fillId="0" borderId="0" xfId="66" applyFont="1" applyFill="1" applyBorder="1" applyAlignment="1" applyProtection="1">
      <alignment vertical="center" wrapText="1"/>
      <protection/>
    </xf>
    <xf numFmtId="0" fontId="3" fillId="0" borderId="15" xfId="66" applyFont="1" applyFill="1" applyBorder="1" applyAlignment="1" applyProtection="1">
      <alignment horizontal="center" vertical="center" wrapText="1"/>
      <protection/>
    </xf>
    <xf numFmtId="0" fontId="3" fillId="0" borderId="16" xfId="66" applyFont="1" applyFill="1" applyBorder="1" applyAlignment="1" applyProtection="1">
      <alignment vertical="center" wrapText="1"/>
      <protection/>
    </xf>
    <xf numFmtId="0" fontId="3" fillId="0" borderId="17" xfId="66" applyFont="1" applyFill="1" applyBorder="1" applyAlignment="1" applyProtection="1">
      <alignment vertical="center" wrapText="1"/>
      <protection/>
    </xf>
    <xf numFmtId="0" fontId="9" fillId="0" borderId="0" xfId="66" applyFont="1" applyFill="1" applyProtection="1">
      <alignment vertical="center"/>
      <protection/>
    </xf>
    <xf numFmtId="0" fontId="3" fillId="0" borderId="18" xfId="66" applyFont="1" applyFill="1" applyBorder="1" applyAlignment="1" applyProtection="1">
      <alignment vertical="center" wrapText="1"/>
      <protection/>
    </xf>
    <xf numFmtId="0" fontId="3" fillId="0" borderId="11" xfId="66" applyFont="1" applyFill="1" applyBorder="1" applyAlignment="1" applyProtection="1">
      <alignment horizontal="center" vertical="center"/>
      <protection/>
    </xf>
    <xf numFmtId="0" fontId="3" fillId="0" borderId="19" xfId="66" applyFont="1" applyFill="1" applyBorder="1" applyAlignment="1" applyProtection="1">
      <alignment vertical="center" wrapText="1"/>
      <protection/>
    </xf>
    <xf numFmtId="0" fontId="3" fillId="0" borderId="20" xfId="66" applyFont="1" applyFill="1" applyBorder="1" applyAlignment="1" applyProtection="1">
      <alignment vertical="center" wrapText="1"/>
      <protection/>
    </xf>
    <xf numFmtId="0" fontId="3" fillId="0" borderId="19" xfId="66" applyFont="1" applyFill="1" applyBorder="1" applyAlignment="1" applyProtection="1">
      <alignment horizontal="center" vertical="center"/>
      <protection/>
    </xf>
    <xf numFmtId="0" fontId="3" fillId="0" borderId="21" xfId="66" applyFont="1" applyFill="1" applyBorder="1" applyAlignment="1" applyProtection="1">
      <alignment vertical="center" wrapText="1"/>
      <protection/>
    </xf>
    <xf numFmtId="38" fontId="46" fillId="0" borderId="22" xfId="52" applyFont="1" applyFill="1" applyBorder="1" applyAlignment="1" applyProtection="1">
      <alignment horizontal="right" vertical="center" shrinkToFit="1"/>
      <protection locked="0"/>
    </xf>
    <xf numFmtId="38" fontId="46" fillId="0" borderId="23" xfId="52" applyFont="1" applyFill="1" applyBorder="1" applyAlignment="1" applyProtection="1">
      <alignment horizontal="right" vertical="center" shrinkToFit="1"/>
      <protection locked="0"/>
    </xf>
    <xf numFmtId="38" fontId="46" fillId="0" borderId="22" xfId="0" applyNumberFormat="1" applyFont="1" applyBorder="1" applyAlignment="1">
      <alignment vertical="center" shrinkToFit="1"/>
    </xf>
    <xf numFmtId="38" fontId="46" fillId="0" borderId="23" xfId="0" applyNumberFormat="1" applyFont="1" applyBorder="1" applyAlignment="1">
      <alignment vertical="center" shrinkToFit="1"/>
    </xf>
    <xf numFmtId="38" fontId="46" fillId="0" borderId="24" xfId="0" applyNumberFormat="1" applyFont="1" applyBorder="1" applyAlignment="1">
      <alignment vertical="center" shrinkToFit="1"/>
    </xf>
    <xf numFmtId="38" fontId="46" fillId="0" borderId="25" xfId="0" applyNumberFormat="1" applyFont="1" applyBorder="1" applyAlignment="1">
      <alignment vertical="center" shrinkToFit="1"/>
    </xf>
    <xf numFmtId="38" fontId="46" fillId="0" borderId="13" xfId="52" applyFont="1" applyFill="1" applyBorder="1" applyAlignment="1" applyProtection="1">
      <alignment horizontal="right" vertical="center" shrinkToFit="1"/>
      <protection/>
    </xf>
    <xf numFmtId="38" fontId="46" fillId="0" borderId="13" xfId="0" applyNumberFormat="1" applyFont="1" applyBorder="1" applyAlignment="1">
      <alignment vertical="center" shrinkToFit="1"/>
    </xf>
    <xf numFmtId="38" fontId="46" fillId="0" borderId="14" xfId="0" applyNumberFormat="1" applyFont="1" applyBorder="1" applyAlignment="1">
      <alignment vertical="center" shrinkToFit="1"/>
    </xf>
    <xf numFmtId="38" fontId="46" fillId="0" borderId="26" xfId="52" applyFont="1" applyFill="1" applyBorder="1" applyAlignment="1" applyProtection="1">
      <alignment horizontal="right" vertical="center" shrinkToFit="1"/>
      <protection locked="0"/>
    </xf>
    <xf numFmtId="40" fontId="46" fillId="0" borderId="27" xfId="52" applyNumberFormat="1" applyFont="1" applyFill="1" applyBorder="1" applyAlignment="1" applyProtection="1">
      <alignment horizontal="right" vertical="center" shrinkToFit="1"/>
      <protection/>
    </xf>
    <xf numFmtId="38" fontId="46" fillId="0" borderId="26" xfId="0" applyNumberFormat="1" applyFont="1" applyBorder="1" applyAlignment="1">
      <alignment vertical="center" shrinkToFit="1"/>
    </xf>
    <xf numFmtId="38" fontId="46" fillId="0" borderId="28" xfId="0" applyNumberFormat="1" applyFont="1" applyBorder="1" applyAlignment="1">
      <alignment vertical="center" shrinkToFit="1"/>
    </xf>
    <xf numFmtId="40" fontId="46" fillId="0" borderId="29" xfId="52" applyNumberFormat="1" applyFont="1" applyFill="1" applyBorder="1" applyAlignment="1" applyProtection="1">
      <alignment horizontal="right" vertical="center" shrinkToFit="1"/>
      <protection/>
    </xf>
    <xf numFmtId="38" fontId="46" fillId="0" borderId="27" xfId="52" applyFont="1" applyFill="1" applyBorder="1" applyAlignment="1" applyProtection="1">
      <alignment horizontal="right" vertical="center" shrinkToFit="1"/>
      <protection/>
    </xf>
    <xf numFmtId="38" fontId="46" fillId="0" borderId="27" xfId="0" applyNumberFormat="1" applyFont="1" applyBorder="1" applyAlignment="1">
      <alignment vertical="center" shrinkToFit="1"/>
    </xf>
    <xf numFmtId="38" fontId="46" fillId="0" borderId="30" xfId="52" applyFont="1" applyFill="1" applyBorder="1" applyAlignment="1" applyProtection="1">
      <alignment horizontal="right" vertical="center" shrinkToFit="1"/>
      <protection locked="0"/>
    </xf>
    <xf numFmtId="38" fontId="46" fillId="0" borderId="31" xfId="52" applyFont="1" applyFill="1" applyBorder="1" applyAlignment="1" applyProtection="1">
      <alignment horizontal="right" vertical="center" shrinkToFit="1"/>
      <protection/>
    </xf>
    <xf numFmtId="38" fontId="46" fillId="0" borderId="32" xfId="52" applyFont="1" applyFill="1" applyBorder="1" applyAlignment="1" applyProtection="1">
      <alignment horizontal="right" vertical="center" shrinkToFit="1"/>
      <protection/>
    </xf>
    <xf numFmtId="38" fontId="46" fillId="0" borderId="33" xfId="52" applyFont="1" applyFill="1" applyBorder="1" applyAlignment="1" applyProtection="1">
      <alignment horizontal="right" vertical="center" shrinkToFit="1"/>
      <protection/>
    </xf>
    <xf numFmtId="38" fontId="46" fillId="0" borderId="22" xfId="52" applyFont="1" applyFill="1" applyBorder="1" applyAlignment="1" applyProtection="1">
      <alignment horizontal="right" vertical="center" shrinkToFit="1"/>
      <protection/>
    </xf>
    <xf numFmtId="38" fontId="46" fillId="0" borderId="30" xfId="52" applyFont="1" applyFill="1" applyBorder="1" applyAlignment="1" applyProtection="1">
      <alignment horizontal="right" vertical="center" shrinkToFit="1"/>
      <protection/>
    </xf>
    <xf numFmtId="38" fontId="2" fillId="33" borderId="34" xfId="49" applyFont="1" applyFill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31" xfId="52" applyFont="1" applyFill="1" applyBorder="1" applyAlignment="1" applyProtection="1">
      <alignment horizontal="right" vertical="center" shrinkToFit="1"/>
      <protection locked="0"/>
    </xf>
    <xf numFmtId="38" fontId="2" fillId="0" borderId="31" xfId="0" applyNumberFormat="1" applyFont="1" applyBorder="1" applyAlignment="1">
      <alignment vertical="center" shrinkToFit="1"/>
    </xf>
    <xf numFmtId="38" fontId="2" fillId="0" borderId="35" xfId="0" applyNumberFormat="1" applyFont="1" applyBorder="1" applyAlignment="1">
      <alignment vertical="center" shrinkToFit="1"/>
    </xf>
    <xf numFmtId="40" fontId="2" fillId="0" borderId="31" xfId="52" applyNumberFormat="1" applyFont="1" applyFill="1" applyBorder="1" applyAlignment="1" applyProtection="1">
      <alignment horizontal="right" vertical="center" shrinkToFit="1"/>
      <protection/>
    </xf>
    <xf numFmtId="40" fontId="2" fillId="0" borderId="35" xfId="52" applyNumberFormat="1" applyFont="1" applyFill="1" applyBorder="1" applyAlignment="1" applyProtection="1">
      <alignment horizontal="right" vertical="center" shrinkToFit="1"/>
      <protection/>
    </xf>
    <xf numFmtId="38" fontId="2" fillId="0" borderId="26" xfId="52" applyFont="1" applyFill="1" applyBorder="1" applyAlignment="1" applyProtection="1">
      <alignment horizontal="right" vertical="center" shrinkToFit="1"/>
      <protection locked="0"/>
    </xf>
    <xf numFmtId="38" fontId="2" fillId="0" borderId="26" xfId="0" applyNumberFormat="1" applyFont="1" applyBorder="1" applyAlignment="1">
      <alignment vertical="center" shrinkToFit="1"/>
    </xf>
    <xf numFmtId="38" fontId="2" fillId="0" borderId="28" xfId="0" applyNumberFormat="1" applyFont="1" applyBorder="1" applyAlignment="1">
      <alignment vertical="center" shrinkToFit="1"/>
    </xf>
    <xf numFmtId="40" fontId="2" fillId="0" borderId="33" xfId="52" applyNumberFormat="1" applyFont="1" applyFill="1" applyBorder="1" applyAlignment="1" applyProtection="1">
      <alignment horizontal="right" vertical="center" shrinkToFit="1"/>
      <protection/>
    </xf>
    <xf numFmtId="40" fontId="2" fillId="0" borderId="36" xfId="52" applyNumberFormat="1" applyFont="1" applyFill="1" applyBorder="1" applyAlignment="1" applyProtection="1">
      <alignment horizontal="right" vertical="center" shrinkToFit="1"/>
      <protection/>
    </xf>
    <xf numFmtId="38" fontId="2" fillId="0" borderId="33" xfId="52" applyFont="1" applyFill="1" applyBorder="1" applyAlignment="1" applyProtection="1">
      <alignment horizontal="right" vertical="center" shrinkToFit="1"/>
      <protection/>
    </xf>
    <xf numFmtId="38" fontId="2" fillId="0" borderId="22" xfId="52" applyFont="1" applyFill="1" applyBorder="1" applyAlignment="1" applyProtection="1">
      <alignment horizontal="right" vertical="center" shrinkToFit="1"/>
      <protection/>
    </xf>
    <xf numFmtId="38" fontId="2" fillId="0" borderId="30" xfId="52" applyFont="1" applyFill="1" applyBorder="1" applyAlignment="1" applyProtection="1">
      <alignment horizontal="right" vertical="center" shrinkToFit="1"/>
      <protection/>
    </xf>
    <xf numFmtId="38" fontId="2" fillId="0" borderId="33" xfId="0" applyNumberFormat="1" applyFont="1" applyBorder="1" applyAlignment="1">
      <alignment vertical="center" shrinkToFit="1"/>
    </xf>
    <xf numFmtId="38" fontId="2" fillId="0" borderId="22" xfId="0" applyNumberFormat="1" applyFont="1" applyBorder="1" applyAlignment="1">
      <alignment vertical="center" shrinkToFit="1"/>
    </xf>
    <xf numFmtId="38" fontId="2" fillId="0" borderId="30" xfId="0" applyNumberFormat="1" applyFont="1" applyBorder="1" applyAlignment="1">
      <alignment vertical="center" shrinkToFit="1"/>
    </xf>
    <xf numFmtId="38" fontId="2" fillId="0" borderId="36" xfId="0" applyNumberFormat="1" applyFont="1" applyBorder="1" applyAlignment="1">
      <alignment vertical="center" shrinkToFit="1"/>
    </xf>
    <xf numFmtId="38" fontId="2" fillId="0" borderId="24" xfId="0" applyNumberFormat="1" applyFont="1" applyBorder="1" applyAlignment="1">
      <alignment vertical="center" shrinkToFit="1"/>
    </xf>
    <xf numFmtId="38" fontId="2" fillId="0" borderId="37" xfId="0" applyNumberFormat="1" applyFont="1" applyBorder="1" applyAlignment="1">
      <alignment vertical="center" shrinkToFit="1"/>
    </xf>
    <xf numFmtId="38" fontId="2" fillId="0" borderId="30" xfId="52" applyFont="1" applyFill="1" applyBorder="1" applyAlignment="1" applyProtection="1">
      <alignment horizontal="right" vertical="center" shrinkToFit="1"/>
      <protection locked="0"/>
    </xf>
    <xf numFmtId="38" fontId="2" fillId="0" borderId="31" xfId="52" applyFont="1" applyFill="1" applyBorder="1" applyAlignment="1" applyProtection="1">
      <alignment horizontal="right" vertical="center" shrinkToFit="1"/>
      <protection/>
    </xf>
    <xf numFmtId="38" fontId="2" fillId="0" borderId="32" xfId="52" applyFont="1" applyFill="1" applyBorder="1" applyAlignment="1" applyProtection="1">
      <alignment horizontal="right" vertical="center" shrinkToFit="1"/>
      <protection/>
    </xf>
    <xf numFmtId="38" fontId="2" fillId="0" borderId="22" xfId="52" applyFont="1" applyFill="1" applyBorder="1" applyAlignment="1" applyProtection="1">
      <alignment horizontal="right" vertical="center" shrinkToFit="1"/>
      <protection locked="0"/>
    </xf>
    <xf numFmtId="38" fontId="2" fillId="0" borderId="23" xfId="52" applyFont="1" applyFill="1" applyBorder="1" applyAlignment="1" applyProtection="1">
      <alignment horizontal="right" vertical="center" shrinkToFit="1"/>
      <protection locked="0"/>
    </xf>
    <xf numFmtId="38" fontId="2" fillId="0" borderId="27" xfId="52" applyFont="1" applyFill="1" applyBorder="1" applyAlignment="1" applyProtection="1">
      <alignment horizontal="right" vertical="center" shrinkToFit="1"/>
      <protection/>
    </xf>
    <xf numFmtId="38" fontId="2" fillId="0" borderId="13" xfId="0" applyNumberFormat="1" applyFont="1" applyBorder="1" applyAlignment="1">
      <alignment vertical="center" shrinkToFit="1"/>
    </xf>
    <xf numFmtId="38" fontId="2" fillId="0" borderId="32" xfId="0" applyNumberFormat="1" applyFont="1" applyBorder="1" applyAlignment="1">
      <alignment vertical="center" shrinkToFit="1"/>
    </xf>
    <xf numFmtId="38" fontId="2" fillId="0" borderId="23" xfId="0" applyNumberFormat="1" applyFont="1" applyBorder="1" applyAlignment="1">
      <alignment vertical="center" shrinkToFit="1"/>
    </xf>
    <xf numFmtId="38" fontId="2" fillId="0" borderId="27" xfId="0" applyNumberFormat="1" applyFont="1" applyBorder="1" applyAlignment="1">
      <alignment vertical="center" shrinkToFit="1"/>
    </xf>
    <xf numFmtId="38" fontId="2" fillId="0" borderId="14" xfId="0" applyNumberFormat="1" applyFont="1" applyBorder="1" applyAlignment="1">
      <alignment vertical="center" shrinkToFit="1"/>
    </xf>
    <xf numFmtId="38" fontId="2" fillId="0" borderId="29" xfId="0" applyNumberFormat="1" applyFont="1" applyBorder="1" applyAlignment="1">
      <alignment vertical="center" shrinkToFit="1"/>
    </xf>
    <xf numFmtId="38" fontId="2" fillId="0" borderId="38" xfId="0" applyNumberFormat="1" applyFont="1" applyBorder="1" applyAlignment="1">
      <alignment vertical="center" shrinkToFit="1"/>
    </xf>
    <xf numFmtId="38" fontId="2" fillId="0" borderId="25" xfId="0" applyNumberFormat="1" applyFont="1" applyBorder="1" applyAlignment="1">
      <alignment vertical="center" shrinkToFit="1"/>
    </xf>
    <xf numFmtId="0" fontId="3" fillId="0" borderId="39" xfId="66" applyFont="1" applyFill="1" applyBorder="1" applyAlignment="1" applyProtection="1">
      <alignment horizontal="center" vertical="center"/>
      <protection/>
    </xf>
    <xf numFmtId="0" fontId="3" fillId="0" borderId="40" xfId="66" applyFont="1" applyFill="1" applyBorder="1" applyAlignment="1" applyProtection="1">
      <alignment horizontal="center" vertical="center"/>
      <protection/>
    </xf>
    <xf numFmtId="0" fontId="3" fillId="0" borderId="41" xfId="66" applyFont="1" applyFill="1" applyBorder="1" applyAlignment="1" applyProtection="1">
      <alignment horizontal="center" vertical="center"/>
      <protection/>
    </xf>
    <xf numFmtId="0" fontId="3" fillId="0" borderId="42" xfId="66" applyFont="1" applyFill="1" applyBorder="1" applyAlignment="1" applyProtection="1">
      <alignment horizontal="center" vertical="center" wrapText="1"/>
      <protection/>
    </xf>
    <xf numFmtId="0" fontId="3" fillId="0" borderId="12" xfId="66" applyFont="1" applyFill="1" applyBorder="1" applyAlignment="1" applyProtection="1">
      <alignment horizontal="center" vertical="center" wrapText="1"/>
      <protection/>
    </xf>
    <xf numFmtId="0" fontId="3" fillId="0" borderId="31" xfId="66" applyFont="1" applyFill="1" applyBorder="1" applyAlignment="1" applyProtection="1">
      <alignment horizontal="center" vertical="center" wrapText="1"/>
      <protection/>
    </xf>
    <xf numFmtId="0" fontId="3" fillId="0" borderId="33" xfId="66" applyFont="1" applyFill="1" applyBorder="1" applyAlignment="1" applyProtection="1">
      <alignment horizontal="center" vertical="center" wrapText="1"/>
      <protection/>
    </xf>
    <xf numFmtId="0" fontId="3" fillId="0" borderId="43" xfId="66" applyFont="1" applyFill="1" applyBorder="1" applyAlignment="1" applyProtection="1">
      <alignment horizontal="center" vertical="center" wrapText="1"/>
      <protection/>
    </xf>
    <xf numFmtId="0" fontId="3" fillId="0" borderId="27" xfId="66" applyFont="1" applyFill="1" applyBorder="1" applyAlignment="1" applyProtection="1">
      <alignment horizontal="center" vertical="center" wrapText="1"/>
      <protection/>
    </xf>
    <xf numFmtId="0" fontId="3" fillId="0" borderId="21" xfId="66" applyFont="1" applyFill="1" applyBorder="1" applyAlignment="1" applyProtection="1">
      <alignment horizontal="center" vertical="center" wrapText="1"/>
      <protection/>
    </xf>
    <xf numFmtId="0" fontId="3" fillId="0" borderId="44" xfId="66" applyFont="1" applyFill="1" applyBorder="1" applyAlignment="1" applyProtection="1">
      <alignment horizontal="center" vertical="center" wrapText="1"/>
      <protection/>
    </xf>
    <xf numFmtId="0" fontId="3" fillId="0" borderId="18" xfId="66" applyFont="1" applyFill="1" applyBorder="1" applyAlignment="1" applyProtection="1">
      <alignment horizontal="center" vertical="center" wrapText="1"/>
      <protection/>
    </xf>
    <xf numFmtId="0" fontId="3" fillId="0" borderId="45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46" xfId="66" applyFont="1" applyFill="1" applyBorder="1" applyAlignment="1" applyProtection="1">
      <alignment horizontal="distributed" vertical="center"/>
      <protection/>
    </xf>
    <xf numFmtId="0" fontId="3" fillId="0" borderId="34" xfId="66" applyFont="1" applyBorder="1" applyAlignment="1" applyProtection="1">
      <alignment vertical="center"/>
      <protection/>
    </xf>
    <xf numFmtId="0" fontId="3" fillId="0" borderId="44" xfId="66" applyFont="1" applyBorder="1" applyAlignment="1" applyProtection="1">
      <alignment vertical="center"/>
      <protection/>
    </xf>
    <xf numFmtId="0" fontId="3" fillId="0" borderId="11" xfId="66" applyFont="1" applyFill="1" applyBorder="1" applyAlignment="1" applyProtection="1">
      <alignment vertical="center" wrapText="1"/>
      <protection/>
    </xf>
    <xf numFmtId="0" fontId="3" fillId="0" borderId="47" xfId="66" applyFont="1" applyBorder="1" applyAlignment="1" applyProtection="1">
      <alignment vertical="center"/>
      <protection/>
    </xf>
    <xf numFmtId="0" fontId="3" fillId="0" borderId="26" xfId="66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view="pageLayout" zoomScaleSheetLayoutView="100" workbookViewId="0" topLeftCell="A1">
      <selection activeCell="E4" sqref="E4:E5"/>
    </sheetView>
  </sheetViews>
  <sheetFormatPr defaultColWidth="9.140625" defaultRowHeight="12"/>
  <cols>
    <col min="1" max="1" width="2.421875" style="0" customWidth="1"/>
    <col min="2" max="2" width="14.8515625" style="0" customWidth="1"/>
    <col min="3" max="5" width="9.8515625" style="0" customWidth="1"/>
    <col min="6" max="6" width="12.8515625" style="0" customWidth="1"/>
    <col min="7" max="26" width="9.8515625" style="0" customWidth="1"/>
  </cols>
  <sheetData>
    <row r="1" spans="1:16" ht="27.75" customHeight="1">
      <c r="A1" s="1"/>
      <c r="B1" s="21" t="s">
        <v>32</v>
      </c>
      <c r="C1" s="2"/>
      <c r="D1" s="3"/>
      <c r="E1" s="4"/>
      <c r="F1" s="4"/>
      <c r="G1" s="4"/>
      <c r="H1" s="4"/>
      <c r="I1" s="2"/>
      <c r="J1" s="5"/>
      <c r="K1" s="4"/>
      <c r="L1" s="4"/>
      <c r="M1" s="4"/>
      <c r="N1" s="2"/>
      <c r="O1" s="5"/>
      <c r="P1" s="8"/>
    </row>
    <row r="2" spans="1:16" ht="6" customHeight="1" thickBot="1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.75" customHeight="1">
      <c r="A3" s="98"/>
      <c r="B3" s="100" t="s">
        <v>24</v>
      </c>
      <c r="C3" s="85" t="s">
        <v>27</v>
      </c>
      <c r="D3" s="86"/>
      <c r="E3" s="86"/>
      <c r="F3" s="87"/>
      <c r="G3" s="86" t="s">
        <v>28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</row>
    <row r="4" spans="1:26" ht="24.75" customHeight="1">
      <c r="A4" s="99"/>
      <c r="B4" s="101"/>
      <c r="C4" s="94" t="s">
        <v>25</v>
      </c>
      <c r="D4" s="96" t="s">
        <v>5</v>
      </c>
      <c r="E4" s="103" t="s">
        <v>31</v>
      </c>
      <c r="F4" s="88" t="s">
        <v>26</v>
      </c>
      <c r="G4" s="105" t="s">
        <v>6</v>
      </c>
      <c r="H4" s="90"/>
      <c r="I4" s="90"/>
      <c r="J4" s="90"/>
      <c r="K4" s="90"/>
      <c r="L4" s="90" t="s">
        <v>7</v>
      </c>
      <c r="M4" s="90"/>
      <c r="N4" s="90"/>
      <c r="O4" s="90"/>
      <c r="P4" s="90"/>
      <c r="Q4" s="90" t="s">
        <v>30</v>
      </c>
      <c r="R4" s="90"/>
      <c r="S4" s="90"/>
      <c r="T4" s="90"/>
      <c r="U4" s="91"/>
      <c r="V4" s="92" t="s">
        <v>29</v>
      </c>
      <c r="W4" s="90"/>
      <c r="X4" s="90"/>
      <c r="Y4" s="90"/>
      <c r="Z4" s="93"/>
    </row>
    <row r="5" spans="1:26" ht="79.5" customHeight="1">
      <c r="A5" s="99"/>
      <c r="B5" s="102"/>
      <c r="C5" s="95"/>
      <c r="D5" s="97"/>
      <c r="E5" s="104"/>
      <c r="F5" s="89"/>
      <c r="G5" s="17" t="s">
        <v>3</v>
      </c>
      <c r="H5" s="19" t="s">
        <v>2</v>
      </c>
      <c r="I5" s="22" t="s">
        <v>1</v>
      </c>
      <c r="J5" s="12" t="s">
        <v>0</v>
      </c>
      <c r="K5" s="23" t="s">
        <v>4</v>
      </c>
      <c r="L5" s="24" t="s">
        <v>3</v>
      </c>
      <c r="M5" s="19" t="s">
        <v>2</v>
      </c>
      <c r="N5" s="25" t="s">
        <v>1</v>
      </c>
      <c r="O5" s="18" t="s">
        <v>0</v>
      </c>
      <c r="P5" s="10" t="s">
        <v>4</v>
      </c>
      <c r="Q5" s="20" t="s">
        <v>3</v>
      </c>
      <c r="R5" s="19" t="s">
        <v>2</v>
      </c>
      <c r="S5" s="22" t="s">
        <v>1</v>
      </c>
      <c r="T5" s="12" t="s">
        <v>0</v>
      </c>
      <c r="U5" s="26" t="s">
        <v>4</v>
      </c>
      <c r="V5" s="27" t="s">
        <v>3</v>
      </c>
      <c r="W5" s="19" t="s">
        <v>2</v>
      </c>
      <c r="X5" s="25" t="s">
        <v>1</v>
      </c>
      <c r="Y5" s="18" t="s">
        <v>0</v>
      </c>
      <c r="Z5" s="13" t="s">
        <v>4</v>
      </c>
    </row>
    <row r="6" spans="2:28" s="7" customFormat="1" ht="19.5" customHeight="1">
      <c r="B6" s="14" t="s">
        <v>8</v>
      </c>
      <c r="C6" s="34">
        <v>3912</v>
      </c>
      <c r="D6" s="44">
        <v>4077</v>
      </c>
      <c r="E6" s="45">
        <f aca="true" t="shared" si="0" ref="E6:E18">C6+D6</f>
        <v>7989</v>
      </c>
      <c r="F6" s="42">
        <v>335314</v>
      </c>
      <c r="G6" s="46">
        <v>785</v>
      </c>
      <c r="H6" s="28">
        <v>218</v>
      </c>
      <c r="I6" s="44">
        <v>7</v>
      </c>
      <c r="J6" s="52">
        <f aca="true" t="shared" si="1" ref="J6:J18">SUM(G6:I6)</f>
        <v>1010</v>
      </c>
      <c r="K6" s="55">
        <f aca="true" t="shared" si="2" ref="K6:K21">J6/C6*100</f>
        <v>25.817995910020453</v>
      </c>
      <c r="L6" s="47">
        <v>561</v>
      </c>
      <c r="M6" s="28">
        <v>187</v>
      </c>
      <c r="N6" s="29">
        <v>5</v>
      </c>
      <c r="O6" s="57">
        <f aca="true" t="shared" si="3" ref="O6:O18">SUM(L6:N6)</f>
        <v>753</v>
      </c>
      <c r="P6" s="55">
        <f aca="true" t="shared" si="4" ref="P6:P21">O6/D6*100</f>
        <v>18.469462840323768</v>
      </c>
      <c r="Q6" s="47">
        <f aca="true" t="shared" si="5" ref="Q6:Q18">G6+L6</f>
        <v>1346</v>
      </c>
      <c r="R6" s="48">
        <f aca="true" t="shared" si="6" ref="R6:R18">H6+M6</f>
        <v>405</v>
      </c>
      <c r="S6" s="49">
        <f aca="true" t="shared" si="7" ref="S6:S18">I6+N6</f>
        <v>12</v>
      </c>
      <c r="T6" s="52">
        <f aca="true" t="shared" si="8" ref="T6:T18">SUM(Q6:S6)</f>
        <v>1763</v>
      </c>
      <c r="U6" s="60">
        <f aca="true" t="shared" si="9" ref="U6:U21">T6/E6*100</f>
        <v>22.067843284516208</v>
      </c>
      <c r="V6" s="34">
        <v>88204</v>
      </c>
      <c r="W6" s="28">
        <v>32087</v>
      </c>
      <c r="X6" s="29">
        <v>1085</v>
      </c>
      <c r="Y6" s="37">
        <f>SUM(V6:X6)</f>
        <v>121376</v>
      </c>
      <c r="Z6" s="38">
        <f aca="true" t="shared" si="10" ref="Z6:Z18">Y6/F6*100</f>
        <v>36.197713188235504</v>
      </c>
      <c r="AA6" s="11">
        <v>121376</v>
      </c>
      <c r="AB6" s="7" t="str">
        <f>IF(Y6=AA6,"○","×")</f>
        <v>○</v>
      </c>
    </row>
    <row r="7" spans="2:28" s="7" customFormat="1" ht="19.5" customHeight="1">
      <c r="B7" s="14" t="s">
        <v>9</v>
      </c>
      <c r="C7" s="15">
        <v>1598</v>
      </c>
      <c r="D7" s="71">
        <v>1643</v>
      </c>
      <c r="E7" s="72">
        <f t="shared" si="0"/>
        <v>3241</v>
      </c>
      <c r="F7" s="42">
        <v>130200</v>
      </c>
      <c r="G7" s="73">
        <v>241</v>
      </c>
      <c r="H7" s="74">
        <v>113</v>
      </c>
      <c r="I7" s="71">
        <v>0</v>
      </c>
      <c r="J7" s="52">
        <f t="shared" si="1"/>
        <v>354</v>
      </c>
      <c r="K7" s="55">
        <f t="shared" si="2"/>
        <v>22.152690863579476</v>
      </c>
      <c r="L7" s="62">
        <v>138</v>
      </c>
      <c r="M7" s="74">
        <v>143</v>
      </c>
      <c r="N7" s="75">
        <v>2</v>
      </c>
      <c r="O7" s="57">
        <f t="shared" si="3"/>
        <v>283</v>
      </c>
      <c r="P7" s="55">
        <f t="shared" si="4"/>
        <v>17.224589166159465</v>
      </c>
      <c r="Q7" s="62">
        <f t="shared" si="5"/>
        <v>379</v>
      </c>
      <c r="R7" s="63">
        <f t="shared" si="6"/>
        <v>256</v>
      </c>
      <c r="S7" s="64">
        <f t="shared" si="7"/>
        <v>2</v>
      </c>
      <c r="T7" s="52">
        <f t="shared" si="8"/>
        <v>637</v>
      </c>
      <c r="U7" s="60">
        <f t="shared" si="9"/>
        <v>19.654427645788335</v>
      </c>
      <c r="V7" s="34">
        <v>37084</v>
      </c>
      <c r="W7" s="28">
        <v>12946</v>
      </c>
      <c r="X7" s="29">
        <v>441</v>
      </c>
      <c r="Y7" s="37">
        <f aca="true" t="shared" si="11" ref="Y7:Y18">SUM(V7:X7)</f>
        <v>50471</v>
      </c>
      <c r="Z7" s="38">
        <f>Y7/F7*100</f>
        <v>38.764208909370204</v>
      </c>
      <c r="AA7" s="11">
        <v>50471</v>
      </c>
      <c r="AB7" s="7" t="str">
        <f>IF(Y7=AA7,"○","×")</f>
        <v>○</v>
      </c>
    </row>
    <row r="8" spans="2:28" s="7" customFormat="1" ht="19.5" customHeight="1">
      <c r="B8" s="14" t="s">
        <v>10</v>
      </c>
      <c r="C8" s="15">
        <v>908</v>
      </c>
      <c r="D8" s="71">
        <v>848</v>
      </c>
      <c r="E8" s="72">
        <f t="shared" si="0"/>
        <v>1756</v>
      </c>
      <c r="F8" s="76">
        <v>72419</v>
      </c>
      <c r="G8" s="73">
        <v>209</v>
      </c>
      <c r="H8" s="74">
        <v>71</v>
      </c>
      <c r="I8" s="71">
        <v>0</v>
      </c>
      <c r="J8" s="52">
        <f t="shared" si="1"/>
        <v>280</v>
      </c>
      <c r="K8" s="55">
        <f t="shared" si="2"/>
        <v>30.837004405286343</v>
      </c>
      <c r="L8" s="62">
        <v>135</v>
      </c>
      <c r="M8" s="74">
        <v>45</v>
      </c>
      <c r="N8" s="75">
        <v>0</v>
      </c>
      <c r="O8" s="57">
        <f t="shared" si="3"/>
        <v>180</v>
      </c>
      <c r="P8" s="55">
        <f t="shared" si="4"/>
        <v>21.22641509433962</v>
      </c>
      <c r="Q8" s="62">
        <f t="shared" si="5"/>
        <v>344</v>
      </c>
      <c r="R8" s="63">
        <f t="shared" si="6"/>
        <v>116</v>
      </c>
      <c r="S8" s="64">
        <f t="shared" si="7"/>
        <v>0</v>
      </c>
      <c r="T8" s="52">
        <f t="shared" si="8"/>
        <v>460</v>
      </c>
      <c r="U8" s="60">
        <f t="shared" si="9"/>
        <v>26.195899772209568</v>
      </c>
      <c r="V8" s="34">
        <v>23626</v>
      </c>
      <c r="W8" s="28">
        <v>9852</v>
      </c>
      <c r="X8" s="29">
        <v>241</v>
      </c>
      <c r="Y8" s="37">
        <f t="shared" si="11"/>
        <v>33719</v>
      </c>
      <c r="Z8" s="38">
        <f t="shared" si="10"/>
        <v>46.56098537676577</v>
      </c>
      <c r="AA8" s="11">
        <v>33719</v>
      </c>
      <c r="AB8" s="7" t="str">
        <f aca="true" t="shared" si="12" ref="AB8:AB18">IF(Y8=AA8,"○","×")</f>
        <v>○</v>
      </c>
    </row>
    <row r="9" spans="2:28" s="7" customFormat="1" ht="19.5" customHeight="1">
      <c r="B9" s="14" t="s">
        <v>11</v>
      </c>
      <c r="C9" s="15">
        <v>697</v>
      </c>
      <c r="D9" s="71">
        <v>721</v>
      </c>
      <c r="E9" s="72">
        <f t="shared" si="0"/>
        <v>1418</v>
      </c>
      <c r="F9" s="76">
        <v>65217</v>
      </c>
      <c r="G9" s="73">
        <v>173</v>
      </c>
      <c r="H9" s="74">
        <v>57</v>
      </c>
      <c r="I9" s="71">
        <v>0</v>
      </c>
      <c r="J9" s="52">
        <f t="shared" si="1"/>
        <v>230</v>
      </c>
      <c r="K9" s="55">
        <f t="shared" si="2"/>
        <v>32.99856527977044</v>
      </c>
      <c r="L9" s="62">
        <v>121</v>
      </c>
      <c r="M9" s="74">
        <v>40</v>
      </c>
      <c r="N9" s="75">
        <v>0</v>
      </c>
      <c r="O9" s="57">
        <f t="shared" si="3"/>
        <v>161</v>
      </c>
      <c r="P9" s="55">
        <f t="shared" si="4"/>
        <v>22.330097087378643</v>
      </c>
      <c r="Q9" s="62">
        <f t="shared" si="5"/>
        <v>294</v>
      </c>
      <c r="R9" s="63">
        <f t="shared" si="6"/>
        <v>97</v>
      </c>
      <c r="S9" s="64">
        <f t="shared" si="7"/>
        <v>0</v>
      </c>
      <c r="T9" s="52">
        <f t="shared" si="8"/>
        <v>391</v>
      </c>
      <c r="U9" s="60">
        <f t="shared" si="9"/>
        <v>27.57404795486601</v>
      </c>
      <c r="V9" s="34">
        <v>23061</v>
      </c>
      <c r="W9" s="28">
        <v>8435</v>
      </c>
      <c r="X9" s="29">
        <v>181</v>
      </c>
      <c r="Y9" s="37">
        <f t="shared" si="11"/>
        <v>31677</v>
      </c>
      <c r="Z9" s="38">
        <f t="shared" si="10"/>
        <v>48.57169143014858</v>
      </c>
      <c r="AA9" s="50">
        <v>31677</v>
      </c>
      <c r="AB9" s="7" t="str">
        <f t="shared" si="12"/>
        <v>○</v>
      </c>
    </row>
    <row r="10" spans="2:28" s="7" customFormat="1" ht="19.5" customHeight="1">
      <c r="B10" s="14" t="s">
        <v>12</v>
      </c>
      <c r="C10" s="15">
        <v>168</v>
      </c>
      <c r="D10" s="71">
        <v>190</v>
      </c>
      <c r="E10" s="72">
        <f t="shared" si="0"/>
        <v>358</v>
      </c>
      <c r="F10" s="76">
        <v>17408</v>
      </c>
      <c r="G10" s="73">
        <v>48</v>
      </c>
      <c r="H10" s="74">
        <v>20</v>
      </c>
      <c r="I10" s="71">
        <v>0</v>
      </c>
      <c r="J10" s="52">
        <f t="shared" si="1"/>
        <v>68</v>
      </c>
      <c r="K10" s="55">
        <f t="shared" si="2"/>
        <v>40.476190476190474</v>
      </c>
      <c r="L10" s="62">
        <v>40</v>
      </c>
      <c r="M10" s="74">
        <v>15</v>
      </c>
      <c r="N10" s="75">
        <v>0</v>
      </c>
      <c r="O10" s="57">
        <f t="shared" si="3"/>
        <v>55</v>
      </c>
      <c r="P10" s="55">
        <f t="shared" si="4"/>
        <v>28.947368421052634</v>
      </c>
      <c r="Q10" s="62">
        <f t="shared" si="5"/>
        <v>88</v>
      </c>
      <c r="R10" s="63">
        <f t="shared" si="6"/>
        <v>35</v>
      </c>
      <c r="S10" s="64">
        <f t="shared" si="7"/>
        <v>0</v>
      </c>
      <c r="T10" s="52">
        <f t="shared" si="8"/>
        <v>123</v>
      </c>
      <c r="U10" s="60">
        <f t="shared" si="9"/>
        <v>34.357541899441344</v>
      </c>
      <c r="V10" s="34">
        <v>7282</v>
      </c>
      <c r="W10" s="28">
        <v>3163</v>
      </c>
      <c r="X10" s="29">
        <v>111</v>
      </c>
      <c r="Y10" s="37">
        <f t="shared" si="11"/>
        <v>10556</v>
      </c>
      <c r="Z10" s="38">
        <f t="shared" si="10"/>
        <v>60.638786764705884</v>
      </c>
      <c r="AA10" s="50">
        <v>10556</v>
      </c>
      <c r="AB10" s="7" t="str">
        <f t="shared" si="12"/>
        <v>○</v>
      </c>
    </row>
    <row r="11" spans="2:28" s="7" customFormat="1" ht="19.5" customHeight="1">
      <c r="B11" s="14" t="s">
        <v>13</v>
      </c>
      <c r="C11" s="15">
        <v>379</v>
      </c>
      <c r="D11" s="71">
        <v>297</v>
      </c>
      <c r="E11" s="72">
        <f t="shared" si="0"/>
        <v>676</v>
      </c>
      <c r="F11" s="76">
        <v>31070</v>
      </c>
      <c r="G11" s="73">
        <v>110</v>
      </c>
      <c r="H11" s="74">
        <v>37</v>
      </c>
      <c r="I11" s="71">
        <v>3</v>
      </c>
      <c r="J11" s="52">
        <f t="shared" si="1"/>
        <v>150</v>
      </c>
      <c r="K11" s="55">
        <f t="shared" si="2"/>
        <v>39.577836411609496</v>
      </c>
      <c r="L11" s="62">
        <v>66</v>
      </c>
      <c r="M11" s="74">
        <v>20</v>
      </c>
      <c r="N11" s="75">
        <v>0</v>
      </c>
      <c r="O11" s="57">
        <f t="shared" si="3"/>
        <v>86</v>
      </c>
      <c r="P11" s="55">
        <f t="shared" si="4"/>
        <v>28.95622895622896</v>
      </c>
      <c r="Q11" s="62">
        <f t="shared" si="5"/>
        <v>176</v>
      </c>
      <c r="R11" s="63">
        <f t="shared" si="6"/>
        <v>57</v>
      </c>
      <c r="S11" s="64">
        <f t="shared" si="7"/>
        <v>3</v>
      </c>
      <c r="T11" s="52">
        <f t="shared" si="8"/>
        <v>236</v>
      </c>
      <c r="U11" s="60">
        <f t="shared" si="9"/>
        <v>34.9112426035503</v>
      </c>
      <c r="V11" s="34">
        <v>11984</v>
      </c>
      <c r="W11" s="28">
        <v>4605</v>
      </c>
      <c r="X11" s="29">
        <v>86</v>
      </c>
      <c r="Y11" s="37">
        <f t="shared" si="11"/>
        <v>16675</v>
      </c>
      <c r="Z11" s="38">
        <f t="shared" si="10"/>
        <v>53.669134213067274</v>
      </c>
      <c r="AA11" s="50">
        <v>16675</v>
      </c>
      <c r="AB11" s="7" t="str">
        <f t="shared" si="12"/>
        <v>○</v>
      </c>
    </row>
    <row r="12" spans="2:28" s="7" customFormat="1" ht="19.5" customHeight="1">
      <c r="B12" s="14" t="s">
        <v>14</v>
      </c>
      <c r="C12" s="15">
        <v>760</v>
      </c>
      <c r="D12" s="71">
        <v>724</v>
      </c>
      <c r="E12" s="72">
        <f t="shared" si="0"/>
        <v>1484</v>
      </c>
      <c r="F12" s="76">
        <v>55277</v>
      </c>
      <c r="G12" s="73">
        <v>167</v>
      </c>
      <c r="H12" s="74">
        <v>42</v>
      </c>
      <c r="I12" s="71">
        <v>1</v>
      </c>
      <c r="J12" s="52">
        <f t="shared" si="1"/>
        <v>210</v>
      </c>
      <c r="K12" s="55">
        <f t="shared" si="2"/>
        <v>27.631578947368425</v>
      </c>
      <c r="L12" s="62">
        <v>129</v>
      </c>
      <c r="M12" s="74">
        <v>64</v>
      </c>
      <c r="N12" s="75">
        <v>1</v>
      </c>
      <c r="O12" s="57">
        <f t="shared" si="3"/>
        <v>194</v>
      </c>
      <c r="P12" s="55">
        <f t="shared" si="4"/>
        <v>26.795580110497237</v>
      </c>
      <c r="Q12" s="62">
        <f t="shared" si="5"/>
        <v>296</v>
      </c>
      <c r="R12" s="63">
        <f t="shared" si="6"/>
        <v>106</v>
      </c>
      <c r="S12" s="64">
        <f t="shared" si="7"/>
        <v>2</v>
      </c>
      <c r="T12" s="52">
        <f t="shared" si="8"/>
        <v>404</v>
      </c>
      <c r="U12" s="60">
        <f t="shared" si="9"/>
        <v>27.22371967654987</v>
      </c>
      <c r="V12" s="34">
        <v>14043</v>
      </c>
      <c r="W12" s="28">
        <v>5890</v>
      </c>
      <c r="X12" s="29">
        <v>177</v>
      </c>
      <c r="Y12" s="37">
        <f t="shared" si="11"/>
        <v>20110</v>
      </c>
      <c r="Z12" s="38">
        <f t="shared" si="10"/>
        <v>36.380411382672726</v>
      </c>
      <c r="AA12" s="50">
        <v>20110</v>
      </c>
      <c r="AB12" s="7" t="str">
        <f t="shared" si="12"/>
        <v>○</v>
      </c>
    </row>
    <row r="13" spans="2:28" s="7" customFormat="1" ht="19.5" customHeight="1">
      <c r="B13" s="14" t="s">
        <v>15</v>
      </c>
      <c r="C13" s="15">
        <v>495</v>
      </c>
      <c r="D13" s="71">
        <v>514</v>
      </c>
      <c r="E13" s="72">
        <f t="shared" si="0"/>
        <v>1009</v>
      </c>
      <c r="F13" s="76">
        <v>48062</v>
      </c>
      <c r="G13" s="73">
        <v>132</v>
      </c>
      <c r="H13" s="74">
        <v>30</v>
      </c>
      <c r="I13" s="71">
        <v>0</v>
      </c>
      <c r="J13" s="52">
        <f t="shared" si="1"/>
        <v>162</v>
      </c>
      <c r="K13" s="55">
        <f t="shared" si="2"/>
        <v>32.72727272727273</v>
      </c>
      <c r="L13" s="62">
        <v>95</v>
      </c>
      <c r="M13" s="74">
        <v>25</v>
      </c>
      <c r="N13" s="75">
        <v>0</v>
      </c>
      <c r="O13" s="57">
        <f t="shared" si="3"/>
        <v>120</v>
      </c>
      <c r="P13" s="55">
        <f t="shared" si="4"/>
        <v>23.346303501945524</v>
      </c>
      <c r="Q13" s="62">
        <f t="shared" si="5"/>
        <v>227</v>
      </c>
      <c r="R13" s="63">
        <f t="shared" si="6"/>
        <v>55</v>
      </c>
      <c r="S13" s="64">
        <f t="shared" si="7"/>
        <v>0</v>
      </c>
      <c r="T13" s="52">
        <f t="shared" si="8"/>
        <v>282</v>
      </c>
      <c r="U13" s="60">
        <f t="shared" si="9"/>
        <v>27.94846382556987</v>
      </c>
      <c r="V13" s="34">
        <v>16466</v>
      </c>
      <c r="W13" s="28">
        <v>5036</v>
      </c>
      <c r="X13" s="29">
        <v>79</v>
      </c>
      <c r="Y13" s="37">
        <f t="shared" si="11"/>
        <v>21581</v>
      </c>
      <c r="Z13" s="38">
        <f t="shared" si="10"/>
        <v>44.90241771045733</v>
      </c>
      <c r="AA13" s="50">
        <v>21581</v>
      </c>
      <c r="AB13" s="7" t="str">
        <f t="shared" si="12"/>
        <v>○</v>
      </c>
    </row>
    <row r="14" spans="2:28" s="7" customFormat="1" ht="19.5" customHeight="1">
      <c r="B14" s="14" t="s">
        <v>16</v>
      </c>
      <c r="C14" s="15">
        <v>547</v>
      </c>
      <c r="D14" s="71">
        <v>559</v>
      </c>
      <c r="E14" s="72">
        <f t="shared" si="0"/>
        <v>1106</v>
      </c>
      <c r="F14" s="76">
        <v>42025</v>
      </c>
      <c r="G14" s="73">
        <v>153</v>
      </c>
      <c r="H14" s="74">
        <v>82</v>
      </c>
      <c r="I14" s="71">
        <v>2</v>
      </c>
      <c r="J14" s="52">
        <f t="shared" si="1"/>
        <v>237</v>
      </c>
      <c r="K14" s="55">
        <f t="shared" si="2"/>
        <v>43.327239488117</v>
      </c>
      <c r="L14" s="62">
        <v>118</v>
      </c>
      <c r="M14" s="74">
        <v>65</v>
      </c>
      <c r="N14" s="75">
        <v>0</v>
      </c>
      <c r="O14" s="57">
        <f t="shared" si="3"/>
        <v>183</v>
      </c>
      <c r="P14" s="55">
        <f t="shared" si="4"/>
        <v>32.73703041144901</v>
      </c>
      <c r="Q14" s="62">
        <f t="shared" si="5"/>
        <v>271</v>
      </c>
      <c r="R14" s="63">
        <f t="shared" si="6"/>
        <v>147</v>
      </c>
      <c r="S14" s="64">
        <f t="shared" si="7"/>
        <v>2</v>
      </c>
      <c r="T14" s="52">
        <f t="shared" si="8"/>
        <v>420</v>
      </c>
      <c r="U14" s="60">
        <f t="shared" si="9"/>
        <v>37.9746835443038</v>
      </c>
      <c r="V14" s="34">
        <v>12037</v>
      </c>
      <c r="W14" s="28">
        <v>5978</v>
      </c>
      <c r="X14" s="29">
        <v>54</v>
      </c>
      <c r="Y14" s="37">
        <f t="shared" si="11"/>
        <v>18069</v>
      </c>
      <c r="Z14" s="38">
        <f t="shared" si="10"/>
        <v>42.99583581201666</v>
      </c>
      <c r="AA14" s="50">
        <v>18069</v>
      </c>
      <c r="AB14" s="7" t="str">
        <f t="shared" si="12"/>
        <v>○</v>
      </c>
    </row>
    <row r="15" spans="2:28" s="7" customFormat="1" ht="19.5" customHeight="1">
      <c r="B15" s="14" t="s">
        <v>17</v>
      </c>
      <c r="C15" s="15">
        <v>415</v>
      </c>
      <c r="D15" s="71">
        <v>401</v>
      </c>
      <c r="E15" s="72">
        <f t="shared" si="0"/>
        <v>816</v>
      </c>
      <c r="F15" s="76">
        <v>27895</v>
      </c>
      <c r="G15" s="73">
        <v>101</v>
      </c>
      <c r="H15" s="74">
        <v>31</v>
      </c>
      <c r="I15" s="71">
        <v>0</v>
      </c>
      <c r="J15" s="52">
        <f t="shared" si="1"/>
        <v>132</v>
      </c>
      <c r="K15" s="55">
        <f t="shared" si="2"/>
        <v>31.807228915662648</v>
      </c>
      <c r="L15" s="62">
        <v>89</v>
      </c>
      <c r="M15" s="74">
        <v>17</v>
      </c>
      <c r="N15" s="75">
        <v>0</v>
      </c>
      <c r="O15" s="57">
        <f t="shared" si="3"/>
        <v>106</v>
      </c>
      <c r="P15" s="55">
        <f t="shared" si="4"/>
        <v>26.433915211970078</v>
      </c>
      <c r="Q15" s="62">
        <f t="shared" si="5"/>
        <v>190</v>
      </c>
      <c r="R15" s="63">
        <f t="shared" si="6"/>
        <v>48</v>
      </c>
      <c r="S15" s="64">
        <f t="shared" si="7"/>
        <v>0</v>
      </c>
      <c r="T15" s="52">
        <f t="shared" si="8"/>
        <v>238</v>
      </c>
      <c r="U15" s="60">
        <f t="shared" si="9"/>
        <v>29.166666666666668</v>
      </c>
      <c r="V15" s="34">
        <v>9276</v>
      </c>
      <c r="W15" s="28">
        <v>3668</v>
      </c>
      <c r="X15" s="29">
        <v>81</v>
      </c>
      <c r="Y15" s="37">
        <f t="shared" si="11"/>
        <v>13025</v>
      </c>
      <c r="Z15" s="38">
        <f t="shared" si="10"/>
        <v>46.692955726832764</v>
      </c>
      <c r="AA15" s="50">
        <v>13025</v>
      </c>
      <c r="AB15" s="7" t="str">
        <f t="shared" si="12"/>
        <v>○</v>
      </c>
    </row>
    <row r="16" spans="2:28" s="7" customFormat="1" ht="19.5" customHeight="1">
      <c r="B16" s="14" t="s">
        <v>18</v>
      </c>
      <c r="C16" s="15">
        <v>210</v>
      </c>
      <c r="D16" s="71">
        <v>232</v>
      </c>
      <c r="E16" s="72">
        <f t="shared" si="0"/>
        <v>442</v>
      </c>
      <c r="F16" s="76">
        <v>27467</v>
      </c>
      <c r="G16" s="73">
        <v>23</v>
      </c>
      <c r="H16" s="74">
        <v>35</v>
      </c>
      <c r="I16" s="71">
        <v>0</v>
      </c>
      <c r="J16" s="52">
        <f t="shared" si="1"/>
        <v>58</v>
      </c>
      <c r="K16" s="55">
        <f t="shared" si="2"/>
        <v>27.61904761904762</v>
      </c>
      <c r="L16" s="62">
        <v>27</v>
      </c>
      <c r="M16" s="74">
        <v>23</v>
      </c>
      <c r="N16" s="75">
        <v>0</v>
      </c>
      <c r="O16" s="57">
        <f t="shared" si="3"/>
        <v>50</v>
      </c>
      <c r="P16" s="55">
        <f t="shared" si="4"/>
        <v>21.551724137931032</v>
      </c>
      <c r="Q16" s="62">
        <f t="shared" si="5"/>
        <v>50</v>
      </c>
      <c r="R16" s="63">
        <f t="shared" si="6"/>
        <v>58</v>
      </c>
      <c r="S16" s="64">
        <f t="shared" si="7"/>
        <v>0</v>
      </c>
      <c r="T16" s="52">
        <f t="shared" si="8"/>
        <v>108</v>
      </c>
      <c r="U16" s="60">
        <f t="shared" si="9"/>
        <v>24.43438914027149</v>
      </c>
      <c r="V16" s="34">
        <v>11139</v>
      </c>
      <c r="W16" s="28">
        <v>6928</v>
      </c>
      <c r="X16" s="29">
        <v>178</v>
      </c>
      <c r="Y16" s="37">
        <f t="shared" si="11"/>
        <v>18245</v>
      </c>
      <c r="Z16" s="38">
        <f t="shared" si="10"/>
        <v>66.42516474314633</v>
      </c>
      <c r="AA16" s="50">
        <v>18245</v>
      </c>
      <c r="AB16" s="7" t="str">
        <f t="shared" si="12"/>
        <v>○</v>
      </c>
    </row>
    <row r="17" spans="2:28" s="7" customFormat="1" ht="19.5" customHeight="1">
      <c r="B17" s="14" t="s">
        <v>19</v>
      </c>
      <c r="C17" s="34">
        <v>185</v>
      </c>
      <c r="D17" s="44">
        <v>225</v>
      </c>
      <c r="E17" s="45">
        <f t="shared" si="0"/>
        <v>410</v>
      </c>
      <c r="F17" s="42">
        <v>15958</v>
      </c>
      <c r="G17" s="46">
        <v>30</v>
      </c>
      <c r="H17" s="28">
        <v>23</v>
      </c>
      <c r="I17" s="44">
        <v>1</v>
      </c>
      <c r="J17" s="52">
        <f t="shared" si="1"/>
        <v>54</v>
      </c>
      <c r="K17" s="55">
        <f t="shared" si="2"/>
        <v>29.18918918918919</v>
      </c>
      <c r="L17" s="47">
        <v>34</v>
      </c>
      <c r="M17" s="28">
        <v>12</v>
      </c>
      <c r="N17" s="29">
        <v>0</v>
      </c>
      <c r="O17" s="57">
        <f t="shared" si="3"/>
        <v>46</v>
      </c>
      <c r="P17" s="55">
        <f t="shared" si="4"/>
        <v>20.444444444444446</v>
      </c>
      <c r="Q17" s="62">
        <f t="shared" si="5"/>
        <v>64</v>
      </c>
      <c r="R17" s="63">
        <f t="shared" si="6"/>
        <v>35</v>
      </c>
      <c r="S17" s="64">
        <f t="shared" si="7"/>
        <v>1</v>
      </c>
      <c r="T17" s="52">
        <f t="shared" si="8"/>
        <v>100</v>
      </c>
      <c r="U17" s="60">
        <f t="shared" si="9"/>
        <v>24.390243902439025</v>
      </c>
      <c r="V17" s="34">
        <v>4899</v>
      </c>
      <c r="W17" s="28">
        <v>1948</v>
      </c>
      <c r="X17" s="29">
        <v>16</v>
      </c>
      <c r="Y17" s="37">
        <f t="shared" si="11"/>
        <v>6863</v>
      </c>
      <c r="Z17" s="38">
        <f t="shared" si="10"/>
        <v>43.00664243639554</v>
      </c>
      <c r="AA17" s="51">
        <v>6863</v>
      </c>
      <c r="AB17" s="7" t="str">
        <f t="shared" si="12"/>
        <v>○</v>
      </c>
    </row>
    <row r="18" spans="2:28" s="7" customFormat="1" ht="19.5" customHeight="1">
      <c r="B18" s="14" t="s">
        <v>20</v>
      </c>
      <c r="C18" s="15">
        <v>199</v>
      </c>
      <c r="D18" s="71">
        <v>212</v>
      </c>
      <c r="E18" s="72">
        <f t="shared" si="0"/>
        <v>411</v>
      </c>
      <c r="F18" s="76">
        <v>14690</v>
      </c>
      <c r="G18" s="73">
        <v>6</v>
      </c>
      <c r="H18" s="74">
        <v>35</v>
      </c>
      <c r="I18" s="71">
        <v>0</v>
      </c>
      <c r="J18" s="52">
        <f t="shared" si="1"/>
        <v>41</v>
      </c>
      <c r="K18" s="55">
        <f t="shared" si="2"/>
        <v>20.603015075376884</v>
      </c>
      <c r="L18" s="62">
        <v>6</v>
      </c>
      <c r="M18" s="74">
        <v>34</v>
      </c>
      <c r="N18" s="75">
        <v>0</v>
      </c>
      <c r="O18" s="57">
        <f t="shared" si="3"/>
        <v>40</v>
      </c>
      <c r="P18" s="55">
        <f t="shared" si="4"/>
        <v>18.867924528301888</v>
      </c>
      <c r="Q18" s="62">
        <f t="shared" si="5"/>
        <v>12</v>
      </c>
      <c r="R18" s="63">
        <f t="shared" si="6"/>
        <v>69</v>
      </c>
      <c r="S18" s="64">
        <f t="shared" si="7"/>
        <v>0</v>
      </c>
      <c r="T18" s="52">
        <f t="shared" si="8"/>
        <v>81</v>
      </c>
      <c r="U18" s="60">
        <f t="shared" si="9"/>
        <v>19.708029197080293</v>
      </c>
      <c r="V18" s="34">
        <v>3342</v>
      </c>
      <c r="W18" s="28">
        <v>1175</v>
      </c>
      <c r="X18" s="29">
        <v>12</v>
      </c>
      <c r="Y18" s="37">
        <f t="shared" si="11"/>
        <v>4529</v>
      </c>
      <c r="Z18" s="38">
        <f t="shared" si="10"/>
        <v>30.830496936691627</v>
      </c>
      <c r="AA18" s="50">
        <v>4529</v>
      </c>
      <c r="AB18" s="7" t="str">
        <f t="shared" si="12"/>
        <v>○</v>
      </c>
    </row>
    <row r="19" spans="2:26" s="9" customFormat="1" ht="24.75" customHeight="1">
      <c r="B19" s="15" t="s">
        <v>22</v>
      </c>
      <c r="C19" s="77">
        <f aca="true" t="shared" si="13" ref="C19:I19">SUM(C6:C16)</f>
        <v>10089</v>
      </c>
      <c r="D19" s="67">
        <f t="shared" si="13"/>
        <v>10206</v>
      </c>
      <c r="E19" s="53">
        <f t="shared" si="13"/>
        <v>20295</v>
      </c>
      <c r="F19" s="43">
        <f t="shared" si="13"/>
        <v>852354</v>
      </c>
      <c r="G19" s="78">
        <f t="shared" si="13"/>
        <v>2142</v>
      </c>
      <c r="H19" s="66">
        <f t="shared" si="13"/>
        <v>736</v>
      </c>
      <c r="I19" s="67">
        <f t="shared" si="13"/>
        <v>13</v>
      </c>
      <c r="J19" s="53">
        <f>SUM(J6:J16)</f>
        <v>2891</v>
      </c>
      <c r="K19" s="55">
        <f t="shared" si="2"/>
        <v>28.654970760233915</v>
      </c>
      <c r="L19" s="65">
        <f>SUM(L6:L16)</f>
        <v>1519</v>
      </c>
      <c r="M19" s="66">
        <f>SUM(M6:M16)</f>
        <v>644</v>
      </c>
      <c r="N19" s="79">
        <f>SUM(N6:N16)</f>
        <v>8</v>
      </c>
      <c r="O19" s="58">
        <f>SUM(O6:O16)</f>
        <v>2171</v>
      </c>
      <c r="P19" s="55">
        <f t="shared" si="4"/>
        <v>21.27180090143053</v>
      </c>
      <c r="Q19" s="65">
        <f>SUM(Q6:Q16)</f>
        <v>3661</v>
      </c>
      <c r="R19" s="66">
        <f>SUM(R6:R16)</f>
        <v>1380</v>
      </c>
      <c r="S19" s="67">
        <f>SUM(S6:S16)</f>
        <v>21</v>
      </c>
      <c r="T19" s="53">
        <f>SUM(T6:T16)</f>
        <v>5062</v>
      </c>
      <c r="U19" s="60">
        <f t="shared" si="9"/>
        <v>24.942103966494212</v>
      </c>
      <c r="V19" s="35">
        <f>SUM(V6:V16)</f>
        <v>254202</v>
      </c>
      <c r="W19" s="30">
        <f>SUM(W6:W16)</f>
        <v>98588</v>
      </c>
      <c r="X19" s="31">
        <f>SUM(X6:X16)</f>
        <v>2714</v>
      </c>
      <c r="Y19" s="39">
        <f>SUM(Y6:Y16)</f>
        <v>355504</v>
      </c>
      <c r="Z19" s="38">
        <f>Y19/F19*100</f>
        <v>41.708492011535114</v>
      </c>
    </row>
    <row r="20" spans="2:26" s="9" customFormat="1" ht="24.75" customHeight="1">
      <c r="B20" s="15" t="s">
        <v>23</v>
      </c>
      <c r="C20" s="77">
        <f aca="true" t="shared" si="14" ref="C20:I20">SUM(C17:C18)</f>
        <v>384</v>
      </c>
      <c r="D20" s="67">
        <f t="shared" si="14"/>
        <v>437</v>
      </c>
      <c r="E20" s="53">
        <f t="shared" si="14"/>
        <v>821</v>
      </c>
      <c r="F20" s="80">
        <f t="shared" si="14"/>
        <v>30648</v>
      </c>
      <c r="G20" s="78">
        <f t="shared" si="14"/>
        <v>36</v>
      </c>
      <c r="H20" s="66">
        <f t="shared" si="14"/>
        <v>58</v>
      </c>
      <c r="I20" s="67">
        <f t="shared" si="14"/>
        <v>1</v>
      </c>
      <c r="J20" s="53">
        <f>SUM(J17:J18)</f>
        <v>95</v>
      </c>
      <c r="K20" s="55">
        <f t="shared" si="2"/>
        <v>24.739583333333336</v>
      </c>
      <c r="L20" s="65">
        <f>SUM(L17:L18)</f>
        <v>40</v>
      </c>
      <c r="M20" s="66">
        <f>SUM(M17:M18)</f>
        <v>46</v>
      </c>
      <c r="N20" s="79">
        <f>SUM(N17:N18)</f>
        <v>0</v>
      </c>
      <c r="O20" s="58">
        <f>SUM(O17:O18)</f>
        <v>86</v>
      </c>
      <c r="P20" s="55">
        <f t="shared" si="4"/>
        <v>19.679633867276888</v>
      </c>
      <c r="Q20" s="65">
        <f>SUM(Q17:Q18)</f>
        <v>76</v>
      </c>
      <c r="R20" s="66">
        <f>SUM(R17:R18)</f>
        <v>104</v>
      </c>
      <c r="S20" s="67">
        <f>SUM(S17:S18)</f>
        <v>1</v>
      </c>
      <c r="T20" s="53">
        <f>SUM(T17:T18)</f>
        <v>181</v>
      </c>
      <c r="U20" s="60">
        <f t="shared" si="9"/>
        <v>22.0462850182704</v>
      </c>
      <c r="V20" s="35">
        <f>SUM(V17:V18)</f>
        <v>8241</v>
      </c>
      <c r="W20" s="30">
        <f>SUM(W17:W18)</f>
        <v>3123</v>
      </c>
      <c r="X20" s="31">
        <f>SUM(X17:X18)</f>
        <v>28</v>
      </c>
      <c r="Y20" s="39">
        <f>SUM(Y17:Y18)</f>
        <v>11392</v>
      </c>
      <c r="Z20" s="38">
        <f>Y20/F20*100</f>
        <v>37.17045157922214</v>
      </c>
    </row>
    <row r="21" spans="2:26" s="9" customFormat="1" ht="24.75" customHeight="1" thickBot="1">
      <c r="B21" s="16" t="s">
        <v>21</v>
      </c>
      <c r="C21" s="81">
        <f aca="true" t="shared" si="15" ref="C21:J21">C19+C20</f>
        <v>10473</v>
      </c>
      <c r="D21" s="70">
        <f t="shared" si="15"/>
        <v>10643</v>
      </c>
      <c r="E21" s="54">
        <f t="shared" si="15"/>
        <v>21116</v>
      </c>
      <c r="F21" s="82">
        <f>F19+F20</f>
        <v>883002</v>
      </c>
      <c r="G21" s="83">
        <f t="shared" si="15"/>
        <v>2178</v>
      </c>
      <c r="H21" s="69">
        <f t="shared" si="15"/>
        <v>794</v>
      </c>
      <c r="I21" s="70">
        <f t="shared" si="15"/>
        <v>14</v>
      </c>
      <c r="J21" s="54">
        <f t="shared" si="15"/>
        <v>2986</v>
      </c>
      <c r="K21" s="56">
        <f t="shared" si="2"/>
        <v>28.511410293134727</v>
      </c>
      <c r="L21" s="68">
        <f>L19+L20</f>
        <v>1559</v>
      </c>
      <c r="M21" s="69">
        <f>M19+M20</f>
        <v>690</v>
      </c>
      <c r="N21" s="84">
        <f>N19+N20</f>
        <v>8</v>
      </c>
      <c r="O21" s="59">
        <f>SUM(O19:O20)</f>
        <v>2257</v>
      </c>
      <c r="P21" s="56">
        <f t="shared" si="4"/>
        <v>21.206426759372356</v>
      </c>
      <c r="Q21" s="68">
        <f>Q19+Q20</f>
        <v>3737</v>
      </c>
      <c r="R21" s="69">
        <f>R19+R20</f>
        <v>1484</v>
      </c>
      <c r="S21" s="70">
        <f>S19+S20</f>
        <v>22</v>
      </c>
      <c r="T21" s="54">
        <f>SUM(T19:T20)</f>
        <v>5243</v>
      </c>
      <c r="U21" s="61">
        <f t="shared" si="9"/>
        <v>24.82951316537223</v>
      </c>
      <c r="V21" s="36">
        <f>V19+V20</f>
        <v>262443</v>
      </c>
      <c r="W21" s="32">
        <f>W19+W20</f>
        <v>101711</v>
      </c>
      <c r="X21" s="33">
        <f>X19+X20</f>
        <v>2742</v>
      </c>
      <c r="Y21" s="40">
        <f>Y19+Y20</f>
        <v>366896</v>
      </c>
      <c r="Z21" s="41">
        <f>Y21/F21*100</f>
        <v>41.55098176448072</v>
      </c>
    </row>
    <row r="22" ht="6" customHeight="1"/>
  </sheetData>
  <sheetProtection/>
  <mergeCells count="12">
    <mergeCell ref="A3:A5"/>
    <mergeCell ref="B3:B5"/>
    <mergeCell ref="E4:E5"/>
    <mergeCell ref="G4:K4"/>
    <mergeCell ref="L4:P4"/>
    <mergeCell ref="C3:F3"/>
    <mergeCell ref="F4:F5"/>
    <mergeCell ref="Q4:U4"/>
    <mergeCell ref="V4:Z4"/>
    <mergeCell ref="G3:Z3"/>
    <mergeCell ref="C4:C5"/>
    <mergeCell ref="D4:D5"/>
  </mergeCells>
  <printOptions/>
  <pageMargins left="0.5905511811023623" right="0.5905511811023623" top="0.3937007874015748" bottom="0.3937007874015748" header="0" footer="0"/>
  <pageSetup fitToHeight="1" fitToWidth="1" horizontalDpi="600" verticalDpi="600" orientation="landscape" paperSize="9" scale="72" r:id="rId1"/>
  <headerFooter>
    <oddHeader>&amp;L&amp;"-,標準"&amp;10第４表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平成16年参議院議員通常選挙結果調</dc:title>
  <dc:subject/>
  <dc:creator>田中 克典</dc:creator>
  <cp:keywords/>
  <dc:description/>
  <cp:lastModifiedBy>岐阜県</cp:lastModifiedBy>
  <cp:lastPrinted>2019-05-27T10:48:36Z</cp:lastPrinted>
  <dcterms:created xsi:type="dcterms:W3CDTF">1999-03-12T07:03:19Z</dcterms:created>
  <dcterms:modified xsi:type="dcterms:W3CDTF">2019-09-19T12:07:58Z</dcterms:modified>
  <cp:category/>
  <cp:version/>
  <cp:contentType/>
  <cp:contentStatus/>
</cp:coreProperties>
</file>