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31" windowWidth="6210" windowHeight="5490" activeTab="0"/>
  </bookViews>
  <sheets>
    <sheet name="T11-3" sheetId="1" r:id="rId1"/>
    <sheet name="F11-1" sheetId="2" r:id="rId2"/>
    <sheet name="F11-2" sheetId="3" r:id="rId3"/>
    <sheet name="Sheet4" sheetId="4" r:id="rId4"/>
  </sheets>
  <externalReferences>
    <externalReference r:id="rId7"/>
  </externalReferences>
  <definedNames>
    <definedName name="_xlnm.Print_Area" localSheetId="0">'T11-3'!$A$1:$S$47</definedName>
  </definedNames>
  <calcPr fullCalcOnLoad="1"/>
</workbook>
</file>

<file path=xl/sharedStrings.xml><?xml version="1.0" encoding="utf-8"?>
<sst xmlns="http://schemas.openxmlformats.org/spreadsheetml/2006/main" count="79" uniqueCount="59">
  <si>
    <t>（３）　水道の普及状況（Ｔ１１－３）</t>
  </si>
  <si>
    <t>簡  易  水  道</t>
  </si>
  <si>
    <t>　 飲料水供給施設</t>
  </si>
  <si>
    <t xml:space="preserve"> 簡易専</t>
  </si>
  <si>
    <t>個</t>
  </si>
  <si>
    <t xml:space="preserve"> 用水道</t>
  </si>
  <si>
    <t>所</t>
  </si>
  <si>
    <t>数</t>
  </si>
  <si>
    <t>管内総数</t>
  </si>
  <si>
    <t xml:space="preserve"> 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</si>
  <si>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</si>
  <si>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</si>
  <si>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</si>
  <si>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</si>
  <si>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</si>
  <si>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</si>
  <si>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</si>
  <si>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</si>
  <si>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</si>
  <si>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</si>
  <si>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</si>
  <si>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行  　政</t>
  </si>
  <si>
    <t>区 域 内</t>
  </si>
  <si>
    <t>計画給水</t>
  </si>
  <si>
    <t>給水人口</t>
  </si>
  <si>
    <t>普及率</t>
  </si>
  <si>
    <t>計画給</t>
  </si>
  <si>
    <t>給  水</t>
  </si>
  <si>
    <t>総 人 口</t>
  </si>
  <si>
    <t>人    口</t>
  </si>
  <si>
    <t>水人口</t>
  </si>
  <si>
    <t>人  口</t>
  </si>
  <si>
    <t>施設数</t>
  </si>
  <si>
    <t>センターを除く小計</t>
  </si>
  <si>
    <t>個</t>
  </si>
  <si>
    <t>所</t>
  </si>
  <si>
    <t>数</t>
  </si>
  <si>
    <t xml:space="preserve">計 </t>
  </si>
  <si>
    <t>専  用  水  道</t>
  </si>
  <si>
    <t>上     水     道</t>
  </si>
  <si>
    <t>（自己水源のみ）</t>
  </si>
  <si>
    <t xml:space="preserve"> 区分</t>
  </si>
  <si>
    <t xml:space="preserve"> 上 水 道</t>
  </si>
  <si>
    <t xml:space="preserve"> 簡易水道</t>
  </si>
  <si>
    <t xml:space="preserve"> 専用水道</t>
  </si>
  <si>
    <t>合計</t>
  </si>
  <si>
    <t>　</t>
  </si>
  <si>
    <t xml:space="preserve"> 人口</t>
  </si>
  <si>
    <t>行政区域内</t>
  </si>
  <si>
    <t>総人口</t>
  </si>
  <si>
    <t>給水人口</t>
  </si>
  <si>
    <t>％</t>
  </si>
  <si>
    <t>　　　　普及率</t>
  </si>
  <si>
    <t xml:space="preserve"> 年度</t>
  </si>
  <si>
    <t xml:space="preserve"> （国）</t>
  </si>
  <si>
    <t xml:space="preserve"> （県）</t>
  </si>
  <si>
    <t>（管内）</t>
  </si>
  <si>
    <t>（平成２１年３月３１日現在）</t>
  </si>
  <si>
    <t>(96.3%)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</si>
</sst>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"/>
    <numFmt numFmtId="181" formatCode="0.0_ "/>
    <numFmt numFmtId="182" formatCode="0.0%"/>
    <numFmt numFmtId="183" formatCode="0.0_);[Red]\(0.0\)"/>
  </numFmts>
  <fonts count="46">
    <font>
      <sz val="7.7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7.75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shrinkToFit="1"/>
    </xf>
    <xf numFmtId="3" fontId="0" fillId="0" borderId="0" xfId="0" applyNumberFormat="1" applyAlignment="1" applyProtection="1">
      <alignment shrinkToFit="1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shrinkToFit="1"/>
    </xf>
    <xf numFmtId="3" fontId="0" fillId="0" borderId="0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shrinkToFit="1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 applyProtection="1">
      <alignment horizontal="center" vertical="center" shrinkToFit="1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178" fontId="3" fillId="0" borderId="15" xfId="0" applyNumberFormat="1" applyFont="1" applyBorder="1" applyAlignment="1">
      <alignment horizontal="center" shrinkToFit="1"/>
    </xf>
    <xf numFmtId="178" fontId="3" fillId="0" borderId="16" xfId="0" applyNumberFormat="1" applyFont="1" applyBorder="1" applyAlignment="1">
      <alignment horizontal="right"/>
    </xf>
    <xf numFmtId="179" fontId="3" fillId="0" borderId="16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 applyProtection="1">
      <alignment horizontal="center" shrinkToFit="1"/>
      <protection locked="0"/>
    </xf>
    <xf numFmtId="178" fontId="3" fillId="0" borderId="14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8" fontId="3" fillId="0" borderId="17" xfId="0" applyNumberFormat="1" applyFont="1" applyBorder="1" applyAlignment="1">
      <alignment horizontal="center" shrinkToFit="1"/>
    </xf>
    <xf numFmtId="179" fontId="3" fillId="0" borderId="13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center" shrinkToFit="1"/>
    </xf>
    <xf numFmtId="178" fontId="3" fillId="0" borderId="20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center" vertical="center" shrinkToFit="1"/>
    </xf>
    <xf numFmtId="3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/>
    </xf>
    <xf numFmtId="179" fontId="0" fillId="0" borderId="27" xfId="0" applyNumberFormat="1" applyBorder="1" applyAlignment="1">
      <alignment/>
    </xf>
    <xf numFmtId="3" fontId="10" fillId="0" borderId="0" xfId="0" applyNumberFormat="1" applyFont="1" applyAlignment="1">
      <alignment/>
    </xf>
    <xf numFmtId="183" fontId="10" fillId="0" borderId="14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right"/>
    </xf>
    <xf numFmtId="178" fontId="3" fillId="0" borderId="33" xfId="0" applyNumberFormat="1" applyFont="1" applyBorder="1" applyAlignment="1">
      <alignment horizontal="right"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83" fontId="10" fillId="0" borderId="17" xfId="0" applyNumberFormat="1" applyFont="1" applyBorder="1" applyAlignment="1">
      <alignment/>
    </xf>
    <xf numFmtId="183" fontId="10" fillId="0" borderId="36" xfId="0" applyNumberFormat="1" applyFont="1" applyBorder="1" applyAlignment="1">
      <alignment/>
    </xf>
    <xf numFmtId="183" fontId="10" fillId="0" borderId="37" xfId="0" applyNumberFormat="1" applyFont="1" applyBorder="1" applyAlignment="1">
      <alignment/>
    </xf>
    <xf numFmtId="183" fontId="10" fillId="0" borderId="38" xfId="0" applyNumberFormat="1" applyFont="1" applyBorder="1" applyAlignment="1">
      <alignment/>
    </xf>
    <xf numFmtId="183" fontId="10" fillId="0" borderId="39" xfId="0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shrinkToFit="1"/>
    </xf>
    <xf numFmtId="3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水道種類別人口割合（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625"/>
          <c:y val="0.236"/>
          <c:w val="0.64825"/>
          <c:h val="0.7115"/>
        </c:manualLayout>
      </c:layout>
      <c:doughnutChart>
        <c:varyColors val="1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'[1]Sheet1'!$C$3:$E$3</c:f>
              <c:strCache>
                <c:ptCount val="3"/>
                <c:pt idx="0">
                  <c:v> 上 水 道</c:v>
                </c:pt>
                <c:pt idx="1">
                  <c:v> 簡易水道</c:v>
                </c:pt>
                <c:pt idx="2">
                  <c:v> 専用水道</c:v>
                </c:pt>
              </c:strCache>
            </c:strRef>
          </c:cat>
          <c:val>
            <c:numRef>
              <c:f>'[1]Sheet1'!$C$5:$E$5</c:f>
              <c:numCache>
                <c:ptCount val="3"/>
                <c:pt idx="0">
                  <c:v>97.14107129024417</c:v>
                </c:pt>
                <c:pt idx="1">
                  <c:v>2.164163356670255</c:v>
                </c:pt>
                <c:pt idx="2">
                  <c:v>0.6947653530855755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425"/>
          <c:y val="0.00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15"/>
          <c:y val="0.17775"/>
          <c:w val="0.906"/>
          <c:h val="0.65525"/>
        </c:manualLayout>
      </c:layout>
      <c:lineChart>
        <c:grouping val="standard"/>
        <c:varyColors val="0"/>
        <c:ser>
          <c:idx val="0"/>
          <c:order val="0"/>
          <c:tx>
            <c:strRef>
              <c:f>'F11-2'!$C$3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'F11-2'!$C$4:$C$14</c:f>
              <c:numCache>
                <c:ptCount val="11"/>
                <c:pt idx="0">
                  <c:v>96.3</c:v>
                </c:pt>
                <c:pt idx="1">
                  <c:v>96.4</c:v>
                </c:pt>
                <c:pt idx="2">
                  <c:v>96.6</c:v>
                </c:pt>
                <c:pt idx="3">
                  <c:v>96.7</c:v>
                </c:pt>
                <c:pt idx="4">
                  <c:v>96.8</c:v>
                </c:pt>
                <c:pt idx="5">
                  <c:v>96.9</c:v>
                </c:pt>
                <c:pt idx="6">
                  <c:v>97.1</c:v>
                </c:pt>
                <c:pt idx="7">
                  <c:v>97.2</c:v>
                </c:pt>
                <c:pt idx="8">
                  <c:v>97.3</c:v>
                </c:pt>
                <c:pt idx="9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'F11-2'!$D$3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'F11-2'!$D$4:$D$14</c:f>
              <c:numCache>
                <c:ptCount val="11"/>
                <c:pt idx="0">
                  <c:v>93.5</c:v>
                </c:pt>
                <c:pt idx="1">
                  <c:v>94.1</c:v>
                </c:pt>
                <c:pt idx="2">
                  <c:v>94.9</c:v>
                </c:pt>
                <c:pt idx="3">
                  <c:v>95</c:v>
                </c:pt>
                <c:pt idx="4">
                  <c:v>95.4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95.9</c:v>
                </c:pt>
                <c:pt idx="10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'F11-2'!$E$3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>
                <c:ptCount val="1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</c:numCache>
            </c:numRef>
          </c:cat>
          <c:val>
            <c:numRef>
              <c:f>'F11-2'!$E$4:$E$14</c:f>
              <c:numCache>
                <c:ptCount val="11"/>
                <c:pt idx="0">
                  <c:v>95.8</c:v>
                </c:pt>
                <c:pt idx="1">
                  <c:v>95.8</c:v>
                </c:pt>
                <c:pt idx="2">
                  <c:v>96.5</c:v>
                </c:pt>
                <c:pt idx="3">
                  <c:v>96.2</c:v>
                </c:pt>
                <c:pt idx="4">
                  <c:v>96.5</c:v>
                </c:pt>
                <c:pt idx="5">
                  <c:v>96.7</c:v>
                </c:pt>
                <c:pt idx="6">
                  <c:v>96.6</c:v>
                </c:pt>
                <c:pt idx="7">
                  <c:v>96.7</c:v>
                </c:pt>
                <c:pt idx="8">
                  <c:v>96</c:v>
                </c:pt>
                <c:pt idx="9">
                  <c:v>96.4</c:v>
                </c:pt>
                <c:pt idx="10">
                  <c:v>96.3</c:v>
                </c:pt>
              </c:numCache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90"/>
        <c:auto val="1"/>
        <c:lblOffset val="100"/>
        <c:tickLblSkip val="1"/>
        <c:noMultiLvlLbl val="0"/>
      </c:catAx>
      <c:valAx>
        <c:axId val="51181741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860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"/>
          <c:y val="0.87625"/>
          <c:w val="0.5315"/>
          <c:h val="0.08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水道種類別人口割合（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825"/>
          <c:y val="0.25175"/>
          <c:w val="0.60625"/>
          <c:h val="0.707"/>
        </c:manualLayout>
      </c:layout>
      <c:doughnutChart>
        <c:varyColors val="1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上 水 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簡易水道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'F11-1'!$C$5:$E$5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475"/>
          <c:y val="0.17725"/>
          <c:w val="0.91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'F11-2'!$C$3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/>
            </c:numRef>
          </c:cat>
          <c:val>
            <c:numRef>
              <c:f>'F11-2'!$C$4:$C$14</c:f>
              <c:numCache/>
            </c:numRef>
          </c:val>
          <c:smooth val="0"/>
        </c:ser>
        <c:ser>
          <c:idx val="1"/>
          <c:order val="1"/>
          <c:tx>
            <c:strRef>
              <c:f>'F11-2'!$D$3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/>
            </c:numRef>
          </c:cat>
          <c:val>
            <c:numRef>
              <c:f>'F11-2'!$D$4:$D$14</c:f>
              <c:numCache/>
            </c:numRef>
          </c:val>
          <c:smooth val="0"/>
        </c:ser>
        <c:ser>
          <c:idx val="2"/>
          <c:order val="2"/>
          <c:tx>
            <c:strRef>
              <c:f>'F11-2'!$E$3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'F11-2'!$B$4:$B$14</c:f>
              <c:numCache/>
            </c:numRef>
          </c:cat>
          <c:val>
            <c:numRef>
              <c:f>'F11-2'!$E$4:$E$14</c:f>
              <c:numCache/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90"/>
        <c:auto val="1"/>
        <c:lblOffset val="100"/>
        <c:tickLblSkip val="1"/>
        <c:noMultiLvlLbl val="0"/>
      </c:catAx>
      <c:valAx>
        <c:axId val="52080327"/>
        <c:scaling>
          <c:orientation val="minMax"/>
          <c:max val="10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9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82486"/>
        <c:crossesAt val="1"/>
        <c:crossBetween val="between"/>
        <c:dispUnits/>
        <c:majorUnit val="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35"/>
          <c:y val="0.88975"/>
          <c:w val="0.5345"/>
          <c:h val="0.0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0.39175</cdr:y>
    </cdr:from>
    <cdr:to>
      <cdr:x>0.58125</cdr:x>
      <cdr:y>0.45175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885950" y="120967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0.4325</cdr:y>
    </cdr:from>
    <cdr:to>
      <cdr:x>0.54425</cdr:x>
      <cdr:y>0.4915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057400" y="133350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0.4715</cdr:y>
    </cdr:from>
    <cdr:to>
      <cdr:x>0.591</cdr:x>
      <cdr:y>0.606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1714500" y="1457325"/>
          <a:ext cx="1171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0.50925</cdr:y>
    </cdr:from>
    <cdr:to>
      <cdr:x>0.5645</cdr:x>
      <cdr:y>0.5685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1990725" y="1571625"/>
          <a:ext cx="771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0.54925</cdr:y>
    </cdr:from>
    <cdr:to>
      <cdr:x>0.5805</cdr:x>
      <cdr:y>0.60675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1990725" y="1695450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0.58625</cdr:y>
    </cdr:from>
    <cdr:to>
      <cdr:x>0.5475</cdr:x>
      <cdr:y>0.64375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1990725" y="1809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0.3375</cdr:x>
      <cdr:y>0.44875</cdr:y>
    </cdr:from>
    <cdr:to>
      <cdr:x>0.64025</cdr:x>
      <cdr:y>0.7825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1647825" y="1381125"/>
          <a:ext cx="1485900" cy="1028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行政区域内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給水人口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378,282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(96.3%)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0.3855</cdr:x>
      <cdr:y>0.39175</cdr:y>
    </cdr:from>
    <cdr:to>
      <cdr:x>0.58125</cdr:x>
      <cdr:y>0.45175</cdr:y>
    </cdr:to>
    <cdr:sp fLocksText="0">
      <cdr:nvSpPr>
        <cdr:cNvPr id="8" name="Text Box 1"/>
        <cdr:cNvSpPr txBox="1">
          <a:spLocks noChangeArrowheads="1"/>
        </cdr:cNvSpPr>
      </cdr:nvSpPr>
      <cdr:spPr>
        <a:xfrm>
          <a:off x="1885950" y="120967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0.4325</cdr:y>
    </cdr:from>
    <cdr:to>
      <cdr:x>0.54425</cdr:x>
      <cdr:y>0.4915</cdr:y>
    </cdr:to>
    <cdr:sp fLocksText="0">
      <cdr:nvSpPr>
        <cdr:cNvPr id="9" name="Text Box 2"/>
        <cdr:cNvSpPr txBox="1">
          <a:spLocks noChangeArrowheads="1"/>
        </cdr:cNvSpPr>
      </cdr:nvSpPr>
      <cdr:spPr>
        <a:xfrm>
          <a:off x="2057400" y="1333500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0.4715</cdr:y>
    </cdr:from>
    <cdr:to>
      <cdr:x>0.591</cdr:x>
      <cdr:y>0.606</cdr:y>
    </cdr:to>
    <cdr:sp fLocksText="0">
      <cdr:nvSpPr>
        <cdr:cNvPr id="10" name="Text Box 4"/>
        <cdr:cNvSpPr txBox="1">
          <a:spLocks noChangeArrowheads="1"/>
        </cdr:cNvSpPr>
      </cdr:nvSpPr>
      <cdr:spPr>
        <a:xfrm>
          <a:off x="1714500" y="1457325"/>
          <a:ext cx="1171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0.50925</cdr:y>
    </cdr:from>
    <cdr:to>
      <cdr:x>0.5645</cdr:x>
      <cdr:y>0.5685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990725" y="1571625"/>
          <a:ext cx="771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0.54925</cdr:y>
    </cdr:from>
    <cdr:to>
      <cdr:x>0.5805</cdr:x>
      <cdr:y>0.60675</cdr:y>
    </cdr:to>
    <cdr:sp fLocksText="0">
      <cdr:nvSpPr>
        <cdr:cNvPr id="12" name="Text Box 6"/>
        <cdr:cNvSpPr txBox="1">
          <a:spLocks noChangeArrowheads="1"/>
        </cdr:cNvSpPr>
      </cdr:nvSpPr>
      <cdr:spPr>
        <a:xfrm>
          <a:off x="1990725" y="1695450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0.58625</cdr:y>
    </cdr:from>
    <cdr:to>
      <cdr:x>0.5475</cdr:x>
      <cdr:y>0.64375</cdr:y>
    </cdr:to>
    <cdr:sp fLocksText="0">
      <cdr:nvSpPr>
        <cdr:cNvPr id="13" name="Text Box 7"/>
        <cdr:cNvSpPr txBox="1">
          <a:spLocks noChangeArrowheads="1"/>
        </cdr:cNvSpPr>
      </cdr:nvSpPr>
      <cdr:spPr>
        <a:xfrm>
          <a:off x="1990725" y="1809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85725</xdr:rowOff>
    </xdr:from>
    <xdr:ext cx="4895850" cy="3095625"/>
    <xdr:graphicFrame>
      <xdr:nvGraphicFramePr>
        <xdr:cNvPr id="1" name="Chart 1"/>
        <xdr:cNvGraphicFramePr/>
      </xdr:nvGraphicFramePr>
      <xdr:xfrm>
        <a:off x="0" y="3228975"/>
        <a:ext cx="48958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371475</xdr:colOff>
      <xdr:row>20</xdr:row>
      <xdr:rowOff>114300</xdr:rowOff>
    </xdr:from>
    <xdr:to>
      <xdr:col>18</xdr:col>
      <xdr:colOff>609600</xdr:colOff>
      <xdr:row>46</xdr:row>
      <xdr:rowOff>9525</xdr:rowOff>
    </xdr:to>
    <xdr:graphicFrame>
      <xdr:nvGraphicFramePr>
        <xdr:cNvPr id="2" name="Chart 1"/>
        <xdr:cNvGraphicFramePr/>
      </xdr:nvGraphicFramePr>
      <xdr:xfrm>
        <a:off x="4943475" y="3257550"/>
        <a:ext cx="64579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0.435</cdr:y>
    </cdr:from>
    <cdr:to>
      <cdr:x>0.6065</cdr:x>
      <cdr:y>0.50075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885950" y="124777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0.4795</cdr:y>
    </cdr:from>
    <cdr:to>
      <cdr:x>0.56825</cdr:x>
      <cdr:y>0.54475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066925" y="138112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0.36625</cdr:x>
      <cdr:y>0.52275</cdr:y>
    </cdr:from>
    <cdr:to>
      <cdr:x>0.61675</cdr:x>
      <cdr:y>0.672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1724025" y="1504950"/>
          <a:ext cx="11811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0.5645</cdr:y>
    </cdr:from>
    <cdr:to>
      <cdr:x>0.589</cdr:x>
      <cdr:y>0.63025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2000250" y="1628775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0.609</cdr:y>
    </cdr:from>
    <cdr:to>
      <cdr:x>0.6065</cdr:x>
      <cdr:y>0.67275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2000250" y="1752600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0.65</cdr:y>
    </cdr:from>
    <cdr:to>
      <cdr:x>0.57125</cdr:x>
      <cdr:y>0.71375</cdr:y>
    </cdr:to>
    <cdr:sp fLocksText="0">
      <cdr:nvSpPr>
        <cdr:cNvPr id="6" name="Text Box 7"/>
        <cdr:cNvSpPr txBox="1">
          <a:spLocks noChangeArrowheads="1"/>
        </cdr:cNvSpPr>
      </cdr:nvSpPr>
      <cdr:spPr>
        <a:xfrm>
          <a:off x="2000250" y="18669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0.34625</cdr:x>
      <cdr:y>0.43775</cdr:y>
    </cdr:from>
    <cdr:to>
      <cdr:x>0.6495</cdr:x>
      <cdr:y>0.771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1628775" y="1257300"/>
          <a:ext cx="14287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行政区域内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392,708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給水人口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378,282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(96.3%)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504825</xdr:colOff>
      <xdr:row>7</xdr:row>
      <xdr:rowOff>57150</xdr:rowOff>
    </xdr:from>
    <xdr:ext cx="4714875" cy="2886075"/>
    <xdr:graphicFrame>
      <xdr:nvGraphicFramePr>
        <xdr:cNvPr id="1" name="Chart 1"/>
        <xdr:cNvGraphicFramePr/>
      </xdr:nvGraphicFramePr>
      <xdr:xfrm>
        <a:off x="838200" y="1323975"/>
        <a:ext cx="4714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8</xdr:col>
      <xdr:colOff>76200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0" y="3295650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3014\F\Documents%20and%20Settings\p31678\&#12487;&#12473;&#12463;&#12488;&#12483;&#12503;\&#20844;&#34886;&#34907;&#29983;2007\F1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 上 水 道</v>
          </cell>
          <cell r="D3" t="str">
            <v> 簡易水道</v>
          </cell>
          <cell r="E3" t="str">
            <v> 専用水道</v>
          </cell>
        </row>
        <row r="5">
          <cell r="C5">
            <v>97.14107129024417</v>
          </cell>
          <cell r="D5">
            <v>2.164163356670255</v>
          </cell>
          <cell r="E5">
            <v>0.6947653530855755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SheetLayoutView="100" zoomScalePageLayoutView="0" workbookViewId="0" topLeftCell="A1">
      <selection activeCell="L18" sqref="L18"/>
    </sheetView>
  </sheetViews>
  <sheetFormatPr defaultColWidth="10.57421875" defaultRowHeight="9.75" customHeight="1"/>
  <cols>
    <col min="1" max="1" width="14.421875" style="3" customWidth="1"/>
    <col min="2" max="2" width="10.57421875" style="0" customWidth="1"/>
    <col min="3" max="3" width="5.57421875" style="0" customWidth="1"/>
    <col min="4" max="4" width="11.00390625" style="0" customWidth="1"/>
    <col min="5" max="5" width="10.57421875" style="0" customWidth="1"/>
    <col min="6" max="6" width="5.57421875" style="0" customWidth="1"/>
    <col min="7" max="7" width="10.8515625" style="0" customWidth="1"/>
    <col min="8" max="8" width="9.57421875" style="0" customWidth="1"/>
    <col min="9" max="9" width="5.57421875" style="0" customWidth="1"/>
    <col min="10" max="10" width="11.8515625" style="0" customWidth="1"/>
    <col min="11" max="11" width="10.00390625" style="0" customWidth="1"/>
    <col min="12" max="12" width="5.57421875" style="0" customWidth="1"/>
    <col min="13" max="14" width="10.57421875" style="0" customWidth="1"/>
    <col min="15" max="15" width="7.57421875" style="0" customWidth="1"/>
    <col min="16" max="16" width="6.57421875" style="0" customWidth="1"/>
    <col min="17" max="17" width="7.8515625" style="0" customWidth="1"/>
    <col min="18" max="18" width="7.57421875" style="0" customWidth="1"/>
    <col min="19" max="19" width="10.57421875" style="0" customWidth="1"/>
    <col min="20" max="20" width="7.421875" style="0" customWidth="1"/>
  </cols>
  <sheetData>
    <row r="1" spans="1:19" ht="12">
      <c r="A1" s="78" t="s">
        <v>0</v>
      </c>
      <c r="B1" s="79"/>
      <c r="C1" s="79"/>
      <c r="D1" s="79"/>
      <c r="E1" s="79"/>
      <c r="F1" s="79"/>
      <c r="G1" s="7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1.25" thickBot="1">
      <c r="A2" s="1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0"/>
      <c r="Q2" s="12"/>
      <c r="R2" s="10"/>
      <c r="S2" s="13" t="s">
        <v>57</v>
      </c>
    </row>
    <row r="3" spans="1:20" s="5" customFormat="1" ht="12.75" customHeight="1">
      <c r="A3" s="14"/>
      <c r="B3" s="41"/>
      <c r="C3" s="76" t="s">
        <v>39</v>
      </c>
      <c r="D3" s="76"/>
      <c r="E3" s="77"/>
      <c r="F3" s="75" t="s">
        <v>1</v>
      </c>
      <c r="G3" s="76"/>
      <c r="H3" s="77"/>
      <c r="I3" s="75" t="s">
        <v>38</v>
      </c>
      <c r="J3" s="76"/>
      <c r="K3" s="77"/>
      <c r="L3" s="75" t="s">
        <v>37</v>
      </c>
      <c r="M3" s="76"/>
      <c r="N3" s="77"/>
      <c r="O3" s="15"/>
      <c r="P3" s="75" t="s">
        <v>2</v>
      </c>
      <c r="Q3" s="76"/>
      <c r="R3" s="76"/>
      <c r="S3" s="42" t="s">
        <v>3</v>
      </c>
      <c r="T3" s="6"/>
    </row>
    <row r="4" spans="1:20" s="5" customFormat="1" ht="10.5">
      <c r="A4" s="16"/>
      <c r="B4" s="17" t="s">
        <v>21</v>
      </c>
      <c r="C4" s="18" t="s">
        <v>4</v>
      </c>
      <c r="D4" s="18"/>
      <c r="E4" s="18"/>
      <c r="F4" s="18" t="s">
        <v>4</v>
      </c>
      <c r="G4" s="18"/>
      <c r="H4" s="18"/>
      <c r="I4" s="18" t="s">
        <v>4</v>
      </c>
      <c r="J4" s="18"/>
      <c r="K4" s="18"/>
      <c r="L4" s="18" t="s">
        <v>4</v>
      </c>
      <c r="M4" s="19"/>
      <c r="N4" s="19"/>
      <c r="O4" s="20"/>
      <c r="P4" s="19" t="s">
        <v>34</v>
      </c>
      <c r="Q4" s="19"/>
      <c r="R4" s="19"/>
      <c r="S4" s="43" t="s">
        <v>5</v>
      </c>
      <c r="T4" s="6"/>
    </row>
    <row r="5" spans="1:20" s="5" customFormat="1" ht="10.5">
      <c r="A5" s="16"/>
      <c r="B5" s="17" t="s">
        <v>22</v>
      </c>
      <c r="C5" s="17" t="s">
        <v>6</v>
      </c>
      <c r="D5" s="17" t="s">
        <v>23</v>
      </c>
      <c r="E5" s="17" t="s">
        <v>24</v>
      </c>
      <c r="F5" s="17" t="s">
        <v>6</v>
      </c>
      <c r="G5" s="17" t="s">
        <v>23</v>
      </c>
      <c r="H5" s="17" t="s">
        <v>24</v>
      </c>
      <c r="I5" s="17" t="s">
        <v>6</v>
      </c>
      <c r="J5" s="17" t="s">
        <v>23</v>
      </c>
      <c r="K5" s="17" t="s">
        <v>24</v>
      </c>
      <c r="L5" s="17" t="s">
        <v>6</v>
      </c>
      <c r="M5" s="20" t="s">
        <v>23</v>
      </c>
      <c r="N5" s="20" t="s">
        <v>24</v>
      </c>
      <c r="O5" s="20" t="s">
        <v>25</v>
      </c>
      <c r="P5" s="20" t="s">
        <v>35</v>
      </c>
      <c r="Q5" s="20" t="s">
        <v>26</v>
      </c>
      <c r="R5" s="20" t="s">
        <v>27</v>
      </c>
      <c r="S5" s="44"/>
      <c r="T5" s="6"/>
    </row>
    <row r="6" spans="1:20" s="5" customFormat="1" ht="9" customHeight="1">
      <c r="A6" s="21"/>
      <c r="B6" s="22" t="s">
        <v>28</v>
      </c>
      <c r="C6" s="17" t="s">
        <v>7</v>
      </c>
      <c r="D6" s="17" t="s">
        <v>29</v>
      </c>
      <c r="E6" s="17"/>
      <c r="F6" s="17" t="s">
        <v>7</v>
      </c>
      <c r="G6" s="17" t="s">
        <v>29</v>
      </c>
      <c r="H6" s="17"/>
      <c r="I6" s="17" t="s">
        <v>7</v>
      </c>
      <c r="J6" s="17" t="s">
        <v>29</v>
      </c>
      <c r="K6" s="48" t="s">
        <v>40</v>
      </c>
      <c r="L6" s="17" t="s">
        <v>7</v>
      </c>
      <c r="M6" s="20" t="s">
        <v>29</v>
      </c>
      <c r="N6" s="20"/>
      <c r="O6" s="20"/>
      <c r="P6" s="20" t="s">
        <v>36</v>
      </c>
      <c r="Q6" s="20" t="s">
        <v>30</v>
      </c>
      <c r="R6" s="20" t="s">
        <v>31</v>
      </c>
      <c r="S6" s="43" t="s">
        <v>32</v>
      </c>
      <c r="T6" s="6"/>
    </row>
    <row r="7" spans="1:20" s="5" customFormat="1" ht="6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/>
      <c r="N7" s="20"/>
      <c r="O7" s="20"/>
      <c r="P7" s="20"/>
      <c r="Q7" s="20"/>
      <c r="R7" s="20"/>
      <c r="S7" s="43"/>
      <c r="T7" s="6"/>
    </row>
    <row r="8" spans="1:24" ht="13.5" customHeight="1" thickBot="1">
      <c r="A8" s="23" t="s">
        <v>8</v>
      </c>
      <c r="B8" s="24">
        <f aca="true" t="shared" si="0" ref="B8:N8">B9+B15</f>
        <v>392708</v>
      </c>
      <c r="C8" s="24">
        <f t="shared" si="0"/>
        <v>11</v>
      </c>
      <c r="D8" s="24">
        <f t="shared" si="0"/>
        <v>413535</v>
      </c>
      <c r="E8" s="24">
        <f t="shared" si="0"/>
        <v>368095</v>
      </c>
      <c r="F8" s="24">
        <f t="shared" si="0"/>
        <v>10</v>
      </c>
      <c r="G8" s="24">
        <f t="shared" si="0"/>
        <v>8831</v>
      </c>
      <c r="H8" s="24">
        <f t="shared" si="0"/>
        <v>7366</v>
      </c>
      <c r="I8" s="24">
        <f t="shared" si="0"/>
        <v>50</v>
      </c>
      <c r="J8" s="24">
        <f t="shared" si="0"/>
        <v>25628</v>
      </c>
      <c r="K8" s="24">
        <f t="shared" si="0"/>
        <v>2821</v>
      </c>
      <c r="L8" s="24">
        <f t="shared" si="0"/>
        <v>71</v>
      </c>
      <c r="M8" s="24">
        <f t="shared" si="0"/>
        <v>447994</v>
      </c>
      <c r="N8" s="24">
        <f t="shared" si="0"/>
        <v>378282</v>
      </c>
      <c r="O8" s="25">
        <f>ROUND(N8/B8*100,1)</f>
        <v>96.3</v>
      </c>
      <c r="P8" s="24">
        <f>P9+P15</f>
        <v>1</v>
      </c>
      <c r="Q8" s="24">
        <f>Q9+Q15</f>
        <v>95</v>
      </c>
      <c r="R8" s="24">
        <f>R9+R15</f>
        <v>75</v>
      </c>
      <c r="S8" s="45">
        <f>S9+S15</f>
        <v>246</v>
      </c>
      <c r="T8" s="2" t="s">
        <v>9</v>
      </c>
      <c r="X8" s="1"/>
    </row>
    <row r="9" spans="1:24" ht="13.5" customHeight="1" thickBot="1">
      <c r="A9" s="23" t="s">
        <v>33</v>
      </c>
      <c r="B9" s="24">
        <f aca="true" t="shared" si="1" ref="B9:N9">SUM(B10:B12)</f>
        <v>258581</v>
      </c>
      <c r="C9" s="24">
        <f t="shared" si="1"/>
        <v>4</v>
      </c>
      <c r="D9" s="24">
        <f t="shared" si="1"/>
        <v>282000</v>
      </c>
      <c r="E9" s="24">
        <f t="shared" si="1"/>
        <v>252947</v>
      </c>
      <c r="F9" s="24">
        <f t="shared" si="1"/>
        <v>1</v>
      </c>
      <c r="G9" s="24">
        <f t="shared" si="1"/>
        <v>320</v>
      </c>
      <c r="H9" s="24">
        <f t="shared" si="1"/>
        <v>272</v>
      </c>
      <c r="I9" s="24">
        <f t="shared" si="1"/>
        <v>30</v>
      </c>
      <c r="J9" s="24">
        <f t="shared" si="1"/>
        <v>15208</v>
      </c>
      <c r="K9" s="24">
        <f t="shared" si="1"/>
        <v>2024</v>
      </c>
      <c r="L9" s="24">
        <f t="shared" si="1"/>
        <v>35</v>
      </c>
      <c r="M9" s="24">
        <f t="shared" si="1"/>
        <v>297528</v>
      </c>
      <c r="N9" s="24">
        <f t="shared" si="1"/>
        <v>255243</v>
      </c>
      <c r="O9" s="25">
        <f aca="true" t="shared" si="2" ref="O9:O20">ROUND(N9/B9*100,1)</f>
        <v>98.7</v>
      </c>
      <c r="P9" s="24">
        <f>SUM(P10:P12)</f>
        <v>1</v>
      </c>
      <c r="Q9" s="24">
        <f>SUM(Q10:Q12)</f>
        <v>95</v>
      </c>
      <c r="R9" s="24">
        <f>SUM(R10:R12)</f>
        <v>75</v>
      </c>
      <c r="S9" s="45">
        <f>SUM(S10:S12)</f>
        <v>172</v>
      </c>
      <c r="T9" s="2"/>
      <c r="X9" s="1"/>
    </row>
    <row r="10" spans="1:24" ht="13.5" customHeight="1">
      <c r="A10" s="23" t="s">
        <v>10</v>
      </c>
      <c r="B10" s="24">
        <v>67323</v>
      </c>
      <c r="C10" s="24">
        <v>1</v>
      </c>
      <c r="D10" s="24">
        <v>73700</v>
      </c>
      <c r="E10" s="24">
        <v>64490</v>
      </c>
      <c r="F10" s="24">
        <v>1</v>
      </c>
      <c r="G10" s="24">
        <v>320</v>
      </c>
      <c r="H10" s="24">
        <v>272</v>
      </c>
      <c r="I10" s="24">
        <v>8</v>
      </c>
      <c r="J10" s="24">
        <v>2470</v>
      </c>
      <c r="K10" s="24">
        <v>723</v>
      </c>
      <c r="L10" s="24">
        <f aca="true" t="shared" si="3" ref="L10:N11">C10+F10+I10</f>
        <v>10</v>
      </c>
      <c r="M10" s="26">
        <f t="shared" si="3"/>
        <v>76490</v>
      </c>
      <c r="N10" s="26">
        <f t="shared" si="3"/>
        <v>65485</v>
      </c>
      <c r="O10" s="25">
        <f t="shared" si="2"/>
        <v>97.3</v>
      </c>
      <c r="P10" s="24">
        <v>0</v>
      </c>
      <c r="Q10" s="24">
        <v>0</v>
      </c>
      <c r="R10" s="24">
        <v>0</v>
      </c>
      <c r="S10" s="45">
        <v>31</v>
      </c>
      <c r="T10" s="2"/>
      <c r="X10" s="1"/>
    </row>
    <row r="11" spans="1:24" ht="13.5" customHeight="1" thickBot="1">
      <c r="A11" s="27" t="s">
        <v>11</v>
      </c>
      <c r="B11" s="28">
        <v>145137</v>
      </c>
      <c r="C11" s="28">
        <v>1</v>
      </c>
      <c r="D11" s="28">
        <v>160300</v>
      </c>
      <c r="E11" s="28">
        <v>143507</v>
      </c>
      <c r="F11" s="36">
        <v>0</v>
      </c>
      <c r="G11" s="36">
        <v>0</v>
      </c>
      <c r="H11" s="66">
        <v>0</v>
      </c>
      <c r="I11" s="28">
        <v>10</v>
      </c>
      <c r="J11" s="28">
        <v>6432</v>
      </c>
      <c r="K11" s="28">
        <v>558</v>
      </c>
      <c r="L11" s="29">
        <f t="shared" si="3"/>
        <v>11</v>
      </c>
      <c r="M11" s="30">
        <f t="shared" si="3"/>
        <v>166732</v>
      </c>
      <c r="N11" s="30">
        <f t="shared" si="3"/>
        <v>144065</v>
      </c>
      <c r="O11" s="31">
        <f t="shared" si="2"/>
        <v>99.3</v>
      </c>
      <c r="P11" s="29">
        <v>0</v>
      </c>
      <c r="Q11" s="29">
        <v>0</v>
      </c>
      <c r="R11" s="29">
        <v>0</v>
      </c>
      <c r="S11" s="46">
        <v>118</v>
      </c>
      <c r="T11" s="2"/>
      <c r="X11" s="1"/>
    </row>
    <row r="12" spans="1:24" ht="13.5" customHeight="1">
      <c r="A12" s="23" t="s">
        <v>12</v>
      </c>
      <c r="B12" s="24">
        <f>SUM(B13:B14)</f>
        <v>46121</v>
      </c>
      <c r="C12" s="24">
        <f aca="true" t="shared" si="4" ref="C12:N12">IF(SUM(C13:C14)=0,"- ",SUM(C13:C14))</f>
        <v>2</v>
      </c>
      <c r="D12" s="24">
        <f t="shared" si="4"/>
        <v>48000</v>
      </c>
      <c r="E12" s="24">
        <f t="shared" si="4"/>
        <v>44950</v>
      </c>
      <c r="F12" s="65">
        <v>0</v>
      </c>
      <c r="G12" s="65">
        <v>0</v>
      </c>
      <c r="H12" s="65">
        <v>0</v>
      </c>
      <c r="I12" s="24">
        <f t="shared" si="4"/>
        <v>12</v>
      </c>
      <c r="J12" s="24">
        <f t="shared" si="4"/>
        <v>6306</v>
      </c>
      <c r="K12" s="24">
        <f t="shared" si="4"/>
        <v>743</v>
      </c>
      <c r="L12" s="24">
        <f t="shared" si="4"/>
        <v>14</v>
      </c>
      <c r="M12" s="24">
        <f t="shared" si="4"/>
        <v>54306</v>
      </c>
      <c r="N12" s="24">
        <f t="shared" si="4"/>
        <v>45693</v>
      </c>
      <c r="O12" s="32">
        <f t="shared" si="2"/>
        <v>99.1</v>
      </c>
      <c r="P12" s="24">
        <f>SUM(P13:P14)</f>
        <v>1</v>
      </c>
      <c r="Q12" s="24">
        <f>SUM(Q13:Q14)</f>
        <v>95</v>
      </c>
      <c r="R12" s="24">
        <f>SUM(R13:R14)</f>
        <v>75</v>
      </c>
      <c r="S12" s="45">
        <f>SUM(S13:S14)</f>
        <v>23</v>
      </c>
      <c r="T12" s="2"/>
      <c r="X12" s="1"/>
    </row>
    <row r="13" spans="1:24" ht="13.5" customHeight="1">
      <c r="A13" s="33" t="s">
        <v>13</v>
      </c>
      <c r="B13" s="29">
        <v>23356</v>
      </c>
      <c r="C13" s="29">
        <v>1</v>
      </c>
      <c r="D13" s="29">
        <v>25000</v>
      </c>
      <c r="E13" s="29">
        <v>23076</v>
      </c>
      <c r="F13" s="29">
        <v>0</v>
      </c>
      <c r="G13" s="29">
        <v>0</v>
      </c>
      <c r="H13" s="29">
        <v>0</v>
      </c>
      <c r="I13" s="29">
        <v>6</v>
      </c>
      <c r="J13" s="29">
        <v>1434</v>
      </c>
      <c r="K13" s="29">
        <v>74</v>
      </c>
      <c r="L13" s="29">
        <f aca="true" t="shared" si="5" ref="L13:N14">C13+F13+I13</f>
        <v>7</v>
      </c>
      <c r="M13" s="30">
        <f t="shared" si="5"/>
        <v>26434</v>
      </c>
      <c r="N13" s="30">
        <f t="shared" si="5"/>
        <v>23150</v>
      </c>
      <c r="O13" s="34">
        <f t="shared" si="2"/>
        <v>99.1</v>
      </c>
      <c r="P13" s="29">
        <v>0</v>
      </c>
      <c r="Q13" s="29">
        <v>0</v>
      </c>
      <c r="R13" s="29">
        <v>0</v>
      </c>
      <c r="S13" s="46">
        <v>13</v>
      </c>
      <c r="T13" s="2"/>
      <c r="X13" s="1"/>
    </row>
    <row r="14" spans="1:24" ht="13.5" customHeight="1" thickBot="1">
      <c r="A14" s="33" t="s">
        <v>14</v>
      </c>
      <c r="B14" s="29">
        <v>22765</v>
      </c>
      <c r="C14" s="29">
        <v>1</v>
      </c>
      <c r="D14" s="29">
        <v>23000</v>
      </c>
      <c r="E14" s="29">
        <v>21874</v>
      </c>
      <c r="F14" s="29">
        <v>0</v>
      </c>
      <c r="G14" s="29">
        <v>0</v>
      </c>
      <c r="H14" s="29">
        <v>0</v>
      </c>
      <c r="I14" s="29">
        <v>6</v>
      </c>
      <c r="J14" s="29">
        <v>4872</v>
      </c>
      <c r="K14" s="29">
        <v>669</v>
      </c>
      <c r="L14" s="29">
        <f t="shared" si="5"/>
        <v>7</v>
      </c>
      <c r="M14" s="30">
        <f t="shared" si="5"/>
        <v>27872</v>
      </c>
      <c r="N14" s="30">
        <f t="shared" si="5"/>
        <v>22543</v>
      </c>
      <c r="O14" s="31">
        <f t="shared" si="2"/>
        <v>99</v>
      </c>
      <c r="P14" s="29">
        <v>1</v>
      </c>
      <c r="Q14" s="29">
        <v>95</v>
      </c>
      <c r="R14" s="29">
        <v>75</v>
      </c>
      <c r="S14" s="46">
        <v>10</v>
      </c>
      <c r="T14" s="2"/>
      <c r="X14" s="1"/>
    </row>
    <row r="15" spans="1:24" ht="13.5" customHeight="1" thickBot="1">
      <c r="A15" s="23" t="s">
        <v>15</v>
      </c>
      <c r="B15" s="24">
        <f aca="true" t="shared" si="6" ref="B15:N15">SUM(B16:B19)</f>
        <v>134127</v>
      </c>
      <c r="C15" s="24">
        <f t="shared" si="6"/>
        <v>7</v>
      </c>
      <c r="D15" s="24">
        <f t="shared" si="6"/>
        <v>131535</v>
      </c>
      <c r="E15" s="24">
        <f t="shared" si="6"/>
        <v>115148</v>
      </c>
      <c r="F15" s="24">
        <f t="shared" si="6"/>
        <v>9</v>
      </c>
      <c r="G15" s="24">
        <f t="shared" si="6"/>
        <v>8511</v>
      </c>
      <c r="H15" s="24">
        <f t="shared" si="6"/>
        <v>7094</v>
      </c>
      <c r="I15" s="24">
        <f t="shared" si="6"/>
        <v>20</v>
      </c>
      <c r="J15" s="24">
        <f t="shared" si="6"/>
        <v>10420</v>
      </c>
      <c r="K15" s="24">
        <f t="shared" si="6"/>
        <v>797</v>
      </c>
      <c r="L15" s="24">
        <f t="shared" si="6"/>
        <v>36</v>
      </c>
      <c r="M15" s="24">
        <f t="shared" si="6"/>
        <v>150466</v>
      </c>
      <c r="N15" s="24">
        <f t="shared" si="6"/>
        <v>123039</v>
      </c>
      <c r="O15" s="25">
        <f t="shared" si="2"/>
        <v>91.7</v>
      </c>
      <c r="P15" s="24">
        <f>SUM(P16:P19)</f>
        <v>0</v>
      </c>
      <c r="Q15" s="24">
        <f>SUM(Q16:Q19)</f>
        <v>0</v>
      </c>
      <c r="R15" s="24">
        <f>SUM(R16:R19)</f>
        <v>0</v>
      </c>
      <c r="S15" s="45">
        <f>SUM(S16:S19)</f>
        <v>74</v>
      </c>
      <c r="T15" s="2"/>
      <c r="X15" s="1"/>
    </row>
    <row r="16" spans="1:24" ht="13.5" customHeight="1">
      <c r="A16" s="23" t="s">
        <v>16</v>
      </c>
      <c r="B16" s="24">
        <v>29400</v>
      </c>
      <c r="C16" s="24">
        <v>2</v>
      </c>
      <c r="D16" s="24">
        <v>27700</v>
      </c>
      <c r="E16" s="24">
        <v>25489</v>
      </c>
      <c r="F16" s="24">
        <v>2</v>
      </c>
      <c r="G16" s="24">
        <v>4420</v>
      </c>
      <c r="H16" s="24">
        <v>3864</v>
      </c>
      <c r="I16" s="24">
        <v>5</v>
      </c>
      <c r="J16" s="24">
        <v>4060</v>
      </c>
      <c r="K16" s="24">
        <v>1</v>
      </c>
      <c r="L16" s="24">
        <f aca="true" t="shared" si="7" ref="L16:N18">C16+F16+I16</f>
        <v>9</v>
      </c>
      <c r="M16" s="24">
        <f t="shared" si="7"/>
        <v>36180</v>
      </c>
      <c r="N16" s="24">
        <f t="shared" si="7"/>
        <v>29354</v>
      </c>
      <c r="O16" s="25">
        <f t="shared" si="2"/>
        <v>99.8</v>
      </c>
      <c r="P16" s="24">
        <v>0</v>
      </c>
      <c r="Q16" s="24">
        <v>0</v>
      </c>
      <c r="R16" s="24">
        <v>0</v>
      </c>
      <c r="S16" s="45">
        <v>10</v>
      </c>
      <c r="T16" s="2"/>
      <c r="X16" s="1"/>
    </row>
    <row r="17" spans="1:24" ht="13.5" customHeight="1">
      <c r="A17" s="33" t="s">
        <v>17</v>
      </c>
      <c r="B17" s="29">
        <v>51788</v>
      </c>
      <c r="C17" s="29">
        <v>1</v>
      </c>
      <c r="D17" s="29">
        <v>49100</v>
      </c>
      <c r="E17" s="29">
        <v>43029</v>
      </c>
      <c r="F17" s="29">
        <v>1</v>
      </c>
      <c r="G17" s="29">
        <v>600</v>
      </c>
      <c r="H17" s="29">
        <v>472</v>
      </c>
      <c r="I17" s="29">
        <v>5</v>
      </c>
      <c r="J17" s="29">
        <v>3977</v>
      </c>
      <c r="K17" s="29">
        <v>200</v>
      </c>
      <c r="L17" s="29">
        <f t="shared" si="7"/>
        <v>7</v>
      </c>
      <c r="M17" s="29">
        <f t="shared" si="7"/>
        <v>53677</v>
      </c>
      <c r="N17" s="30">
        <f t="shared" si="7"/>
        <v>43701</v>
      </c>
      <c r="O17" s="31">
        <f t="shared" si="2"/>
        <v>84.4</v>
      </c>
      <c r="P17" s="29">
        <v>0</v>
      </c>
      <c r="Q17" s="29">
        <v>0</v>
      </c>
      <c r="R17" s="29">
        <v>0</v>
      </c>
      <c r="S17" s="46">
        <v>27</v>
      </c>
      <c r="T17" s="2"/>
      <c r="X17" s="1"/>
    </row>
    <row r="18" spans="1:24" ht="13.5" customHeight="1" thickBot="1">
      <c r="A18" s="33" t="s">
        <v>18</v>
      </c>
      <c r="B18" s="29">
        <v>34945</v>
      </c>
      <c r="C18" s="29">
        <v>3</v>
      </c>
      <c r="D18" s="29">
        <v>35260</v>
      </c>
      <c r="E18" s="29">
        <v>29856</v>
      </c>
      <c r="F18" s="29">
        <v>6</v>
      </c>
      <c r="G18" s="29">
        <v>3491</v>
      </c>
      <c r="H18" s="29">
        <v>2758</v>
      </c>
      <c r="I18" s="29">
        <v>9</v>
      </c>
      <c r="J18" s="29">
        <v>2163</v>
      </c>
      <c r="K18" s="29">
        <v>596</v>
      </c>
      <c r="L18" s="29">
        <f t="shared" si="7"/>
        <v>18</v>
      </c>
      <c r="M18" s="29">
        <f t="shared" si="7"/>
        <v>40914</v>
      </c>
      <c r="N18" s="29">
        <f t="shared" si="7"/>
        <v>33210</v>
      </c>
      <c r="O18" s="31">
        <f t="shared" si="2"/>
        <v>95</v>
      </c>
      <c r="P18" s="29">
        <v>0</v>
      </c>
      <c r="Q18" s="29">
        <v>0</v>
      </c>
      <c r="R18" s="29">
        <v>0</v>
      </c>
      <c r="S18" s="46">
        <v>22</v>
      </c>
      <c r="T18" s="2"/>
      <c r="X18" s="1"/>
    </row>
    <row r="19" spans="1:24" ht="13.5" customHeight="1">
      <c r="A19" s="23" t="s">
        <v>19</v>
      </c>
      <c r="B19" s="24">
        <f aca="true" t="shared" si="8" ref="B19:N19">SUM(B20:B20)</f>
        <v>17994</v>
      </c>
      <c r="C19" s="24">
        <f t="shared" si="8"/>
        <v>1</v>
      </c>
      <c r="D19" s="24">
        <f t="shared" si="8"/>
        <v>19475</v>
      </c>
      <c r="E19" s="24">
        <f t="shared" si="8"/>
        <v>16774</v>
      </c>
      <c r="F19" s="24">
        <f t="shared" si="8"/>
        <v>0</v>
      </c>
      <c r="G19" s="24">
        <f t="shared" si="8"/>
        <v>0</v>
      </c>
      <c r="H19" s="24">
        <f t="shared" si="8"/>
        <v>0</v>
      </c>
      <c r="I19" s="24">
        <f t="shared" si="8"/>
        <v>1</v>
      </c>
      <c r="J19" s="24">
        <f t="shared" si="8"/>
        <v>220</v>
      </c>
      <c r="K19" s="24">
        <f t="shared" si="8"/>
        <v>0</v>
      </c>
      <c r="L19" s="24">
        <f t="shared" si="8"/>
        <v>2</v>
      </c>
      <c r="M19" s="24">
        <f t="shared" si="8"/>
        <v>19695</v>
      </c>
      <c r="N19" s="24">
        <f t="shared" si="8"/>
        <v>16774</v>
      </c>
      <c r="O19" s="25">
        <f t="shared" si="2"/>
        <v>93.2</v>
      </c>
      <c r="P19" s="24">
        <f>SUM(P20:P20)</f>
        <v>0</v>
      </c>
      <c r="Q19" s="24">
        <f>SUM(Q20:Q20)</f>
        <v>0</v>
      </c>
      <c r="R19" s="24">
        <f>SUM(R20:R20)</f>
        <v>0</v>
      </c>
      <c r="S19" s="45">
        <f>SUM(S20:S20)</f>
        <v>15</v>
      </c>
      <c r="T19" s="2"/>
      <c r="X19" s="1"/>
    </row>
    <row r="20" spans="1:24" ht="13.5" customHeight="1" thickBot="1">
      <c r="A20" s="35" t="s">
        <v>20</v>
      </c>
      <c r="B20" s="36">
        <v>17994</v>
      </c>
      <c r="C20" s="36">
        <v>1</v>
      </c>
      <c r="D20" s="36">
        <v>19475</v>
      </c>
      <c r="E20" s="36">
        <v>16774</v>
      </c>
      <c r="F20" s="36">
        <v>0</v>
      </c>
      <c r="G20" s="36">
        <v>0</v>
      </c>
      <c r="H20" s="36">
        <v>0</v>
      </c>
      <c r="I20" s="36">
        <v>1</v>
      </c>
      <c r="J20" s="36">
        <v>220</v>
      </c>
      <c r="K20" s="36">
        <v>0</v>
      </c>
      <c r="L20" s="36">
        <f>C20+F20+I20</f>
        <v>2</v>
      </c>
      <c r="M20" s="37">
        <f>D20+G20+J20</f>
        <v>19695</v>
      </c>
      <c r="N20" s="37">
        <f>E20+H20+K20</f>
        <v>16774</v>
      </c>
      <c r="O20" s="38">
        <f t="shared" si="2"/>
        <v>93.2</v>
      </c>
      <c r="P20" s="36">
        <v>0</v>
      </c>
      <c r="Q20" s="36">
        <v>0</v>
      </c>
      <c r="R20" s="36">
        <v>0</v>
      </c>
      <c r="S20" s="47">
        <v>15</v>
      </c>
      <c r="T20" s="2"/>
      <c r="X20" s="1"/>
    </row>
    <row r="21" spans="1:24" ht="11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2"/>
      <c r="M21" s="2"/>
      <c r="N21" s="2"/>
      <c r="O21" s="9"/>
      <c r="P21" s="8"/>
      <c r="Q21" s="8"/>
      <c r="R21" s="8"/>
      <c r="S21" s="8"/>
      <c r="T21" s="2"/>
      <c r="X21" s="1"/>
    </row>
    <row r="22" ht="4.5" customHeight="1"/>
    <row r="26" ht="9.75" customHeight="1">
      <c r="A26" s="4"/>
    </row>
    <row r="27" ht="9.75">
      <c r="A27" s="4"/>
    </row>
    <row r="28" ht="9.75">
      <c r="A28" s="4"/>
    </row>
    <row r="29" ht="9.75">
      <c r="A29" s="4"/>
    </row>
    <row r="30" ht="9.75">
      <c r="A30" s="4"/>
    </row>
    <row r="31" ht="9.75">
      <c r="A31" s="4"/>
    </row>
    <row r="32" ht="9.75">
      <c r="A32" s="4"/>
    </row>
    <row r="33" ht="9.75">
      <c r="A33" s="4"/>
    </row>
    <row r="34" ht="9.75">
      <c r="A34" s="4"/>
    </row>
    <row r="35" ht="9.75">
      <c r="A35" s="4"/>
    </row>
    <row r="36" ht="9.75"/>
    <row r="51" spans="2:7" ht="9.75" customHeight="1">
      <c r="B51" s="39"/>
      <c r="C51" s="39"/>
      <c r="D51" s="39"/>
      <c r="E51" s="39"/>
      <c r="F51" s="39"/>
      <c r="G51" s="40"/>
    </row>
  </sheetData>
  <sheetProtection/>
  <mergeCells count="6">
    <mergeCell ref="P3:R3"/>
    <mergeCell ref="L3:N3"/>
    <mergeCell ref="A1:G1"/>
    <mergeCell ref="C3:E3"/>
    <mergeCell ref="F3:H3"/>
    <mergeCell ref="I3:K3"/>
  </mergeCells>
  <printOptions/>
  <pageMargins left="1.15" right="0.984251968503937" top="0.984251968503937" bottom="0.984251968503937" header="0.1968503937007874" footer="0.590551181102362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6"/>
  <sheetViews>
    <sheetView zoomScalePageLayoutView="0" workbookViewId="0" topLeftCell="A1">
      <selection activeCell="I16" sqref="I16"/>
    </sheetView>
  </sheetViews>
  <sheetFormatPr defaultColWidth="14.8515625" defaultRowHeight="16.5" customHeight="1"/>
  <cols>
    <col min="1" max="1" width="5.00390625" style="0" customWidth="1"/>
  </cols>
  <sheetData>
    <row r="3" spans="2:11" ht="10.5">
      <c r="B3" s="49" t="s">
        <v>41</v>
      </c>
      <c r="C3" s="50" t="s">
        <v>42</v>
      </c>
      <c r="D3" s="50" t="s">
        <v>43</v>
      </c>
      <c r="E3" s="50" t="s">
        <v>44</v>
      </c>
      <c r="F3" s="49" t="s">
        <v>45</v>
      </c>
      <c r="G3" s="2"/>
      <c r="I3" t="s">
        <v>46</v>
      </c>
      <c r="J3" t="s">
        <v>46</v>
      </c>
      <c r="K3" t="s">
        <v>46</v>
      </c>
    </row>
    <row r="4" spans="2:13" ht="11.25">
      <c r="B4" s="49" t="s">
        <v>47</v>
      </c>
      <c r="C4" s="50">
        <v>368095</v>
      </c>
      <c r="D4" s="50">
        <v>7366</v>
      </c>
      <c r="E4" s="50">
        <v>2821</v>
      </c>
      <c r="F4" s="50">
        <f>SUM(C4:E4)</f>
        <v>378282</v>
      </c>
      <c r="G4" s="2"/>
      <c r="H4" s="51" t="s">
        <v>48</v>
      </c>
      <c r="I4" s="51" t="s">
        <v>49</v>
      </c>
      <c r="J4" s="51">
        <v>392708</v>
      </c>
      <c r="K4" s="51" t="s">
        <v>50</v>
      </c>
      <c r="L4" s="51">
        <v>378282</v>
      </c>
      <c r="M4" s="52" t="s">
        <v>58</v>
      </c>
    </row>
    <row r="5" spans="2:7" ht="10.5">
      <c r="B5" s="49" t="s">
        <v>51</v>
      </c>
      <c r="C5" s="53">
        <f>C4/F4*100</f>
        <v>97.30703549204033</v>
      </c>
      <c r="D5" s="53">
        <f>D4/F4*100</f>
        <v>1.9472245573408198</v>
      </c>
      <c r="E5" s="53">
        <f>E4/F4*100</f>
        <v>0.7457399506188506</v>
      </c>
      <c r="F5" s="53">
        <f>F4/F4*100</f>
        <v>100</v>
      </c>
      <c r="G5" s="2"/>
    </row>
    <row r="6" spans="2:6" ht="18" customHeight="1">
      <c r="B6" s="2"/>
      <c r="C6" s="2"/>
      <c r="D6" s="2"/>
      <c r="E6" s="2"/>
      <c r="F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7">
      <selection activeCell="H12" sqref="H12"/>
    </sheetView>
  </sheetViews>
  <sheetFormatPr defaultColWidth="14.8515625" defaultRowHeight="16.5" customHeight="1"/>
  <cols>
    <col min="1" max="1" width="6.421875" style="54" customWidth="1"/>
    <col min="2" max="2" width="9.140625" style="54" customWidth="1"/>
    <col min="3" max="5" width="12.00390625" style="54" customWidth="1"/>
    <col min="6" max="8" width="14.8515625" style="54" customWidth="1"/>
    <col min="9" max="16384" width="14.8515625" style="54" customWidth="1"/>
  </cols>
  <sheetData>
    <row r="1" ht="16.5" customHeight="1" thickBot="1"/>
    <row r="2" spans="2:6" ht="16.5" customHeight="1" thickBot="1">
      <c r="B2" s="58"/>
      <c r="C2" s="59" t="s">
        <v>52</v>
      </c>
      <c r="D2" s="60"/>
      <c r="E2" s="61"/>
      <c r="F2" s="57"/>
    </row>
    <row r="3" spans="2:6" ht="16.5" customHeight="1" thickBot="1">
      <c r="B3" s="62" t="s">
        <v>53</v>
      </c>
      <c r="C3" s="68" t="s">
        <v>54</v>
      </c>
      <c r="D3" s="63" t="s">
        <v>55</v>
      </c>
      <c r="E3" s="64" t="s">
        <v>56</v>
      </c>
      <c r="F3" s="57"/>
    </row>
    <row r="4" spans="2:6" ht="16.5" customHeight="1">
      <c r="B4" s="56">
        <v>10</v>
      </c>
      <c r="C4" s="69">
        <v>96.3</v>
      </c>
      <c r="D4" s="55">
        <v>93.5</v>
      </c>
      <c r="E4" s="70">
        <v>95.8</v>
      </c>
      <c r="F4" s="57"/>
    </row>
    <row r="5" spans="2:6" ht="16.5" customHeight="1">
      <c r="B5" s="56">
        <v>11</v>
      </c>
      <c r="C5" s="69">
        <v>96.4</v>
      </c>
      <c r="D5" s="55">
        <v>94.1</v>
      </c>
      <c r="E5" s="70">
        <v>95.8</v>
      </c>
      <c r="F5" s="57"/>
    </row>
    <row r="6" spans="2:6" ht="16.5" customHeight="1">
      <c r="B6" s="56">
        <v>12</v>
      </c>
      <c r="C6" s="69">
        <v>96.6</v>
      </c>
      <c r="D6" s="55">
        <v>94.9</v>
      </c>
      <c r="E6" s="70">
        <v>96.5</v>
      </c>
      <c r="F6" s="57"/>
    </row>
    <row r="7" spans="2:6" ht="16.5" customHeight="1">
      <c r="B7" s="56">
        <v>13</v>
      </c>
      <c r="C7" s="69">
        <v>96.7</v>
      </c>
      <c r="D7" s="55">
        <v>95</v>
      </c>
      <c r="E7" s="70">
        <v>96.2</v>
      </c>
      <c r="F7" s="57"/>
    </row>
    <row r="8" spans="2:6" ht="16.5" customHeight="1">
      <c r="B8" s="56">
        <v>14</v>
      </c>
      <c r="C8" s="69">
        <v>96.8</v>
      </c>
      <c r="D8" s="55">
        <v>95.4</v>
      </c>
      <c r="E8" s="70">
        <v>96.5</v>
      </c>
      <c r="F8" s="57"/>
    </row>
    <row r="9" spans="2:6" ht="16.5" customHeight="1">
      <c r="B9" s="56">
        <v>15</v>
      </c>
      <c r="C9" s="69">
        <v>96.9</v>
      </c>
      <c r="D9" s="55">
        <v>95.7</v>
      </c>
      <c r="E9" s="70">
        <v>96.7</v>
      </c>
      <c r="F9" s="57"/>
    </row>
    <row r="10" spans="2:6" ht="16.5" customHeight="1">
      <c r="B10" s="56">
        <v>16</v>
      </c>
      <c r="C10" s="69">
        <v>97.1</v>
      </c>
      <c r="D10" s="55">
        <v>95.7</v>
      </c>
      <c r="E10" s="70">
        <v>96.6</v>
      </c>
      <c r="F10" s="57"/>
    </row>
    <row r="11" spans="2:6" ht="16.5" customHeight="1">
      <c r="B11" s="56">
        <v>17</v>
      </c>
      <c r="C11" s="69">
        <v>97.2</v>
      </c>
      <c r="D11" s="55">
        <v>95.7</v>
      </c>
      <c r="E11" s="70">
        <v>96.7</v>
      </c>
      <c r="F11" s="57"/>
    </row>
    <row r="12" spans="2:6" ht="16.5" customHeight="1">
      <c r="B12" s="56">
        <v>18</v>
      </c>
      <c r="C12" s="69">
        <v>97.3</v>
      </c>
      <c r="D12" s="55">
        <v>95.7</v>
      </c>
      <c r="E12" s="70">
        <v>96</v>
      </c>
      <c r="F12" s="57"/>
    </row>
    <row r="13" spans="2:6" ht="16.5" customHeight="1">
      <c r="B13" s="56">
        <v>19</v>
      </c>
      <c r="C13" s="69">
        <v>97.4</v>
      </c>
      <c r="D13" s="55">
        <v>95.9</v>
      </c>
      <c r="E13" s="70">
        <v>96.4</v>
      </c>
      <c r="F13" s="57"/>
    </row>
    <row r="14" spans="2:6" ht="16.5" customHeight="1" thickBot="1">
      <c r="B14" s="67">
        <v>20</v>
      </c>
      <c r="C14" s="71"/>
      <c r="D14" s="72">
        <v>95.9</v>
      </c>
      <c r="E14" s="73">
        <v>96.3</v>
      </c>
      <c r="F14" s="57"/>
    </row>
    <row r="15" spans="2:5" ht="16.5" customHeight="1">
      <c r="B15" s="57"/>
      <c r="C15" s="74"/>
      <c r="D15" s="74"/>
      <c r="E15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D:\岐阜地域の公衆衛生２００４\チェック後\T11-03.jsd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2010-02-08T07:41:38Z</cp:lastPrinted>
  <dcterms:created xsi:type="dcterms:W3CDTF">2005-03-21T13:04:31Z</dcterms:created>
  <dcterms:modified xsi:type="dcterms:W3CDTF">2010-02-08T07:42:45Z</dcterms:modified>
  <cp:category/>
  <cp:version/>
  <cp:contentType/>
  <cp:contentStatus/>
  <cp:revision>48</cp:revision>
</cp:coreProperties>
</file>