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Sheet1" sheetId="1" r:id="rId1"/>
  </sheets>
  <definedNames>
    <definedName name="_xlnm.Print_Area" localSheetId="0">'Sheet1'!$A$1:$V$32</definedName>
  </definedNames>
  <calcPr fullCalcOnLoad="1"/>
</workbook>
</file>

<file path=xl/sharedStrings.xml><?xml version="1.0" encoding="utf-8"?>
<sst xmlns="http://schemas.openxmlformats.org/spreadsheetml/2006/main" count="65" uniqueCount="59">
  <si>
    <t>直  接</t>
  </si>
  <si>
    <t>対象者</t>
  </si>
  <si>
    <t>受診者</t>
  </si>
  <si>
    <t>受診率</t>
  </si>
  <si>
    <t>撮  影</t>
  </si>
  <si>
    <t>陰　性</t>
  </si>
  <si>
    <t>陽　性</t>
  </si>
  <si>
    <t>管内総数</t>
  </si>
  <si>
    <t>センターを除く小計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</si>
  <si>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</si>
  <si>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</si>
  <si>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</si>
  <si>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</si>
  <si>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</si>
  <si>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</si>
  <si>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</si>
  <si>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</si>
  <si>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</si>
  <si>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</si>
  <si>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</si>
  <si>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>ツ 　　反　 　検　 　査</t>
  </si>
  <si>
    <t>区　分</t>
  </si>
  <si>
    <t>強陽性</t>
  </si>
  <si>
    <t>陰性</t>
  </si>
  <si>
    <t>陽性</t>
  </si>
  <si>
    <t>実施者</t>
  </si>
  <si>
    <t>ＱＦＴ検査</t>
  </si>
  <si>
    <t>保健所</t>
  </si>
  <si>
    <t>実施分</t>
  </si>
  <si>
    <t>保健所実施分</t>
  </si>
  <si>
    <t>医療機関　職場健診</t>
  </si>
  <si>
    <t>判定    保留</t>
  </si>
  <si>
    <t>その他(集団対応）</t>
  </si>
  <si>
    <t>間  接</t>
  </si>
  <si>
    <t>被判定者</t>
  </si>
  <si>
    <t>判定　　不可</t>
  </si>
  <si>
    <t>対象者</t>
  </si>
  <si>
    <t>患者数</t>
  </si>
  <si>
    <t>潜在性       結核　　　　　感染症</t>
  </si>
  <si>
    <t>* その他は各事例毎（施設別等）に記入</t>
  </si>
  <si>
    <t>本所管内</t>
  </si>
  <si>
    <t>家族健診</t>
  </si>
  <si>
    <t>総  数</t>
  </si>
  <si>
    <t>-</t>
  </si>
  <si>
    <t>施設１</t>
  </si>
  <si>
    <t>施設２</t>
  </si>
  <si>
    <t>施設１</t>
  </si>
  <si>
    <t>施設２</t>
  </si>
  <si>
    <t>施設３</t>
  </si>
  <si>
    <t>施設４</t>
  </si>
  <si>
    <t>施設５</t>
  </si>
  <si>
    <t>施設６</t>
  </si>
  <si>
    <t>施設７</t>
  </si>
  <si>
    <t>（５） 接触者健診 （Ｔ８－１１）</t>
  </si>
  <si>
    <t>　（平成20年度）</t>
  </si>
  <si>
    <t>施設８</t>
  </si>
  <si>
    <t>施設９</t>
  </si>
  <si>
    <t>-</t>
  </si>
  <si>
    <t>センター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</si>
</sst>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#,##0.0_ "/>
  </numFmts>
  <fonts count="42">
    <font>
      <sz val="8.1"/>
      <name val="ＭＳ 明朝"/>
      <family val="1"/>
    </font>
    <font>
      <sz val="11"/>
      <name val="ＭＳ Ｐゴシック"/>
      <family val="3"/>
    </font>
    <font>
      <u val="single"/>
      <sz val="10.3"/>
      <color indexed="12"/>
      <name val="ＭＳ 明朝"/>
      <family val="1"/>
    </font>
    <font>
      <u val="single"/>
      <sz val="10.3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 style="double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>
        <color indexed="8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9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78" fontId="4" fillId="0" borderId="10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>
      <alignment horizontal="right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3" fontId="5" fillId="0" borderId="11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right"/>
    </xf>
    <xf numFmtId="178" fontId="4" fillId="0" borderId="17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4" fillId="0" borderId="22" xfId="0" applyNumberFormat="1" applyFont="1" applyBorder="1" applyAlignment="1">
      <alignment horizontal="center" shrinkToFit="1"/>
    </xf>
    <xf numFmtId="3" fontId="5" fillId="0" borderId="12" xfId="0" applyNumberFormat="1" applyFont="1" applyBorder="1" applyAlignment="1">
      <alignment horizontal="center"/>
    </xf>
    <xf numFmtId="178" fontId="4" fillId="0" borderId="2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4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left"/>
    </xf>
    <xf numFmtId="3" fontId="5" fillId="0" borderId="27" xfId="0" applyNumberFormat="1" applyFont="1" applyBorder="1" applyAlignment="1">
      <alignment horizontal="left"/>
    </xf>
    <xf numFmtId="178" fontId="4" fillId="0" borderId="2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178" fontId="4" fillId="0" borderId="35" xfId="0" applyNumberFormat="1" applyFont="1" applyBorder="1" applyAlignment="1">
      <alignment horizontal="right"/>
    </xf>
    <xf numFmtId="178" fontId="4" fillId="0" borderId="36" xfId="0" applyNumberFormat="1" applyFont="1" applyBorder="1" applyAlignment="1">
      <alignment horizontal="right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38" xfId="0" applyNumberFormat="1" applyFont="1" applyBorder="1" applyAlignment="1" applyProtection="1">
      <alignment horizontal="right"/>
      <protection locked="0"/>
    </xf>
    <xf numFmtId="178" fontId="4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left"/>
    </xf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 applyProtection="1">
      <alignment horizontal="center"/>
      <protection locked="0"/>
    </xf>
    <xf numFmtId="3" fontId="4" fillId="0" borderId="44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178" fontId="4" fillId="0" borderId="47" xfId="0" applyNumberFormat="1" applyFont="1" applyBorder="1" applyAlignment="1">
      <alignment horizontal="right"/>
    </xf>
    <xf numFmtId="178" fontId="4" fillId="0" borderId="48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178" fontId="4" fillId="0" borderId="16" xfId="0" applyNumberFormat="1" applyFont="1" applyBorder="1" applyAlignment="1" applyProtection="1">
      <alignment horizontal="right"/>
      <protection locked="0"/>
    </xf>
    <xf numFmtId="178" fontId="4" fillId="0" borderId="49" xfId="0" applyNumberFormat="1" applyFont="1" applyBorder="1" applyAlignment="1">
      <alignment horizontal="right"/>
    </xf>
    <xf numFmtId="178" fontId="4" fillId="0" borderId="50" xfId="0" applyNumberFormat="1" applyFont="1" applyBorder="1" applyAlignment="1">
      <alignment horizontal="right"/>
    </xf>
    <xf numFmtId="178" fontId="4" fillId="0" borderId="51" xfId="0" applyNumberFormat="1" applyFont="1" applyBorder="1" applyAlignment="1">
      <alignment horizontal="right"/>
    </xf>
    <xf numFmtId="178" fontId="4" fillId="0" borderId="51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>
      <alignment horizontal="right"/>
    </xf>
    <xf numFmtId="178" fontId="4" fillId="0" borderId="53" xfId="0" applyNumberFormat="1" applyFont="1" applyBorder="1" applyAlignment="1">
      <alignment horizontal="right"/>
    </xf>
    <xf numFmtId="178" fontId="4" fillId="0" borderId="54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 horizontal="right"/>
    </xf>
    <xf numFmtId="180" fontId="4" fillId="0" borderId="55" xfId="0" applyNumberFormat="1" applyFont="1" applyBorder="1" applyAlignment="1">
      <alignment horizontal="right"/>
    </xf>
    <xf numFmtId="180" fontId="4" fillId="0" borderId="56" xfId="0" applyNumberFormat="1" applyFont="1" applyBorder="1" applyAlignment="1">
      <alignment horizontal="right"/>
    </xf>
    <xf numFmtId="180" fontId="4" fillId="0" borderId="57" xfId="0" applyNumberFormat="1" applyFont="1" applyBorder="1" applyAlignment="1">
      <alignment horizontal="right"/>
    </xf>
    <xf numFmtId="180" fontId="4" fillId="0" borderId="52" xfId="0" applyNumberFormat="1" applyFont="1" applyBorder="1" applyAlignment="1">
      <alignment horizontal="right"/>
    </xf>
    <xf numFmtId="180" fontId="4" fillId="0" borderId="58" xfId="0" applyNumberFormat="1" applyFont="1" applyBorder="1" applyAlignment="1">
      <alignment horizontal="right"/>
    </xf>
    <xf numFmtId="180" fontId="4" fillId="0" borderId="59" xfId="0" applyNumberFormat="1" applyFont="1" applyBorder="1" applyAlignment="1">
      <alignment horizontal="right"/>
    </xf>
    <xf numFmtId="180" fontId="4" fillId="0" borderId="60" xfId="0" applyNumberFormat="1" applyFont="1" applyBorder="1" applyAlignment="1">
      <alignment horizontal="right"/>
    </xf>
    <xf numFmtId="180" fontId="4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47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6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 textRotation="255" wrapText="1"/>
    </xf>
    <xf numFmtId="3" fontId="4" fillId="0" borderId="77" xfId="0" applyNumberFormat="1" applyFont="1" applyBorder="1" applyAlignment="1">
      <alignment horizontal="center" vertical="center" textRotation="255" wrapText="1"/>
    </xf>
    <xf numFmtId="3" fontId="4" fillId="0" borderId="78" xfId="0" applyNumberFormat="1" applyFont="1" applyBorder="1" applyAlignment="1">
      <alignment horizontal="center" vertical="center"/>
    </xf>
    <xf numFmtId="3" fontId="4" fillId="0" borderId="79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81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5" fillId="0" borderId="83" xfId="0" applyNumberFormat="1" applyFont="1" applyBorder="1" applyAlignment="1">
      <alignment horizontal="center" vertical="center" wrapText="1"/>
    </xf>
    <xf numFmtId="3" fontId="5" fillId="0" borderId="84" xfId="0" applyNumberFormat="1" applyFont="1" applyBorder="1" applyAlignment="1">
      <alignment horizontal="center" vertical="center" wrapText="1"/>
    </xf>
    <xf numFmtId="3" fontId="5" fillId="0" borderId="85" xfId="0" applyNumberFormat="1" applyFont="1" applyBorder="1" applyAlignment="1">
      <alignment horizontal="center" vertical="center" wrapText="1"/>
    </xf>
    <xf numFmtId="3" fontId="5" fillId="0" borderId="86" xfId="0" applyNumberFormat="1" applyFont="1" applyBorder="1" applyAlignment="1">
      <alignment horizontal="center" vertical="center" wrapText="1"/>
    </xf>
    <xf numFmtId="3" fontId="4" fillId="0" borderId="87" xfId="0" applyNumberFormat="1" applyFont="1" applyBorder="1" applyAlignment="1">
      <alignment horizontal="center" vertical="center" textRotation="255" wrapText="1"/>
    </xf>
    <xf numFmtId="3" fontId="4" fillId="0" borderId="88" xfId="0" applyNumberFormat="1" applyFont="1" applyBorder="1" applyAlignment="1">
      <alignment horizontal="center" vertical="center" textRotation="255" wrapText="1"/>
    </xf>
    <xf numFmtId="3" fontId="4" fillId="0" borderId="66" xfId="0" applyNumberFormat="1" applyFont="1" applyBorder="1" applyAlignment="1">
      <alignment horizontal="center" vertical="center" textRotation="255" wrapText="1"/>
    </xf>
    <xf numFmtId="3" fontId="4" fillId="0" borderId="0" xfId="0" applyNumberFormat="1" applyFont="1" applyBorder="1" applyAlignment="1">
      <alignment horizontal="center" vertical="center" textRotation="255" wrapText="1"/>
    </xf>
    <xf numFmtId="3" fontId="4" fillId="0" borderId="67" xfId="0" applyNumberFormat="1" applyFont="1" applyBorder="1" applyAlignment="1">
      <alignment horizontal="center" vertical="center" textRotation="255" wrapText="1"/>
    </xf>
    <xf numFmtId="3" fontId="4" fillId="0" borderId="48" xfId="0" applyNumberFormat="1" applyFont="1" applyBorder="1" applyAlignment="1">
      <alignment horizontal="center" vertical="center" textRotation="255" wrapText="1"/>
    </xf>
    <xf numFmtId="3" fontId="7" fillId="0" borderId="85" xfId="0" applyNumberFormat="1" applyFont="1" applyBorder="1" applyAlignment="1">
      <alignment horizontal="center" vertical="center" textRotation="255" wrapText="1" shrinkToFit="1"/>
    </xf>
    <xf numFmtId="3" fontId="7" fillId="0" borderId="86" xfId="0" applyNumberFormat="1" applyFont="1" applyBorder="1" applyAlignment="1">
      <alignment horizontal="center" vertical="center" textRotation="255" wrapText="1" shrinkToFit="1"/>
    </xf>
    <xf numFmtId="3" fontId="4" fillId="0" borderId="89" xfId="0" applyNumberFormat="1" applyFont="1" applyBorder="1" applyAlignment="1">
      <alignment horizontal="center" vertical="center" textRotation="255" wrapText="1"/>
    </xf>
    <xf numFmtId="3" fontId="4" fillId="0" borderId="90" xfId="0" applyNumberFormat="1" applyFont="1" applyBorder="1" applyAlignment="1">
      <alignment horizontal="center" vertical="center" textRotation="255" wrapText="1"/>
    </xf>
    <xf numFmtId="3" fontId="5" fillId="0" borderId="91" xfId="0" applyNumberFormat="1" applyFont="1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3" xfId="0" applyNumberFormat="1" applyFont="1" applyBorder="1" applyAlignment="1">
      <alignment horizontal="center"/>
    </xf>
    <xf numFmtId="3" fontId="0" fillId="0" borderId="94" xfId="0" applyNumberFormat="1" applyBorder="1" applyAlignment="1">
      <alignment horizontal="center"/>
    </xf>
    <xf numFmtId="3" fontId="0" fillId="0" borderId="95" xfId="0" applyNumberFormat="1" applyBorder="1" applyAlignment="1">
      <alignment horizont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72" xfId="0" applyNumberFormat="1" applyFont="1" applyBorder="1" applyAlignment="1">
      <alignment horizontal="center" vertical="center" wrapText="1"/>
    </xf>
    <xf numFmtId="3" fontId="5" fillId="0" borderId="7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5" sqref="I15"/>
    </sheetView>
  </sheetViews>
  <sheetFormatPr defaultColWidth="6.7109375" defaultRowHeight="13.5" customHeight="1"/>
  <cols>
    <col min="1" max="2" width="4.7109375" style="1" customWidth="1"/>
    <col min="3" max="3" width="16.140625" style="0" customWidth="1"/>
    <col min="4" max="11" width="9.28125" style="1" customWidth="1"/>
    <col min="12" max="14" width="6.8515625" style="1" customWidth="1"/>
    <col min="15" max="16" width="9.28125" style="1" customWidth="1"/>
    <col min="17" max="21" width="6.8515625" style="1" customWidth="1"/>
    <col min="22" max="22" width="9.28125" style="1" customWidth="1"/>
    <col min="23" max="16384" width="6.7109375" style="1" customWidth="1"/>
  </cols>
  <sheetData>
    <row r="1" spans="1:22" ht="14.25">
      <c r="A1" s="30" t="s">
        <v>53</v>
      </c>
      <c r="B1" s="30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" thickBot="1">
      <c r="A2" s="7"/>
      <c r="B2" s="7"/>
      <c r="C2" s="6"/>
      <c r="D2" s="7"/>
      <c r="E2" s="7"/>
      <c r="F2" s="7"/>
      <c r="G2" s="7"/>
      <c r="H2" s="5"/>
      <c r="I2" s="7"/>
      <c r="J2" s="7"/>
      <c r="K2" s="5"/>
      <c r="L2" s="7"/>
      <c r="M2" s="7"/>
      <c r="N2" s="7"/>
      <c r="O2" s="7"/>
      <c r="P2" s="7"/>
      <c r="Q2" s="7"/>
      <c r="R2" s="7"/>
      <c r="S2" s="7"/>
      <c r="T2" s="7"/>
      <c r="U2" s="7" t="s">
        <v>54</v>
      </c>
      <c r="V2" s="7"/>
    </row>
    <row r="3" spans="1:22" ht="12.75" customHeight="1">
      <c r="A3" s="89" t="s">
        <v>21</v>
      </c>
      <c r="B3" s="90"/>
      <c r="C3" s="91"/>
      <c r="D3" s="98" t="s">
        <v>1</v>
      </c>
      <c r="E3" s="101" t="s">
        <v>2</v>
      </c>
      <c r="F3" s="106"/>
      <c r="G3" s="101" t="s">
        <v>3</v>
      </c>
      <c r="H3" s="135" t="s">
        <v>37</v>
      </c>
      <c r="I3" s="136" t="s">
        <v>38</v>
      </c>
      <c r="J3" s="110" t="s">
        <v>29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86" t="s">
        <v>30</v>
      </c>
    </row>
    <row r="4" spans="1:22" ht="12.75" customHeight="1">
      <c r="A4" s="92"/>
      <c r="B4" s="93"/>
      <c r="C4" s="94"/>
      <c r="D4" s="99"/>
      <c r="E4" s="102"/>
      <c r="F4" s="107"/>
      <c r="G4" s="102"/>
      <c r="H4" s="103"/>
      <c r="I4" s="137"/>
      <c r="J4" s="132" t="s">
        <v>20</v>
      </c>
      <c r="K4" s="133"/>
      <c r="L4" s="133"/>
      <c r="M4" s="133"/>
      <c r="N4" s="134"/>
      <c r="O4" s="20" t="s">
        <v>0</v>
      </c>
      <c r="P4" s="20" t="s">
        <v>33</v>
      </c>
      <c r="Q4" s="129" t="s">
        <v>26</v>
      </c>
      <c r="R4" s="130"/>
      <c r="S4" s="130"/>
      <c r="T4" s="130"/>
      <c r="U4" s="130"/>
      <c r="V4" s="87"/>
    </row>
    <row r="5" spans="1:22" ht="12.75" customHeight="1">
      <c r="A5" s="92"/>
      <c r="B5" s="93"/>
      <c r="C5" s="94"/>
      <c r="D5" s="99"/>
      <c r="E5" s="103"/>
      <c r="F5" s="32" t="s">
        <v>27</v>
      </c>
      <c r="G5" s="102"/>
      <c r="H5" s="103"/>
      <c r="I5" s="137"/>
      <c r="J5" s="112" t="s">
        <v>36</v>
      </c>
      <c r="K5" s="112" t="s">
        <v>34</v>
      </c>
      <c r="L5" s="112" t="s">
        <v>5</v>
      </c>
      <c r="M5" s="131" t="s">
        <v>6</v>
      </c>
      <c r="N5" s="113" t="s">
        <v>22</v>
      </c>
      <c r="O5" s="20" t="s">
        <v>4</v>
      </c>
      <c r="P5" s="20" t="s">
        <v>4</v>
      </c>
      <c r="Q5" s="112" t="s">
        <v>25</v>
      </c>
      <c r="R5" s="115" t="s">
        <v>23</v>
      </c>
      <c r="S5" s="117" t="s">
        <v>31</v>
      </c>
      <c r="T5" s="117" t="s">
        <v>24</v>
      </c>
      <c r="U5" s="117" t="s">
        <v>35</v>
      </c>
      <c r="V5" s="87"/>
    </row>
    <row r="6" spans="1:22" ht="12.75" customHeight="1" thickBot="1">
      <c r="A6" s="95"/>
      <c r="B6" s="96"/>
      <c r="C6" s="97"/>
      <c r="D6" s="100"/>
      <c r="E6" s="104"/>
      <c r="F6" s="22" t="s">
        <v>28</v>
      </c>
      <c r="G6" s="105"/>
      <c r="H6" s="104"/>
      <c r="I6" s="138"/>
      <c r="J6" s="104"/>
      <c r="K6" s="104"/>
      <c r="L6" s="104"/>
      <c r="M6" s="105"/>
      <c r="N6" s="114"/>
      <c r="O6" s="22" t="s">
        <v>2</v>
      </c>
      <c r="P6" s="22" t="s">
        <v>2</v>
      </c>
      <c r="Q6" s="104"/>
      <c r="R6" s="116"/>
      <c r="S6" s="118"/>
      <c r="T6" s="118"/>
      <c r="U6" s="118"/>
      <c r="V6" s="88"/>
    </row>
    <row r="7" spans="1:22" ht="18" customHeight="1" thickBot="1" thickTop="1">
      <c r="A7" s="119" t="s">
        <v>41</v>
      </c>
      <c r="B7" s="120"/>
      <c r="C7" s="51" t="s">
        <v>7</v>
      </c>
      <c r="D7" s="25">
        <f>D8+D14</f>
        <v>244</v>
      </c>
      <c r="E7" s="21">
        <f>E8+E14</f>
        <v>236</v>
      </c>
      <c r="F7" s="21">
        <f>F8+F14</f>
        <v>208</v>
      </c>
      <c r="G7" s="70">
        <f aca="true" t="shared" si="0" ref="G7:G19">IF(D7=0,0,ROUND(E7/D7*100,1))</f>
        <v>96.7</v>
      </c>
      <c r="H7" s="21">
        <f aca="true" t="shared" si="1" ref="H7:O7">H8+H14</f>
        <v>0</v>
      </c>
      <c r="I7" s="21">
        <f t="shared" si="1"/>
        <v>1</v>
      </c>
      <c r="J7" s="21">
        <f t="shared" si="1"/>
        <v>22</v>
      </c>
      <c r="K7" s="21">
        <f t="shared" si="1"/>
        <v>22</v>
      </c>
      <c r="L7" s="21">
        <f t="shared" si="1"/>
        <v>14</v>
      </c>
      <c r="M7" s="21">
        <f t="shared" si="1"/>
        <v>4</v>
      </c>
      <c r="N7" s="21">
        <f t="shared" si="1"/>
        <v>4</v>
      </c>
      <c r="O7" s="21">
        <f t="shared" si="1"/>
        <v>182</v>
      </c>
      <c r="P7" s="21">
        <f aca="true" t="shared" si="2" ref="P7:V7">P8+P14</f>
        <v>0</v>
      </c>
      <c r="Q7" s="21">
        <f t="shared" si="2"/>
        <v>28</v>
      </c>
      <c r="R7" s="21">
        <f t="shared" si="2"/>
        <v>24</v>
      </c>
      <c r="S7" s="21">
        <f t="shared" si="2"/>
        <v>2</v>
      </c>
      <c r="T7" s="21">
        <f t="shared" si="2"/>
        <v>1</v>
      </c>
      <c r="U7" s="21">
        <f t="shared" si="2"/>
        <v>1</v>
      </c>
      <c r="V7" s="68">
        <f t="shared" si="2"/>
        <v>0</v>
      </c>
    </row>
    <row r="8" spans="1:22" ht="18" customHeight="1" thickBot="1">
      <c r="A8" s="121"/>
      <c r="B8" s="122"/>
      <c r="C8" s="31" t="s">
        <v>8</v>
      </c>
      <c r="D8" s="28">
        <f>SUM(D9:D11)</f>
        <v>173</v>
      </c>
      <c r="E8" s="8">
        <f>SUM(E9:E11)</f>
        <v>168</v>
      </c>
      <c r="F8" s="8">
        <f>SUM(F9:F11)</f>
        <v>168</v>
      </c>
      <c r="G8" s="71">
        <f t="shared" si="0"/>
        <v>97.1</v>
      </c>
      <c r="H8" s="8">
        <f>SUM(H9:H11)</f>
        <v>0</v>
      </c>
      <c r="I8" s="8">
        <f>SUM(I9:I11)</f>
        <v>1</v>
      </c>
      <c r="J8" s="8">
        <f>SUM(J9:J11)</f>
        <v>11</v>
      </c>
      <c r="K8" s="8">
        <f>SUM(K9:K11)</f>
        <v>11</v>
      </c>
      <c r="L8" s="8">
        <f aca="true" t="shared" si="3" ref="L8:U8">SUM(L9:L11)</f>
        <v>6</v>
      </c>
      <c r="M8" s="8">
        <f t="shared" si="3"/>
        <v>2</v>
      </c>
      <c r="N8" s="8">
        <f t="shared" si="3"/>
        <v>3</v>
      </c>
      <c r="O8" s="8">
        <f t="shared" si="3"/>
        <v>147</v>
      </c>
      <c r="P8" s="8">
        <f>SUM(P9:P11)</f>
        <v>0</v>
      </c>
      <c r="Q8" s="8">
        <f>SUM(Q9:Q11)</f>
        <v>28</v>
      </c>
      <c r="R8" s="8">
        <f>SUM(R9:R11)</f>
        <v>24</v>
      </c>
      <c r="S8" s="8">
        <f>SUM(S9:S11)</f>
        <v>2</v>
      </c>
      <c r="T8" s="8">
        <f>SUM(T9:T11)</f>
        <v>1</v>
      </c>
      <c r="U8" s="8">
        <f t="shared" si="3"/>
        <v>1</v>
      </c>
      <c r="V8" s="38">
        <f>E8-F8</f>
        <v>0</v>
      </c>
    </row>
    <row r="9" spans="1:22" ht="18" customHeight="1">
      <c r="A9" s="121"/>
      <c r="B9" s="122"/>
      <c r="C9" s="52" t="s">
        <v>9</v>
      </c>
      <c r="D9" s="14">
        <v>35</v>
      </c>
      <c r="E9" s="9">
        <v>35</v>
      </c>
      <c r="F9" s="33">
        <v>35</v>
      </c>
      <c r="G9" s="72">
        <f t="shared" si="0"/>
        <v>100</v>
      </c>
      <c r="H9" s="9">
        <v>0</v>
      </c>
      <c r="I9" s="9">
        <v>0</v>
      </c>
      <c r="J9" s="9">
        <v>4</v>
      </c>
      <c r="K9" s="9">
        <v>4</v>
      </c>
      <c r="L9" s="15">
        <v>3</v>
      </c>
      <c r="M9" s="9">
        <v>1</v>
      </c>
      <c r="N9" s="15">
        <v>0</v>
      </c>
      <c r="O9" s="9">
        <v>32</v>
      </c>
      <c r="P9" s="9">
        <v>0</v>
      </c>
      <c r="Q9" s="9">
        <v>2</v>
      </c>
      <c r="R9" s="9">
        <v>1</v>
      </c>
      <c r="S9" s="9">
        <v>0</v>
      </c>
      <c r="T9" s="9">
        <v>0</v>
      </c>
      <c r="U9" s="9">
        <v>1</v>
      </c>
      <c r="V9" s="39">
        <v>0</v>
      </c>
    </row>
    <row r="10" spans="1:22" ht="18" customHeight="1" thickBot="1">
      <c r="A10" s="121"/>
      <c r="B10" s="122"/>
      <c r="C10" s="53" t="s">
        <v>10</v>
      </c>
      <c r="D10" s="26">
        <v>113</v>
      </c>
      <c r="E10" s="10">
        <v>110</v>
      </c>
      <c r="F10" s="10">
        <v>110</v>
      </c>
      <c r="G10" s="72">
        <f t="shared" si="0"/>
        <v>97.3</v>
      </c>
      <c r="H10" s="10">
        <v>0</v>
      </c>
      <c r="I10" s="10">
        <v>1</v>
      </c>
      <c r="J10" s="10">
        <v>7</v>
      </c>
      <c r="K10" s="10">
        <v>7</v>
      </c>
      <c r="L10" s="10">
        <v>3</v>
      </c>
      <c r="M10" s="10">
        <v>1</v>
      </c>
      <c r="N10" s="10">
        <v>3</v>
      </c>
      <c r="O10" s="10">
        <v>95</v>
      </c>
      <c r="P10" s="10">
        <v>0</v>
      </c>
      <c r="Q10" s="10">
        <v>22</v>
      </c>
      <c r="R10" s="10">
        <v>20</v>
      </c>
      <c r="S10" s="10">
        <v>1</v>
      </c>
      <c r="T10" s="10">
        <v>1</v>
      </c>
      <c r="U10" s="10">
        <v>0</v>
      </c>
      <c r="V10" s="38">
        <v>0</v>
      </c>
    </row>
    <row r="11" spans="1:22" ht="18" customHeight="1">
      <c r="A11" s="121"/>
      <c r="B11" s="122"/>
      <c r="C11" s="54" t="s">
        <v>11</v>
      </c>
      <c r="D11" s="27">
        <f>SUM(D12:D13)</f>
        <v>25</v>
      </c>
      <c r="E11" s="11">
        <f>SUM(E12:E13)</f>
        <v>23</v>
      </c>
      <c r="F11" s="11">
        <f>SUM(F12:F13)</f>
        <v>23</v>
      </c>
      <c r="G11" s="73">
        <f t="shared" si="0"/>
        <v>92</v>
      </c>
      <c r="H11" s="11">
        <f>SUM(H12:H13)</f>
        <v>0</v>
      </c>
      <c r="I11" s="11">
        <f>SUM(I12:I13)</f>
        <v>0</v>
      </c>
      <c r="J11" s="11">
        <f>SUM(J12:J13)</f>
        <v>0</v>
      </c>
      <c r="K11" s="11">
        <f>SUM(K12:K13)</f>
        <v>0</v>
      </c>
      <c r="L11" s="11">
        <f aca="true" t="shared" si="4" ref="L11:U11">SUM(L12:L13)</f>
        <v>0</v>
      </c>
      <c r="M11" s="11">
        <f t="shared" si="4"/>
        <v>0</v>
      </c>
      <c r="N11" s="11">
        <f t="shared" si="4"/>
        <v>0</v>
      </c>
      <c r="O11" s="11">
        <f>SUM(O12:O13)</f>
        <v>20</v>
      </c>
      <c r="P11" s="11">
        <f>SUM(P12:P13)</f>
        <v>0</v>
      </c>
      <c r="Q11" s="11">
        <f t="shared" si="4"/>
        <v>4</v>
      </c>
      <c r="R11" s="11">
        <f t="shared" si="4"/>
        <v>3</v>
      </c>
      <c r="S11" s="11">
        <f t="shared" si="4"/>
        <v>1</v>
      </c>
      <c r="T11" s="11">
        <f t="shared" si="4"/>
        <v>0</v>
      </c>
      <c r="U11" s="11">
        <f t="shared" si="4"/>
        <v>0</v>
      </c>
      <c r="V11" s="40">
        <f>E11-F11</f>
        <v>0</v>
      </c>
    </row>
    <row r="12" spans="1:22" ht="18" customHeight="1">
      <c r="A12" s="121"/>
      <c r="B12" s="122"/>
      <c r="C12" s="55" t="s">
        <v>12</v>
      </c>
      <c r="D12" s="26">
        <v>12</v>
      </c>
      <c r="E12" s="10">
        <v>10</v>
      </c>
      <c r="F12" s="10">
        <v>10</v>
      </c>
      <c r="G12" s="74">
        <f t="shared" si="0"/>
        <v>83.3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7</v>
      </c>
      <c r="P12" s="10">
        <v>0</v>
      </c>
      <c r="Q12" s="10">
        <v>3</v>
      </c>
      <c r="R12" s="10">
        <v>3</v>
      </c>
      <c r="S12" s="10">
        <v>0</v>
      </c>
      <c r="T12" s="10">
        <v>0</v>
      </c>
      <c r="U12" s="12">
        <v>0</v>
      </c>
      <c r="V12" s="41">
        <v>0</v>
      </c>
    </row>
    <row r="13" spans="1:22" ht="18" customHeight="1" thickBot="1">
      <c r="A13" s="121"/>
      <c r="B13" s="122"/>
      <c r="C13" s="55" t="s">
        <v>13</v>
      </c>
      <c r="D13" s="16">
        <v>13</v>
      </c>
      <c r="E13" s="12">
        <v>13</v>
      </c>
      <c r="F13" s="34">
        <v>13</v>
      </c>
      <c r="G13" s="75">
        <f t="shared" si="0"/>
        <v>100</v>
      </c>
      <c r="H13" s="67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13</v>
      </c>
      <c r="P13" s="10">
        <v>0</v>
      </c>
      <c r="Q13" s="10">
        <v>1</v>
      </c>
      <c r="R13" s="10">
        <v>0</v>
      </c>
      <c r="S13" s="10">
        <v>1</v>
      </c>
      <c r="T13" s="10">
        <v>0</v>
      </c>
      <c r="U13" s="12">
        <v>0</v>
      </c>
      <c r="V13" s="38">
        <v>0</v>
      </c>
    </row>
    <row r="14" spans="1:22" ht="18" customHeight="1" thickBot="1">
      <c r="A14" s="121"/>
      <c r="B14" s="122"/>
      <c r="C14" s="56" t="s">
        <v>14</v>
      </c>
      <c r="D14" s="28">
        <f>SUM(D15:D18)</f>
        <v>71</v>
      </c>
      <c r="E14" s="8">
        <f aca="true" t="shared" si="5" ref="E14:V14">SUM(E15:E18)</f>
        <v>68</v>
      </c>
      <c r="F14" s="8">
        <f t="shared" si="5"/>
        <v>40</v>
      </c>
      <c r="G14" s="71">
        <f t="shared" si="0"/>
        <v>95.8</v>
      </c>
      <c r="H14" s="8">
        <f t="shared" si="5"/>
        <v>0</v>
      </c>
      <c r="I14" s="8">
        <f t="shared" si="5"/>
        <v>0</v>
      </c>
      <c r="J14" s="8">
        <f t="shared" si="5"/>
        <v>11</v>
      </c>
      <c r="K14" s="8">
        <f t="shared" si="5"/>
        <v>11</v>
      </c>
      <c r="L14" s="8">
        <f t="shared" si="5"/>
        <v>8</v>
      </c>
      <c r="M14" s="8">
        <f t="shared" si="5"/>
        <v>2</v>
      </c>
      <c r="N14" s="13">
        <f t="shared" si="5"/>
        <v>1</v>
      </c>
      <c r="O14" s="8">
        <f t="shared" si="5"/>
        <v>35</v>
      </c>
      <c r="P14" s="8">
        <f t="shared" si="5"/>
        <v>0</v>
      </c>
      <c r="Q14" s="8">
        <f t="shared" si="5"/>
        <v>0</v>
      </c>
      <c r="R14" s="8">
        <f t="shared" si="5"/>
        <v>0</v>
      </c>
      <c r="S14" s="8">
        <f t="shared" si="5"/>
        <v>0</v>
      </c>
      <c r="T14" s="8">
        <f t="shared" si="5"/>
        <v>0</v>
      </c>
      <c r="U14" s="8">
        <f t="shared" si="5"/>
        <v>0</v>
      </c>
      <c r="V14" s="38">
        <f t="shared" si="5"/>
        <v>0</v>
      </c>
    </row>
    <row r="15" spans="1:22" ht="18" customHeight="1">
      <c r="A15" s="121"/>
      <c r="B15" s="122"/>
      <c r="C15" s="52" t="s">
        <v>15</v>
      </c>
      <c r="D15" s="14">
        <v>22</v>
      </c>
      <c r="E15" s="9">
        <v>22</v>
      </c>
      <c r="F15" s="9">
        <v>15</v>
      </c>
      <c r="G15" s="72">
        <f t="shared" si="0"/>
        <v>100</v>
      </c>
      <c r="H15" s="15">
        <v>0</v>
      </c>
      <c r="I15" s="15">
        <v>0</v>
      </c>
      <c r="J15" s="9">
        <v>3</v>
      </c>
      <c r="K15" s="15">
        <v>3</v>
      </c>
      <c r="L15" s="9">
        <v>3</v>
      </c>
      <c r="M15" s="9">
        <v>0</v>
      </c>
      <c r="N15" s="9">
        <v>0</v>
      </c>
      <c r="O15" s="9">
        <v>12</v>
      </c>
      <c r="P15" s="9" t="s">
        <v>57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40">
        <v>0</v>
      </c>
    </row>
    <row r="16" spans="1:22" ht="18" customHeight="1">
      <c r="A16" s="121"/>
      <c r="B16" s="122"/>
      <c r="C16" s="55" t="s">
        <v>16</v>
      </c>
      <c r="D16" s="16">
        <v>25</v>
      </c>
      <c r="E16" s="12">
        <v>24</v>
      </c>
      <c r="F16" s="12">
        <v>11</v>
      </c>
      <c r="G16" s="76">
        <f t="shared" si="0"/>
        <v>96</v>
      </c>
      <c r="H16" s="10">
        <v>0</v>
      </c>
      <c r="I16" s="10">
        <v>0</v>
      </c>
      <c r="J16" s="12">
        <v>4</v>
      </c>
      <c r="K16" s="10">
        <v>4</v>
      </c>
      <c r="L16" s="10">
        <v>3</v>
      </c>
      <c r="M16" s="10">
        <v>1</v>
      </c>
      <c r="N16" s="10">
        <v>0</v>
      </c>
      <c r="O16" s="12">
        <v>12</v>
      </c>
      <c r="P16" s="12" t="s">
        <v>57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41">
        <v>0</v>
      </c>
    </row>
    <row r="17" spans="1:22" ht="18" customHeight="1" thickBot="1">
      <c r="A17" s="121"/>
      <c r="B17" s="122"/>
      <c r="C17" s="55" t="s">
        <v>17</v>
      </c>
      <c r="D17" s="64">
        <v>14</v>
      </c>
      <c r="E17" s="65">
        <v>14</v>
      </c>
      <c r="F17" s="65">
        <v>10</v>
      </c>
      <c r="G17" s="77">
        <f t="shared" si="0"/>
        <v>100</v>
      </c>
      <c r="H17" s="66">
        <v>0</v>
      </c>
      <c r="I17" s="65">
        <v>0</v>
      </c>
      <c r="J17" s="65">
        <v>4</v>
      </c>
      <c r="K17" s="66">
        <v>4</v>
      </c>
      <c r="L17" s="66">
        <v>2</v>
      </c>
      <c r="M17" s="66">
        <v>1</v>
      </c>
      <c r="N17" s="66">
        <v>1</v>
      </c>
      <c r="O17" s="65">
        <v>7</v>
      </c>
      <c r="P17" s="65" t="s">
        <v>57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38">
        <v>0</v>
      </c>
    </row>
    <row r="18" spans="1:22" ht="18" customHeight="1" thickBot="1">
      <c r="A18" s="121"/>
      <c r="B18" s="122"/>
      <c r="C18" s="57" t="s">
        <v>18</v>
      </c>
      <c r="D18" s="60">
        <f>D19</f>
        <v>10</v>
      </c>
      <c r="E18" s="61">
        <f aca="true" t="shared" si="6" ref="E18:P18">E19</f>
        <v>8</v>
      </c>
      <c r="F18" s="61">
        <f t="shared" si="6"/>
        <v>4</v>
      </c>
      <c r="G18" s="78">
        <f t="shared" si="6"/>
        <v>80</v>
      </c>
      <c r="H18" s="62">
        <f t="shared" si="6"/>
        <v>0</v>
      </c>
      <c r="I18" s="62">
        <f t="shared" si="6"/>
        <v>0</v>
      </c>
      <c r="J18" s="61">
        <f t="shared" si="6"/>
        <v>0</v>
      </c>
      <c r="K18" s="62">
        <f t="shared" si="6"/>
        <v>0</v>
      </c>
      <c r="L18" s="62">
        <f t="shared" si="6"/>
        <v>0</v>
      </c>
      <c r="M18" s="62">
        <f t="shared" si="6"/>
        <v>0</v>
      </c>
      <c r="N18" s="62">
        <f t="shared" si="6"/>
        <v>0</v>
      </c>
      <c r="O18" s="61">
        <f t="shared" si="6"/>
        <v>4</v>
      </c>
      <c r="P18" s="61">
        <f t="shared" si="6"/>
        <v>0</v>
      </c>
      <c r="Q18" s="62">
        <f aca="true" t="shared" si="7" ref="Q18:V18">Q19</f>
        <v>0</v>
      </c>
      <c r="R18" s="62">
        <f t="shared" si="7"/>
        <v>0</v>
      </c>
      <c r="S18" s="62">
        <f t="shared" si="7"/>
        <v>0</v>
      </c>
      <c r="T18" s="62">
        <f t="shared" si="7"/>
        <v>0</v>
      </c>
      <c r="U18" s="62" t="str">
        <f t="shared" si="7"/>
        <v>-</v>
      </c>
      <c r="V18" s="63" t="str">
        <f t="shared" si="7"/>
        <v>-</v>
      </c>
    </row>
    <row r="19" spans="1:22" ht="18" customHeight="1" thickBot="1" thickTop="1">
      <c r="A19" s="123"/>
      <c r="B19" s="124"/>
      <c r="C19" s="58" t="s">
        <v>19</v>
      </c>
      <c r="D19" s="29">
        <v>10</v>
      </c>
      <c r="E19" s="23">
        <v>8</v>
      </c>
      <c r="F19" s="23">
        <v>4</v>
      </c>
      <c r="G19" s="79">
        <f t="shared" si="0"/>
        <v>80</v>
      </c>
      <c r="H19" s="24">
        <v>0</v>
      </c>
      <c r="I19" s="24">
        <v>0</v>
      </c>
      <c r="J19" s="23">
        <v>0</v>
      </c>
      <c r="K19" s="24">
        <v>0</v>
      </c>
      <c r="L19" s="24">
        <v>0</v>
      </c>
      <c r="M19" s="24"/>
      <c r="N19" s="24"/>
      <c r="O19" s="23">
        <v>4</v>
      </c>
      <c r="P19" s="23">
        <v>0</v>
      </c>
      <c r="Q19" s="24">
        <v>0</v>
      </c>
      <c r="R19" s="24">
        <v>0</v>
      </c>
      <c r="S19" s="24">
        <v>0</v>
      </c>
      <c r="T19" s="24">
        <v>0</v>
      </c>
      <c r="U19" s="24" t="s">
        <v>43</v>
      </c>
      <c r="V19" s="42" t="s">
        <v>43</v>
      </c>
    </row>
    <row r="20" spans="1:22" ht="18" customHeight="1" thickTop="1">
      <c r="A20" s="108" t="s">
        <v>32</v>
      </c>
      <c r="B20" s="127" t="s">
        <v>40</v>
      </c>
      <c r="C20" s="36" t="s">
        <v>46</v>
      </c>
      <c r="D20" s="14">
        <v>8</v>
      </c>
      <c r="E20" s="9">
        <v>6</v>
      </c>
      <c r="F20" s="35">
        <v>6</v>
      </c>
      <c r="G20" s="80">
        <f aca="true" t="shared" si="8" ref="G20:G28">IF(D20=0,0,ROUND(E20/D20*100,1))</f>
        <v>75</v>
      </c>
      <c r="H20" s="15">
        <v>0</v>
      </c>
      <c r="I20" s="15">
        <v>0</v>
      </c>
      <c r="J20" s="9">
        <v>0</v>
      </c>
      <c r="K20" s="15">
        <v>0</v>
      </c>
      <c r="L20" s="15">
        <v>0</v>
      </c>
      <c r="M20" s="15">
        <v>0</v>
      </c>
      <c r="N20" s="15">
        <v>0</v>
      </c>
      <c r="O20" s="9">
        <v>6</v>
      </c>
      <c r="P20" s="9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44">
        <v>0</v>
      </c>
    </row>
    <row r="21" spans="1:22" ht="18" customHeight="1">
      <c r="A21" s="109"/>
      <c r="B21" s="128"/>
      <c r="C21" s="50" t="s">
        <v>47</v>
      </c>
      <c r="D21" s="26">
        <v>8</v>
      </c>
      <c r="E21" s="10">
        <v>8</v>
      </c>
      <c r="F21" s="9">
        <v>8</v>
      </c>
      <c r="G21" s="81">
        <f t="shared" si="8"/>
        <v>100</v>
      </c>
      <c r="H21" s="10">
        <v>0</v>
      </c>
      <c r="I21" s="10">
        <v>0</v>
      </c>
      <c r="J21" s="10">
        <v>6</v>
      </c>
      <c r="K21" s="10">
        <v>6</v>
      </c>
      <c r="L21" s="10">
        <v>4</v>
      </c>
      <c r="M21" s="10">
        <v>2</v>
      </c>
      <c r="N21" s="10">
        <v>0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46">
        <v>0</v>
      </c>
    </row>
    <row r="22" spans="1:22" ht="18" customHeight="1">
      <c r="A22" s="109"/>
      <c r="B22" s="128"/>
      <c r="C22" s="50" t="s">
        <v>48</v>
      </c>
      <c r="D22" s="26">
        <v>5</v>
      </c>
      <c r="E22" s="10">
        <v>5</v>
      </c>
      <c r="F22" s="12">
        <v>5</v>
      </c>
      <c r="G22" s="81">
        <f t="shared" si="8"/>
        <v>100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5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41">
        <v>0</v>
      </c>
    </row>
    <row r="23" spans="1:22" ht="18" customHeight="1">
      <c r="A23" s="109"/>
      <c r="B23" s="128"/>
      <c r="C23" s="50" t="s">
        <v>49</v>
      </c>
      <c r="D23" s="26">
        <v>21</v>
      </c>
      <c r="E23" s="10">
        <v>21</v>
      </c>
      <c r="F23" s="12">
        <v>21</v>
      </c>
      <c r="G23" s="81">
        <f t="shared" si="8"/>
        <v>100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21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41">
        <v>0</v>
      </c>
    </row>
    <row r="24" spans="1:22" ht="18" customHeight="1">
      <c r="A24" s="109"/>
      <c r="B24" s="128"/>
      <c r="C24" s="50" t="s">
        <v>50</v>
      </c>
      <c r="D24" s="26">
        <v>14</v>
      </c>
      <c r="E24" s="10">
        <v>14</v>
      </c>
      <c r="F24" s="12">
        <v>14</v>
      </c>
      <c r="G24" s="81">
        <f t="shared" si="8"/>
        <v>100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14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41">
        <v>0</v>
      </c>
    </row>
    <row r="25" spans="1:22" ht="18" customHeight="1">
      <c r="A25" s="109"/>
      <c r="B25" s="128"/>
      <c r="C25" s="50" t="s">
        <v>51</v>
      </c>
      <c r="D25" s="26">
        <v>6</v>
      </c>
      <c r="E25" s="10">
        <v>6</v>
      </c>
      <c r="F25" s="12">
        <v>6</v>
      </c>
      <c r="G25" s="81">
        <f t="shared" si="8"/>
        <v>100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41">
        <v>0</v>
      </c>
    </row>
    <row r="26" spans="1:22" ht="18" customHeight="1">
      <c r="A26" s="109"/>
      <c r="B26" s="128"/>
      <c r="C26" s="50" t="s">
        <v>52</v>
      </c>
      <c r="D26" s="26">
        <v>11</v>
      </c>
      <c r="E26" s="10">
        <v>11</v>
      </c>
      <c r="F26" s="12">
        <v>11</v>
      </c>
      <c r="G26" s="81">
        <f t="shared" si="8"/>
        <v>100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11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41">
        <v>0</v>
      </c>
    </row>
    <row r="27" spans="1:22" ht="18" customHeight="1">
      <c r="A27" s="109"/>
      <c r="B27" s="128"/>
      <c r="C27" s="50" t="s">
        <v>55</v>
      </c>
      <c r="D27" s="26">
        <v>14</v>
      </c>
      <c r="E27" s="10">
        <v>14</v>
      </c>
      <c r="F27" s="12">
        <v>14</v>
      </c>
      <c r="G27" s="81">
        <f t="shared" si="8"/>
        <v>100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14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41">
        <v>0</v>
      </c>
    </row>
    <row r="28" spans="1:22" ht="18" customHeight="1">
      <c r="A28" s="109"/>
      <c r="B28" s="128"/>
      <c r="C28" s="50" t="s">
        <v>56</v>
      </c>
      <c r="D28" s="26">
        <v>222</v>
      </c>
      <c r="E28" s="10">
        <v>160</v>
      </c>
      <c r="F28" s="12">
        <v>127</v>
      </c>
      <c r="G28" s="81">
        <f t="shared" si="8"/>
        <v>72.1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127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45">
        <v>33</v>
      </c>
    </row>
    <row r="29" spans="1:22" ht="18" customHeight="1">
      <c r="A29" s="109"/>
      <c r="B29" s="125" t="s">
        <v>58</v>
      </c>
      <c r="C29" s="37" t="s">
        <v>44</v>
      </c>
      <c r="D29" s="26">
        <v>9</v>
      </c>
      <c r="E29" s="10">
        <v>9</v>
      </c>
      <c r="F29" s="12">
        <v>9</v>
      </c>
      <c r="G29" s="81">
        <f>IF(D29=0,0,ROUND(E29/D29*100,1))</f>
        <v>100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9</v>
      </c>
      <c r="P29" s="10">
        <v>0</v>
      </c>
      <c r="Q29" s="10">
        <v>6</v>
      </c>
      <c r="R29" s="10">
        <v>6</v>
      </c>
      <c r="S29" s="10">
        <v>0</v>
      </c>
      <c r="T29" s="10">
        <v>0</v>
      </c>
      <c r="U29" s="10">
        <v>0</v>
      </c>
      <c r="V29" s="45">
        <v>0</v>
      </c>
    </row>
    <row r="30" spans="1:22" ht="18" customHeight="1" thickBot="1">
      <c r="A30" s="109"/>
      <c r="B30" s="126"/>
      <c r="C30" s="37" t="s">
        <v>45</v>
      </c>
      <c r="D30" s="47">
        <v>5</v>
      </c>
      <c r="E30" s="48">
        <v>5</v>
      </c>
      <c r="F30" s="49">
        <v>5</v>
      </c>
      <c r="G30" s="81">
        <f>IF(D30=0,0,ROUND(E30/D30*100,1))</f>
        <v>100</v>
      </c>
      <c r="H30" s="48">
        <v>0</v>
      </c>
      <c r="I30" s="48">
        <v>0</v>
      </c>
      <c r="J30" s="48">
        <v>0</v>
      </c>
      <c r="K30" s="48">
        <v>0</v>
      </c>
      <c r="L30" s="10">
        <v>0</v>
      </c>
      <c r="M30" s="10">
        <v>0</v>
      </c>
      <c r="N30" s="48">
        <v>0</v>
      </c>
      <c r="O30" s="48">
        <v>5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1">
        <v>0</v>
      </c>
    </row>
    <row r="31" spans="1:22" ht="18" customHeight="1" thickBot="1" thickTop="1">
      <c r="A31" s="83" t="s">
        <v>42</v>
      </c>
      <c r="B31" s="84"/>
      <c r="C31" s="85"/>
      <c r="D31" s="69">
        <f>SUM(D20:D30)+D7</f>
        <v>567</v>
      </c>
      <c r="E31" s="59">
        <f>SUM(E20:E30)+E7</f>
        <v>495</v>
      </c>
      <c r="F31" s="59">
        <f>SUM(F20:F30)+F7</f>
        <v>434</v>
      </c>
      <c r="G31" s="82">
        <f>IF(D31=0,0,ROUND(E31/D31*100,1))</f>
        <v>87.3</v>
      </c>
      <c r="H31" s="59">
        <f aca="true" t="shared" si="9" ref="H31:P31">SUM(H20:H30)+H7</f>
        <v>0</v>
      </c>
      <c r="I31" s="59">
        <f t="shared" si="9"/>
        <v>1</v>
      </c>
      <c r="J31" s="59">
        <f t="shared" si="9"/>
        <v>28</v>
      </c>
      <c r="K31" s="59">
        <f t="shared" si="9"/>
        <v>28</v>
      </c>
      <c r="L31" s="59">
        <f t="shared" si="9"/>
        <v>18</v>
      </c>
      <c r="M31" s="59">
        <f t="shared" si="9"/>
        <v>6</v>
      </c>
      <c r="N31" s="59">
        <f t="shared" si="9"/>
        <v>4</v>
      </c>
      <c r="O31" s="59">
        <f t="shared" si="9"/>
        <v>404</v>
      </c>
      <c r="P31" s="59">
        <f t="shared" si="9"/>
        <v>0</v>
      </c>
      <c r="Q31" s="59">
        <f aca="true" t="shared" si="10" ref="Q31:V31">SUM(Q20:Q30)+Q7</f>
        <v>34</v>
      </c>
      <c r="R31" s="59">
        <f t="shared" si="10"/>
        <v>30</v>
      </c>
      <c r="S31" s="59">
        <f t="shared" si="10"/>
        <v>2</v>
      </c>
      <c r="T31" s="59">
        <f t="shared" si="10"/>
        <v>1</v>
      </c>
      <c r="U31" s="59">
        <f t="shared" si="10"/>
        <v>1</v>
      </c>
      <c r="V31" s="43">
        <f t="shared" si="10"/>
        <v>33</v>
      </c>
    </row>
    <row r="32" spans="1:22" ht="14.25" customHeight="1">
      <c r="A32" s="5" t="s">
        <v>39</v>
      </c>
      <c r="B32" s="5"/>
      <c r="C32" s="17"/>
      <c r="D32" s="18"/>
      <c r="E32" s="18"/>
      <c r="F32" s="14"/>
      <c r="G32" s="19"/>
      <c r="H32" s="18"/>
      <c r="I32" s="18"/>
      <c r="J32" s="18"/>
      <c r="K32" s="18"/>
      <c r="L32" s="18"/>
      <c r="M32" s="7"/>
      <c r="N32" s="7"/>
      <c r="O32" s="18"/>
      <c r="P32" s="18"/>
      <c r="Q32" s="18"/>
      <c r="R32" s="18"/>
      <c r="S32" s="18"/>
      <c r="T32" s="18"/>
      <c r="U32" s="18"/>
      <c r="V32" s="18"/>
    </row>
    <row r="33" spans="1:22" ht="11.25">
      <c r="A33" s="6"/>
      <c r="B33" s="6"/>
      <c r="C33" s="18"/>
      <c r="D33" s="18"/>
      <c r="E33" s="18"/>
      <c r="F33" s="14"/>
      <c r="G33" s="18"/>
      <c r="H33" s="18"/>
      <c r="I33" s="18"/>
      <c r="J33" s="18"/>
      <c r="K33" s="18"/>
      <c r="L33" s="18"/>
      <c r="M33" s="7"/>
      <c r="N33" s="7"/>
      <c r="O33" s="18"/>
      <c r="P33" s="18"/>
      <c r="Q33" s="18"/>
      <c r="R33" s="18"/>
      <c r="S33" s="18"/>
      <c r="T33" s="18"/>
      <c r="U33" s="18"/>
      <c r="V33" s="18"/>
    </row>
    <row r="34" spans="3:22" ht="11.25">
      <c r="C34" s="2"/>
      <c r="D34" s="3"/>
      <c r="E34" s="3"/>
      <c r="F34" s="14"/>
      <c r="G34" s="4"/>
      <c r="H34" s="3"/>
      <c r="I34" s="3"/>
      <c r="J34" s="3"/>
      <c r="K34" s="3"/>
      <c r="L34" s="3"/>
      <c r="O34" s="3"/>
      <c r="P34" s="3"/>
      <c r="Q34" s="3"/>
      <c r="R34" s="3"/>
      <c r="S34" s="3"/>
      <c r="T34" s="3"/>
      <c r="U34" s="3"/>
      <c r="V34" s="3"/>
    </row>
    <row r="35" ht="13.5" customHeight="1">
      <c r="F35" s="14"/>
    </row>
    <row r="36" ht="13.5" customHeight="1">
      <c r="F36" s="14"/>
    </row>
  </sheetData>
  <sheetProtection/>
  <mergeCells count="26">
    <mergeCell ref="B29:B30"/>
    <mergeCell ref="B20:B28"/>
    <mergeCell ref="K5:K6"/>
    <mergeCell ref="U5:U6"/>
    <mergeCell ref="Q4:U4"/>
    <mergeCell ref="L5:L6"/>
    <mergeCell ref="M5:M6"/>
    <mergeCell ref="J4:N4"/>
    <mergeCell ref="H3:H6"/>
    <mergeCell ref="I3:I6"/>
    <mergeCell ref="N5:N6"/>
    <mergeCell ref="Q5:Q6"/>
    <mergeCell ref="R5:R6"/>
    <mergeCell ref="S5:S6"/>
    <mergeCell ref="T5:T6"/>
    <mergeCell ref="A7:B19"/>
    <mergeCell ref="A31:C31"/>
    <mergeCell ref="V3:V6"/>
    <mergeCell ref="A3:C6"/>
    <mergeCell ref="D3:D6"/>
    <mergeCell ref="E3:E6"/>
    <mergeCell ref="G3:G6"/>
    <mergeCell ref="F3:F4"/>
    <mergeCell ref="A20:A30"/>
    <mergeCell ref="J3:U3"/>
    <mergeCell ref="J5:J6"/>
  </mergeCells>
  <printOptions/>
  <pageMargins left="0.8267716535433072" right="0.31496062992125984" top="0.8661417322834646" bottom="0.4330708661417323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岐阜県</cp:lastModifiedBy>
  <cp:lastPrinted>2010-02-26T07:56:58Z</cp:lastPrinted>
  <dcterms:created xsi:type="dcterms:W3CDTF">2005-03-21T13:04:30Z</dcterms:created>
  <dcterms:modified xsi:type="dcterms:W3CDTF">2010-02-26T07:57:05Z</dcterms:modified>
  <cp:category/>
  <cp:version/>
  <cp:contentType/>
  <cp:contentStatus/>
  <cp:revision>43</cp:revision>
</cp:coreProperties>
</file>