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0" windowWidth="10905" windowHeight="8715" activeTab="0"/>
  </bookViews>
  <sheets>
    <sheet name="Sheet1" sheetId="1" r:id="rId1"/>
  </sheets>
  <definedNames>
    <definedName name="_xlnm.Print_Area" localSheetId="0">'Sheet1'!$A$1:$Q$51</definedName>
  </definedNames>
  <calcPr fullCalcOnLoad="1"/>
</workbook>
</file>

<file path=xl/sharedStrings.xml><?xml version="1.0" encoding="utf-8"?>
<sst xmlns="http://schemas.openxmlformats.org/spreadsheetml/2006/main" count="253" uniqueCount="80">
  <si>
    <t>　</t>
  </si>
  <si>
    <t xml:space="preserve"> </t>
  </si>
  <si>
    <t>精  密  検  査  結  果</t>
  </si>
  <si>
    <t>対</t>
  </si>
  <si>
    <t>受</t>
  </si>
  <si>
    <t>要</t>
  </si>
  <si>
    <t>精</t>
  </si>
  <si>
    <t>異</t>
  </si>
  <si>
    <t xml:space="preserve">  が　</t>
  </si>
  <si>
    <t xml:space="preserve"> が 疾</t>
  </si>
  <si>
    <t>未</t>
  </si>
  <si>
    <t>象</t>
  </si>
  <si>
    <t>診</t>
  </si>
  <si>
    <t>検</t>
  </si>
  <si>
    <t>常</t>
  </si>
  <si>
    <t>ん</t>
  </si>
  <si>
    <t>ん 疑</t>
  </si>
  <si>
    <t xml:space="preserve"> ん 患</t>
  </si>
  <si>
    <t>者</t>
  </si>
  <si>
    <t>認</t>
  </si>
  <si>
    <t>で</t>
  </si>
  <si>
    <t>の い</t>
  </si>
  <si>
    <t xml:space="preserve"> 以 で</t>
  </si>
  <si>
    <t>把</t>
  </si>
  <si>
    <t>数</t>
  </si>
  <si>
    <t>率</t>
  </si>
  <si>
    <t>め</t>
  </si>
  <si>
    <t>あ</t>
  </si>
  <si>
    <t xml:space="preserve"> 外 あ</t>
  </si>
  <si>
    <t/>
  </si>
  <si>
    <t>ず</t>
  </si>
  <si>
    <t>っ</t>
  </si>
  <si>
    <t xml:space="preserve"> の っ</t>
  </si>
  <si>
    <t>握</t>
  </si>
  <si>
    <t>た</t>
  </si>
  <si>
    <t>(％)</t>
  </si>
  <si>
    <t>管内総数</t>
  </si>
  <si>
    <t>ｾﾝﾀｰを除く小計</t>
  </si>
  <si>
    <t>羽 島 市</t>
  </si>
  <si>
    <t>各務原市</t>
  </si>
  <si>
    <t>羽島郡計</t>
  </si>
  <si>
    <t>岐 南 町</t>
  </si>
  <si>
    <t>笠 松 町</t>
  </si>
  <si>
    <t>ｾﾝﾀｰ小計</t>
  </si>
  <si>
    <t>山 県 市</t>
  </si>
  <si>
    <t>瑞 穂 市</t>
  </si>
  <si>
    <t>本 巣 市</t>
  </si>
  <si>
    <t>本巣郡計</t>
  </si>
  <si>
    <t>北 方 町</t>
  </si>
  <si>
    <t>＜視触診およびマンモグラフィ＞</t>
  </si>
  <si>
    <t>市町名</t>
  </si>
  <si>
    <t>受</t>
  </si>
  <si>
    <t>診</t>
  </si>
  <si>
    <t>率</t>
  </si>
  <si>
    <t>　</t>
  </si>
  <si>
    <t>（％）</t>
  </si>
  <si>
    <t>※　受診率＝(「前年度の受診者数」＋「当該年度の受診者数」-「前年度及び当該年度に　　　　</t>
  </si>
  <si>
    <t>　　 おける2年連続受診者数」）÷「当該年度の対象者数」×１００</t>
  </si>
  <si>
    <t>　  の</t>
  </si>
  <si>
    <t>　  あ</t>
  </si>
  <si>
    <t>　  る</t>
  </si>
  <si>
    <t>　  者</t>
  </si>
  <si>
    <t>　　 た</t>
  </si>
  <si>
    <t>　　 者</t>
  </si>
  <si>
    <t xml:space="preserve"> が　</t>
  </si>
  <si>
    <t>（平成２０年度）</t>
  </si>
  <si>
    <t>　オ　乳がん検診実施状況（Ｔ６－５）</t>
  </si>
  <si>
    <t>＜マンモグラフィのみ＞</t>
  </si>
  <si>
    <t>受　　診　　者　　数</t>
  </si>
  <si>
    <t>今</t>
  </si>
  <si>
    <t>再</t>
  </si>
  <si>
    <t>掲</t>
  </si>
  <si>
    <t>初</t>
  </si>
  <si>
    <t>回</t>
  </si>
  <si>
    <t>前</t>
  </si>
  <si>
    <t>2年</t>
  </si>
  <si>
    <t>年</t>
  </si>
  <si>
    <t>連</t>
  </si>
  <si>
    <t>度</t>
  </si>
  <si>
    <t>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</si>
</sst>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.0_ "/>
    <numFmt numFmtId="183" formatCode="#,##0_);[Red]\(#,##0\)"/>
  </numFmts>
  <fonts count="23">
    <font>
      <sz val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0" borderId="11" xfId="0" applyNumberFormat="1" applyFont="1" applyBorder="1" applyAlignment="1" applyProtection="1">
      <alignment horizontal="right" vertical="center"/>
      <protection locked="0"/>
    </xf>
    <xf numFmtId="179" fontId="4" fillId="0" borderId="11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/>
    </xf>
    <xf numFmtId="178" fontId="4" fillId="0" borderId="23" xfId="0" applyNumberFormat="1" applyFont="1" applyBorder="1" applyAlignment="1" applyProtection="1">
      <alignment horizontal="right" vertical="center"/>
      <protection locked="0"/>
    </xf>
    <xf numFmtId="178" fontId="4" fillId="0" borderId="24" xfId="0" applyNumberFormat="1" applyFont="1" applyBorder="1" applyAlignment="1" applyProtection="1">
      <alignment horizontal="right" vertical="center"/>
      <protection locked="0"/>
    </xf>
    <xf numFmtId="179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178" fontId="4" fillId="0" borderId="26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3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8" fontId="4" fillId="0" borderId="33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178" fontId="4" fillId="0" borderId="37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8" fontId="4" fillId="0" borderId="39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178" fontId="4" fillId="0" borderId="40" xfId="0" applyNumberFormat="1" applyFont="1" applyBorder="1" applyAlignment="1">
      <alignment horizontal="right" vertical="center"/>
    </xf>
    <xf numFmtId="178" fontId="4" fillId="0" borderId="40" xfId="0" applyNumberFormat="1" applyFont="1" applyBorder="1" applyAlignment="1" applyProtection="1">
      <alignment horizontal="right" vertical="center"/>
      <protection locked="0"/>
    </xf>
    <xf numFmtId="178" fontId="4" fillId="0" borderId="41" xfId="0" applyNumberFormat="1" applyFont="1" applyBorder="1" applyAlignment="1" applyProtection="1">
      <alignment horizontal="right"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8" fontId="4" fillId="0" borderId="42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178" fontId="4" fillId="0" borderId="45" xfId="0" applyNumberFormat="1" applyFont="1" applyBorder="1" applyAlignment="1">
      <alignment horizontal="right" vertical="center"/>
    </xf>
    <xf numFmtId="178" fontId="4" fillId="0" borderId="45" xfId="0" applyNumberFormat="1" applyFont="1" applyBorder="1" applyAlignment="1" applyProtection="1">
      <alignment horizontal="right" vertical="center"/>
      <protection locked="0"/>
    </xf>
    <xf numFmtId="178" fontId="4" fillId="0" borderId="46" xfId="0" applyNumberFormat="1" applyFont="1" applyBorder="1" applyAlignment="1" applyProtection="1">
      <alignment horizontal="right" vertical="center"/>
      <protection locked="0"/>
    </xf>
    <xf numFmtId="178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178" fontId="4" fillId="0" borderId="48" xfId="0" applyNumberFormat="1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78" fontId="4" fillId="0" borderId="56" xfId="0" applyNumberFormat="1" applyFont="1" applyBorder="1" applyAlignment="1">
      <alignment horizontal="right" vertical="center"/>
    </xf>
    <xf numFmtId="178" fontId="4" fillId="0" borderId="57" xfId="0" applyNumberFormat="1" applyFont="1" applyBorder="1" applyAlignment="1">
      <alignment horizontal="right" vertical="center"/>
    </xf>
    <xf numFmtId="178" fontId="4" fillId="0" borderId="57" xfId="0" applyNumberFormat="1" applyFont="1" applyBorder="1" applyAlignment="1" applyProtection="1">
      <alignment horizontal="right" vertical="center"/>
      <protection locked="0"/>
    </xf>
    <xf numFmtId="178" fontId="4" fillId="0" borderId="58" xfId="0" applyNumberFormat="1" applyFont="1" applyBorder="1" applyAlignment="1" applyProtection="1">
      <alignment horizontal="right" vertical="center"/>
      <protection locked="0"/>
    </xf>
    <xf numFmtId="178" fontId="4" fillId="0" borderId="58" xfId="0" applyNumberFormat="1" applyFont="1" applyBorder="1" applyAlignment="1">
      <alignment horizontal="right" vertical="center"/>
    </xf>
    <xf numFmtId="178" fontId="4" fillId="0" borderId="59" xfId="0" applyNumberFormat="1" applyFont="1" applyBorder="1" applyAlignment="1">
      <alignment horizontal="right" vertical="center"/>
    </xf>
    <xf numFmtId="178" fontId="4" fillId="0" borderId="60" xfId="0" applyNumberFormat="1" applyFont="1" applyBorder="1" applyAlignment="1" applyProtection="1">
      <alignment horizontal="right" vertical="center"/>
      <protection locked="0"/>
    </xf>
    <xf numFmtId="178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 applyProtection="1">
      <alignment horizontal="right" vertical="center"/>
      <protection locked="0"/>
    </xf>
    <xf numFmtId="178" fontId="4" fillId="0" borderId="63" xfId="0" applyNumberFormat="1" applyFont="1" applyBorder="1" applyAlignment="1" applyProtection="1">
      <alignment horizontal="right" vertical="center"/>
      <protection locked="0"/>
    </xf>
    <xf numFmtId="178" fontId="4" fillId="0" borderId="63" xfId="0" applyNumberFormat="1" applyFont="1" applyBorder="1" applyAlignment="1">
      <alignment horizontal="right" vertical="center"/>
    </xf>
    <xf numFmtId="178" fontId="4" fillId="0" borderId="64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 applyProtection="1">
      <alignment horizontal="right"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 applyProtection="1">
      <alignment horizontal="right" vertical="center"/>
      <protection locked="0"/>
    </xf>
    <xf numFmtId="178" fontId="4" fillId="0" borderId="68" xfId="0" applyNumberFormat="1" applyFont="1" applyBorder="1" applyAlignment="1" applyProtection="1">
      <alignment horizontal="right" vertical="center"/>
      <protection locked="0"/>
    </xf>
    <xf numFmtId="178" fontId="4" fillId="0" borderId="68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8" fontId="4" fillId="0" borderId="70" xfId="0" applyNumberFormat="1" applyFont="1" applyBorder="1" applyAlignment="1" applyProtection="1">
      <alignment horizontal="right" vertical="center"/>
      <protection locked="0"/>
    </xf>
    <xf numFmtId="178" fontId="4" fillId="0" borderId="71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72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8" fontId="4" fillId="0" borderId="74" xfId="0" applyNumberFormat="1" applyFont="1" applyBorder="1" applyAlignment="1">
      <alignment horizontal="right" vertical="center"/>
    </xf>
    <xf numFmtId="178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9" fontId="4" fillId="0" borderId="77" xfId="0" applyNumberFormat="1" applyFont="1" applyBorder="1" applyAlignment="1">
      <alignment horizontal="right" vertical="center"/>
    </xf>
    <xf numFmtId="179" fontId="4" fillId="0" borderId="78" xfId="0" applyNumberFormat="1" applyFont="1" applyBorder="1" applyAlignment="1">
      <alignment horizontal="right" vertical="center"/>
    </xf>
    <xf numFmtId="179" fontId="4" fillId="0" borderId="79" xfId="0" applyNumberFormat="1" applyFont="1" applyBorder="1" applyAlignment="1">
      <alignment horizontal="right" vertical="center"/>
    </xf>
    <xf numFmtId="179" fontId="4" fillId="0" borderId="80" xfId="0" applyNumberFormat="1" applyFont="1" applyBorder="1" applyAlignment="1">
      <alignment horizontal="right" vertical="center"/>
    </xf>
    <xf numFmtId="179" fontId="4" fillId="0" borderId="81" xfId="0" applyNumberFormat="1" applyFont="1" applyBorder="1" applyAlignment="1">
      <alignment horizontal="right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15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1" sqref="F1"/>
    </sheetView>
  </sheetViews>
  <sheetFormatPr defaultColWidth="10.7109375" defaultRowHeight="10.5" customHeight="1"/>
  <cols>
    <col min="1" max="1" width="14.140625" style="0" customWidth="1"/>
    <col min="2" max="4" width="9.00390625" style="0" customWidth="1"/>
    <col min="5" max="5" width="8.8515625" style="0" customWidth="1"/>
    <col min="6" max="6" width="9.8515625" style="0" customWidth="1"/>
    <col min="7" max="11" width="9.00390625" style="0" customWidth="1"/>
    <col min="12" max="17" width="7.8515625" style="0" customWidth="1"/>
    <col min="18" max="23" width="9.00390625" style="0" customWidth="1"/>
    <col min="24" max="29" width="7.8515625" style="0" customWidth="1"/>
    <col min="30" max="30" width="5.7109375" style="0" customWidth="1"/>
    <col min="31" max="31" width="14.140625" style="0" customWidth="1"/>
    <col min="32" max="38" width="9.00390625" style="0" customWidth="1"/>
    <col min="39" max="44" width="7.8515625" style="0" customWidth="1"/>
    <col min="45" max="47" width="5.7109375" style="0" customWidth="1"/>
    <col min="48" max="49" width="1.7109375" style="0" customWidth="1"/>
    <col min="51" max="51" width="8.7109375" style="0" customWidth="1"/>
    <col min="52" max="52" width="10.7109375" style="0" customWidth="1"/>
    <col min="53" max="53" width="9.7109375" style="0" customWidth="1"/>
    <col min="54" max="54" width="6.7109375" style="0" customWidth="1"/>
    <col min="55" max="56" width="5.7109375" style="0" customWidth="1"/>
    <col min="57" max="59" width="6.7109375" style="0" customWidth="1"/>
    <col min="60" max="60" width="5.7109375" style="0" customWidth="1"/>
    <col min="61" max="62" width="6.7109375" style="0" customWidth="1"/>
    <col min="63" max="63" width="5.7109375" style="0" customWidth="1"/>
    <col min="64" max="81" width="4.7109375" style="0" customWidth="1"/>
    <col min="82" max="82" width="5.7109375" style="0" customWidth="1"/>
    <col min="83" max="84" width="6.7109375" style="0" customWidth="1"/>
  </cols>
  <sheetData>
    <row r="1" spans="1:242" ht="27.75" customHeight="1">
      <c r="A1" s="31" t="s">
        <v>66</v>
      </c>
      <c r="B1" s="3"/>
      <c r="C1" s="3"/>
      <c r="D1" s="3"/>
      <c r="E1" s="3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2.5" customHeight="1" thickBot="1">
      <c r="A2" s="2" t="s">
        <v>67</v>
      </c>
      <c r="B2" s="3"/>
      <c r="C2" s="3"/>
      <c r="D2" s="3"/>
      <c r="E2" s="3"/>
      <c r="F2" s="1"/>
      <c r="G2" s="34"/>
      <c r="H2" s="3"/>
      <c r="I2" s="3"/>
      <c r="J2" s="3"/>
      <c r="K2" s="3"/>
      <c r="L2" s="3"/>
      <c r="M2" s="3"/>
      <c r="N2" s="3"/>
      <c r="O2" s="4" t="s">
        <v>0</v>
      </c>
      <c r="P2" s="4"/>
      <c r="Q2" s="34" t="s">
        <v>65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7.25" customHeight="1">
      <c r="A3" s="20"/>
      <c r="B3" s="21" t="s">
        <v>1</v>
      </c>
      <c r="C3" s="115" t="s">
        <v>68</v>
      </c>
      <c r="D3" s="116"/>
      <c r="E3" s="116"/>
      <c r="F3" s="117"/>
      <c r="G3" s="44"/>
      <c r="H3" s="22"/>
      <c r="I3" s="22"/>
      <c r="J3" s="22"/>
      <c r="K3" s="22"/>
      <c r="L3" s="113" t="s">
        <v>2</v>
      </c>
      <c r="M3" s="114"/>
      <c r="N3" s="114"/>
      <c r="O3" s="114"/>
      <c r="P3" s="66"/>
      <c r="Q3" s="5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4.25" customHeight="1">
      <c r="A4" s="23" t="s">
        <v>0</v>
      </c>
      <c r="B4" s="24" t="s">
        <v>3</v>
      </c>
      <c r="C4" s="76" t="s">
        <v>69</v>
      </c>
      <c r="D4" s="73" t="s">
        <v>70</v>
      </c>
      <c r="E4" s="73" t="s">
        <v>74</v>
      </c>
      <c r="F4" s="77" t="s">
        <v>75</v>
      </c>
      <c r="G4" s="43" t="s">
        <v>51</v>
      </c>
      <c r="H4" s="25" t="s">
        <v>5</v>
      </c>
      <c r="I4" s="25" t="s">
        <v>5</v>
      </c>
      <c r="J4" s="25" t="s">
        <v>6</v>
      </c>
      <c r="K4" s="25" t="s">
        <v>6</v>
      </c>
      <c r="L4" s="5" t="s">
        <v>7</v>
      </c>
      <c r="M4" s="6" t="s">
        <v>8</v>
      </c>
      <c r="N4" s="7" t="s">
        <v>64</v>
      </c>
      <c r="O4" s="6" t="s">
        <v>9</v>
      </c>
      <c r="P4" s="65" t="s">
        <v>10</v>
      </c>
      <c r="Q4" s="43" t="s">
        <v>6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1:242" ht="14.25" customHeight="1">
      <c r="A5" s="23"/>
      <c r="B5" s="24" t="s">
        <v>11</v>
      </c>
      <c r="C5" s="48" t="s">
        <v>76</v>
      </c>
      <c r="D5" s="74" t="s">
        <v>71</v>
      </c>
      <c r="E5" s="74" t="s">
        <v>76</v>
      </c>
      <c r="F5" s="78" t="s">
        <v>77</v>
      </c>
      <c r="G5" s="43" t="s">
        <v>54</v>
      </c>
      <c r="H5" s="25" t="s">
        <v>6</v>
      </c>
      <c r="I5" s="25" t="s">
        <v>6</v>
      </c>
      <c r="J5" s="25" t="s">
        <v>13</v>
      </c>
      <c r="K5" s="25" t="s">
        <v>13</v>
      </c>
      <c r="L5" s="24" t="s">
        <v>14</v>
      </c>
      <c r="M5" s="25" t="s">
        <v>15</v>
      </c>
      <c r="N5" s="25" t="s">
        <v>16</v>
      </c>
      <c r="O5" s="25" t="s">
        <v>17</v>
      </c>
      <c r="P5" s="65"/>
      <c r="Q5" s="43" t="s">
        <v>13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ht="14.25" customHeight="1">
      <c r="A6" s="23" t="s">
        <v>50</v>
      </c>
      <c r="B6" s="24" t="s">
        <v>18</v>
      </c>
      <c r="C6" s="48" t="s">
        <v>78</v>
      </c>
      <c r="D6" s="74" t="s">
        <v>72</v>
      </c>
      <c r="E6" s="74" t="s">
        <v>78</v>
      </c>
      <c r="F6" s="78" t="s">
        <v>79</v>
      </c>
      <c r="G6" s="43" t="s">
        <v>52</v>
      </c>
      <c r="H6" s="25" t="s">
        <v>13</v>
      </c>
      <c r="I6" s="25" t="s">
        <v>13</v>
      </c>
      <c r="J6" s="25" t="s">
        <v>4</v>
      </c>
      <c r="K6" s="25" t="s">
        <v>4</v>
      </c>
      <c r="L6" s="24" t="s">
        <v>19</v>
      </c>
      <c r="M6" s="25" t="s">
        <v>20</v>
      </c>
      <c r="N6" s="25" t="s">
        <v>21</v>
      </c>
      <c r="O6" s="25" t="s">
        <v>22</v>
      </c>
      <c r="P6" s="65" t="s">
        <v>23</v>
      </c>
      <c r="Q6" s="43" t="s">
        <v>10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4.25" customHeight="1">
      <c r="A7" s="23" t="s">
        <v>0</v>
      </c>
      <c r="B7" s="24" t="s">
        <v>24</v>
      </c>
      <c r="C7" s="48" t="s">
        <v>4</v>
      </c>
      <c r="D7" s="74" t="s">
        <v>73</v>
      </c>
      <c r="E7" s="74" t="s">
        <v>4</v>
      </c>
      <c r="F7" s="78" t="s">
        <v>4</v>
      </c>
      <c r="G7" s="43"/>
      <c r="H7" s="25" t="s">
        <v>18</v>
      </c>
      <c r="I7" s="25" t="s">
        <v>25</v>
      </c>
      <c r="J7" s="25" t="s">
        <v>12</v>
      </c>
      <c r="K7" s="25" t="s">
        <v>12</v>
      </c>
      <c r="L7" s="24" t="s">
        <v>26</v>
      </c>
      <c r="M7" s="25" t="s">
        <v>27</v>
      </c>
      <c r="N7" s="25" t="s">
        <v>58</v>
      </c>
      <c r="O7" s="25" t="s">
        <v>28</v>
      </c>
      <c r="P7" s="65" t="s">
        <v>0</v>
      </c>
      <c r="Q7" s="43" t="s">
        <v>4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4.25" customHeight="1">
      <c r="A8" s="23"/>
      <c r="B8" s="24" t="s">
        <v>29</v>
      </c>
      <c r="C8" s="48" t="s">
        <v>12</v>
      </c>
      <c r="D8" s="74"/>
      <c r="E8" s="74" t="s">
        <v>12</v>
      </c>
      <c r="F8" s="78" t="s">
        <v>12</v>
      </c>
      <c r="G8" s="43" t="s">
        <v>53</v>
      </c>
      <c r="H8" s="25" t="s">
        <v>24</v>
      </c>
      <c r="I8" s="25" t="s">
        <v>0</v>
      </c>
      <c r="J8" s="25" t="s">
        <v>18</v>
      </c>
      <c r="K8" s="25" t="s">
        <v>25</v>
      </c>
      <c r="L8" s="24" t="s">
        <v>30</v>
      </c>
      <c r="M8" s="25" t="s">
        <v>31</v>
      </c>
      <c r="N8" s="25" t="s">
        <v>59</v>
      </c>
      <c r="O8" s="25" t="s">
        <v>32</v>
      </c>
      <c r="P8" s="65" t="s">
        <v>33</v>
      </c>
      <c r="Q8" s="43" t="s">
        <v>12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4.25" customHeight="1">
      <c r="A9" s="23"/>
      <c r="B9" s="24" t="s">
        <v>1</v>
      </c>
      <c r="C9" s="48" t="s">
        <v>18</v>
      </c>
      <c r="D9" s="74"/>
      <c r="E9" s="74" t="s">
        <v>18</v>
      </c>
      <c r="F9" s="78" t="s">
        <v>18</v>
      </c>
      <c r="G9" s="43"/>
      <c r="H9" s="25"/>
      <c r="I9" s="25" t="s">
        <v>0</v>
      </c>
      <c r="J9" s="25" t="s">
        <v>24</v>
      </c>
      <c r="K9" s="25" t="s">
        <v>0</v>
      </c>
      <c r="L9" s="24" t="s">
        <v>0</v>
      </c>
      <c r="M9" s="25" t="s">
        <v>34</v>
      </c>
      <c r="N9" s="25" t="s">
        <v>60</v>
      </c>
      <c r="O9" s="25" t="s">
        <v>62</v>
      </c>
      <c r="P9" s="65" t="s">
        <v>0</v>
      </c>
      <c r="Q9" s="43" t="s">
        <v>18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4.25" customHeight="1" thickBot="1">
      <c r="A10" s="23"/>
      <c r="B10" s="24" t="s">
        <v>0</v>
      </c>
      <c r="C10" s="79" t="s">
        <v>24</v>
      </c>
      <c r="D10" s="75"/>
      <c r="E10" s="75" t="s">
        <v>24</v>
      </c>
      <c r="F10" s="49" t="s">
        <v>24</v>
      </c>
      <c r="G10" s="45" t="s">
        <v>55</v>
      </c>
      <c r="H10" s="25"/>
      <c r="I10" s="25" t="s">
        <v>35</v>
      </c>
      <c r="J10" s="25" t="s">
        <v>0</v>
      </c>
      <c r="K10" s="25" t="s">
        <v>35</v>
      </c>
      <c r="L10" s="24"/>
      <c r="M10" s="25" t="s">
        <v>18</v>
      </c>
      <c r="N10" s="25" t="s">
        <v>61</v>
      </c>
      <c r="O10" s="25" t="s">
        <v>63</v>
      </c>
      <c r="P10" s="65"/>
      <c r="Q10" s="43" t="s">
        <v>24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9.5" customHeight="1" thickBot="1">
      <c r="A11" s="26" t="s">
        <v>36</v>
      </c>
      <c r="B11" s="8">
        <f>B12+B18</f>
        <v>0</v>
      </c>
      <c r="C11" s="80">
        <f>C12+C18</f>
        <v>0</v>
      </c>
      <c r="D11" s="87">
        <f>D12+D18</f>
        <v>0</v>
      </c>
      <c r="E11" s="50">
        <f>E12+E18</f>
        <v>0</v>
      </c>
      <c r="F11" s="51">
        <f>F12+F18</f>
        <v>0</v>
      </c>
      <c r="G11" s="101">
        <v>0</v>
      </c>
      <c r="H11" s="9">
        <f>H12+H18</f>
        <v>0</v>
      </c>
      <c r="I11" s="10">
        <v>0</v>
      </c>
      <c r="J11" s="9">
        <f>J12+J18</f>
        <v>0</v>
      </c>
      <c r="K11" s="10">
        <v>0</v>
      </c>
      <c r="L11" s="8">
        <f aca="true" t="shared" si="0" ref="L11:Q11">L12+L18</f>
        <v>0</v>
      </c>
      <c r="M11" s="9">
        <f t="shared" si="0"/>
        <v>0</v>
      </c>
      <c r="N11" s="9">
        <f t="shared" si="0"/>
        <v>0</v>
      </c>
      <c r="O11" s="9">
        <f t="shared" si="0"/>
        <v>0</v>
      </c>
      <c r="P11" s="67">
        <f t="shared" si="0"/>
        <v>0</v>
      </c>
      <c r="Q11" s="59">
        <f t="shared" si="0"/>
        <v>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9.5" customHeight="1" thickBot="1">
      <c r="A12" s="27" t="s">
        <v>37</v>
      </c>
      <c r="B12" s="8">
        <f>B13+B14+B15</f>
        <v>0</v>
      </c>
      <c r="C12" s="81">
        <f>C13+C14+C15</f>
        <v>0</v>
      </c>
      <c r="D12" s="88">
        <f>D13+D14+D15</f>
        <v>0</v>
      </c>
      <c r="E12" s="50">
        <f>E13+E14+E15</f>
        <v>0</v>
      </c>
      <c r="F12" s="51">
        <f>F13+F14+F15</f>
        <v>0</v>
      </c>
      <c r="G12" s="102">
        <v>0</v>
      </c>
      <c r="H12" s="9">
        <f>H13+H14+H15</f>
        <v>0</v>
      </c>
      <c r="I12" s="10">
        <v>0</v>
      </c>
      <c r="J12" s="9">
        <f>J13+J14+J15</f>
        <v>0</v>
      </c>
      <c r="K12" s="10">
        <v>0</v>
      </c>
      <c r="L12" s="8">
        <f aca="true" t="shared" si="1" ref="L12:Q12">L13+L14+L15</f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67">
        <f t="shared" si="1"/>
        <v>0</v>
      </c>
      <c r="Q12" s="59">
        <f t="shared" si="1"/>
        <v>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9.5" customHeight="1">
      <c r="A13" s="26" t="s">
        <v>38</v>
      </c>
      <c r="B13" s="11">
        <v>0</v>
      </c>
      <c r="C13" s="82">
        <v>0</v>
      </c>
      <c r="D13" s="89">
        <v>0</v>
      </c>
      <c r="E13" s="52">
        <v>0</v>
      </c>
      <c r="F13" s="53">
        <v>0</v>
      </c>
      <c r="G13" s="103">
        <v>0</v>
      </c>
      <c r="H13" s="12">
        <v>0</v>
      </c>
      <c r="I13" s="10">
        <v>0</v>
      </c>
      <c r="J13" s="12">
        <f>SUM(L13:O13)</f>
        <v>0</v>
      </c>
      <c r="K13" s="10">
        <v>0</v>
      </c>
      <c r="L13" s="11">
        <v>0</v>
      </c>
      <c r="M13" s="12">
        <v>0</v>
      </c>
      <c r="N13" s="12">
        <v>0</v>
      </c>
      <c r="O13" s="12">
        <v>0</v>
      </c>
      <c r="P13" s="68">
        <v>0</v>
      </c>
      <c r="Q13" s="60">
        <f>H13-SUM(L13:P13)</f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9.5" customHeight="1" thickBot="1">
      <c r="A14" s="28" t="s">
        <v>39</v>
      </c>
      <c r="B14" s="13">
        <v>0</v>
      </c>
      <c r="C14" s="83">
        <v>0</v>
      </c>
      <c r="D14" s="90">
        <v>0</v>
      </c>
      <c r="E14" s="54">
        <v>0</v>
      </c>
      <c r="F14" s="55">
        <v>0</v>
      </c>
      <c r="G14" s="104">
        <v>0</v>
      </c>
      <c r="H14" s="14">
        <v>0</v>
      </c>
      <c r="I14" s="15">
        <v>0</v>
      </c>
      <c r="J14" s="14">
        <f>SUM(L14:O14)</f>
        <v>0</v>
      </c>
      <c r="K14" s="15">
        <v>0</v>
      </c>
      <c r="L14" s="13">
        <v>0</v>
      </c>
      <c r="M14" s="14">
        <v>0</v>
      </c>
      <c r="N14" s="14">
        <v>0</v>
      </c>
      <c r="O14" s="14">
        <v>0</v>
      </c>
      <c r="P14" s="69">
        <v>0</v>
      </c>
      <c r="Q14" s="61">
        <f>H14-SUM(L14:P14)</f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9.5" customHeight="1">
      <c r="A15" s="26" t="s">
        <v>40</v>
      </c>
      <c r="B15" s="8">
        <f>B16+B17</f>
        <v>0</v>
      </c>
      <c r="C15" s="81">
        <f>C16+C17</f>
        <v>0</v>
      </c>
      <c r="D15" s="88">
        <f>D16+D17</f>
        <v>0</v>
      </c>
      <c r="E15" s="52">
        <f>E16+E17</f>
        <v>0</v>
      </c>
      <c r="F15" s="53">
        <f>F16+F17</f>
        <v>0</v>
      </c>
      <c r="G15" s="103">
        <v>0</v>
      </c>
      <c r="H15" s="9">
        <f>H16+H17</f>
        <v>0</v>
      </c>
      <c r="I15" s="10">
        <v>0</v>
      </c>
      <c r="J15" s="9">
        <f>H15-Q15</f>
        <v>0</v>
      </c>
      <c r="K15" s="10">
        <v>0</v>
      </c>
      <c r="L15" s="8">
        <f aca="true" t="shared" si="2" ref="L15:Q15">L16+L17</f>
        <v>0</v>
      </c>
      <c r="M15" s="9">
        <f t="shared" si="2"/>
        <v>0</v>
      </c>
      <c r="N15" s="9">
        <f t="shared" si="2"/>
        <v>0</v>
      </c>
      <c r="O15" s="9">
        <f t="shared" si="2"/>
        <v>0</v>
      </c>
      <c r="P15" s="67">
        <f t="shared" si="2"/>
        <v>0</v>
      </c>
      <c r="Q15" s="59">
        <f t="shared" si="2"/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9.5" customHeight="1">
      <c r="A16" s="29" t="s">
        <v>41</v>
      </c>
      <c r="B16" s="13">
        <v>0</v>
      </c>
      <c r="C16" s="83">
        <v>0</v>
      </c>
      <c r="D16" s="90">
        <v>0</v>
      </c>
      <c r="E16" s="56">
        <v>0</v>
      </c>
      <c r="F16" s="57">
        <v>0</v>
      </c>
      <c r="G16" s="105">
        <v>0</v>
      </c>
      <c r="H16" s="14">
        <v>0</v>
      </c>
      <c r="I16" s="15">
        <v>0</v>
      </c>
      <c r="J16" s="14">
        <f>SUM(L16:O16)</f>
        <v>0</v>
      </c>
      <c r="K16" s="15">
        <v>0</v>
      </c>
      <c r="L16" s="13">
        <v>0</v>
      </c>
      <c r="M16" s="14">
        <v>0</v>
      </c>
      <c r="N16" s="14">
        <v>0</v>
      </c>
      <c r="O16" s="14">
        <v>0</v>
      </c>
      <c r="P16" s="69">
        <v>0</v>
      </c>
      <c r="Q16" s="61">
        <f aca="true" t="shared" si="3" ref="Q16:Q23">H16-SUM(L16:P16)</f>
        <v>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9.5" customHeight="1" thickBot="1">
      <c r="A17" s="29" t="s">
        <v>42</v>
      </c>
      <c r="B17" s="13">
        <v>0</v>
      </c>
      <c r="C17" s="83">
        <v>0</v>
      </c>
      <c r="D17" s="90">
        <v>0</v>
      </c>
      <c r="E17" s="54">
        <v>0</v>
      </c>
      <c r="F17" s="55">
        <v>0</v>
      </c>
      <c r="G17" s="104">
        <v>0</v>
      </c>
      <c r="H17" s="14">
        <v>0</v>
      </c>
      <c r="I17" s="15">
        <v>0</v>
      </c>
      <c r="J17" s="14">
        <f>SUM(L17:O17)</f>
        <v>0</v>
      </c>
      <c r="K17" s="15">
        <v>0</v>
      </c>
      <c r="L17" s="13">
        <v>0</v>
      </c>
      <c r="M17" s="14">
        <v>0</v>
      </c>
      <c r="N17" s="14">
        <v>0</v>
      </c>
      <c r="O17" s="14">
        <v>0</v>
      </c>
      <c r="P17" s="69">
        <v>0</v>
      </c>
      <c r="Q17" s="61">
        <f t="shared" si="3"/>
        <v>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9.5" customHeight="1" thickBot="1">
      <c r="A18" s="26" t="s">
        <v>43</v>
      </c>
      <c r="B18" s="8">
        <f>B19+B20+B21+B22</f>
        <v>0</v>
      </c>
      <c r="C18" s="81">
        <f>C19+C20+C21+C22</f>
        <v>0</v>
      </c>
      <c r="D18" s="88">
        <f>D19+D20+D21+D22</f>
        <v>0</v>
      </c>
      <c r="E18" s="106">
        <f>E19+E20+E21+E22</f>
        <v>0</v>
      </c>
      <c r="F18" s="107">
        <f>F19+F20+F21+F22</f>
        <v>0</v>
      </c>
      <c r="G18" s="101">
        <v>0</v>
      </c>
      <c r="H18" s="9">
        <f>H19+H20+H21+H22</f>
        <v>0</v>
      </c>
      <c r="I18" s="10">
        <v>0</v>
      </c>
      <c r="J18" s="9">
        <f>J19+J20+J21</f>
        <v>0</v>
      </c>
      <c r="K18" s="10">
        <v>0</v>
      </c>
      <c r="L18" s="8">
        <f>L19+L20+L21+L22</f>
        <v>0</v>
      </c>
      <c r="M18" s="9">
        <f>M19+M20+M21+M22</f>
        <v>0</v>
      </c>
      <c r="N18" s="9">
        <f>N19+N20+N21+N22</f>
        <v>0</v>
      </c>
      <c r="O18" s="9">
        <f>O19+O20+O21+O22</f>
        <v>0</v>
      </c>
      <c r="P18" s="67">
        <f>P19+P20+P21+P22</f>
        <v>0</v>
      </c>
      <c r="Q18" s="59">
        <f>Q19+Q20+Q21</f>
        <v>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9.5" customHeight="1">
      <c r="A19" s="26" t="s">
        <v>44</v>
      </c>
      <c r="B19" s="8">
        <v>0</v>
      </c>
      <c r="C19" s="81">
        <v>0</v>
      </c>
      <c r="D19" s="88">
        <v>0</v>
      </c>
      <c r="E19" s="52">
        <v>0</v>
      </c>
      <c r="F19" s="53">
        <v>0</v>
      </c>
      <c r="G19" s="103">
        <v>0</v>
      </c>
      <c r="H19" s="9">
        <v>0</v>
      </c>
      <c r="I19" s="10">
        <v>0</v>
      </c>
      <c r="J19" s="9">
        <f>SUM(L19:O19)</f>
        <v>0</v>
      </c>
      <c r="K19" s="10">
        <v>0</v>
      </c>
      <c r="L19" s="8">
        <v>0</v>
      </c>
      <c r="M19" s="9">
        <v>0</v>
      </c>
      <c r="N19" s="9">
        <v>0</v>
      </c>
      <c r="O19" s="9">
        <v>0</v>
      </c>
      <c r="P19" s="67">
        <v>0</v>
      </c>
      <c r="Q19" s="59">
        <f t="shared" si="3"/>
        <v>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9.5" customHeight="1">
      <c r="A20" s="29" t="s">
        <v>45</v>
      </c>
      <c r="B20" s="16">
        <v>0</v>
      </c>
      <c r="C20" s="84">
        <v>0</v>
      </c>
      <c r="D20" s="91">
        <v>0</v>
      </c>
      <c r="E20" s="56">
        <v>0</v>
      </c>
      <c r="F20" s="57">
        <v>0</v>
      </c>
      <c r="G20" s="105">
        <v>0</v>
      </c>
      <c r="H20" s="17">
        <v>0</v>
      </c>
      <c r="I20" s="15">
        <v>0</v>
      </c>
      <c r="J20" s="17">
        <f>SUM(L20:O20)</f>
        <v>0</v>
      </c>
      <c r="K20" s="15">
        <v>0</v>
      </c>
      <c r="L20" s="16">
        <v>0</v>
      </c>
      <c r="M20" s="17">
        <v>0</v>
      </c>
      <c r="N20" s="17">
        <v>0</v>
      </c>
      <c r="O20" s="17">
        <v>0</v>
      </c>
      <c r="P20" s="70">
        <v>0</v>
      </c>
      <c r="Q20" s="62">
        <f t="shared" si="3"/>
        <v>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9.5" customHeight="1" thickBot="1">
      <c r="A21" s="29" t="s">
        <v>46</v>
      </c>
      <c r="B21" s="16">
        <v>0</v>
      </c>
      <c r="C21" s="84">
        <v>0</v>
      </c>
      <c r="D21" s="91">
        <v>0</v>
      </c>
      <c r="E21" s="54">
        <v>0</v>
      </c>
      <c r="F21" s="55">
        <v>0</v>
      </c>
      <c r="G21" s="104">
        <v>0</v>
      </c>
      <c r="H21" s="17">
        <v>0</v>
      </c>
      <c r="I21" s="15">
        <v>0</v>
      </c>
      <c r="J21" s="17">
        <f>SUM(L21:O21)</f>
        <v>0</v>
      </c>
      <c r="K21" s="15">
        <v>0</v>
      </c>
      <c r="L21" s="16">
        <v>0</v>
      </c>
      <c r="M21" s="17">
        <v>0</v>
      </c>
      <c r="N21" s="17">
        <v>0</v>
      </c>
      <c r="O21" s="17">
        <v>0</v>
      </c>
      <c r="P21" s="70">
        <v>0</v>
      </c>
      <c r="Q21" s="62">
        <f t="shared" si="3"/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9.5" customHeight="1">
      <c r="A22" s="39" t="s">
        <v>47</v>
      </c>
      <c r="B22" s="40">
        <f>B23</f>
        <v>0</v>
      </c>
      <c r="C22" s="85">
        <f>C23</f>
        <v>0</v>
      </c>
      <c r="D22" s="92">
        <f>D23</f>
        <v>0</v>
      </c>
      <c r="E22" s="52">
        <f>E23</f>
        <v>0</v>
      </c>
      <c r="F22" s="53">
        <f>F23</f>
        <v>0</v>
      </c>
      <c r="G22" s="103">
        <v>0</v>
      </c>
      <c r="H22" s="41">
        <f>H23</f>
        <v>0</v>
      </c>
      <c r="I22" s="42">
        <v>0</v>
      </c>
      <c r="J22" s="41">
        <f>J23</f>
        <v>0</v>
      </c>
      <c r="K22" s="42">
        <v>0</v>
      </c>
      <c r="L22" s="40">
        <f aca="true" t="shared" si="4" ref="L22:Q22">L23</f>
        <v>0</v>
      </c>
      <c r="M22" s="41">
        <f t="shared" si="4"/>
        <v>0</v>
      </c>
      <c r="N22" s="41">
        <f t="shared" si="4"/>
        <v>0</v>
      </c>
      <c r="O22" s="41">
        <f t="shared" si="4"/>
        <v>0</v>
      </c>
      <c r="P22" s="71">
        <f t="shared" si="4"/>
        <v>0</v>
      </c>
      <c r="Q22" s="63">
        <f t="shared" si="4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1:242" ht="19.5" customHeight="1" thickBot="1">
      <c r="A23" s="35" t="s">
        <v>48</v>
      </c>
      <c r="B23" s="36">
        <v>0</v>
      </c>
      <c r="C23" s="86">
        <v>0</v>
      </c>
      <c r="D23" s="93">
        <v>0</v>
      </c>
      <c r="E23" s="54">
        <v>0</v>
      </c>
      <c r="F23" s="55">
        <v>0</v>
      </c>
      <c r="G23" s="104">
        <v>0</v>
      </c>
      <c r="H23" s="37">
        <v>0</v>
      </c>
      <c r="I23" s="38">
        <v>0</v>
      </c>
      <c r="J23" s="37">
        <f>SUM(L23:O23)</f>
        <v>0</v>
      </c>
      <c r="K23" s="38">
        <v>0</v>
      </c>
      <c r="L23" s="36">
        <v>0</v>
      </c>
      <c r="M23" s="37">
        <v>0</v>
      </c>
      <c r="N23" s="37">
        <v>0</v>
      </c>
      <c r="O23" s="37">
        <v>0</v>
      </c>
      <c r="P23" s="72">
        <v>0</v>
      </c>
      <c r="Q23" s="64">
        <f t="shared" si="3"/>
        <v>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1:242" ht="18" customHeight="1">
      <c r="A24" s="19"/>
      <c r="B24" s="32"/>
      <c r="C24" s="32"/>
      <c r="D24" s="32"/>
      <c r="E24" s="19"/>
      <c r="F24" s="47"/>
      <c r="G24" s="47"/>
      <c r="H24" s="32"/>
      <c r="I24" s="33"/>
      <c r="J24" s="32"/>
      <c r="K24" s="33"/>
      <c r="L24" s="32"/>
      <c r="M24" s="32"/>
      <c r="N24" s="32"/>
      <c r="O24" s="32"/>
      <c r="P24" s="32"/>
      <c r="Q24" s="3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1:242" ht="18" customHeight="1">
      <c r="A25" s="19"/>
      <c r="B25" s="32"/>
      <c r="C25" s="32"/>
      <c r="D25" s="32"/>
      <c r="E25" s="19"/>
      <c r="F25" s="46" t="s">
        <v>56</v>
      </c>
      <c r="G25" s="47"/>
      <c r="H25" s="32"/>
      <c r="I25" s="33"/>
      <c r="J25" s="32"/>
      <c r="K25" s="33"/>
      <c r="L25" s="32"/>
      <c r="M25" s="32"/>
      <c r="N25" s="32"/>
      <c r="O25" s="32"/>
      <c r="P25" s="32"/>
      <c r="Q25" s="3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1:17" ht="18" customHeight="1">
      <c r="A26" s="30"/>
      <c r="B26" s="30"/>
      <c r="C26" s="30"/>
      <c r="D26" s="30"/>
      <c r="E26" s="18"/>
      <c r="F26" s="46" t="s">
        <v>57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242" ht="41.25" customHeight="1" thickBot="1">
      <c r="A27" s="2" t="s">
        <v>49</v>
      </c>
      <c r="B27" s="3"/>
      <c r="C27" s="3"/>
      <c r="D27" s="3"/>
      <c r="E27" s="3"/>
      <c r="F27" s="1"/>
      <c r="G27" s="34"/>
      <c r="H27" s="3"/>
      <c r="I27" s="3"/>
      <c r="J27" s="3"/>
      <c r="K27" s="3"/>
      <c r="L27" s="3"/>
      <c r="M27" s="3"/>
      <c r="N27" s="3"/>
      <c r="O27" s="4" t="s">
        <v>0</v>
      </c>
      <c r="P27" s="4"/>
      <c r="Q27" s="34" t="s">
        <v>65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1:242" ht="17.25" customHeight="1">
      <c r="A28" s="20"/>
      <c r="B28" s="21" t="s">
        <v>1</v>
      </c>
      <c r="C28" s="115" t="s">
        <v>68</v>
      </c>
      <c r="D28" s="116"/>
      <c r="E28" s="116"/>
      <c r="F28" s="117"/>
      <c r="G28" s="44"/>
      <c r="H28" s="22"/>
      <c r="I28" s="22"/>
      <c r="J28" s="22"/>
      <c r="K28" s="22"/>
      <c r="L28" s="113" t="s">
        <v>2</v>
      </c>
      <c r="M28" s="114"/>
      <c r="N28" s="114"/>
      <c r="O28" s="114"/>
      <c r="P28" s="66"/>
      <c r="Q28" s="5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1:242" ht="14.25" customHeight="1">
      <c r="A29" s="23" t="s">
        <v>0</v>
      </c>
      <c r="B29" s="24" t="s">
        <v>3</v>
      </c>
      <c r="C29" s="76" t="s">
        <v>69</v>
      </c>
      <c r="D29" s="73" t="s">
        <v>70</v>
      </c>
      <c r="E29" s="73" t="s">
        <v>74</v>
      </c>
      <c r="F29" s="77" t="s">
        <v>75</v>
      </c>
      <c r="G29" s="43" t="s">
        <v>51</v>
      </c>
      <c r="H29" s="25" t="s">
        <v>5</v>
      </c>
      <c r="I29" s="25" t="s">
        <v>5</v>
      </c>
      <c r="J29" s="25" t="s">
        <v>6</v>
      </c>
      <c r="K29" s="25" t="s">
        <v>6</v>
      </c>
      <c r="L29" s="5" t="s">
        <v>7</v>
      </c>
      <c r="M29" s="6" t="s">
        <v>8</v>
      </c>
      <c r="N29" s="7" t="s">
        <v>64</v>
      </c>
      <c r="O29" s="6" t="s">
        <v>9</v>
      </c>
      <c r="P29" s="65" t="s">
        <v>10</v>
      </c>
      <c r="Q29" s="43" t="s">
        <v>6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1:242" ht="14.25" customHeight="1">
      <c r="A30" s="23"/>
      <c r="B30" s="24" t="s">
        <v>11</v>
      </c>
      <c r="C30" s="48" t="s">
        <v>76</v>
      </c>
      <c r="D30" s="74" t="s">
        <v>71</v>
      </c>
      <c r="E30" s="74" t="s">
        <v>76</v>
      </c>
      <c r="F30" s="78" t="s">
        <v>77</v>
      </c>
      <c r="G30" s="43" t="s">
        <v>54</v>
      </c>
      <c r="H30" s="25" t="s">
        <v>6</v>
      </c>
      <c r="I30" s="25" t="s">
        <v>6</v>
      </c>
      <c r="J30" s="25" t="s">
        <v>13</v>
      </c>
      <c r="K30" s="25" t="s">
        <v>13</v>
      </c>
      <c r="L30" s="24" t="s">
        <v>14</v>
      </c>
      <c r="M30" s="25" t="s">
        <v>15</v>
      </c>
      <c r="N30" s="25" t="s">
        <v>16</v>
      </c>
      <c r="O30" s="25" t="s">
        <v>17</v>
      </c>
      <c r="P30" s="65"/>
      <c r="Q30" s="43" t="s">
        <v>13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1:242" ht="14.25" customHeight="1">
      <c r="A31" s="23" t="s">
        <v>50</v>
      </c>
      <c r="B31" s="24" t="s">
        <v>18</v>
      </c>
      <c r="C31" s="48" t="s">
        <v>78</v>
      </c>
      <c r="D31" s="74" t="s">
        <v>72</v>
      </c>
      <c r="E31" s="74" t="s">
        <v>78</v>
      </c>
      <c r="F31" s="78" t="s">
        <v>79</v>
      </c>
      <c r="G31" s="43" t="s">
        <v>52</v>
      </c>
      <c r="H31" s="25" t="s">
        <v>13</v>
      </c>
      <c r="I31" s="25" t="s">
        <v>13</v>
      </c>
      <c r="J31" s="25" t="s">
        <v>4</v>
      </c>
      <c r="K31" s="25" t="s">
        <v>4</v>
      </c>
      <c r="L31" s="24" t="s">
        <v>19</v>
      </c>
      <c r="M31" s="25" t="s">
        <v>20</v>
      </c>
      <c r="N31" s="25" t="s">
        <v>21</v>
      </c>
      <c r="O31" s="25" t="s">
        <v>22</v>
      </c>
      <c r="P31" s="65" t="s">
        <v>23</v>
      </c>
      <c r="Q31" s="43" t="s">
        <v>10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1:242" ht="14.25" customHeight="1">
      <c r="A32" s="23" t="s">
        <v>0</v>
      </c>
      <c r="B32" s="24" t="s">
        <v>24</v>
      </c>
      <c r="C32" s="48" t="s">
        <v>4</v>
      </c>
      <c r="D32" s="74" t="s">
        <v>73</v>
      </c>
      <c r="E32" s="74" t="s">
        <v>4</v>
      </c>
      <c r="F32" s="78" t="s">
        <v>4</v>
      </c>
      <c r="G32" s="43"/>
      <c r="H32" s="25" t="s">
        <v>18</v>
      </c>
      <c r="I32" s="25" t="s">
        <v>25</v>
      </c>
      <c r="J32" s="25" t="s">
        <v>12</v>
      </c>
      <c r="K32" s="25" t="s">
        <v>12</v>
      </c>
      <c r="L32" s="24" t="s">
        <v>26</v>
      </c>
      <c r="M32" s="25" t="s">
        <v>27</v>
      </c>
      <c r="N32" s="25" t="s">
        <v>58</v>
      </c>
      <c r="O32" s="25" t="s">
        <v>28</v>
      </c>
      <c r="P32" s="65" t="s">
        <v>0</v>
      </c>
      <c r="Q32" s="43" t="s">
        <v>4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1:242" ht="14.25" customHeight="1">
      <c r="A33" s="23"/>
      <c r="B33" s="24" t="s">
        <v>29</v>
      </c>
      <c r="C33" s="48" t="s">
        <v>12</v>
      </c>
      <c r="D33" s="74"/>
      <c r="E33" s="74" t="s">
        <v>12</v>
      </c>
      <c r="F33" s="78" t="s">
        <v>12</v>
      </c>
      <c r="G33" s="43" t="s">
        <v>53</v>
      </c>
      <c r="H33" s="25" t="s">
        <v>24</v>
      </c>
      <c r="I33" s="25" t="s">
        <v>0</v>
      </c>
      <c r="J33" s="25" t="s">
        <v>18</v>
      </c>
      <c r="K33" s="25" t="s">
        <v>25</v>
      </c>
      <c r="L33" s="24" t="s">
        <v>30</v>
      </c>
      <c r="M33" s="25" t="s">
        <v>31</v>
      </c>
      <c r="N33" s="25" t="s">
        <v>59</v>
      </c>
      <c r="O33" s="25" t="s">
        <v>32</v>
      </c>
      <c r="P33" s="65" t="s">
        <v>33</v>
      </c>
      <c r="Q33" s="43" t="s">
        <v>12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1:242" ht="14.25" customHeight="1">
      <c r="A34" s="23"/>
      <c r="B34" s="24" t="s">
        <v>1</v>
      </c>
      <c r="C34" s="48" t="s">
        <v>18</v>
      </c>
      <c r="D34" s="74"/>
      <c r="E34" s="74" t="s">
        <v>18</v>
      </c>
      <c r="F34" s="78" t="s">
        <v>18</v>
      </c>
      <c r="G34" s="43"/>
      <c r="H34" s="25"/>
      <c r="I34" s="25" t="s">
        <v>0</v>
      </c>
      <c r="J34" s="25" t="s">
        <v>24</v>
      </c>
      <c r="K34" s="25" t="s">
        <v>0</v>
      </c>
      <c r="L34" s="24" t="s">
        <v>0</v>
      </c>
      <c r="M34" s="25" t="s">
        <v>34</v>
      </c>
      <c r="N34" s="25" t="s">
        <v>60</v>
      </c>
      <c r="O34" s="25" t="s">
        <v>62</v>
      </c>
      <c r="P34" s="65" t="s">
        <v>0</v>
      </c>
      <c r="Q34" s="43" t="s">
        <v>18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1:242" ht="14.25" customHeight="1" thickBot="1">
      <c r="A35" s="23"/>
      <c r="B35" s="24" t="s">
        <v>0</v>
      </c>
      <c r="C35" s="79" t="s">
        <v>24</v>
      </c>
      <c r="D35" s="75"/>
      <c r="E35" s="75" t="s">
        <v>24</v>
      </c>
      <c r="F35" s="49" t="s">
        <v>24</v>
      </c>
      <c r="G35" s="45" t="s">
        <v>55</v>
      </c>
      <c r="H35" s="25"/>
      <c r="I35" s="25" t="s">
        <v>35</v>
      </c>
      <c r="J35" s="25" t="s">
        <v>0</v>
      </c>
      <c r="K35" s="25" t="s">
        <v>35</v>
      </c>
      <c r="L35" s="24"/>
      <c r="M35" s="25" t="s">
        <v>18</v>
      </c>
      <c r="N35" s="25" t="s">
        <v>61</v>
      </c>
      <c r="O35" s="25" t="s">
        <v>63</v>
      </c>
      <c r="P35" s="65"/>
      <c r="Q35" s="43" t="s">
        <v>24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1:242" ht="19.5" customHeight="1" thickBot="1">
      <c r="A36" s="26" t="s">
        <v>36</v>
      </c>
      <c r="B36" s="8">
        <f>B37+B43</f>
        <v>67655</v>
      </c>
      <c r="C36" s="94">
        <f>C37+C43</f>
        <v>8471</v>
      </c>
      <c r="D36" s="87">
        <f>D37+D43</f>
        <v>1489</v>
      </c>
      <c r="E36" s="50">
        <f>E37+E43</f>
        <v>8432</v>
      </c>
      <c r="F36" s="51">
        <f>F37+F43</f>
        <v>4165</v>
      </c>
      <c r="G36" s="108">
        <f aca="true" t="shared" si="5" ref="G36:G48">(C36+E36-F36)/B36*100</f>
        <v>18.827876727514596</v>
      </c>
      <c r="H36" s="9">
        <f>H37+H43</f>
        <v>959</v>
      </c>
      <c r="I36" s="10">
        <f aca="true" t="shared" si="6" ref="I36:I48">(H36/C36)*100</f>
        <v>11.320977452484948</v>
      </c>
      <c r="J36" s="9">
        <f>J37+J43</f>
        <v>817</v>
      </c>
      <c r="K36" s="10">
        <f>(J36/H36)*100</f>
        <v>85.19290928050052</v>
      </c>
      <c r="L36" s="8">
        <f aca="true" t="shared" si="7" ref="L36:Q36">L37+L43</f>
        <v>388</v>
      </c>
      <c r="M36" s="9">
        <f t="shared" si="7"/>
        <v>24</v>
      </c>
      <c r="N36" s="9">
        <f t="shared" si="7"/>
        <v>7</v>
      </c>
      <c r="O36" s="9">
        <f t="shared" si="7"/>
        <v>398</v>
      </c>
      <c r="P36" s="67">
        <f t="shared" si="7"/>
        <v>63</v>
      </c>
      <c r="Q36" s="59">
        <f t="shared" si="7"/>
        <v>79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1:242" ht="19.5" customHeight="1" thickBot="1">
      <c r="A37" s="27" t="s">
        <v>37</v>
      </c>
      <c r="B37" s="8">
        <f>B38+B39+B40</f>
        <v>40932</v>
      </c>
      <c r="C37" s="95">
        <f>C38+C39+C40</f>
        <v>2824</v>
      </c>
      <c r="D37" s="88">
        <f>D38+D39+D40</f>
        <v>1217</v>
      </c>
      <c r="E37" s="50">
        <f>E38+E39+E40</f>
        <v>3196</v>
      </c>
      <c r="F37" s="51">
        <f>F38+F39+F40</f>
        <v>265</v>
      </c>
      <c r="G37" s="109">
        <f t="shared" si="5"/>
        <v>14.059904231408188</v>
      </c>
      <c r="H37" s="9">
        <f>H38+H39+H40</f>
        <v>412</v>
      </c>
      <c r="I37" s="10">
        <f t="shared" si="6"/>
        <v>14.589235127478753</v>
      </c>
      <c r="J37" s="9">
        <f>J38+J39+J40</f>
        <v>378</v>
      </c>
      <c r="K37" s="10">
        <f aca="true" t="shared" si="8" ref="K37:K48">(J37/H37)*100</f>
        <v>91.74757281553399</v>
      </c>
      <c r="L37" s="8">
        <f aca="true" t="shared" si="9" ref="L37:Q37">L38+L39+L40</f>
        <v>187</v>
      </c>
      <c r="M37" s="9">
        <f t="shared" si="9"/>
        <v>10</v>
      </c>
      <c r="N37" s="9">
        <f t="shared" si="9"/>
        <v>2</v>
      </c>
      <c r="O37" s="9">
        <f t="shared" si="9"/>
        <v>179</v>
      </c>
      <c r="P37" s="67">
        <f t="shared" si="9"/>
        <v>14</v>
      </c>
      <c r="Q37" s="59">
        <f t="shared" si="9"/>
        <v>20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1:242" ht="19.5" customHeight="1">
      <c r="A38" s="26" t="s">
        <v>38</v>
      </c>
      <c r="B38" s="11">
        <v>9973</v>
      </c>
      <c r="C38" s="96">
        <v>490</v>
      </c>
      <c r="D38" s="89">
        <v>255</v>
      </c>
      <c r="E38" s="52">
        <v>470</v>
      </c>
      <c r="F38" s="53">
        <v>163</v>
      </c>
      <c r="G38" s="110">
        <f t="shared" si="5"/>
        <v>7.991577258598214</v>
      </c>
      <c r="H38" s="12">
        <v>56</v>
      </c>
      <c r="I38" s="10">
        <f t="shared" si="6"/>
        <v>11.428571428571429</v>
      </c>
      <c r="J38" s="12">
        <f>SUM(L38:O38)</f>
        <v>52</v>
      </c>
      <c r="K38" s="10">
        <f t="shared" si="8"/>
        <v>92.85714285714286</v>
      </c>
      <c r="L38" s="11">
        <v>22</v>
      </c>
      <c r="M38" s="12">
        <v>0</v>
      </c>
      <c r="N38" s="12">
        <v>0</v>
      </c>
      <c r="O38" s="12">
        <v>30</v>
      </c>
      <c r="P38" s="68">
        <v>0</v>
      </c>
      <c r="Q38" s="60">
        <f>H38-SUM(L38:P38)</f>
        <v>4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1:242" ht="19.5" customHeight="1" thickBot="1">
      <c r="A39" s="28" t="s">
        <v>39</v>
      </c>
      <c r="B39" s="13">
        <v>24521</v>
      </c>
      <c r="C39" s="97">
        <v>1333</v>
      </c>
      <c r="D39" s="90">
        <v>770</v>
      </c>
      <c r="E39" s="54">
        <v>1200</v>
      </c>
      <c r="F39" s="55">
        <v>1</v>
      </c>
      <c r="G39" s="111">
        <f t="shared" si="5"/>
        <v>10.325843154846865</v>
      </c>
      <c r="H39" s="14">
        <v>238</v>
      </c>
      <c r="I39" s="15">
        <f t="shared" si="6"/>
        <v>17.854463615903978</v>
      </c>
      <c r="J39" s="14">
        <f>SUM(L39:O39)</f>
        <v>227</v>
      </c>
      <c r="K39" s="15">
        <f t="shared" si="8"/>
        <v>95.37815126050421</v>
      </c>
      <c r="L39" s="13">
        <v>118</v>
      </c>
      <c r="M39" s="14">
        <v>8</v>
      </c>
      <c r="N39" s="14">
        <v>1</v>
      </c>
      <c r="O39" s="14">
        <v>100</v>
      </c>
      <c r="P39" s="69">
        <v>3</v>
      </c>
      <c r="Q39" s="61">
        <f>H39-SUM(L39:P39)</f>
        <v>8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1:242" ht="19.5" customHeight="1">
      <c r="A40" s="26" t="s">
        <v>40</v>
      </c>
      <c r="B40" s="8">
        <f>B41+B42</f>
        <v>6438</v>
      </c>
      <c r="C40" s="95">
        <f>C41+C42</f>
        <v>1001</v>
      </c>
      <c r="D40" s="88">
        <f>D41+D42</f>
        <v>192</v>
      </c>
      <c r="E40" s="52">
        <f>E41+E42</f>
        <v>1526</v>
      </c>
      <c r="F40" s="53">
        <f>F41+F42</f>
        <v>101</v>
      </c>
      <c r="G40" s="110">
        <f t="shared" si="5"/>
        <v>37.682510096303204</v>
      </c>
      <c r="H40" s="9">
        <f>H41+H42</f>
        <v>118</v>
      </c>
      <c r="I40" s="10">
        <f t="shared" si="6"/>
        <v>11.78821178821179</v>
      </c>
      <c r="J40" s="9">
        <f>J41+J42</f>
        <v>99</v>
      </c>
      <c r="K40" s="10">
        <f t="shared" si="8"/>
        <v>83.89830508474576</v>
      </c>
      <c r="L40" s="8">
        <f aca="true" t="shared" si="10" ref="L40:Q40">L41+L42</f>
        <v>47</v>
      </c>
      <c r="M40" s="9">
        <f t="shared" si="10"/>
        <v>2</v>
      </c>
      <c r="N40" s="9">
        <f t="shared" si="10"/>
        <v>1</v>
      </c>
      <c r="O40" s="9">
        <f t="shared" si="10"/>
        <v>49</v>
      </c>
      <c r="P40" s="67">
        <f t="shared" si="10"/>
        <v>11</v>
      </c>
      <c r="Q40" s="59">
        <f t="shared" si="10"/>
        <v>8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  <row r="41" spans="1:242" ht="19.5" customHeight="1">
      <c r="A41" s="29" t="s">
        <v>41</v>
      </c>
      <c r="B41" s="13">
        <v>3219</v>
      </c>
      <c r="C41" s="97">
        <v>543</v>
      </c>
      <c r="D41" s="90">
        <v>110</v>
      </c>
      <c r="E41" s="56">
        <v>799</v>
      </c>
      <c r="F41" s="57">
        <v>101</v>
      </c>
      <c r="G41" s="112">
        <f t="shared" si="5"/>
        <v>38.55234544889717</v>
      </c>
      <c r="H41" s="14">
        <v>72</v>
      </c>
      <c r="I41" s="15">
        <f t="shared" si="6"/>
        <v>13.259668508287293</v>
      </c>
      <c r="J41" s="14">
        <f>SUM(L41:O41)</f>
        <v>67</v>
      </c>
      <c r="K41" s="15">
        <f t="shared" si="8"/>
        <v>93.05555555555556</v>
      </c>
      <c r="L41" s="13">
        <v>27</v>
      </c>
      <c r="M41" s="14">
        <v>2</v>
      </c>
      <c r="N41" s="14">
        <v>0</v>
      </c>
      <c r="O41" s="14">
        <v>38</v>
      </c>
      <c r="P41" s="69">
        <v>5</v>
      </c>
      <c r="Q41" s="61">
        <f aca="true" t="shared" si="11" ref="Q41:Q48">H41-SUM(L41:P41)</f>
        <v>0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</row>
    <row r="42" spans="1:242" ht="19.5" customHeight="1" thickBot="1">
      <c r="A42" s="29" t="s">
        <v>42</v>
      </c>
      <c r="B42" s="13">
        <v>3219</v>
      </c>
      <c r="C42" s="97">
        <v>458</v>
      </c>
      <c r="D42" s="90">
        <v>82</v>
      </c>
      <c r="E42" s="54">
        <v>727</v>
      </c>
      <c r="F42" s="55">
        <v>0</v>
      </c>
      <c r="G42" s="111">
        <f t="shared" si="5"/>
        <v>36.81267474370923</v>
      </c>
      <c r="H42" s="14">
        <v>46</v>
      </c>
      <c r="I42" s="15">
        <f t="shared" si="6"/>
        <v>10.043668122270741</v>
      </c>
      <c r="J42" s="14">
        <f>SUM(L42:O42)</f>
        <v>32</v>
      </c>
      <c r="K42" s="15">
        <f t="shared" si="8"/>
        <v>69.56521739130434</v>
      </c>
      <c r="L42" s="13">
        <v>20</v>
      </c>
      <c r="M42" s="14">
        <v>0</v>
      </c>
      <c r="N42" s="14">
        <v>1</v>
      </c>
      <c r="O42" s="14">
        <v>11</v>
      </c>
      <c r="P42" s="69">
        <v>6</v>
      </c>
      <c r="Q42" s="61">
        <f t="shared" si="11"/>
        <v>8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</row>
    <row r="43" spans="1:242" ht="19.5" customHeight="1" thickBot="1">
      <c r="A43" s="26" t="s">
        <v>43</v>
      </c>
      <c r="B43" s="8">
        <f>B44+B45+B46+B47</f>
        <v>26723</v>
      </c>
      <c r="C43" s="95">
        <f>C44+C45+C46+C47</f>
        <v>5647</v>
      </c>
      <c r="D43" s="88">
        <f>D44+D45+D46+D47</f>
        <v>272</v>
      </c>
      <c r="E43" s="106">
        <f>E44+E45+E46+E47</f>
        <v>5236</v>
      </c>
      <c r="F43" s="107">
        <f>F44+F45+F46+F47</f>
        <v>3900</v>
      </c>
      <c r="G43" s="108">
        <f t="shared" si="5"/>
        <v>26.131048160760393</v>
      </c>
      <c r="H43" s="9">
        <f>H44+H45+H46+H47</f>
        <v>547</v>
      </c>
      <c r="I43" s="10">
        <f t="shared" si="6"/>
        <v>9.686559234992032</v>
      </c>
      <c r="J43" s="9">
        <f>J44+J45+J46+J47</f>
        <v>439</v>
      </c>
      <c r="K43" s="10">
        <f t="shared" si="8"/>
        <v>80.25594149908592</v>
      </c>
      <c r="L43" s="8">
        <f>L44+L45+L46+L47</f>
        <v>201</v>
      </c>
      <c r="M43" s="9">
        <f>M44+M45+M46+M47</f>
        <v>14</v>
      </c>
      <c r="N43" s="9">
        <f>N44+N45+N46+N47</f>
        <v>5</v>
      </c>
      <c r="O43" s="9">
        <f>O44+O45+O46+O47</f>
        <v>219</v>
      </c>
      <c r="P43" s="67">
        <f>P44+P45+P46+P47</f>
        <v>49</v>
      </c>
      <c r="Q43" s="59">
        <f>Q44+Q45+Q46</f>
        <v>59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</row>
    <row r="44" spans="1:242" ht="19.5" customHeight="1">
      <c r="A44" s="26" t="s">
        <v>44</v>
      </c>
      <c r="B44" s="8">
        <v>6251</v>
      </c>
      <c r="C44" s="95">
        <v>1047</v>
      </c>
      <c r="D44" s="88">
        <v>45</v>
      </c>
      <c r="E44" s="52">
        <v>1122</v>
      </c>
      <c r="F44" s="53">
        <v>610</v>
      </c>
      <c r="G44" s="110">
        <f t="shared" si="5"/>
        <v>24.940009598464247</v>
      </c>
      <c r="H44" s="9">
        <v>109</v>
      </c>
      <c r="I44" s="10">
        <f t="shared" si="6"/>
        <v>10.410697230181471</v>
      </c>
      <c r="J44" s="9">
        <f>SUM(L44:O44)</f>
        <v>26</v>
      </c>
      <c r="K44" s="10">
        <f t="shared" si="8"/>
        <v>23.853211009174313</v>
      </c>
      <c r="L44" s="8">
        <v>0</v>
      </c>
      <c r="M44" s="9">
        <v>0</v>
      </c>
      <c r="N44" s="9">
        <v>0</v>
      </c>
      <c r="O44" s="9">
        <v>26</v>
      </c>
      <c r="P44" s="67">
        <v>40</v>
      </c>
      <c r="Q44" s="59">
        <f t="shared" si="11"/>
        <v>43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</row>
    <row r="45" spans="1:242" ht="19.5" customHeight="1">
      <c r="A45" s="29" t="s">
        <v>45</v>
      </c>
      <c r="B45" s="16">
        <v>10644</v>
      </c>
      <c r="C45" s="98">
        <v>2215</v>
      </c>
      <c r="D45" s="91">
        <v>31</v>
      </c>
      <c r="E45" s="56">
        <v>2046</v>
      </c>
      <c r="F45" s="57">
        <v>1720</v>
      </c>
      <c r="G45" s="112">
        <f t="shared" si="5"/>
        <v>23.872604284103723</v>
      </c>
      <c r="H45" s="17">
        <v>265</v>
      </c>
      <c r="I45" s="15">
        <f t="shared" si="6"/>
        <v>11.963882618510159</v>
      </c>
      <c r="J45" s="17">
        <f>SUM(L45:O45)</f>
        <v>256</v>
      </c>
      <c r="K45" s="15">
        <f t="shared" si="8"/>
        <v>96.60377358490567</v>
      </c>
      <c r="L45" s="16">
        <v>139</v>
      </c>
      <c r="M45" s="17">
        <v>4</v>
      </c>
      <c r="N45" s="17">
        <v>5</v>
      </c>
      <c r="O45" s="17">
        <v>108</v>
      </c>
      <c r="P45" s="70">
        <v>7</v>
      </c>
      <c r="Q45" s="62">
        <f t="shared" si="11"/>
        <v>2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</row>
    <row r="46" spans="1:242" ht="19.5" customHeight="1" thickBot="1">
      <c r="A46" s="29" t="s">
        <v>46</v>
      </c>
      <c r="B46" s="16">
        <v>6064</v>
      </c>
      <c r="C46" s="98">
        <v>1945</v>
      </c>
      <c r="D46" s="91">
        <v>133</v>
      </c>
      <c r="E46" s="54">
        <v>1707</v>
      </c>
      <c r="F46" s="55">
        <v>1282</v>
      </c>
      <c r="G46" s="111">
        <f t="shared" si="5"/>
        <v>39.08311345646438</v>
      </c>
      <c r="H46" s="17">
        <v>139</v>
      </c>
      <c r="I46" s="15">
        <f t="shared" si="6"/>
        <v>7.146529562982005</v>
      </c>
      <c r="J46" s="17">
        <f>SUM(L46:O46)</f>
        <v>125</v>
      </c>
      <c r="K46" s="15">
        <f t="shared" si="8"/>
        <v>89.92805755395683</v>
      </c>
      <c r="L46" s="16">
        <v>50</v>
      </c>
      <c r="M46" s="17">
        <v>7</v>
      </c>
      <c r="N46" s="17">
        <v>0</v>
      </c>
      <c r="O46" s="17">
        <v>68</v>
      </c>
      <c r="P46" s="70">
        <v>0</v>
      </c>
      <c r="Q46" s="62">
        <f t="shared" si="11"/>
        <v>14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</row>
    <row r="47" spans="1:242" ht="19.5" customHeight="1">
      <c r="A47" s="39" t="s">
        <v>47</v>
      </c>
      <c r="B47" s="40">
        <f>B48</f>
        <v>3764</v>
      </c>
      <c r="C47" s="99">
        <f>C48</f>
        <v>440</v>
      </c>
      <c r="D47" s="92">
        <f>D48</f>
        <v>63</v>
      </c>
      <c r="E47" s="52">
        <f>E48</f>
        <v>361</v>
      </c>
      <c r="F47" s="53">
        <f>F48</f>
        <v>288</v>
      </c>
      <c r="G47" s="110">
        <f t="shared" si="5"/>
        <v>13.629117959617428</v>
      </c>
      <c r="H47" s="41">
        <f>H48</f>
        <v>34</v>
      </c>
      <c r="I47" s="42">
        <f t="shared" si="6"/>
        <v>7.727272727272727</v>
      </c>
      <c r="J47" s="41">
        <f>J48</f>
        <v>32</v>
      </c>
      <c r="K47" s="42">
        <f t="shared" si="8"/>
        <v>94.11764705882352</v>
      </c>
      <c r="L47" s="40">
        <f aca="true" t="shared" si="12" ref="L47:Q47">L48</f>
        <v>12</v>
      </c>
      <c r="M47" s="41">
        <f t="shared" si="12"/>
        <v>3</v>
      </c>
      <c r="N47" s="41">
        <f t="shared" si="12"/>
        <v>0</v>
      </c>
      <c r="O47" s="41">
        <f t="shared" si="12"/>
        <v>17</v>
      </c>
      <c r="P47" s="71">
        <f t="shared" si="12"/>
        <v>2</v>
      </c>
      <c r="Q47" s="63">
        <f t="shared" si="12"/>
        <v>0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</row>
    <row r="48" spans="1:242" ht="19.5" customHeight="1" thickBot="1">
      <c r="A48" s="35" t="s">
        <v>48</v>
      </c>
      <c r="B48" s="36">
        <v>3764</v>
      </c>
      <c r="C48" s="100">
        <v>440</v>
      </c>
      <c r="D48" s="93">
        <v>63</v>
      </c>
      <c r="E48" s="54">
        <v>361</v>
      </c>
      <c r="F48" s="55">
        <v>288</v>
      </c>
      <c r="G48" s="111">
        <f t="shared" si="5"/>
        <v>13.629117959617428</v>
      </c>
      <c r="H48" s="37">
        <v>34</v>
      </c>
      <c r="I48" s="38">
        <f t="shared" si="6"/>
        <v>7.727272727272727</v>
      </c>
      <c r="J48" s="37">
        <f>SUM(L48:O48)</f>
        <v>32</v>
      </c>
      <c r="K48" s="38">
        <f t="shared" si="8"/>
        <v>94.11764705882352</v>
      </c>
      <c r="L48" s="36">
        <v>12</v>
      </c>
      <c r="M48" s="37">
        <v>3</v>
      </c>
      <c r="N48" s="37">
        <v>0</v>
      </c>
      <c r="O48" s="37">
        <v>17</v>
      </c>
      <c r="P48" s="72">
        <v>2</v>
      </c>
      <c r="Q48" s="64">
        <f t="shared" si="11"/>
        <v>0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</row>
    <row r="49" spans="1:44" ht="12.75" customHeight="1">
      <c r="A49" s="30"/>
      <c r="B49" s="30"/>
      <c r="C49" s="30"/>
      <c r="D49" s="30"/>
      <c r="E49" s="18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ht="13.5" customHeight="1">
      <c r="A50" s="18"/>
      <c r="B50" s="18"/>
      <c r="C50" s="18"/>
      <c r="D50" s="18"/>
      <c r="E50" s="18"/>
      <c r="F50" s="46" t="s">
        <v>56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ht="13.5" customHeight="1">
      <c r="A51" s="18"/>
      <c r="B51" s="18"/>
      <c r="C51" s="18"/>
      <c r="D51" s="18"/>
      <c r="E51" s="18"/>
      <c r="F51" s="46" t="s">
        <v>57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ht="10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ht="10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ht="10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4" ht="10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ht="10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ht="10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ht="10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ht="10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ht="10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1:44" ht="10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1:44" ht="10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1:44" ht="10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1:44" ht="10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1:44" ht="10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1:44" ht="10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1:44" ht="10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1:44" ht="10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1:44" ht="10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1:44" ht="10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1:44" ht="10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ht="10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1:44" ht="10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1:44" ht="10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1:44" ht="10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1:44" ht="10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1:44" ht="10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1:44" ht="10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1:44" ht="10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1:44" ht="10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1:44" ht="10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1:44" ht="10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1:44" ht="10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1:44" ht="10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1:44" ht="10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1:44" ht="10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1:44" ht="10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1:44" ht="10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1:44" ht="10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1:44" ht="10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1:44" ht="10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1:44" ht="10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1:44" ht="10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1:44" ht="10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1:44" ht="10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1:44" ht="10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1:44" ht="10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1:44" ht="10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1:44" ht="10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1:44" ht="10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1:44" ht="10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1:44" ht="10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1:44" ht="10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1:44" ht="10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1:44" ht="10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1:44" ht="10.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1:44" ht="10.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1:44" ht="10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1:44" ht="10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1:44" ht="10.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1:44" ht="10.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  <row r="113" spans="1:44" ht="10.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</row>
    <row r="114" spans="1:44" ht="10.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</row>
    <row r="115" spans="1:44" ht="10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</row>
    <row r="116" spans="1:44" ht="10.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</row>
    <row r="117" spans="1:44" ht="10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</row>
    <row r="118" spans="1:44" ht="10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</row>
    <row r="119" spans="1:44" ht="10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</row>
    <row r="120" spans="1:44" ht="10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</row>
    <row r="121" spans="1:44" ht="10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</row>
    <row r="122" spans="1:44" ht="10.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</row>
    <row r="123" spans="1:44" ht="10.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</row>
    <row r="124" spans="1:44" ht="10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</row>
    <row r="125" spans="1:44" ht="10.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</row>
    <row r="126" spans="1:44" ht="10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</row>
    <row r="127" spans="1:44" ht="10.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</row>
    <row r="128" spans="1:44" ht="10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</row>
    <row r="129" spans="1:44" ht="10.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</row>
    <row r="130" spans="1:44" ht="10.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</row>
    <row r="131" spans="1:44" ht="10.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</row>
    <row r="132" spans="1:44" ht="10.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</row>
    <row r="133" spans="1:44" ht="10.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</row>
    <row r="134" spans="1:44" ht="10.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</row>
    <row r="135" spans="1:44" ht="10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</row>
    <row r="136" spans="1:44" ht="10.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</row>
    <row r="137" spans="1:44" ht="10.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</row>
    <row r="138" spans="1:44" ht="10.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</row>
    <row r="139" spans="1:44" ht="10.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</row>
    <row r="140" spans="1:44" ht="10.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</row>
    <row r="141" spans="1:44" ht="10.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</row>
    <row r="142" spans="1:44" ht="10.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</row>
    <row r="143" spans="1:44" ht="10.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</row>
    <row r="144" spans="1:44" ht="10.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</row>
    <row r="145" spans="1:44" ht="10.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</row>
    <row r="146" spans="1:44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1:44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1:44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1:44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1:44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1:44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1:44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1:44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1:44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1:44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1:44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1:44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1:44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1:44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1:44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1:44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1:44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1:44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1:44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1:44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1:44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1:44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1:44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1:44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1:44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  <row r="1001" spans="1:44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</row>
    <row r="1002" spans="1:44" ht="10.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</row>
    <row r="1003" spans="1:44" ht="10.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</row>
    <row r="1004" spans="1:44" ht="10.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</row>
    <row r="1005" spans="1:44" ht="10.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</row>
    <row r="1006" spans="1:44" ht="10.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</row>
    <row r="1007" spans="1:44" ht="10.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</row>
    <row r="1008" spans="1:44" ht="10.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</row>
    <row r="1009" spans="1:44" ht="10.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</row>
    <row r="1010" spans="1:44" ht="10.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</row>
    <row r="1011" spans="1:44" ht="10.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</row>
    <row r="1012" spans="1:44" ht="10.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</row>
    <row r="1013" spans="1:44" ht="10.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</row>
    <row r="1014" spans="1:44" ht="10.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</row>
    <row r="1015" spans="1:44" ht="10.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</row>
  </sheetData>
  <sheetProtection/>
  <mergeCells count="4">
    <mergeCell ref="L3:O3"/>
    <mergeCell ref="L28:O28"/>
    <mergeCell ref="C3:F3"/>
    <mergeCell ref="C28:F28"/>
  </mergeCells>
  <printOptions/>
  <pageMargins left="0.984251968503937" right="0.984251968503937" top="0.984251968503937" bottom="0.984251968503937" header="0.2755905511811024" footer="0.2362204724409449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D:\岐阜地域の公衆衛生２００４\チェック後\T06-0304.jsd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p22718</cp:lastModifiedBy>
  <cp:lastPrinted>2011-01-13T02:05:07Z</cp:lastPrinted>
  <dcterms:created xsi:type="dcterms:W3CDTF">2005-03-21T13:04:27Z</dcterms:created>
  <dcterms:modified xsi:type="dcterms:W3CDTF">2011-01-13T02:07:10Z</dcterms:modified>
  <cp:category/>
  <cp:version/>
  <cp:contentType/>
  <cp:contentStatus/>
  <cp:revision>24</cp:revision>
</cp:coreProperties>
</file>