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'Sheet1'!$A$1:$N$39</definedName>
    <definedName name="印刷範囲">'[1]Sheet1'!$A$1:$O$27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C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D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E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F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G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H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I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J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K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L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M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Q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R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S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T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U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V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W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X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Y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Z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A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B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C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D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E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F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G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H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I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J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K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L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M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</commentList>
</comments>
</file>

<file path=xl/sharedStrings.xml><?xml version="1.0" encoding="utf-8"?>
<sst xmlns="http://schemas.openxmlformats.org/spreadsheetml/2006/main" count="114" uniqueCount="83">
  <si>
    <t>　イ  率（人口千対） （Ｔ２－２）</t>
  </si>
  <si>
    <t>　</t>
  </si>
  <si>
    <t xml:space="preserve">      　　　乳 児 死 亡 数 </t>
  </si>
  <si>
    <t>新生児</t>
  </si>
  <si>
    <t xml:space="preserve"> 　　  死    産    数</t>
  </si>
  <si>
    <t xml:space="preserve">   　  周 産 期 死 亡 数</t>
  </si>
  <si>
    <t>　　　　　人口（10月1日現在）</t>
  </si>
  <si>
    <t xml:space="preserve">     　 出    生    数</t>
  </si>
  <si>
    <t xml:space="preserve"> 　　　 死    亡    数　</t>
  </si>
  <si>
    <t>　　　　自 然 増 加 数</t>
  </si>
  <si>
    <t>婚姻件数</t>
  </si>
  <si>
    <t>離婚件数</t>
  </si>
  <si>
    <t>自  然</t>
  </si>
  <si>
    <t>乳  児</t>
  </si>
  <si>
    <t>妊  娠</t>
  </si>
  <si>
    <t>早  期</t>
  </si>
  <si>
    <t>妊　娠</t>
  </si>
  <si>
    <t>出生率</t>
  </si>
  <si>
    <t>死亡率</t>
  </si>
  <si>
    <t>総  数</t>
  </si>
  <si>
    <t>人  工</t>
  </si>
  <si>
    <t>満22週</t>
  </si>
  <si>
    <t>婚姻率</t>
  </si>
  <si>
    <t>離婚率</t>
  </si>
  <si>
    <t>総　 数</t>
  </si>
  <si>
    <t>男</t>
  </si>
  <si>
    <t>女</t>
  </si>
  <si>
    <t>死亡数</t>
  </si>
  <si>
    <t>満２２週</t>
  </si>
  <si>
    <t>増加率</t>
  </si>
  <si>
    <t>以後の</t>
  </si>
  <si>
    <t>死  亡</t>
  </si>
  <si>
    <t>総 数</t>
  </si>
  <si>
    <t>死  産</t>
  </si>
  <si>
    <t>死　産</t>
  </si>
  <si>
    <t xml:space="preserve"> 全    国</t>
  </si>
  <si>
    <t xml:space="preserve"> 岐 阜 県</t>
  </si>
  <si>
    <t xml:space="preserve"> 管内総数</t>
  </si>
  <si>
    <t xml:space="preserve"> ｾﾝﾀｰを除く小計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</si>
  <si>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</si>
  <si>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</si>
  <si>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</si>
  <si>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</si>
  <si>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</si>
  <si>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</si>
  <si>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</si>
  <si>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>山 県 市</t>
  </si>
  <si>
    <t xml:space="preserve"> 瑞 穂 市</t>
  </si>
  <si>
    <t>瑞 穂 市</t>
  </si>
  <si>
    <t xml:space="preserve"> 本巣郡計</t>
  </si>
  <si>
    <t>本巣郡計</t>
  </si>
  <si>
    <t xml:space="preserve"> 北 方 町</t>
  </si>
  <si>
    <t xml:space="preserve"> 本 巣 市</t>
  </si>
  <si>
    <t>全    国</t>
  </si>
  <si>
    <t>岐 阜 県</t>
  </si>
  <si>
    <t>管内総数</t>
  </si>
  <si>
    <t>ｾﾝﾀｰを除く小計</t>
  </si>
  <si>
    <t>羽 島 市</t>
  </si>
  <si>
    <t>各務原市</t>
  </si>
  <si>
    <t>羽島郡計</t>
  </si>
  <si>
    <t>岐 南 町</t>
  </si>
  <si>
    <t>笠 松 町</t>
  </si>
  <si>
    <t>ｾﾝﾀｰ小計</t>
  </si>
  <si>
    <t>本 巣 市</t>
  </si>
  <si>
    <t>北 方 町</t>
  </si>
  <si>
    <t xml:space="preserve">死　　   産　　   率  </t>
  </si>
  <si>
    <t xml:space="preserve">周 産 期 死 亡 率  </t>
  </si>
  <si>
    <t xml:space="preserve"> ＜各比率の算出方法＞</t>
  </si>
  <si>
    <t>　■出生・死亡・婚姻・離婚率＝１年間の事件数／10月１日現在の人口×1,000</t>
  </si>
  <si>
    <t>　■自然増加率＝（１年間の出生数－１年間の死亡数）／10月１日現在の人口×1,000</t>
  </si>
  <si>
    <t>　■死産率（自然死産率･人工死産率）＝死産（自然・人工）数／出産（出生＋死産）数×1,000</t>
  </si>
  <si>
    <t>　■乳児死亡率(新生児死亡率･早期新生児死亡率)＝乳児死亡数(新生児･早期新生児死亡数)／出生数×1,000</t>
  </si>
  <si>
    <t>　■周産期死亡率＝妊娠満22週以後の死産数+早期新生児死亡数／出産(出生数+妊娠満22週以後の死産数)数×1,000</t>
  </si>
  <si>
    <t>　■妊娠満２２週以後の死産率＝妊娠満22週以降の死産数／出産（出生数＋妊娠満22週以降の死産数）×1,000</t>
  </si>
  <si>
    <t xml:space="preserve"> ＜率算出に用いた人口＞</t>
  </si>
  <si>
    <t>※全国及び県の数値は、厚生労働省公表値</t>
  </si>
  <si>
    <t>3</t>
  </si>
  <si>
    <t>1</t>
  </si>
  <si>
    <t>8</t>
  </si>
  <si>
    <t xml:space="preserve">    （平成２０年）</t>
  </si>
  <si>
    <t xml:space="preserve"> 　　　 全国の人口 ： 平成２０年１０月１日現在推計人口（総務省統計局）</t>
  </si>
  <si>
    <t xml:space="preserve">  　　　岐阜県の人口 ： 平成２０年１０月１日現在推計人口（県統計課）</t>
  </si>
  <si>
    <t xml:space="preserve">  　　　市町の人口 ： 平成２０年１０月１日現在推計人口（県統計課）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</si>
</sst>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;&quot;△&quot;0.0;\-#"/>
    <numFmt numFmtId="179" formatCode="#,##0;\-#,##0;\-#"/>
    <numFmt numFmtId="180" formatCode="#,##0;&quot;△&quot;#,##0"/>
    <numFmt numFmtId="181" formatCode="0.00_);[Red]\(0.00\)"/>
    <numFmt numFmtId="182" formatCode="#,##0;&quot;△ &quot;#,##0"/>
    <numFmt numFmtId="183" formatCode="#,##0_ "/>
  </numFmts>
  <fonts count="23">
    <font>
      <sz val="11"/>
      <name val="ＭＳ Ｐゴシック"/>
      <family val="3"/>
    </font>
    <font>
      <sz val="7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3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78" fontId="0" fillId="0" borderId="14" xfId="0" applyNumberFormat="1" applyBorder="1" applyAlignment="1">
      <alignment/>
    </xf>
    <xf numFmtId="178" fontId="0" fillId="0" borderId="14" xfId="0" applyNumberFormat="1" applyBorder="1" applyAlignment="1">
      <alignment horizontal="right"/>
    </xf>
    <xf numFmtId="179" fontId="0" fillId="0" borderId="14" xfId="0" applyNumberForma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>
      <alignment horizontal="right"/>
    </xf>
    <xf numFmtId="3" fontId="0" fillId="0" borderId="16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left"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 horizontal="center"/>
      <protection locked="0"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180" fontId="0" fillId="0" borderId="14" xfId="0" applyNumberFormat="1" applyBorder="1" applyAlignment="1" applyProtection="1">
      <alignment horizontal="right"/>
      <protection locked="0"/>
    </xf>
    <xf numFmtId="180" fontId="0" fillId="0" borderId="31" xfId="0" applyNumberFormat="1" applyBorder="1" applyAlignment="1" applyProtection="1">
      <alignment horizontal="right"/>
      <protection locked="0"/>
    </xf>
    <xf numFmtId="3" fontId="0" fillId="0" borderId="32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5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29" xfId="0" applyNumberFormat="1" applyBorder="1" applyAlignment="1" applyProtection="1">
      <alignment horizontal="center"/>
      <protection locked="0"/>
    </xf>
    <xf numFmtId="179" fontId="0" fillId="0" borderId="31" xfId="0" applyNumberFormat="1" applyBorder="1" applyAlignment="1" applyProtection="1">
      <alignment horizontal="right"/>
      <protection locked="0"/>
    </xf>
    <xf numFmtId="3" fontId="0" fillId="0" borderId="33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 horizontal="center"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>
      <alignment horizontal="right"/>
    </xf>
    <xf numFmtId="180" fontId="0" fillId="0" borderId="0" xfId="0" applyNumberFormat="1" applyBorder="1" applyAlignment="1" applyProtection="1">
      <alignment horizontal="right"/>
      <protection locked="0"/>
    </xf>
    <xf numFmtId="179" fontId="0" fillId="0" borderId="0" xfId="0" applyNumberFormat="1" applyBorder="1" applyAlignment="1" applyProtection="1">
      <alignment horizontal="right"/>
      <protection locked="0"/>
    </xf>
    <xf numFmtId="179" fontId="0" fillId="0" borderId="0" xfId="0" applyNumberFormat="1" applyBorder="1" applyAlignment="1">
      <alignment horizontal="right"/>
    </xf>
    <xf numFmtId="181" fontId="0" fillId="0" borderId="36" xfId="0" applyNumberFormat="1" applyBorder="1" applyAlignment="1">
      <alignment/>
    </xf>
    <xf numFmtId="181" fontId="0" fillId="0" borderId="37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8" xfId="0" applyNumberFormat="1" applyBorder="1" applyAlignment="1">
      <alignment horizontal="right"/>
    </xf>
    <xf numFmtId="181" fontId="0" fillId="0" borderId="39" xfId="0" applyNumberFormat="1" applyBorder="1" applyAlignment="1">
      <alignment/>
    </xf>
    <xf numFmtId="0" fontId="0" fillId="0" borderId="40" xfId="0" applyBorder="1" applyAlignment="1">
      <alignment wrapText="1"/>
    </xf>
    <xf numFmtId="3" fontId="0" fillId="0" borderId="0" xfId="0" applyNumberFormat="1" applyAlignment="1" applyProtection="1">
      <alignment horizontal="right"/>
      <protection locked="0"/>
    </xf>
    <xf numFmtId="3" fontId="0" fillId="0" borderId="41" xfId="0" applyNumberFormat="1" applyBorder="1" applyAlignment="1" applyProtection="1">
      <alignment vertical="center"/>
      <protection locked="0"/>
    </xf>
    <xf numFmtId="3" fontId="0" fillId="0" borderId="42" xfId="0" applyNumberFormat="1" applyBorder="1" applyAlignment="1" applyProtection="1">
      <alignment vertical="center"/>
      <protection locked="0"/>
    </xf>
    <xf numFmtId="3" fontId="0" fillId="0" borderId="43" xfId="0" applyNumberFormat="1" applyBorder="1" applyAlignment="1" applyProtection="1">
      <alignment vertical="center"/>
      <protection locked="0"/>
    </xf>
    <xf numFmtId="3" fontId="0" fillId="0" borderId="44" xfId="0" applyNumberForma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left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0" fillId="0" borderId="40" xfId="0" applyNumberFormat="1" applyBorder="1" applyAlignment="1">
      <alignment/>
    </xf>
    <xf numFmtId="3" fontId="0" fillId="0" borderId="45" xfId="0" applyNumberFormat="1" applyBorder="1" applyAlignment="1" applyProtection="1">
      <alignment horizontal="center" shrinkToFit="1"/>
      <protection locked="0"/>
    </xf>
    <xf numFmtId="3" fontId="0" fillId="0" borderId="45" xfId="0" applyNumberFormat="1" applyBorder="1" applyAlignment="1">
      <alignment horizontal="center" shrinkToFit="1"/>
    </xf>
    <xf numFmtId="3" fontId="0" fillId="0" borderId="46" xfId="0" applyNumberFormat="1" applyBorder="1" applyAlignment="1" applyProtection="1">
      <alignment horizontal="center" shrinkToFit="1"/>
      <protection locked="0"/>
    </xf>
    <xf numFmtId="3" fontId="0" fillId="0" borderId="47" xfId="0" applyNumberFormat="1" applyBorder="1" applyAlignment="1">
      <alignment horizontal="center" shrinkToFit="1"/>
    </xf>
    <xf numFmtId="3" fontId="0" fillId="0" borderId="46" xfId="0" applyNumberFormat="1" applyBorder="1" applyAlignment="1">
      <alignment horizontal="center" shrinkToFit="1"/>
    </xf>
    <xf numFmtId="0" fontId="0" fillId="0" borderId="0" xfId="0" applyAlignment="1">
      <alignment horizontal="left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48" xfId="0" applyNumberFormat="1" applyBorder="1" applyAlignment="1">
      <alignment horizontal="center" shrinkToFit="1"/>
    </xf>
    <xf numFmtId="178" fontId="0" fillId="0" borderId="49" xfId="0" applyNumberFormat="1" applyBorder="1" applyAlignment="1">
      <alignment/>
    </xf>
    <xf numFmtId="178" fontId="0" fillId="0" borderId="49" xfId="0" applyNumberFormat="1" applyBorder="1" applyAlignment="1">
      <alignment horizontal="right"/>
    </xf>
    <xf numFmtId="181" fontId="0" fillId="0" borderId="50" xfId="0" applyNumberFormat="1" applyBorder="1" applyAlignment="1">
      <alignment/>
    </xf>
    <xf numFmtId="3" fontId="0" fillId="0" borderId="51" xfId="0" applyNumberFormat="1" applyBorder="1" applyAlignment="1">
      <alignment horizontal="center" shrinkToFit="1"/>
    </xf>
    <xf numFmtId="178" fontId="0" fillId="0" borderId="52" xfId="0" applyNumberFormat="1" applyBorder="1" applyAlignment="1">
      <alignment/>
    </xf>
    <xf numFmtId="178" fontId="0" fillId="0" borderId="52" xfId="0" applyNumberFormat="1" applyBorder="1" applyAlignment="1">
      <alignment horizontal="right"/>
    </xf>
    <xf numFmtId="181" fontId="0" fillId="0" borderId="53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54" xfId="0" applyNumberFormat="1" applyBorder="1" applyAlignment="1" applyProtection="1">
      <alignment horizontal="center" shrinkToFit="1"/>
      <protection locked="0"/>
    </xf>
    <xf numFmtId="3" fontId="0" fillId="0" borderId="14" xfId="0" applyNumberFormat="1" applyFill="1" applyBorder="1" applyAlignment="1" applyProtection="1">
      <alignment horizontal="right"/>
      <protection locked="0"/>
    </xf>
    <xf numFmtId="3" fontId="0" fillId="0" borderId="54" xfId="0" applyNumberFormat="1" applyBorder="1" applyAlignment="1">
      <alignment horizontal="center" shrinkToFit="1"/>
    </xf>
    <xf numFmtId="3" fontId="0" fillId="0" borderId="54" xfId="0" applyNumberFormat="1" applyBorder="1" applyAlignment="1">
      <alignment horizontal="center" wrapText="1" shrinkToFit="1"/>
    </xf>
    <xf numFmtId="3" fontId="0" fillId="0" borderId="55" xfId="0" applyNumberFormat="1" applyBorder="1" applyAlignment="1" applyProtection="1">
      <alignment horizontal="center" shrinkToFit="1"/>
      <protection locked="0"/>
    </xf>
    <xf numFmtId="3" fontId="0" fillId="0" borderId="56" xfId="0" applyNumberFormat="1" applyBorder="1" applyAlignment="1">
      <alignment horizontal="center" shrinkToFit="1"/>
    </xf>
    <xf numFmtId="3" fontId="0" fillId="0" borderId="57" xfId="0" applyNumberFormat="1" applyBorder="1" applyAlignment="1">
      <alignment horizontal="center" shrinkToFit="1"/>
    </xf>
    <xf numFmtId="3" fontId="0" fillId="0" borderId="55" xfId="0" applyNumberFormat="1" applyBorder="1" applyAlignment="1">
      <alignment horizontal="center" shrinkToFit="1"/>
    </xf>
    <xf numFmtId="179" fontId="0" fillId="0" borderId="14" xfId="0" applyNumberFormat="1" applyFill="1" applyBorder="1" applyAlignment="1" applyProtection="1">
      <alignment horizontal="right"/>
      <protection locked="0"/>
    </xf>
    <xf numFmtId="178" fontId="0" fillId="0" borderId="14" xfId="0" applyNumberFormat="1" applyFill="1" applyBorder="1" applyAlignment="1">
      <alignment/>
    </xf>
    <xf numFmtId="178" fontId="0" fillId="0" borderId="14" xfId="0" applyNumberFormat="1" applyFill="1" applyBorder="1" applyAlignment="1">
      <alignment horizontal="right"/>
    </xf>
    <xf numFmtId="181" fontId="0" fillId="0" borderId="36" xfId="0" applyNumberFormat="1" applyFill="1" applyBorder="1" applyAlignment="1">
      <alignment/>
    </xf>
    <xf numFmtId="3" fontId="2" fillId="0" borderId="14" xfId="0" applyNumberFormat="1" applyFont="1" applyBorder="1" applyAlignment="1" applyProtection="1">
      <alignment/>
      <protection locked="0"/>
    </xf>
    <xf numFmtId="182" fontId="2" fillId="0" borderId="14" xfId="0" applyNumberFormat="1" applyFont="1" applyBorder="1" applyAlignment="1" applyProtection="1">
      <alignment horizontal="right"/>
      <protection locked="0"/>
    </xf>
    <xf numFmtId="180" fontId="2" fillId="0" borderId="14" xfId="0" applyNumberFormat="1" applyFont="1" applyBorder="1" applyAlignment="1" applyProtection="1">
      <alignment horizontal="right"/>
      <protection locked="0"/>
    </xf>
    <xf numFmtId="3" fontId="4" fillId="0" borderId="14" xfId="0" applyNumberFormat="1" applyFont="1" applyBorder="1" applyAlignment="1" applyProtection="1">
      <alignment horizontal="right"/>
      <protection locked="0"/>
    </xf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 applyProtection="1">
      <alignment/>
      <protection locked="0"/>
    </xf>
    <xf numFmtId="180" fontId="4" fillId="0" borderId="14" xfId="0" applyNumberFormat="1" applyFont="1" applyBorder="1" applyAlignment="1" applyProtection="1">
      <alignment horizontal="right"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 horizontal="right"/>
      <protection locked="0"/>
    </xf>
    <xf numFmtId="180" fontId="4" fillId="0" borderId="15" xfId="0" applyNumberFormat="1" applyFont="1" applyBorder="1" applyAlignment="1" applyProtection="1">
      <alignment horizontal="right"/>
      <protection locked="0"/>
    </xf>
    <xf numFmtId="3" fontId="4" fillId="0" borderId="58" xfId="0" applyNumberFormat="1" applyFont="1" applyBorder="1" applyAlignment="1" applyProtection="1">
      <alignment/>
      <protection locked="0"/>
    </xf>
    <xf numFmtId="3" fontId="4" fillId="0" borderId="58" xfId="0" applyNumberFormat="1" applyFont="1" applyBorder="1" applyAlignment="1">
      <alignment/>
    </xf>
    <xf numFmtId="3" fontId="4" fillId="0" borderId="58" xfId="0" applyNumberFormat="1" applyFont="1" applyBorder="1" applyAlignment="1" applyProtection="1">
      <alignment horizontal="right"/>
      <protection locked="0"/>
    </xf>
    <xf numFmtId="3" fontId="4" fillId="0" borderId="58" xfId="0" applyNumberFormat="1" applyFont="1" applyBorder="1" applyAlignment="1">
      <alignment horizontal="right"/>
    </xf>
    <xf numFmtId="180" fontId="4" fillId="0" borderId="58" xfId="0" applyNumberFormat="1" applyFont="1" applyBorder="1" applyAlignment="1" applyProtection="1">
      <alignment horizontal="right"/>
      <protection locked="0"/>
    </xf>
    <xf numFmtId="3" fontId="4" fillId="0" borderId="38" xfId="0" applyNumberFormat="1" applyFont="1" applyBorder="1" applyAlignment="1" applyProtection="1">
      <alignment/>
      <protection locked="0"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 applyProtection="1">
      <alignment horizontal="right"/>
      <protection locked="0"/>
    </xf>
    <xf numFmtId="3" fontId="4" fillId="0" borderId="38" xfId="0" applyNumberFormat="1" applyFont="1" applyBorder="1" applyAlignment="1">
      <alignment horizontal="right"/>
    </xf>
    <xf numFmtId="180" fontId="4" fillId="0" borderId="38" xfId="0" applyNumberFormat="1" applyFont="1" applyBorder="1" applyAlignment="1" applyProtection="1">
      <alignment horizontal="right"/>
      <protection locked="0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180" fontId="2" fillId="0" borderId="31" xfId="0" applyNumberFormat="1" applyFont="1" applyBorder="1" applyAlignment="1" applyProtection="1">
      <alignment horizontal="right"/>
      <protection locked="0"/>
    </xf>
    <xf numFmtId="3" fontId="4" fillId="0" borderId="31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 applyProtection="1">
      <alignment horizontal="right"/>
      <protection locked="0"/>
    </xf>
    <xf numFmtId="180" fontId="4" fillId="0" borderId="59" xfId="0" applyNumberFormat="1" applyFont="1" applyBorder="1" applyAlignment="1" applyProtection="1">
      <alignment horizontal="right"/>
      <protection locked="0"/>
    </xf>
    <xf numFmtId="180" fontId="4" fillId="0" borderId="60" xfId="0" applyNumberFormat="1" applyFont="1" applyBorder="1" applyAlignment="1" applyProtection="1">
      <alignment horizontal="right"/>
      <protection locked="0"/>
    </xf>
    <xf numFmtId="180" fontId="4" fillId="0" borderId="61" xfId="0" applyNumberFormat="1" applyFont="1" applyBorder="1" applyAlignment="1" applyProtection="1">
      <alignment horizontal="right"/>
      <protection locked="0"/>
    </xf>
    <xf numFmtId="179" fontId="4" fillId="0" borderId="31" xfId="0" applyNumberFormat="1" applyFont="1" applyBorder="1" applyAlignment="1" applyProtection="1">
      <alignment horizontal="right"/>
      <protection locked="0"/>
    </xf>
    <xf numFmtId="179" fontId="0" fillId="0" borderId="62" xfId="0" applyNumberFormat="1" applyBorder="1" applyAlignment="1" applyProtection="1">
      <alignment horizontal="right"/>
      <protection locked="0"/>
    </xf>
    <xf numFmtId="0" fontId="0" fillId="0" borderId="62" xfId="0" applyBorder="1" applyAlignment="1">
      <alignment/>
    </xf>
    <xf numFmtId="0" fontId="2" fillId="0" borderId="14" xfId="0" applyNumberFormat="1" applyFont="1" applyBorder="1" applyAlignment="1" applyProtection="1">
      <alignment horizontal="right"/>
      <protection locked="0"/>
    </xf>
    <xf numFmtId="0" fontId="2" fillId="0" borderId="14" xfId="0" applyNumberFormat="1" applyFont="1" applyFill="1" applyBorder="1" applyAlignment="1" applyProtection="1">
      <alignment horizontal="right"/>
      <protection locked="0"/>
    </xf>
    <xf numFmtId="183" fontId="2" fillId="0" borderId="14" xfId="0" applyNumberFormat="1" applyFont="1" applyBorder="1" applyAlignment="1" applyProtection="1">
      <alignment horizontal="right"/>
      <protection locked="0"/>
    </xf>
    <xf numFmtId="183" fontId="2" fillId="0" borderId="31" xfId="48" applyNumberFormat="1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179" fontId="4" fillId="0" borderId="14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Fill="1" applyBorder="1" applyAlignment="1">
      <alignment horizontal="right"/>
    </xf>
    <xf numFmtId="179" fontId="4" fillId="0" borderId="31" xfId="0" applyNumberFormat="1" applyFont="1" applyBorder="1" applyAlignment="1">
      <alignment horizontal="right"/>
    </xf>
    <xf numFmtId="179" fontId="4" fillId="0" borderId="15" xfId="0" applyNumberFormat="1" applyFont="1" applyBorder="1" applyAlignment="1" applyProtection="1">
      <alignment horizontal="right"/>
      <protection locked="0"/>
    </xf>
    <xf numFmtId="179" fontId="4" fillId="0" borderId="15" xfId="0" applyNumberFormat="1" applyFont="1" applyFill="1" applyBorder="1" applyAlignment="1" applyProtection="1">
      <alignment horizontal="right"/>
      <protection locked="0"/>
    </xf>
    <xf numFmtId="179" fontId="4" fillId="0" borderId="59" xfId="0" applyNumberFormat="1" applyFont="1" applyBorder="1" applyAlignment="1" applyProtection="1">
      <alignment horizontal="right"/>
      <protection locked="0"/>
    </xf>
    <xf numFmtId="179" fontId="4" fillId="0" borderId="58" xfId="0" applyNumberFormat="1" applyFont="1" applyBorder="1" applyAlignment="1">
      <alignment horizontal="right"/>
    </xf>
    <xf numFmtId="179" fontId="4" fillId="0" borderId="58" xfId="0" applyNumberFormat="1" applyFont="1" applyFill="1" applyBorder="1" applyAlignment="1" applyProtection="1">
      <alignment horizontal="right"/>
      <protection locked="0"/>
    </xf>
    <xf numFmtId="179" fontId="4" fillId="0" borderId="58" xfId="0" applyNumberFormat="1" applyFont="1" applyFill="1" applyBorder="1" applyAlignment="1">
      <alignment horizontal="right"/>
    </xf>
    <xf numFmtId="179" fontId="4" fillId="0" borderId="58" xfId="0" applyNumberFormat="1" applyFont="1" applyBorder="1" applyAlignment="1" applyProtection="1">
      <alignment horizontal="right"/>
      <protection locked="0"/>
    </xf>
    <xf numFmtId="179" fontId="4" fillId="0" borderId="60" xfId="0" applyNumberFormat="1" applyFont="1" applyBorder="1" applyAlignment="1">
      <alignment horizontal="right"/>
    </xf>
    <xf numFmtId="179" fontId="4" fillId="0" borderId="38" xfId="0" applyNumberFormat="1" applyFont="1" applyBorder="1" applyAlignment="1" applyProtection="1">
      <alignment horizontal="right"/>
      <protection locked="0"/>
    </xf>
    <xf numFmtId="179" fontId="4" fillId="0" borderId="38" xfId="0" applyNumberFormat="1" applyFont="1" applyBorder="1" applyAlignment="1">
      <alignment horizontal="right"/>
    </xf>
    <xf numFmtId="179" fontId="4" fillId="0" borderId="38" xfId="0" applyNumberFormat="1" applyFont="1" applyFill="1" applyBorder="1" applyAlignment="1" applyProtection="1">
      <alignment horizontal="right"/>
      <protection locked="0"/>
    </xf>
    <xf numFmtId="179" fontId="4" fillId="0" borderId="38" xfId="0" applyNumberFormat="1" applyFont="1" applyFill="1" applyBorder="1" applyAlignment="1">
      <alignment horizontal="right"/>
    </xf>
    <xf numFmtId="179" fontId="4" fillId="0" borderId="61" xfId="0" applyNumberFormat="1" applyFont="1" applyBorder="1" applyAlignment="1">
      <alignment horizontal="right"/>
    </xf>
    <xf numFmtId="179" fontId="4" fillId="0" borderId="15" xfId="0" applyNumberFormat="1" applyFont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179" fontId="4" fillId="0" borderId="59" xfId="0" applyNumberFormat="1" applyFont="1" applyBorder="1" applyAlignment="1">
      <alignment horizontal="right"/>
    </xf>
    <xf numFmtId="3" fontId="0" fillId="0" borderId="63" xfId="0" applyNumberFormat="1" applyBorder="1" applyAlignment="1" applyProtection="1">
      <alignment horizontal="center" vertical="center"/>
      <protection locked="0"/>
    </xf>
    <xf numFmtId="3" fontId="0" fillId="0" borderId="64" xfId="0" applyNumberFormat="1" applyBorder="1" applyAlignment="1" applyProtection="1">
      <alignment horizontal="center" vertical="center"/>
      <protection locked="0"/>
    </xf>
    <xf numFmtId="3" fontId="0" fillId="0" borderId="65" xfId="0" applyNumberFormat="1" applyBorder="1" applyAlignment="1" applyProtection="1">
      <alignment horizontal="center" vertical="center"/>
      <protection locked="0"/>
    </xf>
    <xf numFmtId="3" fontId="0" fillId="0" borderId="66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22577;\&#65298;&#65296;&#65296;&#65301;&#24180;&#22577;\T0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　イ  率（人口千対） （Ｔ２－２）</v>
          </cell>
        </row>
        <row r="2">
          <cell r="M2" t="str">
            <v>    （平成１６年）</v>
          </cell>
        </row>
        <row r="3">
          <cell r="G3" t="str">
            <v>      死　　   産　　   率  </v>
          </cell>
          <cell r="J3" t="str">
            <v>   周 産 期 死 亡 率  </v>
          </cell>
        </row>
        <row r="4">
          <cell r="D4" t="str">
            <v>自  然</v>
          </cell>
          <cell r="E4" t="str">
            <v>乳  児</v>
          </cell>
          <cell r="F4" t="str">
            <v>新生児</v>
          </cell>
          <cell r="K4" t="str">
            <v>妊  娠</v>
          </cell>
          <cell r="L4" t="str">
            <v>早  期</v>
          </cell>
        </row>
        <row r="5">
          <cell r="B5" t="str">
            <v>出生率</v>
          </cell>
          <cell r="C5" t="str">
            <v>死亡率</v>
          </cell>
          <cell r="G5" t="str">
            <v>総  数</v>
          </cell>
          <cell r="H5" t="str">
            <v>自  然</v>
          </cell>
          <cell r="I5" t="str">
            <v>人  工</v>
          </cell>
          <cell r="J5" t="str">
            <v>総  数</v>
          </cell>
          <cell r="K5" t="str">
            <v>満22週</v>
          </cell>
          <cell r="L5" t="str">
            <v>新生児</v>
          </cell>
          <cell r="M5" t="str">
            <v>婚姻率</v>
          </cell>
          <cell r="N5" t="str">
            <v>離婚率</v>
          </cell>
        </row>
        <row r="6">
          <cell r="D6" t="str">
            <v>増加率</v>
          </cell>
          <cell r="E6" t="str">
            <v>死亡率</v>
          </cell>
          <cell r="F6" t="str">
            <v>死亡率</v>
          </cell>
          <cell r="K6" t="str">
            <v>以後の</v>
          </cell>
          <cell r="L6" t="str">
            <v>死  亡</v>
          </cell>
        </row>
        <row r="7">
          <cell r="K7" t="str">
            <v>死  産</v>
          </cell>
        </row>
        <row r="8">
          <cell r="A8" t="str">
            <v> 全    国</v>
          </cell>
          <cell r="B8">
            <v>8.8</v>
          </cell>
          <cell r="C8">
            <v>8.2</v>
          </cell>
          <cell r="D8">
            <v>0.7</v>
          </cell>
          <cell r="E8">
            <v>2.8</v>
          </cell>
          <cell r="F8">
            <v>1.5</v>
          </cell>
          <cell r="G8">
            <v>30</v>
          </cell>
          <cell r="H8">
            <v>12.5</v>
          </cell>
          <cell r="I8">
            <v>17.5</v>
          </cell>
          <cell r="J8">
            <v>5</v>
          </cell>
          <cell r="K8">
            <v>3.9</v>
          </cell>
          <cell r="L8">
            <v>1.1</v>
          </cell>
          <cell r="M8">
            <v>5.7</v>
          </cell>
          <cell r="N8">
            <v>2.15</v>
          </cell>
        </row>
        <row r="9">
          <cell r="A9" t="str">
            <v> 岐 阜 県</v>
          </cell>
          <cell r="B9">
            <v>8.7</v>
          </cell>
          <cell r="C9">
            <v>8.4</v>
          </cell>
          <cell r="D9">
            <v>0.3</v>
          </cell>
          <cell r="E9">
            <v>2.6</v>
          </cell>
          <cell r="F9">
            <v>1.6</v>
          </cell>
          <cell r="G9">
            <v>26.9</v>
          </cell>
          <cell r="H9">
            <v>12.4</v>
          </cell>
          <cell r="I9">
            <v>14.5</v>
          </cell>
          <cell r="J9">
            <v>5.2</v>
          </cell>
          <cell r="K9">
            <v>4</v>
          </cell>
          <cell r="L9">
            <v>1.3</v>
          </cell>
          <cell r="M9">
            <v>5.2</v>
          </cell>
          <cell r="N9">
            <v>1.76</v>
          </cell>
        </row>
        <row r="10">
          <cell r="A10" t="str">
            <v> 管内総数</v>
          </cell>
          <cell r="B10">
            <v>9.9</v>
          </cell>
          <cell r="C10">
            <v>7.2</v>
          </cell>
          <cell r="D10">
            <v>2.8</v>
          </cell>
          <cell r="E10">
            <v>1.5</v>
          </cell>
          <cell r="F10">
            <v>0.8</v>
          </cell>
          <cell r="G10">
            <v>27.6</v>
          </cell>
          <cell r="H10">
            <v>14.4</v>
          </cell>
          <cell r="I10">
            <v>13.2</v>
          </cell>
          <cell r="J10">
            <v>6.5</v>
          </cell>
          <cell r="K10">
            <v>5.8</v>
          </cell>
          <cell r="L10">
            <v>0.8</v>
          </cell>
          <cell r="M10">
            <v>5.9</v>
          </cell>
          <cell r="N10">
            <v>1.88</v>
          </cell>
        </row>
        <row r="11">
          <cell r="A11" t="str">
            <v> ｾﾝﾀｰを除く小計</v>
          </cell>
          <cell r="B11">
            <v>9.9</v>
          </cell>
          <cell r="C11">
            <v>7.1</v>
          </cell>
          <cell r="D11">
            <v>2.8</v>
          </cell>
          <cell r="E11">
            <v>1.5</v>
          </cell>
          <cell r="F11">
            <v>1.1</v>
          </cell>
          <cell r="G11">
            <v>27.8</v>
          </cell>
          <cell r="H11">
            <v>14.6</v>
          </cell>
          <cell r="I11">
            <v>13.2</v>
          </cell>
          <cell r="J11">
            <v>7.8</v>
          </cell>
          <cell r="K11">
            <v>6.7</v>
          </cell>
          <cell r="L11">
            <v>1.1</v>
          </cell>
          <cell r="M11">
            <v>5.9</v>
          </cell>
          <cell r="N11">
            <v>1.89</v>
          </cell>
        </row>
        <row r="12">
          <cell r="A12" t="str">
            <v> 羽 島 市</v>
          </cell>
          <cell r="B12">
            <v>9.7</v>
          </cell>
          <cell r="C12">
            <v>8</v>
          </cell>
          <cell r="D12">
            <v>1.7</v>
          </cell>
          <cell r="E12">
            <v>1.6</v>
          </cell>
          <cell r="F12">
            <v>0</v>
          </cell>
          <cell r="G12">
            <v>25.8</v>
          </cell>
          <cell r="H12">
            <v>12.1</v>
          </cell>
          <cell r="I12">
            <v>13.6</v>
          </cell>
          <cell r="J12">
            <v>6.2</v>
          </cell>
          <cell r="K12">
            <v>6.2</v>
          </cell>
          <cell r="L12">
            <v>0</v>
          </cell>
          <cell r="M12">
            <v>5.6</v>
          </cell>
          <cell r="N12">
            <v>1.84</v>
          </cell>
        </row>
        <row r="13">
          <cell r="A13" t="str">
            <v> 各務原市</v>
          </cell>
          <cell r="B13">
            <v>9.6</v>
          </cell>
          <cell r="C13">
            <v>6.8</v>
          </cell>
          <cell r="D13">
            <v>2.9</v>
          </cell>
          <cell r="E13">
            <v>2.2</v>
          </cell>
          <cell r="F13">
            <v>2.2</v>
          </cell>
          <cell r="G13">
            <v>31.4</v>
          </cell>
          <cell r="H13">
            <v>16</v>
          </cell>
          <cell r="I13">
            <v>15.3</v>
          </cell>
          <cell r="J13">
            <v>10</v>
          </cell>
          <cell r="K13">
            <v>7.9</v>
          </cell>
          <cell r="L13">
            <v>2.2</v>
          </cell>
          <cell r="M13">
            <v>5.6</v>
          </cell>
          <cell r="N13">
            <v>1.82</v>
          </cell>
        </row>
        <row r="14">
          <cell r="A14" t="str">
            <v> 羽島郡計</v>
          </cell>
          <cell r="B14">
            <v>10.8</v>
          </cell>
          <cell r="C14">
            <v>7</v>
          </cell>
          <cell r="D14">
            <v>3.8</v>
          </cell>
          <cell r="E14">
            <v>0</v>
          </cell>
          <cell r="F14">
            <v>0</v>
          </cell>
          <cell r="G14">
            <v>21.8</v>
          </cell>
          <cell r="H14">
            <v>14</v>
          </cell>
          <cell r="I14">
            <v>7.8</v>
          </cell>
          <cell r="J14">
            <v>4.7</v>
          </cell>
          <cell r="K14">
            <v>4.7</v>
          </cell>
          <cell r="L14">
            <v>0</v>
          </cell>
          <cell r="M14">
            <v>6.8</v>
          </cell>
          <cell r="N14">
            <v>2.12</v>
          </cell>
        </row>
        <row r="15">
          <cell r="A15" t="str">
            <v> 岐 南 町</v>
          </cell>
          <cell r="B15">
            <v>12.2</v>
          </cell>
          <cell r="C15">
            <v>6.6</v>
          </cell>
          <cell r="D15">
            <v>5.5</v>
          </cell>
          <cell r="E15">
            <v>0</v>
          </cell>
          <cell r="F15">
            <v>0</v>
          </cell>
          <cell r="G15">
            <v>31.7</v>
          </cell>
          <cell r="H15">
            <v>21.1</v>
          </cell>
          <cell r="I15">
            <v>10.6</v>
          </cell>
          <cell r="J15">
            <v>10.8</v>
          </cell>
          <cell r="K15">
            <v>10.8</v>
          </cell>
          <cell r="L15">
            <v>0</v>
          </cell>
          <cell r="M15">
            <v>7.7</v>
          </cell>
          <cell r="N15">
            <v>2.61</v>
          </cell>
        </row>
        <row r="16">
          <cell r="A16" t="str">
            <v> 笠 松 町</v>
          </cell>
          <cell r="B16">
            <v>9.5</v>
          </cell>
          <cell r="C16">
            <v>7.9</v>
          </cell>
          <cell r="D16">
            <v>1.7</v>
          </cell>
          <cell r="E16">
            <v>0</v>
          </cell>
          <cell r="F16">
            <v>0</v>
          </cell>
          <cell r="G16">
            <v>18.3</v>
          </cell>
          <cell r="H16">
            <v>9.1</v>
          </cell>
          <cell r="I16">
            <v>9.1</v>
          </cell>
          <cell r="J16">
            <v>0</v>
          </cell>
          <cell r="K16">
            <v>0</v>
          </cell>
          <cell r="L16">
            <v>0</v>
          </cell>
          <cell r="M16">
            <v>5.8</v>
          </cell>
          <cell r="N16">
            <v>2</v>
          </cell>
        </row>
        <row r="17">
          <cell r="A17" t="str">
            <v> 柳 津 町</v>
          </cell>
          <cell r="B17">
            <v>10.5</v>
          </cell>
          <cell r="C17">
            <v>6</v>
          </cell>
          <cell r="D17">
            <v>4.5</v>
          </cell>
          <cell r="E17">
            <v>0</v>
          </cell>
          <cell r="F17">
            <v>0</v>
          </cell>
          <cell r="G17">
            <v>7.1</v>
          </cell>
          <cell r="H17">
            <v>7.1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6.9</v>
          </cell>
          <cell r="N17">
            <v>1.51</v>
          </cell>
        </row>
        <row r="18">
          <cell r="A18" t="str">
            <v> ｾﾝﾀｰ小計</v>
          </cell>
          <cell r="B18">
            <v>10</v>
          </cell>
          <cell r="C18">
            <v>7.3</v>
          </cell>
          <cell r="D18">
            <v>2.7</v>
          </cell>
          <cell r="E18">
            <v>1.5</v>
          </cell>
          <cell r="F18">
            <v>0</v>
          </cell>
          <cell r="G18">
            <v>27.3</v>
          </cell>
          <cell r="H18">
            <v>14</v>
          </cell>
          <cell r="I18">
            <v>13.3</v>
          </cell>
          <cell r="J18">
            <v>3.8</v>
          </cell>
          <cell r="K18">
            <v>3.8</v>
          </cell>
          <cell r="L18">
            <v>0</v>
          </cell>
          <cell r="M18">
            <v>6.1</v>
          </cell>
          <cell r="N18">
            <v>1.85</v>
          </cell>
        </row>
        <row r="19">
          <cell r="A19" t="str">
            <v> 山 県 市</v>
          </cell>
          <cell r="B19">
            <v>6.3</v>
          </cell>
          <cell r="C19">
            <v>9.8</v>
          </cell>
          <cell r="D19">
            <v>-3.6</v>
          </cell>
          <cell r="E19">
            <v>0</v>
          </cell>
          <cell r="F19">
            <v>0</v>
          </cell>
          <cell r="G19">
            <v>25.5</v>
          </cell>
          <cell r="H19">
            <v>5.1</v>
          </cell>
          <cell r="I19">
            <v>20.4</v>
          </cell>
          <cell r="J19">
            <v>0</v>
          </cell>
          <cell r="K19">
            <v>0</v>
          </cell>
          <cell r="L19">
            <v>0</v>
          </cell>
          <cell r="M19">
            <v>4.2</v>
          </cell>
          <cell r="N19">
            <v>1.61</v>
          </cell>
        </row>
        <row r="20">
          <cell r="A20" t="str">
            <v> 瑞 穂 市</v>
          </cell>
          <cell r="B20">
            <v>12.5</v>
          </cell>
          <cell r="C20">
            <v>5.3</v>
          </cell>
          <cell r="D20">
            <v>7.2</v>
          </cell>
          <cell r="E20">
            <v>1.6</v>
          </cell>
          <cell r="F20">
            <v>0</v>
          </cell>
          <cell r="G20">
            <v>29.8</v>
          </cell>
          <cell r="H20">
            <v>14.1</v>
          </cell>
          <cell r="I20">
            <v>15.7</v>
          </cell>
          <cell r="J20">
            <v>1.6</v>
          </cell>
          <cell r="K20">
            <v>1.6</v>
          </cell>
          <cell r="L20">
            <v>0</v>
          </cell>
          <cell r="M20">
            <v>7.8</v>
          </cell>
          <cell r="N20">
            <v>1.96</v>
          </cell>
        </row>
        <row r="21">
          <cell r="A21" t="str">
            <v> 本 巣 市</v>
          </cell>
          <cell r="B21">
            <v>8.6</v>
          </cell>
          <cell r="C21">
            <v>8.2</v>
          </cell>
          <cell r="D21">
            <v>0.4</v>
          </cell>
          <cell r="E21">
            <v>0</v>
          </cell>
          <cell r="F21">
            <v>0</v>
          </cell>
          <cell r="G21">
            <v>16.6</v>
          </cell>
          <cell r="H21">
            <v>6.6</v>
          </cell>
          <cell r="I21">
            <v>10</v>
          </cell>
          <cell r="J21">
            <v>3.4</v>
          </cell>
          <cell r="K21">
            <v>3.4</v>
          </cell>
          <cell r="L21">
            <v>0</v>
          </cell>
          <cell r="M21">
            <v>5.2</v>
          </cell>
          <cell r="N21">
            <v>1.48</v>
          </cell>
        </row>
        <row r="22">
          <cell r="A22" t="str">
            <v> 本巣郡計</v>
          </cell>
          <cell r="B22">
            <v>11.9</v>
          </cell>
          <cell r="C22">
            <v>6.5</v>
          </cell>
          <cell r="D22">
            <v>5.4</v>
          </cell>
          <cell r="E22">
            <v>4.7</v>
          </cell>
          <cell r="F22">
            <v>0</v>
          </cell>
          <cell r="G22">
            <v>36.5</v>
          </cell>
          <cell r="H22">
            <v>32</v>
          </cell>
          <cell r="I22">
            <v>4.6</v>
          </cell>
          <cell r="J22">
            <v>14</v>
          </cell>
          <cell r="K22">
            <v>14</v>
          </cell>
          <cell r="L22">
            <v>0</v>
          </cell>
          <cell r="M22">
            <v>6.3</v>
          </cell>
          <cell r="N22">
            <v>2.7</v>
          </cell>
        </row>
        <row r="23">
          <cell r="A23" t="str">
            <v> 北 方 町</v>
          </cell>
          <cell r="B23">
            <v>11.9</v>
          </cell>
          <cell r="C23">
            <v>6.5</v>
          </cell>
          <cell r="D23">
            <v>5.4</v>
          </cell>
          <cell r="E23">
            <v>4.7</v>
          </cell>
          <cell r="F23">
            <v>0</v>
          </cell>
          <cell r="G23">
            <v>36.5</v>
          </cell>
          <cell r="H23">
            <v>32</v>
          </cell>
          <cell r="I23">
            <v>4.6</v>
          </cell>
          <cell r="J23">
            <v>14</v>
          </cell>
          <cell r="K23">
            <v>14</v>
          </cell>
          <cell r="L23">
            <v>0</v>
          </cell>
          <cell r="M23">
            <v>6.3</v>
          </cell>
          <cell r="N23">
            <v>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zoomScaleSheetLayoutView="75" zoomScalePageLayoutView="0" workbookViewId="0" topLeftCell="A1">
      <selection activeCell="B8" sqref="B8"/>
    </sheetView>
  </sheetViews>
  <sheetFormatPr defaultColWidth="9.00390625" defaultRowHeight="13.5"/>
  <cols>
    <col min="1" max="1" width="10.375" style="0" customWidth="1"/>
    <col min="2" max="14" width="7.875" style="0" customWidth="1"/>
    <col min="17" max="17" width="11.00390625" style="0" customWidth="1"/>
    <col min="18" max="18" width="10.875" style="0" customWidth="1"/>
    <col min="19" max="19" width="10.125" style="0" customWidth="1"/>
  </cols>
  <sheetData>
    <row r="1" spans="1:41" ht="15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5"/>
      <c r="S1" s="5"/>
      <c r="T1" s="4"/>
      <c r="U1" s="5"/>
      <c r="V1" s="5"/>
      <c r="W1" s="4"/>
      <c r="X1" s="5"/>
      <c r="Y1" s="5"/>
      <c r="Z1" s="4"/>
      <c r="AA1" s="5"/>
      <c r="AB1" s="5"/>
      <c r="AC1" s="6"/>
      <c r="AD1" s="6"/>
      <c r="AE1" s="18"/>
      <c r="AF1" s="6"/>
      <c r="AG1" s="7" t="s">
        <v>1</v>
      </c>
      <c r="AH1" s="6"/>
      <c r="AI1" s="18"/>
      <c r="AJ1" s="6"/>
      <c r="AK1" s="6"/>
      <c r="AL1" s="18"/>
      <c r="AM1" s="39"/>
      <c r="AN1" s="20"/>
      <c r="AO1" s="2"/>
    </row>
    <row r="2" spans="2:41" ht="14.2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62" t="s">
        <v>79</v>
      </c>
      <c r="O2" s="2"/>
      <c r="P2" s="17"/>
      <c r="Q2" s="6"/>
      <c r="R2" s="6"/>
      <c r="S2" s="18"/>
      <c r="T2" s="19"/>
      <c r="U2" s="6"/>
      <c r="V2" s="18"/>
      <c r="W2" s="6"/>
      <c r="X2" s="6"/>
      <c r="Y2" s="18"/>
      <c r="Z2" s="6"/>
      <c r="AA2" s="6"/>
      <c r="AB2" s="20"/>
      <c r="AC2" s="22" t="s">
        <v>2</v>
      </c>
      <c r="AD2" s="23"/>
      <c r="AE2" s="24"/>
      <c r="AF2" s="30" t="s">
        <v>3</v>
      </c>
      <c r="AG2" s="22" t="s">
        <v>4</v>
      </c>
      <c r="AH2" s="23"/>
      <c r="AI2" s="24"/>
      <c r="AJ2" s="22" t="s">
        <v>5</v>
      </c>
      <c r="AK2" s="23"/>
      <c r="AL2" s="24"/>
      <c r="AM2" s="40"/>
      <c r="AN2" s="25"/>
      <c r="AO2" s="2"/>
    </row>
    <row r="3" spans="1:41" s="76" customFormat="1" ht="19.5" customHeight="1">
      <c r="A3" s="63"/>
      <c r="B3" s="64"/>
      <c r="C3" s="64"/>
      <c r="D3" s="64"/>
      <c r="E3" s="64"/>
      <c r="F3" s="64"/>
      <c r="G3" s="167" t="s">
        <v>65</v>
      </c>
      <c r="H3" s="168"/>
      <c r="I3" s="170"/>
      <c r="J3" s="167" t="s">
        <v>66</v>
      </c>
      <c r="K3" s="168"/>
      <c r="L3" s="169"/>
      <c r="M3" s="65"/>
      <c r="N3" s="66"/>
      <c r="O3" s="67"/>
      <c r="P3" s="68"/>
      <c r="Q3" s="69" t="s">
        <v>6</v>
      </c>
      <c r="R3" s="70"/>
      <c r="S3" s="71"/>
      <c r="T3" s="69" t="s">
        <v>7</v>
      </c>
      <c r="U3" s="70"/>
      <c r="V3" s="71"/>
      <c r="W3" s="69" t="s">
        <v>8</v>
      </c>
      <c r="X3" s="70"/>
      <c r="Y3" s="71"/>
      <c r="Z3" s="69" t="s">
        <v>9</v>
      </c>
      <c r="AA3" s="70"/>
      <c r="AB3" s="72"/>
      <c r="AC3" s="70"/>
      <c r="AD3" s="70"/>
      <c r="AE3" s="71"/>
      <c r="AF3" s="73"/>
      <c r="AG3" s="70"/>
      <c r="AH3" s="70"/>
      <c r="AI3" s="71"/>
      <c r="AJ3" s="70"/>
      <c r="AK3" s="70"/>
      <c r="AL3" s="71"/>
      <c r="AM3" s="74" t="s">
        <v>10</v>
      </c>
      <c r="AN3" s="75" t="s">
        <v>11</v>
      </c>
      <c r="AO3" s="67"/>
    </row>
    <row r="4" spans="1:41" ht="17.25" customHeight="1">
      <c r="A4" s="46"/>
      <c r="B4" s="40"/>
      <c r="C4" s="40"/>
      <c r="D4" s="30" t="s">
        <v>12</v>
      </c>
      <c r="E4" s="30" t="s">
        <v>13</v>
      </c>
      <c r="F4" s="30" t="s">
        <v>3</v>
      </c>
      <c r="G4" s="27"/>
      <c r="H4" s="27"/>
      <c r="I4" s="28"/>
      <c r="J4" s="27"/>
      <c r="K4" s="41" t="s">
        <v>14</v>
      </c>
      <c r="L4" s="41" t="s">
        <v>15</v>
      </c>
      <c r="M4" s="40"/>
      <c r="N4" s="47"/>
      <c r="O4" s="2"/>
      <c r="P4" s="21"/>
      <c r="Q4" s="23"/>
      <c r="R4" s="23"/>
      <c r="S4" s="24"/>
      <c r="T4" s="23"/>
      <c r="U4" s="23"/>
      <c r="V4" s="24"/>
      <c r="W4" s="23"/>
      <c r="X4" s="23"/>
      <c r="Y4" s="26"/>
      <c r="Z4" s="23"/>
      <c r="AA4" s="23"/>
      <c r="AB4" s="25"/>
      <c r="AC4" s="14"/>
      <c r="AD4" s="27"/>
      <c r="AE4" s="28"/>
      <c r="AF4" s="40"/>
      <c r="AG4" s="27"/>
      <c r="AH4" s="27"/>
      <c r="AI4" s="28"/>
      <c r="AJ4" s="27"/>
      <c r="AK4" s="41" t="s">
        <v>16</v>
      </c>
      <c r="AL4" s="42" t="s">
        <v>15</v>
      </c>
      <c r="AM4" s="40"/>
      <c r="AN4" s="25"/>
      <c r="AO4" s="2"/>
    </row>
    <row r="5" spans="1:41" ht="17.25" customHeight="1">
      <c r="A5" s="46"/>
      <c r="B5" s="30" t="s">
        <v>17</v>
      </c>
      <c r="C5" s="30" t="s">
        <v>18</v>
      </c>
      <c r="D5" s="40"/>
      <c r="E5" s="40"/>
      <c r="F5" s="40"/>
      <c r="G5" s="30" t="s">
        <v>19</v>
      </c>
      <c r="H5" s="30" t="s">
        <v>12</v>
      </c>
      <c r="I5" s="31" t="s">
        <v>20</v>
      </c>
      <c r="J5" s="30" t="s">
        <v>19</v>
      </c>
      <c r="K5" s="30" t="s">
        <v>21</v>
      </c>
      <c r="L5" s="30" t="s">
        <v>3</v>
      </c>
      <c r="M5" s="30" t="s">
        <v>22</v>
      </c>
      <c r="N5" s="48" t="s">
        <v>23</v>
      </c>
      <c r="O5" s="2"/>
      <c r="P5" s="21"/>
      <c r="Q5" s="27"/>
      <c r="R5" s="27"/>
      <c r="S5" s="28"/>
      <c r="T5" s="27"/>
      <c r="U5" s="27"/>
      <c r="V5" s="28"/>
      <c r="W5" s="27"/>
      <c r="X5" s="27"/>
      <c r="Y5" s="27"/>
      <c r="Z5" s="27"/>
      <c r="AA5" s="27"/>
      <c r="AB5" s="29"/>
      <c r="AC5" s="43" t="s">
        <v>24</v>
      </c>
      <c r="AD5" s="30" t="s">
        <v>25</v>
      </c>
      <c r="AE5" s="31" t="s">
        <v>26</v>
      </c>
      <c r="AF5" s="30" t="s">
        <v>27</v>
      </c>
      <c r="AG5" s="30" t="s">
        <v>19</v>
      </c>
      <c r="AH5" s="30" t="s">
        <v>12</v>
      </c>
      <c r="AI5" s="31" t="s">
        <v>20</v>
      </c>
      <c r="AJ5" s="30" t="s">
        <v>19</v>
      </c>
      <c r="AK5" s="30" t="s">
        <v>28</v>
      </c>
      <c r="AL5" s="31" t="s">
        <v>3</v>
      </c>
      <c r="AM5" s="40"/>
      <c r="AN5" s="25"/>
      <c r="AO5" s="2"/>
    </row>
    <row r="6" spans="1:41" ht="17.25" customHeight="1">
      <c r="A6" s="46"/>
      <c r="B6" s="40"/>
      <c r="C6" s="40"/>
      <c r="D6" s="30" t="s">
        <v>29</v>
      </c>
      <c r="E6" s="30" t="s">
        <v>18</v>
      </c>
      <c r="F6" s="30" t="s">
        <v>18</v>
      </c>
      <c r="G6" s="40"/>
      <c r="H6" s="40"/>
      <c r="I6" s="24"/>
      <c r="J6" s="40"/>
      <c r="K6" s="30" t="s">
        <v>30</v>
      </c>
      <c r="L6" s="30" t="s">
        <v>31</v>
      </c>
      <c r="M6" s="40"/>
      <c r="N6" s="47"/>
      <c r="O6" s="2"/>
      <c r="P6" s="21"/>
      <c r="Q6" s="30" t="s">
        <v>32</v>
      </c>
      <c r="R6" s="30" t="s">
        <v>25</v>
      </c>
      <c r="S6" s="31" t="s">
        <v>26</v>
      </c>
      <c r="T6" s="30" t="s">
        <v>32</v>
      </c>
      <c r="U6" s="30" t="s">
        <v>25</v>
      </c>
      <c r="V6" s="31" t="s">
        <v>26</v>
      </c>
      <c r="W6" s="30" t="s">
        <v>19</v>
      </c>
      <c r="X6" s="30" t="s">
        <v>25</v>
      </c>
      <c r="Y6" s="30" t="s">
        <v>26</v>
      </c>
      <c r="Z6" s="30" t="s">
        <v>19</v>
      </c>
      <c r="AA6" s="30" t="s">
        <v>25</v>
      </c>
      <c r="AB6" s="32" t="s">
        <v>26</v>
      </c>
      <c r="AC6" s="23"/>
      <c r="AD6" s="40"/>
      <c r="AE6" s="24"/>
      <c r="AF6" s="40"/>
      <c r="AG6" s="40"/>
      <c r="AH6" s="40"/>
      <c r="AI6" s="24"/>
      <c r="AJ6" s="40"/>
      <c r="AK6" s="30" t="s">
        <v>30</v>
      </c>
      <c r="AL6" s="31" t="s">
        <v>31</v>
      </c>
      <c r="AM6" s="40"/>
      <c r="AN6" s="25"/>
      <c r="AO6" s="2"/>
    </row>
    <row r="7" spans="1:41" ht="17.25" customHeight="1" thickBot="1">
      <c r="A7" s="49"/>
      <c r="B7" s="34"/>
      <c r="C7" s="34"/>
      <c r="D7" s="34"/>
      <c r="E7" s="34"/>
      <c r="F7" s="34"/>
      <c r="G7" s="34"/>
      <c r="H7" s="34"/>
      <c r="I7" s="35"/>
      <c r="J7" s="34"/>
      <c r="K7" s="44" t="s">
        <v>33</v>
      </c>
      <c r="L7" s="34"/>
      <c r="M7" s="34"/>
      <c r="N7" s="47"/>
      <c r="O7" s="2"/>
      <c r="P7" s="33"/>
      <c r="Q7" s="34"/>
      <c r="R7" s="34"/>
      <c r="S7" s="35"/>
      <c r="T7" s="34"/>
      <c r="U7" s="34"/>
      <c r="V7" s="35"/>
      <c r="W7" s="34"/>
      <c r="X7" s="34"/>
      <c r="Y7" s="34"/>
      <c r="Z7" s="34"/>
      <c r="AA7" s="34"/>
      <c r="AB7" s="25"/>
      <c r="AC7" s="23"/>
      <c r="AD7" s="34"/>
      <c r="AE7" s="35"/>
      <c r="AF7" s="34"/>
      <c r="AG7" s="34"/>
      <c r="AH7" s="34"/>
      <c r="AI7" s="35"/>
      <c r="AJ7" s="34"/>
      <c r="AK7" s="44" t="s">
        <v>34</v>
      </c>
      <c r="AL7" s="35"/>
      <c r="AM7" s="34"/>
      <c r="AN7" s="25"/>
      <c r="AO7" s="2"/>
    </row>
    <row r="8" spans="1:41" ht="29.25" customHeight="1" thickBot="1">
      <c r="A8" s="78" t="s">
        <v>35</v>
      </c>
      <c r="B8" s="8">
        <v>8.7</v>
      </c>
      <c r="C8" s="8">
        <v>9.1</v>
      </c>
      <c r="D8" s="8">
        <f aca="true" t="shared" si="0" ref="D8:D22">ROUND(Z8/Q8*1000,1)</f>
        <v>-0.4</v>
      </c>
      <c r="E8" s="9">
        <f aca="true" t="shared" si="1" ref="E8:E22">ROUND(AC8/T8*1000,1)</f>
        <v>2.6</v>
      </c>
      <c r="F8" s="9">
        <f aca="true" t="shared" si="2" ref="F8:F22">ROUND(AF8/T8*1000,1)</f>
        <v>1.2</v>
      </c>
      <c r="G8" s="9">
        <f aca="true" t="shared" si="3" ref="G8:G22">ROUND(AG8/(T8+AG8)*1000,1)</f>
        <v>25.2</v>
      </c>
      <c r="H8" s="9">
        <f aca="true" t="shared" si="4" ref="H8:H22">ROUND(AH8/(T8+AG8)*1000,1)</f>
        <v>11.3</v>
      </c>
      <c r="I8" s="9">
        <f aca="true" t="shared" si="5" ref="I8:I22">ROUND(AI8/(T8+AG8)*1000,1)</f>
        <v>13.9</v>
      </c>
      <c r="J8" s="9">
        <f aca="true" t="shared" si="6" ref="J8:J22">ROUND(AJ8/(T8+AK8)*1000,1)</f>
        <v>4.3</v>
      </c>
      <c r="K8" s="9">
        <f aca="true" t="shared" si="7" ref="K8:K22">ROUND(AK8/(T8+AK8)*1000,1)</f>
        <v>3.4</v>
      </c>
      <c r="L8" s="9">
        <f aca="true" t="shared" si="8" ref="L8:L22">ROUND(AL8/T8*1000,1)</f>
        <v>0.9</v>
      </c>
      <c r="M8" s="8">
        <v>5.8</v>
      </c>
      <c r="N8" s="56">
        <v>1.99</v>
      </c>
      <c r="O8" s="2"/>
      <c r="P8" s="95" t="s">
        <v>53</v>
      </c>
      <c r="Q8" s="96">
        <v>127692000</v>
      </c>
      <c r="R8" s="96">
        <v>62251000</v>
      </c>
      <c r="S8" s="96">
        <v>65441000</v>
      </c>
      <c r="T8" s="36">
        <v>1091156</v>
      </c>
      <c r="U8" s="36">
        <v>559513</v>
      </c>
      <c r="V8" s="36">
        <v>531643</v>
      </c>
      <c r="W8" s="36">
        <v>1142407</v>
      </c>
      <c r="X8" s="36">
        <v>608711</v>
      </c>
      <c r="Y8" s="36">
        <v>533696</v>
      </c>
      <c r="Z8" s="37">
        <f>T8-W8</f>
        <v>-51251</v>
      </c>
      <c r="AA8" s="37">
        <f>U8-X8</f>
        <v>-49198</v>
      </c>
      <c r="AB8" s="38">
        <f>V8-Y8</f>
        <v>-2053</v>
      </c>
      <c r="AC8" s="139">
        <v>2798</v>
      </c>
      <c r="AD8" s="140">
        <v>1488</v>
      </c>
      <c r="AE8" s="10">
        <v>1310</v>
      </c>
      <c r="AF8" s="10">
        <v>1331</v>
      </c>
      <c r="AG8" s="96">
        <v>28177</v>
      </c>
      <c r="AH8" s="103">
        <v>12625</v>
      </c>
      <c r="AI8" s="103">
        <v>15552</v>
      </c>
      <c r="AJ8" s="36">
        <v>4720</v>
      </c>
      <c r="AK8" s="10">
        <v>3751</v>
      </c>
      <c r="AL8" s="10">
        <v>969</v>
      </c>
      <c r="AM8" s="10">
        <v>726106</v>
      </c>
      <c r="AN8" s="45">
        <v>251136</v>
      </c>
      <c r="AO8" s="2"/>
    </row>
    <row r="9" spans="1:41" ht="29.25" customHeight="1" thickBot="1">
      <c r="A9" s="78" t="s">
        <v>36</v>
      </c>
      <c r="B9" s="104">
        <v>8.5</v>
      </c>
      <c r="C9" s="104">
        <v>9.5</v>
      </c>
      <c r="D9" s="104">
        <f t="shared" si="0"/>
        <v>-0.9</v>
      </c>
      <c r="E9" s="105">
        <f t="shared" si="1"/>
        <v>3.3</v>
      </c>
      <c r="F9" s="105">
        <f t="shared" si="2"/>
        <v>1.9</v>
      </c>
      <c r="G9" s="105">
        <f t="shared" si="3"/>
        <v>21.7</v>
      </c>
      <c r="H9" s="105">
        <f t="shared" si="4"/>
        <v>9.8</v>
      </c>
      <c r="I9" s="105">
        <f t="shared" si="5"/>
        <v>11.9</v>
      </c>
      <c r="J9" s="105">
        <f t="shared" si="6"/>
        <v>5</v>
      </c>
      <c r="K9" s="105">
        <f t="shared" si="7"/>
        <v>3.4</v>
      </c>
      <c r="L9" s="105">
        <f t="shared" si="8"/>
        <v>1.6</v>
      </c>
      <c r="M9" s="104">
        <v>5.3</v>
      </c>
      <c r="N9" s="106">
        <v>1.66</v>
      </c>
      <c r="O9" s="2"/>
      <c r="P9" s="95" t="s">
        <v>54</v>
      </c>
      <c r="Q9" s="107">
        <v>2098131</v>
      </c>
      <c r="R9" s="107">
        <v>1016666</v>
      </c>
      <c r="S9" s="107">
        <v>1081465</v>
      </c>
      <c r="T9" s="108">
        <v>17506</v>
      </c>
      <c r="U9" s="108">
        <v>9093</v>
      </c>
      <c r="V9" s="108">
        <v>8413</v>
      </c>
      <c r="W9" s="108">
        <v>19478</v>
      </c>
      <c r="X9" s="108">
        <v>10326</v>
      </c>
      <c r="Y9" s="108">
        <v>9152</v>
      </c>
      <c r="Z9" s="109">
        <f aca="true" t="shared" si="9" ref="Z9:AB19">T9-W9</f>
        <v>-1972</v>
      </c>
      <c r="AA9" s="109">
        <f t="shared" si="9"/>
        <v>-1233</v>
      </c>
      <c r="AB9" s="132">
        <f t="shared" si="9"/>
        <v>-739</v>
      </c>
      <c r="AC9" s="141">
        <v>58</v>
      </c>
      <c r="AD9" s="141">
        <v>34</v>
      </c>
      <c r="AE9" s="141">
        <v>24</v>
      </c>
      <c r="AF9" s="141">
        <v>34</v>
      </c>
      <c r="AG9" s="142">
        <v>388</v>
      </c>
      <c r="AH9" s="142">
        <v>175</v>
      </c>
      <c r="AI9" s="142">
        <v>213</v>
      </c>
      <c r="AJ9" s="141">
        <v>87</v>
      </c>
      <c r="AK9" s="141">
        <v>59</v>
      </c>
      <c r="AL9" s="141">
        <v>28</v>
      </c>
      <c r="AM9" s="143">
        <v>10919</v>
      </c>
      <c r="AN9" s="144">
        <v>3413</v>
      </c>
      <c r="AO9" s="2"/>
    </row>
    <row r="10" spans="1:41" ht="29.25" customHeight="1" thickBot="1">
      <c r="A10" s="79" t="s">
        <v>37</v>
      </c>
      <c r="B10" s="8">
        <f aca="true" t="shared" si="10" ref="B10:B22">ROUND(T10/Q10*1000,1)</f>
        <v>9.5</v>
      </c>
      <c r="C10" s="8">
        <f aca="true" t="shared" si="11" ref="C10:C22">ROUND(W10/Q10*1000,1)</f>
        <v>7.8</v>
      </c>
      <c r="D10" s="8">
        <f t="shared" si="0"/>
        <v>1.7</v>
      </c>
      <c r="E10" s="9">
        <f t="shared" si="1"/>
        <v>5.1</v>
      </c>
      <c r="F10" s="9">
        <f t="shared" si="2"/>
        <v>3</v>
      </c>
      <c r="G10" s="9">
        <f t="shared" si="3"/>
        <v>23.6</v>
      </c>
      <c r="H10" s="9">
        <f t="shared" si="4"/>
        <v>10.8</v>
      </c>
      <c r="I10" s="9">
        <f t="shared" si="5"/>
        <v>12.9</v>
      </c>
      <c r="J10" s="9">
        <f t="shared" si="6"/>
        <v>5.4</v>
      </c>
      <c r="K10" s="9">
        <f t="shared" si="7"/>
        <v>3.2</v>
      </c>
      <c r="L10" s="9">
        <f t="shared" si="8"/>
        <v>2.1</v>
      </c>
      <c r="M10" s="8">
        <f aca="true" t="shared" si="12" ref="M10:M22">ROUND(AM10/Q10*1000,1)</f>
        <v>5.7</v>
      </c>
      <c r="N10" s="56">
        <f aca="true" t="shared" si="13" ref="N10:N22">ROUND(AN10/Q10*1000,2)</f>
        <v>1.74</v>
      </c>
      <c r="O10" s="2"/>
      <c r="P10" s="97" t="s">
        <v>55</v>
      </c>
      <c r="Q10" s="110">
        <f>Q11+Q17</f>
        <v>393008</v>
      </c>
      <c r="R10" s="110">
        <f>R11+R17</f>
        <v>192103</v>
      </c>
      <c r="S10" s="110">
        <f>S11+S17</f>
        <v>200905</v>
      </c>
      <c r="T10" s="110">
        <f>T11+T17</f>
        <v>3721</v>
      </c>
      <c r="U10" s="111">
        <f aca="true" t="shared" si="14" ref="U10:AN10">U11+U17</f>
        <v>2012</v>
      </c>
      <c r="V10" s="111">
        <f t="shared" si="14"/>
        <v>1709</v>
      </c>
      <c r="W10" s="110">
        <f t="shared" si="14"/>
        <v>3048</v>
      </c>
      <c r="X10" s="111">
        <f t="shared" si="14"/>
        <v>1657</v>
      </c>
      <c r="Y10" s="111">
        <f t="shared" si="14"/>
        <v>1391</v>
      </c>
      <c r="Z10" s="110">
        <f t="shared" si="14"/>
        <v>673</v>
      </c>
      <c r="AA10" s="110">
        <f t="shared" si="14"/>
        <v>355</v>
      </c>
      <c r="AB10" s="133">
        <f t="shared" si="14"/>
        <v>318</v>
      </c>
      <c r="AC10" s="111">
        <f t="shared" si="14"/>
        <v>19</v>
      </c>
      <c r="AD10" s="111">
        <f t="shared" si="14"/>
        <v>11</v>
      </c>
      <c r="AE10" s="111">
        <f t="shared" si="14"/>
        <v>8</v>
      </c>
      <c r="AF10" s="111">
        <f t="shared" si="14"/>
        <v>11</v>
      </c>
      <c r="AG10" s="145">
        <f t="shared" si="14"/>
        <v>90</v>
      </c>
      <c r="AH10" s="146">
        <f t="shared" si="14"/>
        <v>41</v>
      </c>
      <c r="AI10" s="146">
        <f t="shared" si="14"/>
        <v>49</v>
      </c>
      <c r="AJ10" s="110">
        <f t="shared" si="14"/>
        <v>20</v>
      </c>
      <c r="AK10" s="111">
        <f t="shared" si="14"/>
        <v>12</v>
      </c>
      <c r="AL10" s="111">
        <f t="shared" si="14"/>
        <v>8</v>
      </c>
      <c r="AM10" s="111">
        <f t="shared" si="14"/>
        <v>2230</v>
      </c>
      <c r="AN10" s="147">
        <f t="shared" si="14"/>
        <v>685</v>
      </c>
      <c r="AO10" s="2"/>
    </row>
    <row r="11" spans="1:41" ht="29.25" customHeight="1" thickBot="1">
      <c r="A11" s="79" t="s">
        <v>38</v>
      </c>
      <c r="B11" s="8">
        <f t="shared" si="10"/>
        <v>9.2</v>
      </c>
      <c r="C11" s="8">
        <f t="shared" si="11"/>
        <v>7.7</v>
      </c>
      <c r="D11" s="8">
        <f t="shared" si="0"/>
        <v>1.5</v>
      </c>
      <c r="E11" s="9">
        <f t="shared" si="1"/>
        <v>5.9</v>
      </c>
      <c r="F11" s="9">
        <f t="shared" si="2"/>
        <v>2.5</v>
      </c>
      <c r="G11" s="9">
        <f t="shared" si="3"/>
        <v>24.2</v>
      </c>
      <c r="H11" s="9">
        <f t="shared" si="4"/>
        <v>10.2</v>
      </c>
      <c r="I11" s="9">
        <f t="shared" si="5"/>
        <v>13.9</v>
      </c>
      <c r="J11" s="9">
        <f t="shared" si="6"/>
        <v>5.4</v>
      </c>
      <c r="K11" s="9">
        <f t="shared" si="7"/>
        <v>2.9</v>
      </c>
      <c r="L11" s="9">
        <f t="shared" si="8"/>
        <v>2.5</v>
      </c>
      <c r="M11" s="8">
        <f t="shared" si="12"/>
        <v>5.7</v>
      </c>
      <c r="N11" s="56">
        <f t="shared" si="13"/>
        <v>1.82</v>
      </c>
      <c r="O11" s="11"/>
      <c r="P11" s="98" t="s">
        <v>56</v>
      </c>
      <c r="Q11" s="110">
        <f>Q12+Q13+Q14</f>
        <v>258979</v>
      </c>
      <c r="R11" s="110">
        <f>R12+R13+R14</f>
        <v>126450</v>
      </c>
      <c r="S11" s="110">
        <f>S12+S13+S14</f>
        <v>132529</v>
      </c>
      <c r="T11" s="110">
        <f>T12+T13+T14</f>
        <v>2381</v>
      </c>
      <c r="U11" s="111">
        <f aca="true" t="shared" si="15" ref="U11:AN11">U12+U13+U14</f>
        <v>1290</v>
      </c>
      <c r="V11" s="111">
        <f t="shared" si="15"/>
        <v>1091</v>
      </c>
      <c r="W11" s="110">
        <f t="shared" si="15"/>
        <v>1998</v>
      </c>
      <c r="X11" s="111">
        <f t="shared" si="15"/>
        <v>1079</v>
      </c>
      <c r="Y11" s="111">
        <f t="shared" si="15"/>
        <v>919</v>
      </c>
      <c r="Z11" s="110">
        <f t="shared" si="15"/>
        <v>383</v>
      </c>
      <c r="AA11" s="110">
        <f t="shared" si="15"/>
        <v>211</v>
      </c>
      <c r="AB11" s="133">
        <f t="shared" si="15"/>
        <v>172</v>
      </c>
      <c r="AC11" s="111">
        <f t="shared" si="15"/>
        <v>14</v>
      </c>
      <c r="AD11" s="111">
        <f t="shared" si="15"/>
        <v>9</v>
      </c>
      <c r="AE11" s="111">
        <f t="shared" si="15"/>
        <v>5</v>
      </c>
      <c r="AF11" s="111">
        <f t="shared" si="15"/>
        <v>6</v>
      </c>
      <c r="AG11" s="145">
        <f t="shared" si="15"/>
        <v>59</v>
      </c>
      <c r="AH11" s="146">
        <f t="shared" si="15"/>
        <v>25</v>
      </c>
      <c r="AI11" s="146">
        <f t="shared" si="15"/>
        <v>34</v>
      </c>
      <c r="AJ11" s="110">
        <f t="shared" si="15"/>
        <v>13</v>
      </c>
      <c r="AK11" s="111">
        <f t="shared" si="15"/>
        <v>7</v>
      </c>
      <c r="AL11" s="111">
        <f t="shared" si="15"/>
        <v>6</v>
      </c>
      <c r="AM11" s="111">
        <f t="shared" si="15"/>
        <v>1474</v>
      </c>
      <c r="AN11" s="147">
        <f t="shared" si="15"/>
        <v>472</v>
      </c>
      <c r="AO11" s="11"/>
    </row>
    <row r="12" spans="1:41" ht="29.25" customHeight="1">
      <c r="A12" s="79" t="s">
        <v>39</v>
      </c>
      <c r="B12" s="8">
        <f t="shared" si="10"/>
        <v>8.3</v>
      </c>
      <c r="C12" s="8">
        <f t="shared" si="11"/>
        <v>7.4</v>
      </c>
      <c r="D12" s="8">
        <f t="shared" si="0"/>
        <v>0.9</v>
      </c>
      <c r="E12" s="9">
        <f t="shared" si="1"/>
        <v>5.3</v>
      </c>
      <c r="F12" s="9">
        <f t="shared" si="2"/>
        <v>5.3</v>
      </c>
      <c r="G12" s="9">
        <f t="shared" si="3"/>
        <v>29.4</v>
      </c>
      <c r="H12" s="9">
        <f t="shared" si="4"/>
        <v>15.6</v>
      </c>
      <c r="I12" s="9">
        <f t="shared" si="5"/>
        <v>13.8</v>
      </c>
      <c r="J12" s="9">
        <f t="shared" si="6"/>
        <v>5.3</v>
      </c>
      <c r="K12" s="9">
        <f t="shared" si="7"/>
        <v>0</v>
      </c>
      <c r="L12" s="9">
        <f t="shared" si="8"/>
        <v>5.3</v>
      </c>
      <c r="M12" s="8">
        <f t="shared" si="12"/>
        <v>5.4</v>
      </c>
      <c r="N12" s="56">
        <f t="shared" si="13"/>
        <v>1.86</v>
      </c>
      <c r="O12" s="11"/>
      <c r="P12" s="97" t="s">
        <v>57</v>
      </c>
      <c r="Q12" s="112">
        <v>67270</v>
      </c>
      <c r="R12" s="112">
        <v>32899</v>
      </c>
      <c r="S12" s="112">
        <v>34371</v>
      </c>
      <c r="T12" s="110">
        <v>561</v>
      </c>
      <c r="U12" s="111">
        <v>317</v>
      </c>
      <c r="V12" s="111">
        <v>244</v>
      </c>
      <c r="W12" s="110">
        <v>500</v>
      </c>
      <c r="X12" s="111">
        <v>261</v>
      </c>
      <c r="Y12" s="111">
        <v>239</v>
      </c>
      <c r="Z12" s="113">
        <f t="shared" si="9"/>
        <v>61</v>
      </c>
      <c r="AA12" s="113">
        <f t="shared" si="9"/>
        <v>56</v>
      </c>
      <c r="AB12" s="134">
        <f t="shared" si="9"/>
        <v>5</v>
      </c>
      <c r="AC12" s="129">
        <v>3</v>
      </c>
      <c r="AD12" s="130">
        <v>2</v>
      </c>
      <c r="AE12" s="130" t="s">
        <v>77</v>
      </c>
      <c r="AF12" s="130">
        <v>3</v>
      </c>
      <c r="AG12" s="148">
        <v>17</v>
      </c>
      <c r="AH12" s="149">
        <v>9</v>
      </c>
      <c r="AI12" s="149">
        <v>8</v>
      </c>
      <c r="AJ12" s="129" t="s">
        <v>76</v>
      </c>
      <c r="AK12" s="130">
        <v>0</v>
      </c>
      <c r="AL12" s="130">
        <v>3</v>
      </c>
      <c r="AM12" s="130">
        <v>360</v>
      </c>
      <c r="AN12" s="150">
        <v>125</v>
      </c>
      <c r="AO12" s="11"/>
    </row>
    <row r="13" spans="1:41" ht="29.25" customHeight="1" thickBot="1">
      <c r="A13" s="80" t="s">
        <v>40</v>
      </c>
      <c r="B13" s="12">
        <f t="shared" si="10"/>
        <v>9</v>
      </c>
      <c r="C13" s="12">
        <f t="shared" si="11"/>
        <v>7.9</v>
      </c>
      <c r="D13" s="12">
        <f t="shared" si="0"/>
        <v>1.1</v>
      </c>
      <c r="E13" s="13">
        <f t="shared" si="1"/>
        <v>4.6</v>
      </c>
      <c r="F13" s="13">
        <f t="shared" si="2"/>
        <v>1.5</v>
      </c>
      <c r="G13" s="13">
        <f t="shared" si="3"/>
        <v>20.9</v>
      </c>
      <c r="H13" s="13">
        <f t="shared" si="4"/>
        <v>9</v>
      </c>
      <c r="I13" s="13">
        <f t="shared" si="5"/>
        <v>12</v>
      </c>
      <c r="J13" s="13">
        <f t="shared" si="6"/>
        <v>4.6</v>
      </c>
      <c r="K13" s="13">
        <f t="shared" si="7"/>
        <v>3</v>
      </c>
      <c r="L13" s="13">
        <f t="shared" si="8"/>
        <v>1.5</v>
      </c>
      <c r="M13" s="12">
        <f t="shared" si="12"/>
        <v>5.6</v>
      </c>
      <c r="N13" s="57">
        <f t="shared" si="13"/>
        <v>1.79</v>
      </c>
      <c r="O13" s="2"/>
      <c r="P13" s="99" t="s">
        <v>58</v>
      </c>
      <c r="Q13" s="114">
        <v>145536</v>
      </c>
      <c r="R13" s="114">
        <v>71482</v>
      </c>
      <c r="S13" s="114">
        <v>74054</v>
      </c>
      <c r="T13" s="115">
        <v>1309</v>
      </c>
      <c r="U13" s="115">
        <v>714</v>
      </c>
      <c r="V13" s="115">
        <v>595</v>
      </c>
      <c r="W13" s="115">
        <v>1154</v>
      </c>
      <c r="X13" s="115">
        <v>632</v>
      </c>
      <c r="Y13" s="115">
        <v>522</v>
      </c>
      <c r="Z13" s="116">
        <f t="shared" si="9"/>
        <v>155</v>
      </c>
      <c r="AA13" s="116">
        <f t="shared" si="9"/>
        <v>82</v>
      </c>
      <c r="AB13" s="135">
        <f t="shared" si="9"/>
        <v>73</v>
      </c>
      <c r="AC13" s="151">
        <v>6</v>
      </c>
      <c r="AD13" s="151">
        <v>4</v>
      </c>
      <c r="AE13" s="151">
        <v>2</v>
      </c>
      <c r="AF13" s="151">
        <v>2</v>
      </c>
      <c r="AG13" s="152">
        <v>28</v>
      </c>
      <c r="AH13" s="152">
        <v>12</v>
      </c>
      <c r="AI13" s="152">
        <v>16</v>
      </c>
      <c r="AJ13" s="151">
        <v>6</v>
      </c>
      <c r="AK13" s="151">
        <v>4</v>
      </c>
      <c r="AL13" s="151">
        <v>2</v>
      </c>
      <c r="AM13" s="151">
        <v>814</v>
      </c>
      <c r="AN13" s="153">
        <v>261</v>
      </c>
      <c r="AO13" s="2"/>
    </row>
    <row r="14" spans="1:41" ht="29.25" customHeight="1" thickBot="1">
      <c r="A14" s="86" t="s">
        <v>41</v>
      </c>
      <c r="B14" s="87">
        <f t="shared" si="10"/>
        <v>11.1</v>
      </c>
      <c r="C14" s="87">
        <f t="shared" si="11"/>
        <v>7.5</v>
      </c>
      <c r="D14" s="87">
        <f t="shared" si="0"/>
        <v>3.6</v>
      </c>
      <c r="E14" s="88">
        <f t="shared" si="1"/>
        <v>9.8</v>
      </c>
      <c r="F14" s="88">
        <f t="shared" si="2"/>
        <v>2</v>
      </c>
      <c r="G14" s="88">
        <f t="shared" si="3"/>
        <v>26.7</v>
      </c>
      <c r="H14" s="88">
        <f t="shared" si="4"/>
        <v>7.6</v>
      </c>
      <c r="I14" s="88">
        <f t="shared" si="5"/>
        <v>19</v>
      </c>
      <c r="J14" s="88">
        <f t="shared" si="6"/>
        <v>7.8</v>
      </c>
      <c r="K14" s="88">
        <f t="shared" si="7"/>
        <v>5.8</v>
      </c>
      <c r="L14" s="88">
        <f t="shared" si="8"/>
        <v>2</v>
      </c>
      <c r="M14" s="87">
        <f t="shared" si="12"/>
        <v>6.5</v>
      </c>
      <c r="N14" s="89">
        <f t="shared" si="13"/>
        <v>1.86</v>
      </c>
      <c r="O14" s="11"/>
      <c r="P14" s="100" t="s">
        <v>59</v>
      </c>
      <c r="Q14" s="117">
        <v>46173</v>
      </c>
      <c r="R14" s="118">
        <v>22069</v>
      </c>
      <c r="S14" s="118">
        <v>24104</v>
      </c>
      <c r="T14" s="119">
        <f>T15+T16</f>
        <v>511</v>
      </c>
      <c r="U14" s="120">
        <f aca="true" t="shared" si="16" ref="U14:AN14">U15+U16</f>
        <v>259</v>
      </c>
      <c r="V14" s="120">
        <f t="shared" si="16"/>
        <v>252</v>
      </c>
      <c r="W14" s="119">
        <f t="shared" si="16"/>
        <v>344</v>
      </c>
      <c r="X14" s="120">
        <f t="shared" si="16"/>
        <v>186</v>
      </c>
      <c r="Y14" s="120">
        <f t="shared" si="16"/>
        <v>158</v>
      </c>
      <c r="Z14" s="121">
        <f t="shared" si="16"/>
        <v>167</v>
      </c>
      <c r="AA14" s="121">
        <f t="shared" si="16"/>
        <v>73</v>
      </c>
      <c r="AB14" s="136">
        <f t="shared" si="16"/>
        <v>94</v>
      </c>
      <c r="AC14" s="154">
        <f t="shared" si="16"/>
        <v>5</v>
      </c>
      <c r="AD14" s="154">
        <f t="shared" si="16"/>
        <v>3</v>
      </c>
      <c r="AE14" s="154">
        <f t="shared" si="16"/>
        <v>2</v>
      </c>
      <c r="AF14" s="154">
        <f t="shared" si="16"/>
        <v>1</v>
      </c>
      <c r="AG14" s="155">
        <f t="shared" si="16"/>
        <v>14</v>
      </c>
      <c r="AH14" s="156">
        <f t="shared" si="16"/>
        <v>4</v>
      </c>
      <c r="AI14" s="156">
        <f t="shared" si="16"/>
        <v>10</v>
      </c>
      <c r="AJ14" s="157">
        <f t="shared" si="16"/>
        <v>4</v>
      </c>
      <c r="AK14" s="154">
        <f t="shared" si="16"/>
        <v>3</v>
      </c>
      <c r="AL14" s="154">
        <f t="shared" si="16"/>
        <v>1</v>
      </c>
      <c r="AM14" s="154">
        <f t="shared" si="16"/>
        <v>300</v>
      </c>
      <c r="AN14" s="158">
        <f t="shared" si="16"/>
        <v>86</v>
      </c>
      <c r="AO14" s="11"/>
    </row>
    <row r="15" spans="1:41" ht="29.25" customHeight="1">
      <c r="A15" s="81" t="s">
        <v>42</v>
      </c>
      <c r="B15" s="58">
        <f t="shared" si="10"/>
        <v>12</v>
      </c>
      <c r="C15" s="58">
        <f t="shared" si="11"/>
        <v>6.6</v>
      </c>
      <c r="D15" s="58">
        <f t="shared" si="0"/>
        <v>5.4</v>
      </c>
      <c r="E15" s="13">
        <f t="shared" si="1"/>
        <v>3.6</v>
      </c>
      <c r="F15" s="59">
        <f t="shared" si="2"/>
        <v>0</v>
      </c>
      <c r="G15" s="59">
        <f t="shared" si="3"/>
        <v>27.8</v>
      </c>
      <c r="H15" s="59">
        <f t="shared" si="4"/>
        <v>10.4</v>
      </c>
      <c r="I15" s="59">
        <f t="shared" si="5"/>
        <v>17.4</v>
      </c>
      <c r="J15" s="59">
        <f t="shared" si="6"/>
        <v>10.6</v>
      </c>
      <c r="K15" s="59">
        <f t="shared" si="7"/>
        <v>10.6</v>
      </c>
      <c r="L15" s="59">
        <f t="shared" si="8"/>
        <v>0</v>
      </c>
      <c r="M15" s="58">
        <f t="shared" si="12"/>
        <v>7.8</v>
      </c>
      <c r="N15" s="60">
        <f t="shared" si="13"/>
        <v>1.93</v>
      </c>
      <c r="O15" s="11"/>
      <c r="P15" s="101" t="s">
        <v>60</v>
      </c>
      <c r="Q15" s="122">
        <v>23280</v>
      </c>
      <c r="R15" s="123">
        <v>11480</v>
      </c>
      <c r="S15" s="123">
        <v>11800</v>
      </c>
      <c r="T15" s="124">
        <v>280</v>
      </c>
      <c r="U15" s="125">
        <v>140</v>
      </c>
      <c r="V15" s="125">
        <v>140</v>
      </c>
      <c r="W15" s="124">
        <v>154</v>
      </c>
      <c r="X15" s="125">
        <v>86</v>
      </c>
      <c r="Y15" s="125">
        <v>68</v>
      </c>
      <c r="Z15" s="126">
        <f t="shared" si="9"/>
        <v>126</v>
      </c>
      <c r="AA15" s="126">
        <f t="shared" si="9"/>
        <v>54</v>
      </c>
      <c r="AB15" s="137">
        <f t="shared" si="9"/>
        <v>72</v>
      </c>
      <c r="AC15" s="159">
        <v>1</v>
      </c>
      <c r="AD15" s="160" t="s">
        <v>77</v>
      </c>
      <c r="AE15" s="160">
        <v>0</v>
      </c>
      <c r="AF15" s="160">
        <v>0</v>
      </c>
      <c r="AG15" s="161">
        <v>8</v>
      </c>
      <c r="AH15" s="162">
        <v>3</v>
      </c>
      <c r="AI15" s="162">
        <v>5</v>
      </c>
      <c r="AJ15" s="159">
        <v>3</v>
      </c>
      <c r="AK15" s="160">
        <v>3</v>
      </c>
      <c r="AL15" s="159">
        <v>0</v>
      </c>
      <c r="AM15" s="160">
        <v>182</v>
      </c>
      <c r="AN15" s="163">
        <v>45</v>
      </c>
      <c r="AO15" s="11"/>
    </row>
    <row r="16" spans="1:41" ht="29.25" customHeight="1" thickBot="1">
      <c r="A16" s="82" t="s">
        <v>43</v>
      </c>
      <c r="B16" s="12">
        <f t="shared" si="10"/>
        <v>10.1</v>
      </c>
      <c r="C16" s="12">
        <f t="shared" si="11"/>
        <v>8.3</v>
      </c>
      <c r="D16" s="12">
        <f t="shared" si="0"/>
        <v>1.8</v>
      </c>
      <c r="E16" s="13">
        <f t="shared" si="1"/>
        <v>17.3</v>
      </c>
      <c r="F16" s="13">
        <f t="shared" si="2"/>
        <v>4.3</v>
      </c>
      <c r="G16" s="13">
        <f t="shared" si="3"/>
        <v>25.3</v>
      </c>
      <c r="H16" s="13">
        <f t="shared" si="4"/>
        <v>4.2</v>
      </c>
      <c r="I16" s="13">
        <f t="shared" si="5"/>
        <v>21.1</v>
      </c>
      <c r="J16" s="13">
        <f t="shared" si="6"/>
        <v>4.3</v>
      </c>
      <c r="K16" s="13">
        <f t="shared" si="7"/>
        <v>0</v>
      </c>
      <c r="L16" s="13">
        <f t="shared" si="8"/>
        <v>4.3</v>
      </c>
      <c r="M16" s="12">
        <f t="shared" si="12"/>
        <v>5.2</v>
      </c>
      <c r="N16" s="57">
        <f t="shared" si="13"/>
        <v>1.79</v>
      </c>
      <c r="O16" s="11"/>
      <c r="P16" s="102" t="s">
        <v>61</v>
      </c>
      <c r="Q16" s="114">
        <v>22893</v>
      </c>
      <c r="R16" s="127">
        <v>10589</v>
      </c>
      <c r="S16" s="127">
        <v>12304</v>
      </c>
      <c r="T16" s="115">
        <v>231</v>
      </c>
      <c r="U16" s="128">
        <v>119</v>
      </c>
      <c r="V16" s="128">
        <v>112</v>
      </c>
      <c r="W16" s="115">
        <v>190</v>
      </c>
      <c r="X16" s="128">
        <v>100</v>
      </c>
      <c r="Y16" s="128">
        <v>90</v>
      </c>
      <c r="Z16" s="116">
        <f t="shared" si="9"/>
        <v>41</v>
      </c>
      <c r="AA16" s="116">
        <f t="shared" si="9"/>
        <v>19</v>
      </c>
      <c r="AB16" s="135">
        <f t="shared" si="9"/>
        <v>22</v>
      </c>
      <c r="AC16" s="151">
        <v>4</v>
      </c>
      <c r="AD16" s="164">
        <v>2</v>
      </c>
      <c r="AE16" s="164">
        <v>2</v>
      </c>
      <c r="AF16" s="164">
        <v>1</v>
      </c>
      <c r="AG16" s="152">
        <v>6</v>
      </c>
      <c r="AH16" s="165">
        <v>1</v>
      </c>
      <c r="AI16" s="165">
        <v>5</v>
      </c>
      <c r="AJ16" s="151">
        <v>1</v>
      </c>
      <c r="AK16" s="164">
        <v>0</v>
      </c>
      <c r="AL16" s="151">
        <v>1</v>
      </c>
      <c r="AM16" s="164">
        <v>118</v>
      </c>
      <c r="AN16" s="166">
        <v>41</v>
      </c>
      <c r="AO16" s="11"/>
    </row>
    <row r="17" spans="1:41" ht="29.25" customHeight="1" thickBot="1">
      <c r="A17" s="79" t="s">
        <v>44</v>
      </c>
      <c r="B17" s="8">
        <f t="shared" si="10"/>
        <v>10</v>
      </c>
      <c r="C17" s="8">
        <f t="shared" si="11"/>
        <v>7.8</v>
      </c>
      <c r="D17" s="8">
        <f t="shared" si="0"/>
        <v>2.2</v>
      </c>
      <c r="E17" s="9">
        <f t="shared" si="1"/>
        <v>3.7</v>
      </c>
      <c r="F17" s="9">
        <f t="shared" si="2"/>
        <v>3.7</v>
      </c>
      <c r="G17" s="9">
        <f t="shared" si="3"/>
        <v>22.6</v>
      </c>
      <c r="H17" s="9">
        <f t="shared" si="4"/>
        <v>11.7</v>
      </c>
      <c r="I17" s="9">
        <f t="shared" si="5"/>
        <v>10.9</v>
      </c>
      <c r="J17" s="9">
        <f t="shared" si="6"/>
        <v>5.2</v>
      </c>
      <c r="K17" s="9">
        <f t="shared" si="7"/>
        <v>3.7</v>
      </c>
      <c r="L17" s="9">
        <f t="shared" si="8"/>
        <v>1.5</v>
      </c>
      <c r="M17" s="8">
        <f t="shared" si="12"/>
        <v>5.6</v>
      </c>
      <c r="N17" s="56">
        <f t="shared" si="13"/>
        <v>1.59</v>
      </c>
      <c r="O17" s="11"/>
      <c r="P17" s="97" t="s">
        <v>62</v>
      </c>
      <c r="Q17" s="129">
        <f>Q18+Q19+Q20+Q21</f>
        <v>134029</v>
      </c>
      <c r="R17" s="129">
        <f>R18+R19+R20+R21</f>
        <v>65653</v>
      </c>
      <c r="S17" s="129">
        <f>S18+S19+S20+S21</f>
        <v>68376</v>
      </c>
      <c r="T17" s="129">
        <f>T18+T19+T20+T21</f>
        <v>1340</v>
      </c>
      <c r="U17" s="130">
        <f aca="true" t="shared" si="17" ref="U17:AN17">U18+U19+U20+U21</f>
        <v>722</v>
      </c>
      <c r="V17" s="130">
        <f t="shared" si="17"/>
        <v>618</v>
      </c>
      <c r="W17" s="129">
        <f t="shared" si="17"/>
        <v>1050</v>
      </c>
      <c r="X17" s="130">
        <f t="shared" si="17"/>
        <v>578</v>
      </c>
      <c r="Y17" s="130">
        <f t="shared" si="17"/>
        <v>472</v>
      </c>
      <c r="Z17" s="129">
        <f t="shared" si="17"/>
        <v>290</v>
      </c>
      <c r="AA17" s="129">
        <f t="shared" si="17"/>
        <v>144</v>
      </c>
      <c r="AB17" s="138">
        <f t="shared" si="17"/>
        <v>146</v>
      </c>
      <c r="AC17" s="129">
        <f t="shared" si="17"/>
        <v>5</v>
      </c>
      <c r="AD17" s="130">
        <f t="shared" si="17"/>
        <v>2</v>
      </c>
      <c r="AE17" s="130">
        <f t="shared" si="17"/>
        <v>3</v>
      </c>
      <c r="AF17" s="130">
        <f t="shared" si="17"/>
        <v>5</v>
      </c>
      <c r="AG17" s="148">
        <f t="shared" si="17"/>
        <v>31</v>
      </c>
      <c r="AH17" s="149">
        <f t="shared" si="17"/>
        <v>16</v>
      </c>
      <c r="AI17" s="149">
        <f t="shared" si="17"/>
        <v>15</v>
      </c>
      <c r="AJ17" s="129">
        <f t="shared" si="17"/>
        <v>7</v>
      </c>
      <c r="AK17" s="130">
        <f t="shared" si="17"/>
        <v>5</v>
      </c>
      <c r="AL17" s="130">
        <f t="shared" si="17"/>
        <v>2</v>
      </c>
      <c r="AM17" s="130">
        <f t="shared" si="17"/>
        <v>756</v>
      </c>
      <c r="AN17" s="150">
        <f t="shared" si="17"/>
        <v>213</v>
      </c>
      <c r="AO17" s="11"/>
    </row>
    <row r="18" spans="1:41" ht="29.25" customHeight="1">
      <c r="A18" s="79" t="s">
        <v>45</v>
      </c>
      <c r="B18" s="8">
        <f t="shared" si="10"/>
        <v>6.4</v>
      </c>
      <c r="C18" s="8">
        <f t="shared" si="11"/>
        <v>9.9</v>
      </c>
      <c r="D18" s="8">
        <f t="shared" si="0"/>
        <v>-3.4</v>
      </c>
      <c r="E18" s="9">
        <f t="shared" si="1"/>
        <v>5.3</v>
      </c>
      <c r="F18" s="9">
        <f t="shared" si="2"/>
        <v>5.3</v>
      </c>
      <c r="G18" s="9">
        <f t="shared" si="3"/>
        <v>20.6</v>
      </c>
      <c r="H18" s="9">
        <f t="shared" si="4"/>
        <v>10.3</v>
      </c>
      <c r="I18" s="9">
        <f t="shared" si="5"/>
        <v>10.3</v>
      </c>
      <c r="J18" s="9">
        <f t="shared" si="6"/>
        <v>5.2</v>
      </c>
      <c r="K18" s="9">
        <f t="shared" si="7"/>
        <v>5.2</v>
      </c>
      <c r="L18" s="9">
        <f t="shared" si="8"/>
        <v>0</v>
      </c>
      <c r="M18" s="8">
        <f t="shared" si="12"/>
        <v>4</v>
      </c>
      <c r="N18" s="56">
        <f t="shared" si="13"/>
        <v>1.49</v>
      </c>
      <c r="O18" s="11"/>
      <c r="P18" s="97" t="s">
        <v>46</v>
      </c>
      <c r="Q18" s="112">
        <v>29584</v>
      </c>
      <c r="R18" s="131">
        <v>14216</v>
      </c>
      <c r="S18" s="131">
        <v>15368</v>
      </c>
      <c r="T18" s="110">
        <v>190</v>
      </c>
      <c r="U18" s="111">
        <v>106</v>
      </c>
      <c r="V18" s="111">
        <v>84</v>
      </c>
      <c r="W18" s="110">
        <v>292</v>
      </c>
      <c r="X18" s="111">
        <v>166</v>
      </c>
      <c r="Y18" s="111">
        <v>126</v>
      </c>
      <c r="Z18" s="113">
        <f t="shared" si="9"/>
        <v>-102</v>
      </c>
      <c r="AA18" s="113">
        <f t="shared" si="9"/>
        <v>-60</v>
      </c>
      <c r="AB18" s="134">
        <f t="shared" si="9"/>
        <v>-42</v>
      </c>
      <c r="AC18" s="129">
        <v>1</v>
      </c>
      <c r="AD18" s="130" t="s">
        <v>77</v>
      </c>
      <c r="AE18" s="130">
        <v>0</v>
      </c>
      <c r="AF18" s="130">
        <v>1</v>
      </c>
      <c r="AG18" s="148">
        <v>4</v>
      </c>
      <c r="AH18" s="149">
        <v>2</v>
      </c>
      <c r="AI18" s="149">
        <v>2</v>
      </c>
      <c r="AJ18" s="129">
        <v>1</v>
      </c>
      <c r="AK18" s="130" t="s">
        <v>77</v>
      </c>
      <c r="AL18" s="130">
        <v>0</v>
      </c>
      <c r="AM18" s="130">
        <v>119</v>
      </c>
      <c r="AN18" s="150">
        <v>44</v>
      </c>
      <c r="AO18" s="11"/>
    </row>
    <row r="19" spans="1:41" ht="29.25" customHeight="1">
      <c r="A19" s="82" t="s">
        <v>47</v>
      </c>
      <c r="B19" s="12">
        <f t="shared" si="10"/>
        <v>12.1</v>
      </c>
      <c r="C19" s="12">
        <f t="shared" si="11"/>
        <v>5.9</v>
      </c>
      <c r="D19" s="12">
        <f t="shared" si="0"/>
        <v>6.1</v>
      </c>
      <c r="E19" s="13">
        <f t="shared" si="1"/>
        <v>6.4</v>
      </c>
      <c r="F19" s="13">
        <f t="shared" si="2"/>
        <v>6.4</v>
      </c>
      <c r="G19" s="13">
        <f t="shared" si="3"/>
        <v>26.6</v>
      </c>
      <c r="H19" s="13">
        <f t="shared" si="4"/>
        <v>17.2</v>
      </c>
      <c r="I19" s="13">
        <f t="shared" si="5"/>
        <v>9.4</v>
      </c>
      <c r="J19" s="13">
        <f t="shared" si="6"/>
        <v>8</v>
      </c>
      <c r="K19" s="13">
        <f t="shared" si="7"/>
        <v>4.8</v>
      </c>
      <c r="L19" s="13">
        <f t="shared" si="8"/>
        <v>3.2</v>
      </c>
      <c r="M19" s="12">
        <f t="shared" si="12"/>
        <v>7.1</v>
      </c>
      <c r="N19" s="57">
        <f t="shared" si="13"/>
        <v>1.74</v>
      </c>
      <c r="O19" s="11"/>
      <c r="P19" s="102" t="s">
        <v>48</v>
      </c>
      <c r="Q19" s="114">
        <v>51645</v>
      </c>
      <c r="R19" s="127">
        <v>25941</v>
      </c>
      <c r="S19" s="127">
        <v>25704</v>
      </c>
      <c r="T19" s="115">
        <v>623</v>
      </c>
      <c r="U19" s="128">
        <v>342</v>
      </c>
      <c r="V19" s="128">
        <v>281</v>
      </c>
      <c r="W19" s="115">
        <v>306</v>
      </c>
      <c r="X19" s="128">
        <v>166</v>
      </c>
      <c r="Y19" s="128">
        <v>140</v>
      </c>
      <c r="Z19" s="116">
        <f t="shared" si="9"/>
        <v>317</v>
      </c>
      <c r="AA19" s="116">
        <f t="shared" si="9"/>
        <v>176</v>
      </c>
      <c r="AB19" s="135">
        <f t="shared" si="9"/>
        <v>141</v>
      </c>
      <c r="AC19" s="151">
        <v>4</v>
      </c>
      <c r="AD19" s="164" t="s">
        <v>77</v>
      </c>
      <c r="AE19" s="164">
        <v>3</v>
      </c>
      <c r="AF19" s="164">
        <v>4</v>
      </c>
      <c r="AG19" s="152">
        <v>17</v>
      </c>
      <c r="AH19" s="165">
        <v>11</v>
      </c>
      <c r="AI19" s="165">
        <v>6</v>
      </c>
      <c r="AJ19" s="151">
        <v>5</v>
      </c>
      <c r="AK19" s="164">
        <v>3</v>
      </c>
      <c r="AL19" s="164">
        <v>2</v>
      </c>
      <c r="AM19" s="164">
        <v>365</v>
      </c>
      <c r="AN19" s="166">
        <v>90</v>
      </c>
      <c r="AO19" s="11"/>
    </row>
    <row r="20" spans="1:41" ht="29.25" customHeight="1" thickBot="1">
      <c r="A20" s="82" t="s">
        <v>52</v>
      </c>
      <c r="B20" s="12">
        <f t="shared" si="10"/>
        <v>9</v>
      </c>
      <c r="C20" s="12">
        <f t="shared" si="11"/>
        <v>9.5</v>
      </c>
      <c r="D20" s="12">
        <f t="shared" si="0"/>
        <v>-0.6</v>
      </c>
      <c r="E20" s="13">
        <f t="shared" si="1"/>
        <v>0</v>
      </c>
      <c r="F20" s="13">
        <f t="shared" si="2"/>
        <v>0</v>
      </c>
      <c r="G20" s="13">
        <f t="shared" si="3"/>
        <v>24.9</v>
      </c>
      <c r="H20" s="13">
        <f t="shared" si="4"/>
        <v>9.3</v>
      </c>
      <c r="I20" s="13">
        <f t="shared" si="5"/>
        <v>15.6</v>
      </c>
      <c r="J20" s="13">
        <f t="shared" si="6"/>
        <v>3.2</v>
      </c>
      <c r="K20" s="13">
        <f t="shared" si="7"/>
        <v>3.2</v>
      </c>
      <c r="L20" s="13">
        <f t="shared" si="8"/>
        <v>0</v>
      </c>
      <c r="M20" s="12">
        <f t="shared" si="12"/>
        <v>3.8</v>
      </c>
      <c r="N20" s="57">
        <f t="shared" si="13"/>
        <v>1.35</v>
      </c>
      <c r="O20" s="11"/>
      <c r="P20" s="102" t="s">
        <v>63</v>
      </c>
      <c r="Q20" s="114">
        <v>34872</v>
      </c>
      <c r="R20" s="127">
        <v>16868</v>
      </c>
      <c r="S20" s="127">
        <v>18004</v>
      </c>
      <c r="T20" s="115">
        <v>313</v>
      </c>
      <c r="U20" s="128">
        <v>161</v>
      </c>
      <c r="V20" s="128">
        <v>152</v>
      </c>
      <c r="W20" s="115">
        <v>333</v>
      </c>
      <c r="X20" s="128">
        <v>175</v>
      </c>
      <c r="Y20" s="128">
        <v>158</v>
      </c>
      <c r="Z20" s="116">
        <f>T20-W20</f>
        <v>-20</v>
      </c>
      <c r="AA20" s="116">
        <f>U20-X20</f>
        <v>-14</v>
      </c>
      <c r="AB20" s="135">
        <f>V20-Y20</f>
        <v>-6</v>
      </c>
      <c r="AC20" s="164">
        <v>0</v>
      </c>
      <c r="AD20" s="164">
        <v>0</v>
      </c>
      <c r="AE20" s="164">
        <v>0</v>
      </c>
      <c r="AF20" s="164">
        <v>0</v>
      </c>
      <c r="AG20" s="152" t="s">
        <v>78</v>
      </c>
      <c r="AH20" s="165">
        <v>3</v>
      </c>
      <c r="AI20" s="165">
        <v>5</v>
      </c>
      <c r="AJ20" s="151" t="s">
        <v>77</v>
      </c>
      <c r="AK20" s="164" t="s">
        <v>77</v>
      </c>
      <c r="AL20" s="164">
        <v>0</v>
      </c>
      <c r="AM20" s="164">
        <v>132</v>
      </c>
      <c r="AN20" s="166">
        <v>47</v>
      </c>
      <c r="AO20" s="11"/>
    </row>
    <row r="21" spans="1:41" ht="29.25" customHeight="1" thickBot="1">
      <c r="A21" s="86" t="s">
        <v>49</v>
      </c>
      <c r="B21" s="87">
        <f t="shared" si="10"/>
        <v>11.9</v>
      </c>
      <c r="C21" s="87">
        <f t="shared" si="11"/>
        <v>6.6</v>
      </c>
      <c r="D21" s="87">
        <f t="shared" si="0"/>
        <v>5.3</v>
      </c>
      <c r="E21" s="88">
        <f t="shared" si="1"/>
        <v>0</v>
      </c>
      <c r="F21" s="88">
        <f t="shared" si="2"/>
        <v>0</v>
      </c>
      <c r="G21" s="88">
        <f t="shared" si="3"/>
        <v>9.3</v>
      </c>
      <c r="H21" s="88">
        <f t="shared" si="4"/>
        <v>0</v>
      </c>
      <c r="I21" s="88">
        <f t="shared" si="5"/>
        <v>9.3</v>
      </c>
      <c r="J21" s="88">
        <f t="shared" si="6"/>
        <v>0</v>
      </c>
      <c r="K21" s="88">
        <f t="shared" si="7"/>
        <v>0</v>
      </c>
      <c r="L21" s="88">
        <f t="shared" si="8"/>
        <v>0</v>
      </c>
      <c r="M21" s="87">
        <f t="shared" si="12"/>
        <v>7.8</v>
      </c>
      <c r="N21" s="89">
        <f t="shared" si="13"/>
        <v>1.78</v>
      </c>
      <c r="O21" s="11"/>
      <c r="P21" s="97" t="s">
        <v>50</v>
      </c>
      <c r="Q21" s="112">
        <f>Q22</f>
        <v>17928</v>
      </c>
      <c r="R21" s="131">
        <f aca="true" t="shared" si="18" ref="R21:AM21">R22</f>
        <v>8628</v>
      </c>
      <c r="S21" s="131">
        <f t="shared" si="18"/>
        <v>9300</v>
      </c>
      <c r="T21" s="110">
        <f t="shared" si="18"/>
        <v>214</v>
      </c>
      <c r="U21" s="111">
        <f t="shared" si="18"/>
        <v>113</v>
      </c>
      <c r="V21" s="111">
        <f t="shared" si="18"/>
        <v>101</v>
      </c>
      <c r="W21" s="110">
        <f t="shared" si="18"/>
        <v>119</v>
      </c>
      <c r="X21" s="111">
        <f t="shared" si="18"/>
        <v>71</v>
      </c>
      <c r="Y21" s="111">
        <f t="shared" si="18"/>
        <v>48</v>
      </c>
      <c r="Z21" s="113">
        <f t="shared" si="18"/>
        <v>95</v>
      </c>
      <c r="AA21" s="113">
        <f t="shared" si="18"/>
        <v>42</v>
      </c>
      <c r="AB21" s="134">
        <f t="shared" si="18"/>
        <v>53</v>
      </c>
      <c r="AC21" s="129">
        <f t="shared" si="18"/>
        <v>0</v>
      </c>
      <c r="AD21" s="130">
        <f t="shared" si="18"/>
        <v>0</v>
      </c>
      <c r="AE21" s="130">
        <f t="shared" si="18"/>
        <v>0</v>
      </c>
      <c r="AF21" s="130">
        <f t="shared" si="18"/>
        <v>0</v>
      </c>
      <c r="AG21" s="148">
        <f t="shared" si="18"/>
        <v>2</v>
      </c>
      <c r="AH21" s="149">
        <f t="shared" si="18"/>
        <v>0</v>
      </c>
      <c r="AI21" s="149">
        <f t="shared" si="18"/>
        <v>2</v>
      </c>
      <c r="AJ21" s="129">
        <f t="shared" si="18"/>
        <v>0</v>
      </c>
      <c r="AK21" s="130">
        <f t="shared" si="18"/>
        <v>0</v>
      </c>
      <c r="AL21" s="130">
        <f t="shared" si="18"/>
        <v>0</v>
      </c>
      <c r="AM21" s="130">
        <f t="shared" si="18"/>
        <v>140</v>
      </c>
      <c r="AN21" s="150">
        <f>AN22</f>
        <v>32</v>
      </c>
      <c r="AO21" s="11"/>
    </row>
    <row r="22" spans="1:41" ht="29.25" customHeight="1" thickBot="1">
      <c r="A22" s="90" t="s">
        <v>51</v>
      </c>
      <c r="B22" s="91">
        <f t="shared" si="10"/>
        <v>11.9</v>
      </c>
      <c r="C22" s="91">
        <f t="shared" si="11"/>
        <v>6.6</v>
      </c>
      <c r="D22" s="91">
        <f t="shared" si="0"/>
        <v>5.3</v>
      </c>
      <c r="E22" s="92">
        <f t="shared" si="1"/>
        <v>0</v>
      </c>
      <c r="F22" s="92">
        <f t="shared" si="2"/>
        <v>0</v>
      </c>
      <c r="G22" s="92">
        <f t="shared" si="3"/>
        <v>9.3</v>
      </c>
      <c r="H22" s="92">
        <f t="shared" si="4"/>
        <v>0</v>
      </c>
      <c r="I22" s="92">
        <f t="shared" si="5"/>
        <v>9.3</v>
      </c>
      <c r="J22" s="92">
        <f t="shared" si="6"/>
        <v>0</v>
      </c>
      <c r="K22" s="92">
        <f t="shared" si="7"/>
        <v>0</v>
      </c>
      <c r="L22" s="92">
        <f t="shared" si="8"/>
        <v>0</v>
      </c>
      <c r="M22" s="91">
        <f t="shared" si="12"/>
        <v>7.8</v>
      </c>
      <c r="N22" s="93">
        <f t="shared" si="13"/>
        <v>1.78</v>
      </c>
      <c r="O22" s="11"/>
      <c r="P22" s="100" t="s">
        <v>64</v>
      </c>
      <c r="Q22" s="117">
        <v>17928</v>
      </c>
      <c r="R22" s="118">
        <v>8628</v>
      </c>
      <c r="S22" s="118">
        <v>9300</v>
      </c>
      <c r="T22" s="119">
        <v>214</v>
      </c>
      <c r="U22" s="120">
        <v>113</v>
      </c>
      <c r="V22" s="120">
        <v>101</v>
      </c>
      <c r="W22" s="119">
        <v>119</v>
      </c>
      <c r="X22" s="120">
        <v>71</v>
      </c>
      <c r="Y22" s="120">
        <v>48</v>
      </c>
      <c r="Z22" s="121">
        <f>T22-W22</f>
        <v>95</v>
      </c>
      <c r="AA22" s="121">
        <f>U22-X22</f>
        <v>42</v>
      </c>
      <c r="AB22" s="136">
        <f>V22-Y22</f>
        <v>53</v>
      </c>
      <c r="AC22" s="157">
        <v>0</v>
      </c>
      <c r="AD22" s="154">
        <v>0</v>
      </c>
      <c r="AE22" s="154">
        <v>0</v>
      </c>
      <c r="AF22" s="154">
        <v>0</v>
      </c>
      <c r="AG22" s="155">
        <v>2</v>
      </c>
      <c r="AH22" s="156">
        <v>0</v>
      </c>
      <c r="AI22" s="156">
        <v>2</v>
      </c>
      <c r="AJ22" s="157">
        <v>0</v>
      </c>
      <c r="AK22" s="157">
        <v>0</v>
      </c>
      <c r="AL22" s="157">
        <v>0</v>
      </c>
      <c r="AM22" s="154">
        <v>140</v>
      </c>
      <c r="AN22" s="158">
        <v>32</v>
      </c>
      <c r="AO22" s="11"/>
    </row>
    <row r="23" spans="1:41" ht="21.75" customHeight="1">
      <c r="A23" s="77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11"/>
      <c r="P23" s="50"/>
      <c r="Q23" s="51"/>
      <c r="R23" s="52"/>
      <c r="S23" s="52"/>
      <c r="T23" s="51"/>
      <c r="U23" s="52"/>
      <c r="V23" s="52"/>
      <c r="W23" s="51"/>
      <c r="X23" s="52"/>
      <c r="Y23" s="52"/>
      <c r="Z23" s="53"/>
      <c r="AA23" s="53"/>
      <c r="AB23" s="53"/>
      <c r="AC23" s="54"/>
      <c r="AD23" s="55"/>
      <c r="AE23" s="55"/>
      <c r="AF23" s="55"/>
      <c r="AG23" s="54"/>
      <c r="AH23" s="55"/>
      <c r="AI23" s="55"/>
      <c r="AJ23" s="54"/>
      <c r="AK23" s="54"/>
      <c r="AL23" s="54"/>
      <c r="AM23" s="55"/>
      <c r="AN23" s="55"/>
      <c r="AO23" s="11"/>
    </row>
    <row r="24" spans="1:41" ht="31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"/>
    </row>
    <row r="25" spans="1:41" ht="13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4.25">
      <c r="A26" s="84" t="s">
        <v>67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3.5">
      <c r="A27" s="83" t="s">
        <v>68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3.5">
      <c r="A28" s="83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3.5">
      <c r="A29" s="83" t="s">
        <v>70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3.5">
      <c r="A30" s="83" t="s">
        <v>71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3.5">
      <c r="A31" s="83" t="s">
        <v>72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3.5">
      <c r="A32" s="83" t="s">
        <v>73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6"/>
    </row>
    <row r="33" spans="1:41" ht="13.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6"/>
    </row>
    <row r="34" spans="1:41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94" t="s">
        <v>75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ht="13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ht="14.25">
      <c r="A36" s="85" t="s">
        <v>74</v>
      </c>
      <c r="B36" s="16"/>
      <c r="C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ht="13.5">
      <c r="A37" t="s">
        <v>80</v>
      </c>
      <c r="B37" s="16"/>
      <c r="C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ht="13.5">
      <c r="A38" t="s">
        <v>81</v>
      </c>
      <c r="B38" s="16"/>
      <c r="C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ht="13.5">
      <c r="A39" t="s">
        <v>82</v>
      </c>
      <c r="B39" s="16"/>
      <c r="C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5"/>
    </row>
    <row r="40" spans="1:41" ht="13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5"/>
    </row>
    <row r="41" spans="1:41" ht="13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5"/>
      <c r="AH41" s="15"/>
      <c r="AI41" s="15"/>
      <c r="AJ41" s="16"/>
      <c r="AK41" s="15"/>
      <c r="AL41" s="15"/>
      <c r="AM41" s="16"/>
      <c r="AN41" s="16"/>
      <c r="AO41" s="15"/>
    </row>
    <row r="42" spans="1:41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5"/>
      <c r="AH42" s="15"/>
      <c r="AI42" s="15"/>
      <c r="AJ42" s="16"/>
      <c r="AK42" s="15"/>
      <c r="AL42" s="15"/>
      <c r="AM42" s="16"/>
      <c r="AN42" s="16"/>
      <c r="AO42" s="15"/>
    </row>
    <row r="43" spans="1:41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5"/>
      <c r="Q43" s="16"/>
      <c r="R43" s="15"/>
      <c r="S43" s="15"/>
      <c r="T43" s="16"/>
      <c r="U43" s="15"/>
      <c r="V43" s="15"/>
      <c r="W43" s="16"/>
      <c r="X43" s="16"/>
      <c r="Y43" s="15"/>
      <c r="Z43" s="15"/>
      <c r="AA43" s="16"/>
      <c r="AB43" s="16"/>
      <c r="AC43" s="16"/>
      <c r="AD43" s="16"/>
      <c r="AE43" s="16"/>
      <c r="AF43" s="16"/>
      <c r="AG43" s="15"/>
      <c r="AH43" s="15"/>
      <c r="AI43" s="15"/>
      <c r="AJ43" s="16"/>
      <c r="AK43" s="15"/>
      <c r="AL43" s="15"/>
      <c r="AM43" s="16"/>
      <c r="AN43" s="16"/>
      <c r="AO43" s="15"/>
    </row>
    <row r="44" spans="1:41" ht="23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5"/>
    </row>
    <row r="45" spans="1:41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5"/>
      <c r="S45" s="15"/>
      <c r="T45" s="16"/>
      <c r="U45" s="15"/>
      <c r="V45" s="15"/>
      <c r="W45" s="16"/>
      <c r="X45" s="16"/>
      <c r="Y45" s="15"/>
      <c r="Z45" s="15"/>
      <c r="AA45" s="16"/>
      <c r="AB45" s="16"/>
      <c r="AC45" s="16"/>
      <c r="AD45" s="16"/>
      <c r="AE45" s="16"/>
      <c r="AF45" s="16"/>
      <c r="AG45" s="15"/>
      <c r="AH45" s="15"/>
      <c r="AI45" s="15"/>
      <c r="AJ45" s="16"/>
      <c r="AK45" s="15"/>
      <c r="AL45" s="15"/>
      <c r="AM45" s="16"/>
      <c r="AN45" s="16"/>
      <c r="AO45" s="15"/>
    </row>
    <row r="46" spans="1:41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5"/>
    </row>
    <row r="47" spans="1:41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5"/>
      <c r="S47" s="15"/>
      <c r="T47" s="16"/>
      <c r="U47" s="15"/>
      <c r="V47" s="15"/>
      <c r="W47" s="16"/>
      <c r="X47" s="16"/>
      <c r="Y47" s="15"/>
      <c r="Z47" s="15"/>
      <c r="AA47" s="16"/>
      <c r="AB47" s="16"/>
      <c r="AC47" s="16"/>
      <c r="AD47" s="16"/>
      <c r="AE47" s="16"/>
      <c r="AF47" s="16"/>
      <c r="AG47" s="15"/>
      <c r="AH47" s="15"/>
      <c r="AI47" s="15"/>
      <c r="AJ47" s="16"/>
      <c r="AK47" s="15"/>
      <c r="AL47" s="15"/>
      <c r="AM47" s="16"/>
      <c r="AN47" s="16"/>
      <c r="AO47" s="15"/>
    </row>
    <row r="48" spans="1:41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5"/>
      <c r="S48" s="15"/>
      <c r="T48" s="16"/>
      <c r="U48" s="15"/>
      <c r="V48" s="15"/>
      <c r="W48" s="16"/>
      <c r="X48" s="16"/>
      <c r="Y48" s="15"/>
      <c r="Z48" s="15"/>
      <c r="AA48" s="16"/>
      <c r="AB48" s="16"/>
      <c r="AC48" s="16"/>
      <c r="AD48" s="16"/>
      <c r="AE48" s="16"/>
      <c r="AF48" s="16"/>
      <c r="AG48" s="15"/>
      <c r="AH48" s="15"/>
      <c r="AI48" s="15"/>
      <c r="AJ48" s="16"/>
      <c r="AK48" s="15"/>
      <c r="AL48" s="15"/>
      <c r="AM48" s="16"/>
      <c r="AN48" s="16"/>
      <c r="AO48" s="15"/>
    </row>
    <row r="49" spans="1:41" ht="13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6"/>
      <c r="U49" s="15"/>
      <c r="V49" s="15"/>
      <c r="W49" s="16"/>
      <c r="X49" s="16"/>
      <c r="Y49" s="15"/>
      <c r="Z49" s="15"/>
      <c r="AA49" s="16"/>
      <c r="AB49" s="16"/>
      <c r="AC49" s="16"/>
      <c r="AD49" s="16"/>
      <c r="AE49" s="16"/>
      <c r="AF49" s="16"/>
      <c r="AG49" s="15"/>
      <c r="AH49" s="15"/>
      <c r="AI49" s="15"/>
      <c r="AJ49" s="16"/>
      <c r="AK49" s="15"/>
      <c r="AL49" s="15"/>
      <c r="AM49" s="16"/>
      <c r="AN49" s="16"/>
      <c r="AO49" s="15"/>
    </row>
    <row r="50" spans="1:41" ht="13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5"/>
      <c r="S50" s="15"/>
      <c r="T50" s="16"/>
      <c r="U50" s="15"/>
      <c r="V50" s="15"/>
      <c r="W50" s="16"/>
      <c r="X50" s="16"/>
      <c r="Y50" s="15"/>
      <c r="Z50" s="15"/>
      <c r="AA50" s="16"/>
      <c r="AB50" s="16"/>
      <c r="AC50" s="16"/>
      <c r="AD50" s="16"/>
      <c r="AE50" s="16"/>
      <c r="AF50" s="16"/>
      <c r="AG50" s="15"/>
      <c r="AH50" s="15"/>
      <c r="AI50" s="15"/>
      <c r="AJ50" s="16"/>
      <c r="AK50" s="15"/>
      <c r="AL50" s="15"/>
      <c r="AM50" s="16"/>
      <c r="AN50" s="16"/>
      <c r="AO50" s="15"/>
    </row>
    <row r="51" spans="1:41" ht="13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5"/>
      <c r="S51" s="15"/>
      <c r="T51" s="16"/>
      <c r="U51" s="15"/>
      <c r="V51" s="15"/>
      <c r="W51" s="16"/>
      <c r="X51" s="16"/>
      <c r="Y51" s="15"/>
      <c r="Z51" s="15"/>
      <c r="AA51" s="16"/>
      <c r="AB51" s="16"/>
      <c r="AC51" s="16"/>
      <c r="AD51" s="16"/>
      <c r="AE51" s="16"/>
      <c r="AF51" s="16"/>
      <c r="AG51" s="15"/>
      <c r="AH51" s="15"/>
      <c r="AI51" s="15"/>
      <c r="AJ51" s="16"/>
      <c r="AK51" s="15"/>
      <c r="AL51" s="15"/>
      <c r="AM51" s="16"/>
      <c r="AN51" s="16"/>
      <c r="AO51" s="15"/>
    </row>
  </sheetData>
  <sheetProtection/>
  <mergeCells count="2">
    <mergeCell ref="J3:L3"/>
    <mergeCell ref="G3:I3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71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p85904</cp:lastModifiedBy>
  <cp:lastPrinted>2007-02-16T02:03:30Z</cp:lastPrinted>
  <dcterms:created xsi:type="dcterms:W3CDTF">2006-01-20T03:13:15Z</dcterms:created>
  <dcterms:modified xsi:type="dcterms:W3CDTF">2010-03-18T06:46:31Z</dcterms:modified>
  <cp:category/>
  <cp:version/>
  <cp:contentType/>
  <cp:contentStatus/>
</cp:coreProperties>
</file>