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" sheetId="1" r:id="rId1"/>
    <sheet name="記入例" sheetId="2" r:id="rId2"/>
  </sheets>
  <definedNames>
    <definedName name="_xlnm.Print_Area" localSheetId="1">'記入例'!$A$1:$X$53</definedName>
    <definedName name="_xlnm.Print_Area" localSheetId="0">'様式'!$A$1:$X$54</definedName>
  </definedNames>
  <calcPr fullCalcOnLoad="1"/>
</workbook>
</file>

<file path=xl/sharedStrings.xml><?xml version="1.0" encoding="utf-8"?>
<sst xmlns="http://schemas.openxmlformats.org/spreadsheetml/2006/main" count="181" uniqueCount="131">
  <si>
    <t xml:space="preserve">  被　害　概　況　表</t>
  </si>
  <si>
    <t>借受者</t>
  </si>
  <si>
    <t>住　　　所</t>
  </si>
  <si>
    <t>氏　　　名</t>
  </si>
  <si>
    <t>（法人の場合は、名称及び代表者名）</t>
  </si>
  <si>
    <t>既往借受資金名</t>
  </si>
  <si>
    <t>借入年度</t>
  </si>
  <si>
    <t>貸付決定番号</t>
  </si>
  <si>
    <t>平成</t>
  </si>
  <si>
    <t>年度</t>
  </si>
  <si>
    <t>被害農作物の状況</t>
  </si>
  <si>
    <t>被災期間（平成</t>
  </si>
  <si>
    <t>年</t>
  </si>
  <si>
    <t>月までの</t>
  </si>
  <si>
    <t>ヶ月間)の状況</t>
  </si>
  <si>
    <t>被害状況</t>
  </si>
  <si>
    <t>被　害　品　目</t>
  </si>
  <si>
    <t>作付面積又は
飼養頭羽数</t>
  </si>
  <si>
    <t>作付面積(飼養頭羽数)における期間中収量</t>
  </si>
  <si>
    <t>単位当たり収量</t>
  </si>
  <si>
    <t>期間中の　　平均単価</t>
  </si>
  <si>
    <t>算出期間中の　　　粗収益</t>
  </si>
  <si>
    <t>期間中の　　減収量</t>
  </si>
  <si>
    <t>期間中の　　　　　損失額</t>
  </si>
  <si>
    <t>(a)</t>
  </si>
  <si>
    <t>(b)</t>
  </si>
  <si>
    <t>(c)=(b)/(a)</t>
  </si>
  <si>
    <t>(d)</t>
  </si>
  <si>
    <t>(e)=(b)*(d)</t>
  </si>
  <si>
    <t>(f)=(j)*(b)</t>
  </si>
  <si>
    <t>(g)=(n)-(e)</t>
  </si>
  <si>
    <t>（単位）　</t>
  </si>
  <si>
    <t>ｱｰﾙ・頭・羽</t>
  </si>
  <si>
    <t>kg ・頭・羽</t>
  </si>
  <si>
    <t>円</t>
  </si>
  <si>
    <t>合　　　計</t>
  </si>
  <si>
    <t>平年値の状況</t>
  </si>
  <si>
    <t>平年値（平成</t>
  </si>
  <si>
    <t>年～平成</t>
  </si>
  <si>
    <t>年までの</t>
  </si>
  <si>
    <t>ヶ年の上記期間同期平均値）の状況</t>
  </si>
  <si>
    <t>左記の過去</t>
  </si>
  <si>
    <t>ヶ年における平均</t>
  </si>
  <si>
    <t>経　営　品　目</t>
  </si>
  <si>
    <t>作付面積(飼養頭羽数)における期間中収量</t>
  </si>
  <si>
    <t>期間中の　　平均単価</t>
  </si>
  <si>
    <t>期間中の　　　　粗収益</t>
  </si>
  <si>
    <t>総収量</t>
  </si>
  <si>
    <t>農業総収入</t>
  </si>
  <si>
    <t>(h)</t>
  </si>
  <si>
    <t>(j)</t>
  </si>
  <si>
    <t>(k)=(j)/(h)</t>
  </si>
  <si>
    <t>(m)</t>
  </si>
  <si>
    <t>(n)=(j)*(m)</t>
  </si>
  <si>
    <t>(o)</t>
  </si>
  <si>
    <t>(p)</t>
  </si>
  <si>
    <t>（単位）　</t>
  </si>
  <si>
    <t>※１から３については被害品目、４～６についてはその他の品目について記入すること</t>
  </si>
  <si>
    <t>被害農作物等の平年値との比較</t>
  </si>
  <si>
    <t>単位当たり</t>
  </si>
  <si>
    <t xml:space="preserve">   面積(頭羽数)</t>
  </si>
  <si>
    <t>減収量／総収量</t>
  </si>
  <si>
    <t>損失額／農業総収入 (g/p)</t>
  </si>
  <si>
    <t xml:space="preserve">  の減収率 </t>
  </si>
  <si>
    <t xml:space="preserve">   当たり粗収益</t>
  </si>
  <si>
    <t>(f/o)</t>
  </si>
  <si>
    <t>(c/k)　</t>
  </si>
  <si>
    <t xml:space="preserve">     の減額率 </t>
  </si>
  <si>
    <t xml:space="preserve">   (e/a)/(n/h)</t>
  </si>
  <si>
    <t>月</t>
  </si>
  <si>
    <t>日</t>
  </si>
  <si>
    <t>災害の種類・時期</t>
  </si>
  <si>
    <t>災害の種類・時期</t>
  </si>
  <si>
    <t xml:space="preserve">  被　害　概　況　表</t>
  </si>
  <si>
    <t>水田　太郎</t>
  </si>
  <si>
    <t>（法人の場合は、名称及び代表者名）</t>
  </si>
  <si>
    <t>既往借受資金名</t>
  </si>
  <si>
    <t>借入年度</t>
  </si>
  <si>
    <t>貸付決定番号</t>
  </si>
  <si>
    <t>平成</t>
  </si>
  <si>
    <t>年度</t>
  </si>
  <si>
    <t>平成１５年５月中旬から９月上旬までの間の低温・日照不足による災害</t>
  </si>
  <si>
    <t>年</t>
  </si>
  <si>
    <t>月～平成</t>
  </si>
  <si>
    <t>ヶ月間)の状況</t>
  </si>
  <si>
    <t>被害状況</t>
  </si>
  <si>
    <t>被　害　品　目</t>
  </si>
  <si>
    <t>(f)=(j)*(b)</t>
  </si>
  <si>
    <t>米</t>
  </si>
  <si>
    <t>トマト</t>
  </si>
  <si>
    <t>経　営　品　目</t>
  </si>
  <si>
    <t>総収量</t>
  </si>
  <si>
    <t>農業総収入</t>
  </si>
  <si>
    <t>(h)</t>
  </si>
  <si>
    <t>(k)=(j)/(h)</t>
  </si>
  <si>
    <t>(m)</t>
  </si>
  <si>
    <t>(n)=(j)*(m)</t>
  </si>
  <si>
    <t>(o)</t>
  </si>
  <si>
    <t>(p)</t>
  </si>
  <si>
    <t>こまつな</t>
  </si>
  <si>
    <t>※１から３については被害品目、４～６についてはその他の品目について記入すること</t>
  </si>
  <si>
    <t>単位当たり</t>
  </si>
  <si>
    <t xml:space="preserve">   面積(頭羽数)</t>
  </si>
  <si>
    <t>減収量／平均収量</t>
  </si>
  <si>
    <t xml:space="preserve">  の減収率 </t>
  </si>
  <si>
    <t xml:space="preserve">   当たり粗収益</t>
  </si>
  <si>
    <t xml:space="preserve">     の減額率 </t>
  </si>
  <si>
    <t>（記入例）</t>
  </si>
  <si>
    <t>岐阜市藪田南２－１－１</t>
  </si>
  <si>
    <t>農業改良資金</t>
  </si>
  <si>
    <t>作付面積(飼養頭羽数)における期間中収量</t>
  </si>
  <si>
    <t>期間中の　　平均単価</t>
  </si>
  <si>
    <t>期間中の　　　　粗収益</t>
  </si>
  <si>
    <t>期間中の　　減収量</t>
  </si>
  <si>
    <t>期間中の　　　　　損失額</t>
  </si>
  <si>
    <t>(g)=(n)-(e)</t>
  </si>
  <si>
    <t>(j)</t>
  </si>
  <si>
    <t>被害状況に対する平年値との比較</t>
  </si>
  <si>
    <t>損失額／農業総収入 (g/p)</t>
  </si>
  <si>
    <t>(f/o)</t>
  </si>
  <si>
    <t>(c/k)　</t>
  </si>
  <si>
    <t xml:space="preserve">   (e/a)/(n/h)</t>
  </si>
  <si>
    <t>　支払猶予に関わる農林事務所長
の意見及び指導事項</t>
  </si>
  <si>
    <t>農林事務所長</t>
  </si>
  <si>
    <t>　支払猶予に関わる農林事務所長
の意見及び指導事項</t>
  </si>
  <si>
    <t xml:space="preserve"> 農林事務所長</t>
  </si>
  <si>
    <t>第３号様式</t>
  </si>
  <si>
    <t>被災期間（</t>
  </si>
  <si>
    <t>月～</t>
  </si>
  <si>
    <t>平年値（</t>
  </si>
  <si>
    <t>年～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</si>
</sst>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000\-00"/>
  </numFmts>
  <fonts count="4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 indent="1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9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33" borderId="14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8" fillId="33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 shrinkToFit="1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8" fillId="33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38" fontId="9" fillId="33" borderId="0" xfId="48" applyFont="1" applyFill="1" applyBorder="1" applyAlignment="1">
      <alignment horizontal="right" vertical="center"/>
    </xf>
    <xf numFmtId="38" fontId="0" fillId="33" borderId="0" xfId="48" applyFill="1" applyBorder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0" fontId="8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8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right" vertical="center"/>
    </xf>
    <xf numFmtId="0" fontId="8" fillId="33" borderId="3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 vertical="center"/>
      <protection locked="0"/>
    </xf>
    <xf numFmtId="176" fontId="1" fillId="0" borderId="34" xfId="0" applyNumberFormat="1" applyFont="1" applyFill="1" applyBorder="1" applyAlignment="1" applyProtection="1">
      <alignment horizontal="center" vertical="center"/>
      <protection locked="0"/>
    </xf>
    <xf numFmtId="176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9" fillId="33" borderId="22" xfId="0" applyFont="1" applyFill="1" applyBorder="1" applyAlignment="1">
      <alignment horizontal="right" vertical="center"/>
    </xf>
    <xf numFmtId="0" fontId="9" fillId="33" borderId="36" xfId="0" applyFont="1" applyFill="1" applyBorder="1" applyAlignment="1">
      <alignment horizontal="right" vertical="center"/>
    </xf>
    <xf numFmtId="0" fontId="0" fillId="33" borderId="36" xfId="0" applyFill="1" applyBorder="1" applyAlignment="1">
      <alignment vertical="center"/>
    </xf>
    <xf numFmtId="0" fontId="9" fillId="33" borderId="20" xfId="0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horizontal="right" vertical="center"/>
    </xf>
    <xf numFmtId="0" fontId="0" fillId="33" borderId="37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left" vertical="center" wrapText="1"/>
      <protection locked="0"/>
    </xf>
    <xf numFmtId="0" fontId="1" fillId="0" borderId="39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vertical="center" wrapText="1"/>
      <protection locked="0"/>
    </xf>
    <xf numFmtId="0" fontId="7" fillId="0" borderId="40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41" xfId="0" applyFont="1" applyFill="1" applyBorder="1" applyAlignment="1" applyProtection="1">
      <alignment vertical="center" wrapText="1"/>
      <protection locked="0"/>
    </xf>
    <xf numFmtId="0" fontId="1" fillId="0" borderId="34" xfId="0" applyFont="1" applyFill="1" applyBorder="1" applyAlignment="1" applyProtection="1">
      <alignment horizontal="right" vertical="center"/>
      <protection locked="0"/>
    </xf>
    <xf numFmtId="0" fontId="13" fillId="0" borderId="34" xfId="0" applyFont="1" applyFill="1" applyBorder="1" applyAlignment="1" applyProtection="1">
      <alignment horizontal="right" vertical="center"/>
      <protection locked="0"/>
    </xf>
    <xf numFmtId="0" fontId="7" fillId="0" borderId="34" xfId="0" applyFont="1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9" fillId="33" borderId="18" xfId="0" applyFont="1" applyFill="1" applyBorder="1" applyAlignment="1">
      <alignment horizontal="right" vertical="center"/>
    </xf>
    <xf numFmtId="0" fontId="9" fillId="33" borderId="42" xfId="0" applyFont="1" applyFill="1" applyBorder="1" applyAlignment="1">
      <alignment horizontal="right" vertical="center"/>
    </xf>
    <xf numFmtId="0" fontId="0" fillId="33" borderId="42" xfId="0" applyFill="1" applyBorder="1" applyAlignment="1">
      <alignment vertical="center"/>
    </xf>
    <xf numFmtId="38" fontId="6" fillId="0" borderId="22" xfId="48" applyFont="1" applyFill="1" applyBorder="1" applyAlignment="1" applyProtection="1">
      <alignment vertical="center"/>
      <protection locked="0"/>
    </xf>
    <xf numFmtId="38" fontId="0" fillId="0" borderId="36" xfId="48" applyFont="1" applyBorder="1" applyAlignment="1" applyProtection="1">
      <alignment vertical="center"/>
      <protection locked="0"/>
    </xf>
    <xf numFmtId="38" fontId="9" fillId="33" borderId="43" xfId="48" applyFont="1" applyFill="1" applyBorder="1" applyAlignment="1">
      <alignment horizontal="right" vertical="center"/>
    </xf>
    <xf numFmtId="38" fontId="9" fillId="33" borderId="44" xfId="48" applyFont="1" applyFill="1" applyBorder="1" applyAlignment="1">
      <alignment horizontal="right" vertical="center"/>
    </xf>
    <xf numFmtId="38" fontId="9" fillId="33" borderId="45" xfId="48" applyFont="1" applyFill="1" applyBorder="1" applyAlignment="1">
      <alignment horizontal="right" vertical="center"/>
    </xf>
    <xf numFmtId="38" fontId="9" fillId="33" borderId="46" xfId="48" applyFont="1" applyFill="1" applyBorder="1" applyAlignment="1">
      <alignment horizontal="right" vertical="center"/>
    </xf>
    <xf numFmtId="38" fontId="0" fillId="33" borderId="47" xfId="48" applyFill="1" applyBorder="1" applyAlignment="1">
      <alignment horizontal="right" vertical="center"/>
    </xf>
    <xf numFmtId="38" fontId="9" fillId="33" borderId="12" xfId="48" applyFont="1" applyFill="1" applyBorder="1" applyAlignment="1">
      <alignment horizontal="right" vertical="center"/>
    </xf>
    <xf numFmtId="38" fontId="9" fillId="33" borderId="11" xfId="48" applyFont="1" applyFill="1" applyBorder="1" applyAlignment="1">
      <alignment vertical="center"/>
    </xf>
    <xf numFmtId="38" fontId="6" fillId="33" borderId="47" xfId="48" applyFont="1" applyFill="1" applyBorder="1" applyAlignment="1">
      <alignment vertical="center"/>
    </xf>
    <xf numFmtId="38" fontId="9" fillId="33" borderId="46" xfId="48" applyFont="1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9" fillId="0" borderId="43" xfId="48" applyFont="1" applyFill="1" applyBorder="1" applyAlignment="1" applyProtection="1">
      <alignment horizontal="right" vertical="center"/>
      <protection locked="0"/>
    </xf>
    <xf numFmtId="38" fontId="9" fillId="0" borderId="44" xfId="48" applyFont="1" applyFill="1" applyBorder="1" applyAlignment="1" applyProtection="1">
      <alignment horizontal="right" vertical="center"/>
      <protection locked="0"/>
    </xf>
    <xf numFmtId="38" fontId="0" fillId="33" borderId="48" xfId="48" applyFill="1" applyBorder="1" applyAlignment="1">
      <alignment horizontal="right" vertical="center"/>
    </xf>
    <xf numFmtId="38" fontId="9" fillId="33" borderId="35" xfId="48" applyFont="1" applyFill="1" applyBorder="1" applyAlignment="1">
      <alignment horizontal="right" vertical="center"/>
    </xf>
    <xf numFmtId="38" fontId="9" fillId="0" borderId="32" xfId="48" applyFont="1" applyFill="1" applyBorder="1" applyAlignment="1" applyProtection="1">
      <alignment horizontal="right" vertical="center"/>
      <protection locked="0"/>
    </xf>
    <xf numFmtId="38" fontId="6" fillId="0" borderId="49" xfId="48" applyFont="1" applyFill="1" applyBorder="1" applyAlignment="1" applyProtection="1">
      <alignment vertical="center"/>
      <protection locked="0"/>
    </xf>
    <xf numFmtId="38" fontId="9" fillId="0" borderId="20" xfId="48" applyFont="1" applyFill="1" applyBorder="1" applyAlignment="1" applyProtection="1">
      <alignment vertical="center"/>
      <protection locked="0"/>
    </xf>
    <xf numFmtId="38" fontId="0" fillId="0" borderId="37" xfId="48" applyFont="1" applyBorder="1" applyAlignment="1" applyProtection="1">
      <alignment vertical="center"/>
      <protection locked="0"/>
    </xf>
    <xf numFmtId="38" fontId="9" fillId="0" borderId="17" xfId="48" applyFont="1" applyFill="1" applyBorder="1" applyAlignment="1" applyProtection="1">
      <alignment horizontal="right" vertical="center"/>
      <protection locked="0"/>
    </xf>
    <xf numFmtId="38" fontId="9" fillId="0" borderId="50" xfId="48" applyFont="1" applyFill="1" applyBorder="1" applyAlignment="1" applyProtection="1">
      <alignment horizontal="right" vertical="center"/>
      <protection locked="0"/>
    </xf>
    <xf numFmtId="38" fontId="9" fillId="33" borderId="50" xfId="48" applyFont="1" applyFill="1" applyBorder="1" applyAlignment="1">
      <alignment horizontal="right" vertical="center"/>
    </xf>
    <xf numFmtId="38" fontId="9" fillId="33" borderId="18" xfId="48" applyFont="1" applyFill="1" applyBorder="1" applyAlignment="1">
      <alignment horizontal="right" vertical="center"/>
    </xf>
    <xf numFmtId="38" fontId="0" fillId="33" borderId="51" xfId="48" applyFill="1" applyBorder="1" applyAlignment="1">
      <alignment horizontal="right" vertical="center"/>
    </xf>
    <xf numFmtId="38" fontId="9" fillId="33" borderId="42" xfId="48" applyFont="1" applyFill="1" applyBorder="1" applyAlignment="1">
      <alignment horizontal="right" vertical="center"/>
    </xf>
    <xf numFmtId="38" fontId="9" fillId="0" borderId="29" xfId="48" applyFont="1" applyFill="1" applyBorder="1" applyAlignment="1" applyProtection="1">
      <alignment horizontal="right" vertical="center"/>
      <protection locked="0"/>
    </xf>
    <xf numFmtId="38" fontId="6" fillId="0" borderId="51" xfId="48" applyFont="1" applyFill="1" applyBorder="1" applyAlignment="1" applyProtection="1">
      <alignment vertical="center"/>
      <protection locked="0"/>
    </xf>
    <xf numFmtId="38" fontId="6" fillId="0" borderId="18" xfId="48" applyFont="1" applyFill="1" applyBorder="1" applyAlignment="1" applyProtection="1">
      <alignment vertical="center"/>
      <protection locked="0"/>
    </xf>
    <xf numFmtId="38" fontId="0" fillId="0" borderId="42" xfId="48" applyFont="1" applyBorder="1" applyAlignment="1" applyProtection="1">
      <alignment vertical="center"/>
      <protection locked="0"/>
    </xf>
    <xf numFmtId="38" fontId="9" fillId="0" borderId="25" xfId="48" applyFont="1" applyFill="1" applyBorder="1" applyAlignment="1" applyProtection="1">
      <alignment horizontal="right" vertical="center"/>
      <protection locked="0"/>
    </xf>
    <xf numFmtId="38" fontId="9" fillId="0" borderId="52" xfId="48" applyFont="1" applyFill="1" applyBorder="1" applyAlignment="1" applyProtection="1">
      <alignment horizontal="right" vertical="center"/>
      <protection locked="0"/>
    </xf>
    <xf numFmtId="38" fontId="9" fillId="33" borderId="53" xfId="48" applyFont="1" applyFill="1" applyBorder="1" applyAlignment="1">
      <alignment horizontal="right" vertical="center"/>
    </xf>
    <xf numFmtId="38" fontId="9" fillId="33" borderId="54" xfId="48" applyFont="1" applyFill="1" applyBorder="1" applyAlignment="1">
      <alignment horizontal="right" vertical="center"/>
    </xf>
    <xf numFmtId="38" fontId="9" fillId="33" borderId="20" xfId="48" applyFont="1" applyFill="1" applyBorder="1" applyAlignment="1">
      <alignment horizontal="right" vertical="center"/>
    </xf>
    <xf numFmtId="38" fontId="9" fillId="33" borderId="55" xfId="48" applyFont="1" applyFill="1" applyBorder="1" applyAlignment="1">
      <alignment horizontal="right" vertical="center"/>
    </xf>
    <xf numFmtId="38" fontId="0" fillId="33" borderId="56" xfId="48" applyFill="1" applyBorder="1" applyAlignment="1">
      <alignment horizontal="right" vertical="center"/>
    </xf>
    <xf numFmtId="38" fontId="9" fillId="33" borderId="37" xfId="48" applyFont="1" applyFill="1" applyBorder="1" applyAlignment="1">
      <alignment horizontal="right" vertical="center"/>
    </xf>
    <xf numFmtId="38" fontId="9" fillId="0" borderId="27" xfId="48" applyFont="1" applyFill="1" applyBorder="1" applyAlignment="1" applyProtection="1">
      <alignment horizontal="right" vertical="center"/>
      <protection locked="0"/>
    </xf>
    <xf numFmtId="38" fontId="6" fillId="0" borderId="57" xfId="48" applyFont="1" applyFill="1" applyBorder="1" applyAlignment="1" applyProtection="1">
      <alignment vertical="center"/>
      <protection locked="0"/>
    </xf>
    <xf numFmtId="38" fontId="9" fillId="0" borderId="18" xfId="48" applyFont="1" applyFill="1" applyBorder="1" applyAlignment="1" applyProtection="1">
      <alignment vertical="center"/>
      <protection locked="0"/>
    </xf>
    <xf numFmtId="38" fontId="9" fillId="0" borderId="21" xfId="48" applyFont="1" applyFill="1" applyBorder="1" applyAlignment="1" applyProtection="1">
      <alignment horizontal="right" vertical="center"/>
      <protection locked="0"/>
    </xf>
    <xf numFmtId="38" fontId="9" fillId="0" borderId="58" xfId="48" applyFont="1" applyFill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 applyProtection="1">
      <alignment horizontal="right" vertical="center"/>
      <protection locked="0"/>
    </xf>
    <xf numFmtId="38" fontId="0" fillId="0" borderId="49" xfId="48" applyFill="1" applyBorder="1" applyAlignment="1" applyProtection="1">
      <alignment horizontal="right" vertical="center"/>
      <protection locked="0"/>
    </xf>
    <xf numFmtId="38" fontId="9" fillId="33" borderId="22" xfId="48" applyFont="1" applyFill="1" applyBorder="1" applyAlignment="1">
      <alignment horizontal="right" vertical="center"/>
    </xf>
    <xf numFmtId="38" fontId="9" fillId="33" borderId="36" xfId="48" applyFont="1" applyFill="1" applyBorder="1" applyAlignment="1">
      <alignment horizontal="right" vertical="center"/>
    </xf>
    <xf numFmtId="38" fontId="9" fillId="0" borderId="18" xfId="48" applyFont="1" applyFill="1" applyBorder="1" applyAlignment="1" applyProtection="1">
      <alignment horizontal="right" vertical="center"/>
      <protection locked="0"/>
    </xf>
    <xf numFmtId="38" fontId="0" fillId="0" borderId="51" xfId="48" applyFill="1" applyBorder="1" applyAlignment="1" applyProtection="1">
      <alignment horizontal="right" vertical="center"/>
      <protection locked="0"/>
    </xf>
    <xf numFmtId="38" fontId="9" fillId="33" borderId="16" xfId="48" applyFont="1" applyFill="1" applyBorder="1" applyAlignment="1">
      <alignment horizontal="right" vertical="center"/>
    </xf>
    <xf numFmtId="38" fontId="9" fillId="33" borderId="59" xfId="48" applyFont="1" applyFill="1" applyBorder="1" applyAlignment="1">
      <alignment horizontal="right" vertical="center"/>
    </xf>
    <xf numFmtId="0" fontId="10" fillId="33" borderId="45" xfId="0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9" fillId="0" borderId="19" xfId="48" applyFont="1" applyFill="1" applyBorder="1" applyAlignment="1" applyProtection="1">
      <alignment horizontal="right" vertical="center"/>
      <protection locked="0"/>
    </xf>
    <xf numFmtId="38" fontId="9" fillId="0" borderId="54" xfId="48" applyFont="1" applyFill="1" applyBorder="1" applyAlignment="1" applyProtection="1">
      <alignment horizontal="right" vertical="center"/>
      <protection locked="0"/>
    </xf>
    <xf numFmtId="38" fontId="9" fillId="0" borderId="20" xfId="48" applyFont="1" applyFill="1" applyBorder="1" applyAlignment="1" applyProtection="1">
      <alignment horizontal="right" vertical="center"/>
      <protection locked="0"/>
    </xf>
    <xf numFmtId="38" fontId="0" fillId="0" borderId="57" xfId="48" applyFill="1" applyBorder="1" applyAlignment="1" applyProtection="1">
      <alignment horizontal="right" vertical="center"/>
      <protection locked="0"/>
    </xf>
    <xf numFmtId="0" fontId="10" fillId="33" borderId="13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23" xfId="0" applyFont="1" applyFill="1" applyBorder="1" applyAlignment="1">
      <alignment horizontal="right" vertical="center"/>
    </xf>
    <xf numFmtId="0" fontId="10" fillId="33" borderId="60" xfId="0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horizontal="right" vertical="center"/>
    </xf>
    <xf numFmtId="0" fontId="11" fillId="33" borderId="48" xfId="0" applyFont="1" applyFill="1" applyBorder="1" applyAlignment="1">
      <alignment horizontal="right" vertical="center"/>
    </xf>
    <xf numFmtId="0" fontId="10" fillId="33" borderId="41" xfId="0" applyFont="1" applyFill="1" applyBorder="1" applyAlignment="1">
      <alignment horizontal="right" vertical="center"/>
    </xf>
    <xf numFmtId="0" fontId="12" fillId="33" borderId="60" xfId="0" applyNumberFormat="1" applyFont="1" applyFill="1" applyBorder="1" applyAlignment="1" quotePrefix="1">
      <alignment horizontal="center" vertical="center"/>
    </xf>
    <xf numFmtId="0" fontId="12" fillId="33" borderId="60" xfId="0" applyNumberFormat="1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0" fillId="33" borderId="56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61" xfId="0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1" fillId="33" borderId="61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8" fontId="9" fillId="33" borderId="11" xfId="48" applyFont="1" applyFill="1" applyBorder="1" applyAlignment="1" applyProtection="1">
      <alignment vertical="center"/>
      <protection locked="0"/>
    </xf>
    <xf numFmtId="38" fontId="6" fillId="33" borderId="47" xfId="48" applyFont="1" applyFill="1" applyBorder="1" applyAlignment="1" applyProtection="1">
      <alignment vertical="center"/>
      <protection locked="0"/>
    </xf>
    <xf numFmtId="0" fontId="1" fillId="33" borderId="11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8" fontId="9" fillId="33" borderId="62" xfId="48" applyFont="1" applyFill="1" applyBorder="1" applyAlignment="1">
      <alignment horizontal="right" vertical="center"/>
    </xf>
    <xf numFmtId="38" fontId="9" fillId="33" borderId="63" xfId="48" applyFont="1" applyFill="1" applyBorder="1" applyAlignment="1">
      <alignment horizontal="right" vertical="center"/>
    </xf>
    <xf numFmtId="38" fontId="9" fillId="33" borderId="63" xfId="48" applyFont="1" applyFill="1" applyBorder="1" applyAlignment="1" applyProtection="1">
      <alignment horizontal="right" vertical="center"/>
      <protection locked="0"/>
    </xf>
    <xf numFmtId="38" fontId="9" fillId="33" borderId="18" xfId="48" applyFont="1" applyFill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9" fillId="33" borderId="29" xfId="48" applyFont="1" applyFill="1" applyBorder="1" applyAlignment="1" applyProtection="1">
      <alignment horizontal="right" vertical="center"/>
      <protection locked="0"/>
    </xf>
    <xf numFmtId="38" fontId="6" fillId="33" borderId="51" xfId="48" applyFont="1" applyFill="1" applyBorder="1" applyAlignment="1" applyProtection="1">
      <alignment vertical="center"/>
      <protection locked="0"/>
    </xf>
    <xf numFmtId="38" fontId="9" fillId="0" borderId="15" xfId="48" applyFont="1" applyFill="1" applyBorder="1" applyAlignment="1" applyProtection="1">
      <alignment horizontal="right" vertical="center"/>
      <protection locked="0"/>
    </xf>
    <xf numFmtId="38" fontId="9" fillId="0" borderId="64" xfId="48" applyFont="1" applyFill="1" applyBorder="1" applyAlignment="1" applyProtection="1">
      <alignment horizontal="right" vertical="center"/>
      <protection locked="0"/>
    </xf>
    <xf numFmtId="38" fontId="9" fillId="33" borderId="64" xfId="48" applyFont="1" applyFill="1" applyBorder="1" applyAlignment="1">
      <alignment horizontal="right" vertical="center"/>
    </xf>
    <xf numFmtId="38" fontId="9" fillId="33" borderId="27" xfId="48" applyFont="1" applyFill="1" applyBorder="1" applyAlignment="1" applyProtection="1">
      <alignment horizontal="right" vertical="center"/>
      <protection locked="0"/>
    </xf>
    <xf numFmtId="38" fontId="6" fillId="33" borderId="57" xfId="48" applyFont="1" applyFill="1" applyBorder="1" applyAlignment="1" applyProtection="1">
      <alignment vertical="center"/>
      <protection locked="0"/>
    </xf>
    <xf numFmtId="38" fontId="9" fillId="33" borderId="20" xfId="48" applyFont="1" applyFill="1" applyBorder="1" applyAlignment="1">
      <alignment vertical="center"/>
    </xf>
    <xf numFmtId="38" fontId="0" fillId="0" borderId="37" xfId="48" applyFont="1" applyBorder="1" applyAlignment="1">
      <alignment vertical="center"/>
    </xf>
    <xf numFmtId="0" fontId="10" fillId="33" borderId="14" xfId="0" applyFont="1" applyFill="1" applyBorder="1" applyAlignment="1">
      <alignment horizontal="right" vertical="center"/>
    </xf>
    <xf numFmtId="0" fontId="10" fillId="33" borderId="34" xfId="0" applyFont="1" applyFill="1" applyBorder="1" applyAlignment="1">
      <alignment horizontal="right" vertical="center"/>
    </xf>
    <xf numFmtId="0" fontId="10" fillId="33" borderId="43" xfId="0" applyFont="1" applyFill="1" applyBorder="1" applyAlignment="1">
      <alignment horizontal="right" vertical="center"/>
    </xf>
    <xf numFmtId="0" fontId="10" fillId="33" borderId="44" xfId="0" applyFont="1" applyFill="1" applyBorder="1" applyAlignment="1">
      <alignment horizontal="right" vertical="center"/>
    </xf>
    <xf numFmtId="0" fontId="10" fillId="33" borderId="35" xfId="0" applyFont="1" applyFill="1" applyBorder="1" applyAlignment="1">
      <alignment horizontal="right" vertical="center"/>
    </xf>
    <xf numFmtId="0" fontId="11" fillId="33" borderId="39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1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left" vertical="center" indent="1"/>
      <protection locked="0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38" fontId="9" fillId="0" borderId="22" xfId="48" applyFont="1" applyFill="1" applyBorder="1" applyAlignment="1">
      <alignment horizontal="right" vertical="center"/>
    </xf>
    <xf numFmtId="38" fontId="0" fillId="0" borderId="49" xfId="48" applyFill="1" applyBorder="1" applyAlignment="1">
      <alignment horizontal="right" vertical="center"/>
    </xf>
    <xf numFmtId="38" fontId="9" fillId="0" borderId="43" xfId="48" applyFont="1" applyFill="1" applyBorder="1" applyAlignment="1">
      <alignment horizontal="right" vertical="center"/>
    </xf>
    <xf numFmtId="38" fontId="9" fillId="0" borderId="44" xfId="48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6" fillId="33" borderId="47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8" fontId="9" fillId="0" borderId="20" xfId="48" applyFont="1" applyFill="1" applyBorder="1" applyAlignment="1">
      <alignment horizontal="right" vertical="center"/>
    </xf>
    <xf numFmtId="38" fontId="0" fillId="0" borderId="57" xfId="48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0" fillId="0" borderId="51" xfId="48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 indent="1"/>
    </xf>
    <xf numFmtId="38" fontId="9" fillId="0" borderId="17" xfId="48" applyFont="1" applyFill="1" applyBorder="1" applyAlignment="1">
      <alignment horizontal="right" vertical="center"/>
    </xf>
    <xf numFmtId="38" fontId="9" fillId="0" borderId="50" xfId="48" applyFont="1" applyFill="1" applyBorder="1" applyAlignment="1">
      <alignment horizontal="right" vertical="center"/>
    </xf>
    <xf numFmtId="38" fontId="9" fillId="0" borderId="15" xfId="48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right" vertical="center"/>
    </xf>
    <xf numFmtId="38" fontId="9" fillId="0" borderId="21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right" vertical="center"/>
    </xf>
    <xf numFmtId="38" fontId="9" fillId="33" borderId="58" xfId="48" applyFont="1" applyFill="1" applyBorder="1" applyAlignment="1">
      <alignment horizontal="right" vertical="center"/>
    </xf>
    <xf numFmtId="38" fontId="9" fillId="0" borderId="29" xfId="48" applyFont="1" applyFill="1" applyBorder="1" applyAlignment="1">
      <alignment horizontal="right" vertical="center"/>
    </xf>
    <xf numFmtId="0" fontId="6" fillId="0" borderId="51" xfId="0" applyFont="1" applyFill="1" applyBorder="1" applyAlignment="1">
      <alignment vertical="center"/>
    </xf>
    <xf numFmtId="38" fontId="9" fillId="0" borderId="32" xfId="48" applyFont="1" applyFill="1" applyBorder="1" applyAlignment="1">
      <alignment horizontal="right" vertical="center"/>
    </xf>
    <xf numFmtId="0" fontId="6" fillId="0" borderId="49" xfId="0" applyFont="1" applyFill="1" applyBorder="1" applyAlignment="1">
      <alignment vertical="center"/>
    </xf>
    <xf numFmtId="38" fontId="9" fillId="0" borderId="27" xfId="48" applyFont="1" applyFill="1" applyBorder="1" applyAlignment="1">
      <alignment horizontal="right" vertical="center"/>
    </xf>
    <xf numFmtId="0" fontId="6" fillId="0" borderId="57" xfId="0" applyFont="1" applyFill="1" applyBorder="1" applyAlignment="1">
      <alignment vertical="center"/>
    </xf>
    <xf numFmtId="38" fontId="9" fillId="0" borderId="19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right" vertical="center"/>
    </xf>
    <xf numFmtId="38" fontId="9" fillId="0" borderId="25" xfId="48" applyFont="1" applyFill="1" applyBorder="1" applyAlignment="1">
      <alignment horizontal="right" vertical="center"/>
    </xf>
    <xf numFmtId="38" fontId="9" fillId="0" borderId="52" xfId="48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6" fillId="33" borderId="57" xfId="0" applyFont="1" applyFill="1" applyBorder="1" applyAlignment="1" applyProtection="1">
      <alignment vertical="center"/>
      <protection locked="0"/>
    </xf>
    <xf numFmtId="0" fontId="6" fillId="33" borderId="51" xfId="0" applyFont="1" applyFill="1" applyBorder="1" applyAlignment="1" applyProtection="1">
      <alignment vertical="center"/>
      <protection locked="0"/>
    </xf>
    <xf numFmtId="38" fontId="9" fillId="33" borderId="32" xfId="48" applyFont="1" applyFill="1" applyBorder="1" applyAlignment="1" applyProtection="1">
      <alignment horizontal="right" vertical="center"/>
      <protection locked="0"/>
    </xf>
    <xf numFmtId="0" fontId="6" fillId="33" borderId="49" xfId="0" applyFont="1" applyFill="1" applyBorder="1" applyAlignment="1" applyProtection="1">
      <alignment vertical="center"/>
      <protection locked="0"/>
    </xf>
    <xf numFmtId="0" fontId="0" fillId="33" borderId="40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41" xfId="0" applyFill="1" applyBorder="1" applyAlignment="1">
      <alignment vertical="center" wrapText="1"/>
    </xf>
    <xf numFmtId="0" fontId="6" fillId="33" borderId="47" xfId="0" applyFont="1" applyFill="1" applyBorder="1" applyAlignment="1" applyProtection="1">
      <alignment vertical="center"/>
      <protection locked="0"/>
    </xf>
    <xf numFmtId="0" fontId="0" fillId="33" borderId="35" xfId="0" applyFill="1" applyBorder="1" applyAlignment="1">
      <alignment horizontal="right" vertical="center"/>
    </xf>
    <xf numFmtId="0" fontId="6" fillId="33" borderId="22" xfId="0" applyFont="1" applyFill="1" applyBorder="1" applyAlignment="1" applyProtection="1">
      <alignment vertical="center"/>
      <protection locked="0"/>
    </xf>
    <xf numFmtId="0" fontId="10" fillId="33" borderId="11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38" fontId="9" fillId="0" borderId="20" xfId="48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34</xdr:row>
      <xdr:rowOff>9525</xdr:rowOff>
    </xdr:from>
    <xdr:to>
      <xdr:col>18</xdr:col>
      <xdr:colOff>657225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638425" y="7400925"/>
          <a:ext cx="3857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5.50390625" style="0" customWidth="1"/>
    <col min="4" max="5" width="4.50390625" style="0" customWidth="1"/>
    <col min="6" max="11" width="4.25390625" style="0" customWidth="1"/>
    <col min="12" max="12" width="2.625" style="0" customWidth="1"/>
    <col min="13" max="18" width="4.25390625" style="0" customWidth="1"/>
    <col min="19" max="19" width="6.75390625" style="0" customWidth="1"/>
    <col min="20" max="20" width="4.25390625" style="0" customWidth="1"/>
    <col min="21" max="21" width="5.125" style="0" customWidth="1"/>
    <col min="22" max="22" width="2.25390625" style="0" customWidth="1"/>
    <col min="23" max="23" width="8.375" style="0" customWidth="1"/>
    <col min="24" max="24" width="4.25390625" style="0" customWidth="1"/>
  </cols>
  <sheetData>
    <row r="1" ht="20.25" customHeight="1">
      <c r="A1" s="94" t="s">
        <v>126</v>
      </c>
    </row>
    <row r="2" spans="1:24" s="4" customFormat="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1"/>
      <c r="T2" s="1"/>
      <c r="U2" s="3"/>
      <c r="V2" s="3"/>
      <c r="W2" s="1"/>
      <c r="X2" s="1"/>
    </row>
    <row r="3" spans="1:24" s="4" customFormat="1" ht="18" customHeight="1">
      <c r="A3" s="1"/>
      <c r="B3" s="1"/>
      <c r="C3" s="1"/>
      <c r="D3" s="1"/>
      <c r="E3" s="1"/>
      <c r="F3" s="1"/>
      <c r="G3" s="1"/>
      <c r="H3" s="1"/>
      <c r="I3" s="5" t="s">
        <v>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4" customFormat="1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/>
      <c r="R4" s="1"/>
      <c r="S4" s="1"/>
      <c r="T4" s="1"/>
      <c r="U4" s="1"/>
      <c r="V4" s="1"/>
      <c r="W4" s="1"/>
      <c r="X4" s="1"/>
    </row>
    <row r="5" spans="1:24" s="4" customFormat="1" ht="18" customHeight="1">
      <c r="A5" s="1"/>
      <c r="B5" s="7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4" customFormat="1" ht="22.5" customHeight="1">
      <c r="A6" s="1"/>
      <c r="B6" s="264" t="s">
        <v>2</v>
      </c>
      <c r="C6" s="266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8"/>
      <c r="U6" s="1"/>
      <c r="V6" s="1"/>
      <c r="W6" s="1"/>
      <c r="X6" s="1"/>
    </row>
    <row r="7" spans="1:24" s="4" customFormat="1" ht="22.5" customHeight="1">
      <c r="A7" s="1"/>
      <c r="B7" s="264" t="s">
        <v>3</v>
      </c>
      <c r="C7" s="266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8"/>
      <c r="U7" s="1"/>
      <c r="V7" s="1"/>
      <c r="W7" s="1"/>
      <c r="X7" s="1"/>
    </row>
    <row r="8" spans="1:24" s="4" customFormat="1" ht="22.5" customHeight="1">
      <c r="A8" s="1"/>
      <c r="B8" s="1"/>
      <c r="C8" s="1"/>
      <c r="D8" s="9" t="s"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4" customFormat="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4" customFormat="1" ht="17.25" customHeight="1">
      <c r="A10" s="1"/>
      <c r="B10" s="272" t="s">
        <v>5</v>
      </c>
      <c r="C10" s="273"/>
      <c r="D10" s="273"/>
      <c r="E10" s="273"/>
      <c r="F10" s="273"/>
      <c r="G10" s="273"/>
      <c r="H10" s="274"/>
      <c r="I10" s="264" t="s">
        <v>6</v>
      </c>
      <c r="J10" s="220"/>
      <c r="K10" s="275"/>
      <c r="L10" s="264" t="s">
        <v>7</v>
      </c>
      <c r="M10" s="220"/>
      <c r="N10" s="220"/>
      <c r="O10" s="275"/>
      <c r="P10" s="1"/>
      <c r="Q10" s="1"/>
      <c r="R10" s="1"/>
      <c r="S10" s="1"/>
      <c r="T10" s="1"/>
      <c r="U10" s="1"/>
      <c r="V10" s="1"/>
      <c r="W10" s="1"/>
      <c r="X10" s="1"/>
    </row>
    <row r="11" spans="1:24" s="4" customFormat="1" ht="20.25" customHeight="1">
      <c r="A11" s="1"/>
      <c r="B11" s="258"/>
      <c r="C11" s="259"/>
      <c r="D11" s="259"/>
      <c r="E11" s="259"/>
      <c r="F11" s="259"/>
      <c r="G11" s="259"/>
      <c r="H11" s="260"/>
      <c r="I11" s="11"/>
      <c r="J11" s="12"/>
      <c r="K11" s="13" t="s">
        <v>9</v>
      </c>
      <c r="L11" s="261"/>
      <c r="M11" s="262"/>
      <c r="N11" s="262"/>
      <c r="O11" s="263"/>
      <c r="P11" s="1"/>
      <c r="Q11" s="1"/>
      <c r="R11" s="1"/>
      <c r="S11" s="1"/>
      <c r="T11" s="1"/>
      <c r="U11" s="1"/>
      <c r="V11" s="1"/>
      <c r="W11" s="1"/>
      <c r="X11" s="1"/>
    </row>
    <row r="13" ht="13.5">
      <c r="B13" t="s">
        <v>72</v>
      </c>
    </row>
    <row r="14" spans="2:23" ht="22.5" customHeight="1"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5"/>
    </row>
    <row r="16" spans="1:24" s="4" customFormat="1" ht="18" customHeight="1">
      <c r="A16" s="1"/>
      <c r="B16" s="7" t="s">
        <v>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4" customFormat="1" ht="18" customHeight="1">
      <c r="A17" s="1"/>
      <c r="B17" s="264" t="s">
        <v>127</v>
      </c>
      <c r="C17" s="220"/>
      <c r="D17" s="220"/>
      <c r="E17" s="14"/>
      <c r="F17" s="15" t="s">
        <v>12</v>
      </c>
      <c r="G17" s="14"/>
      <c r="H17" s="15" t="s">
        <v>128</v>
      </c>
      <c r="I17" s="10"/>
      <c r="J17" s="14"/>
      <c r="K17" s="15" t="s">
        <v>12</v>
      </c>
      <c r="L17" s="14"/>
      <c r="M17" s="16" t="s">
        <v>13</v>
      </c>
      <c r="N17" s="16"/>
      <c r="O17" s="17">
        <f>(J17*12+L17)-(E17*12+G17)+1</f>
        <v>1</v>
      </c>
      <c r="P17" s="16" t="s">
        <v>14</v>
      </c>
      <c r="Q17" s="16"/>
      <c r="R17" s="16"/>
      <c r="S17" s="18"/>
      <c r="T17" s="264" t="s">
        <v>15</v>
      </c>
      <c r="U17" s="265"/>
      <c r="V17" s="265"/>
      <c r="W17" s="266"/>
      <c r="X17" s="1"/>
    </row>
    <row r="18" spans="1:24" s="20" customFormat="1" ht="12.75" customHeight="1">
      <c r="A18" s="19"/>
      <c r="B18" s="267" t="s">
        <v>16</v>
      </c>
      <c r="C18" s="268"/>
      <c r="D18" s="204" t="s">
        <v>17</v>
      </c>
      <c r="E18" s="226"/>
      <c r="F18" s="226"/>
      <c r="G18" s="227"/>
      <c r="H18" s="198" t="s">
        <v>18</v>
      </c>
      <c r="I18" s="226"/>
      <c r="J18" s="226"/>
      <c r="K18" s="227"/>
      <c r="L18" s="198" t="s">
        <v>19</v>
      </c>
      <c r="M18" s="226"/>
      <c r="N18" s="226"/>
      <c r="O18" s="226"/>
      <c r="P18" s="198" t="s">
        <v>20</v>
      </c>
      <c r="Q18" s="199"/>
      <c r="R18" s="198" t="s">
        <v>21</v>
      </c>
      <c r="S18" s="202"/>
      <c r="T18" s="204" t="s">
        <v>22</v>
      </c>
      <c r="U18" s="252"/>
      <c r="V18" s="198" t="s">
        <v>23</v>
      </c>
      <c r="W18" s="208"/>
      <c r="X18" s="19"/>
    </row>
    <row r="19" spans="1:24" s="20" customFormat="1" ht="12.75" customHeight="1">
      <c r="A19" s="19"/>
      <c r="B19" s="269"/>
      <c r="C19" s="270"/>
      <c r="D19" s="213"/>
      <c r="E19" s="228"/>
      <c r="F19" s="228"/>
      <c r="G19" s="201"/>
      <c r="H19" s="200"/>
      <c r="I19" s="228"/>
      <c r="J19" s="228"/>
      <c r="K19" s="201"/>
      <c r="L19" s="200"/>
      <c r="M19" s="228"/>
      <c r="N19" s="228"/>
      <c r="O19" s="229"/>
      <c r="P19" s="200"/>
      <c r="Q19" s="201"/>
      <c r="R19" s="200"/>
      <c r="S19" s="203"/>
      <c r="T19" s="253"/>
      <c r="U19" s="254"/>
      <c r="V19" s="209"/>
      <c r="W19" s="210"/>
      <c r="X19" s="19"/>
    </row>
    <row r="20" spans="1:24" s="23" customFormat="1" ht="12.75" customHeight="1">
      <c r="A20" s="21"/>
      <c r="B20" s="269"/>
      <c r="C20" s="270"/>
      <c r="D20" s="230" t="s">
        <v>24</v>
      </c>
      <c r="E20" s="196"/>
      <c r="F20" s="196"/>
      <c r="G20" s="196"/>
      <c r="H20" s="196" t="s">
        <v>25</v>
      </c>
      <c r="I20" s="196"/>
      <c r="J20" s="196"/>
      <c r="K20" s="196"/>
      <c r="L20" s="196" t="s">
        <v>26</v>
      </c>
      <c r="M20" s="196"/>
      <c r="N20" s="197"/>
      <c r="O20" s="197"/>
      <c r="P20" s="197" t="s">
        <v>27</v>
      </c>
      <c r="Q20" s="211"/>
      <c r="R20" s="197" t="s">
        <v>28</v>
      </c>
      <c r="S20" s="212"/>
      <c r="T20" s="255" t="s">
        <v>29</v>
      </c>
      <c r="U20" s="256"/>
      <c r="V20" s="197" t="s">
        <v>30</v>
      </c>
      <c r="W20" s="257"/>
      <c r="X20" s="22"/>
    </row>
    <row r="21" spans="1:24" s="20" customFormat="1" ht="12.75" customHeight="1">
      <c r="A21" s="19"/>
      <c r="B21" s="247" t="s">
        <v>31</v>
      </c>
      <c r="C21" s="248"/>
      <c r="D21" s="249" t="s">
        <v>32</v>
      </c>
      <c r="E21" s="250"/>
      <c r="F21" s="250"/>
      <c r="G21" s="250"/>
      <c r="H21" s="250" t="s">
        <v>33</v>
      </c>
      <c r="I21" s="250"/>
      <c r="J21" s="250"/>
      <c r="K21" s="250"/>
      <c r="L21" s="250" t="s">
        <v>33</v>
      </c>
      <c r="M21" s="250"/>
      <c r="N21" s="181"/>
      <c r="O21" s="181"/>
      <c r="P21" s="181" t="s">
        <v>34</v>
      </c>
      <c r="Q21" s="192"/>
      <c r="R21" s="181" t="s">
        <v>34</v>
      </c>
      <c r="S21" s="251"/>
      <c r="T21" s="25"/>
      <c r="U21" s="24" t="str">
        <f>L21</f>
        <v>kg ・頭・羽</v>
      </c>
      <c r="V21" s="181" t="s">
        <v>34</v>
      </c>
      <c r="W21" s="182"/>
      <c r="X21" s="19"/>
    </row>
    <row r="22" spans="1:24" s="4" customFormat="1" ht="18" customHeight="1">
      <c r="A22" s="1"/>
      <c r="B22" s="26">
        <v>1</v>
      </c>
      <c r="C22" s="27"/>
      <c r="D22" s="240"/>
      <c r="E22" s="241"/>
      <c r="F22" s="241"/>
      <c r="G22" s="241"/>
      <c r="H22" s="241"/>
      <c r="I22" s="241"/>
      <c r="J22" s="241"/>
      <c r="K22" s="241"/>
      <c r="L22" s="242" t="e">
        <f>H22/D22</f>
        <v>#DIV/0!</v>
      </c>
      <c r="M22" s="242"/>
      <c r="N22" s="179"/>
      <c r="O22" s="179"/>
      <c r="P22" s="185"/>
      <c r="Q22" s="186"/>
      <c r="R22" s="179">
        <f>P22*H22</f>
        <v>0</v>
      </c>
      <c r="S22" s="180"/>
      <c r="T22" s="243">
        <f>H33-H22</f>
        <v>0</v>
      </c>
      <c r="U22" s="244"/>
      <c r="V22" s="245">
        <f>R33-R22</f>
        <v>0</v>
      </c>
      <c r="W22" s="246"/>
      <c r="X22" s="1"/>
    </row>
    <row r="23" spans="1:24" s="4" customFormat="1" ht="18" customHeight="1">
      <c r="A23" s="1"/>
      <c r="B23" s="28">
        <v>2</v>
      </c>
      <c r="C23" s="29"/>
      <c r="D23" s="150"/>
      <c r="E23" s="151"/>
      <c r="F23" s="151"/>
      <c r="G23" s="151"/>
      <c r="H23" s="151"/>
      <c r="I23" s="151"/>
      <c r="J23" s="151"/>
      <c r="K23" s="151"/>
      <c r="L23" s="152" t="e">
        <f>H23/D23</f>
        <v>#DIV/0!</v>
      </c>
      <c r="M23" s="152"/>
      <c r="N23" s="153"/>
      <c r="O23" s="153"/>
      <c r="P23" s="177"/>
      <c r="Q23" s="178"/>
      <c r="R23" s="179">
        <f>P23*H23</f>
        <v>0</v>
      </c>
      <c r="S23" s="180"/>
      <c r="T23" s="238">
        <f>H34-H23</f>
        <v>0</v>
      </c>
      <c r="U23" s="239"/>
      <c r="V23" s="236">
        <f>R34-R23</f>
        <v>0</v>
      </c>
      <c r="W23" s="237"/>
      <c r="X23" s="1"/>
    </row>
    <row r="24" spans="1:24" s="4" customFormat="1" ht="18" customHeight="1">
      <c r="A24" s="1"/>
      <c r="B24" s="28">
        <v>3</v>
      </c>
      <c r="C24" s="29"/>
      <c r="D24" s="150"/>
      <c r="E24" s="151"/>
      <c r="F24" s="151"/>
      <c r="G24" s="151"/>
      <c r="H24" s="151"/>
      <c r="I24" s="151"/>
      <c r="J24" s="151"/>
      <c r="K24" s="151"/>
      <c r="L24" s="152" t="e">
        <f>H24/D24</f>
        <v>#DIV/0!</v>
      </c>
      <c r="M24" s="152"/>
      <c r="N24" s="153"/>
      <c r="O24" s="153"/>
      <c r="P24" s="177"/>
      <c r="Q24" s="178"/>
      <c r="R24" s="179">
        <f>P24*H24</f>
        <v>0</v>
      </c>
      <c r="S24" s="180"/>
      <c r="T24" s="238">
        <f>H35-H24</f>
        <v>0</v>
      </c>
      <c r="U24" s="239"/>
      <c r="V24" s="236">
        <f>R35-R24</f>
        <v>0</v>
      </c>
      <c r="W24" s="237"/>
      <c r="X24" s="1"/>
    </row>
    <row r="25" spans="1:24" s="4" customFormat="1" ht="18" customHeight="1">
      <c r="A25" s="1"/>
      <c r="B25" s="231" t="s">
        <v>35</v>
      </c>
      <c r="C25" s="232"/>
      <c r="D25" s="233">
        <f>SUM(D22:G24)</f>
        <v>0</v>
      </c>
      <c r="E25" s="234"/>
      <c r="F25" s="234"/>
      <c r="G25" s="234"/>
      <c r="H25" s="235"/>
      <c r="I25" s="235"/>
      <c r="J25" s="235"/>
      <c r="K25" s="235"/>
      <c r="L25" s="234" t="e">
        <f>SUM(L22:O24)</f>
        <v>#DIV/0!</v>
      </c>
      <c r="M25" s="234"/>
      <c r="N25" s="135"/>
      <c r="O25" s="135"/>
      <c r="P25" s="135"/>
      <c r="Q25" s="136"/>
      <c r="R25" s="135">
        <f>SUM(R22:S24)</f>
        <v>0</v>
      </c>
      <c r="S25" s="137"/>
      <c r="T25" s="216">
        <f>SUM(T22:U24)</f>
        <v>0</v>
      </c>
      <c r="U25" s="217"/>
      <c r="V25" s="140">
        <f>SUM(V22:W24)</f>
        <v>0</v>
      </c>
      <c r="W25" s="141"/>
      <c r="X25" s="1"/>
    </row>
    <row r="26" spans="1:24" s="4" customFormat="1" ht="16.5" customHeight="1">
      <c r="A26" s="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"/>
      <c r="V26" s="1"/>
      <c r="W26" s="1"/>
      <c r="X26" s="1"/>
    </row>
    <row r="27" spans="1:24" s="4" customFormat="1" ht="18" customHeight="1">
      <c r="A27" s="1"/>
      <c r="B27" s="7" t="s">
        <v>36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4" customFormat="1" ht="18" customHeight="1">
      <c r="A28" s="1"/>
      <c r="B28" s="264" t="s">
        <v>129</v>
      </c>
      <c r="C28" s="220"/>
      <c r="D28" s="220"/>
      <c r="E28" s="14"/>
      <c r="F28" s="220" t="s">
        <v>130</v>
      </c>
      <c r="G28" s="221"/>
      <c r="H28" s="14"/>
      <c r="I28" s="31" t="s">
        <v>39</v>
      </c>
      <c r="J28" s="32"/>
      <c r="K28" s="33">
        <f>(H28-E28)+1</f>
        <v>1</v>
      </c>
      <c r="L28" s="16" t="s">
        <v>40</v>
      </c>
      <c r="M28" s="15"/>
      <c r="N28" s="15"/>
      <c r="O28" s="16"/>
      <c r="P28" s="16"/>
      <c r="Q28" s="16"/>
      <c r="R28" s="16"/>
      <c r="S28" s="18"/>
      <c r="T28" s="222" t="s">
        <v>41</v>
      </c>
      <c r="U28" s="223"/>
      <c r="V28" s="34">
        <f>(H28-E28)+1</f>
        <v>1</v>
      </c>
      <c r="W28" s="35" t="s">
        <v>42</v>
      </c>
      <c r="X28" s="1"/>
    </row>
    <row r="29" spans="1:25" s="20" customFormat="1" ht="12.75" customHeight="1">
      <c r="A29" s="19"/>
      <c r="B29" s="204" t="s">
        <v>43</v>
      </c>
      <c r="C29" s="202"/>
      <c r="D29" s="204" t="s">
        <v>17</v>
      </c>
      <c r="E29" s="226"/>
      <c r="F29" s="226"/>
      <c r="G29" s="227"/>
      <c r="H29" s="198" t="s">
        <v>44</v>
      </c>
      <c r="I29" s="226"/>
      <c r="J29" s="226"/>
      <c r="K29" s="227"/>
      <c r="L29" s="198" t="s">
        <v>19</v>
      </c>
      <c r="M29" s="226"/>
      <c r="N29" s="226"/>
      <c r="O29" s="226"/>
      <c r="P29" s="198" t="s">
        <v>45</v>
      </c>
      <c r="Q29" s="199"/>
      <c r="R29" s="198" t="s">
        <v>46</v>
      </c>
      <c r="S29" s="202"/>
      <c r="T29" s="204" t="s">
        <v>47</v>
      </c>
      <c r="U29" s="205"/>
      <c r="V29" s="198" t="s">
        <v>48</v>
      </c>
      <c r="W29" s="208"/>
      <c r="X29" s="36"/>
      <c r="Y29" s="37"/>
    </row>
    <row r="30" spans="1:25" s="20" customFormat="1" ht="12.75" customHeight="1">
      <c r="A30" s="19"/>
      <c r="B30" s="224"/>
      <c r="C30" s="225"/>
      <c r="D30" s="213"/>
      <c r="E30" s="228"/>
      <c r="F30" s="228"/>
      <c r="G30" s="201"/>
      <c r="H30" s="200"/>
      <c r="I30" s="228"/>
      <c r="J30" s="228"/>
      <c r="K30" s="201"/>
      <c r="L30" s="200"/>
      <c r="M30" s="228"/>
      <c r="N30" s="228"/>
      <c r="O30" s="229"/>
      <c r="P30" s="200"/>
      <c r="Q30" s="201"/>
      <c r="R30" s="200"/>
      <c r="S30" s="203"/>
      <c r="T30" s="206"/>
      <c r="U30" s="207"/>
      <c r="V30" s="209"/>
      <c r="W30" s="210"/>
      <c r="X30" s="38"/>
      <c r="Y30" s="39"/>
    </row>
    <row r="31" spans="1:25" s="23" customFormat="1" ht="12.75" customHeight="1">
      <c r="A31" s="21"/>
      <c r="B31" s="224"/>
      <c r="C31" s="225"/>
      <c r="D31" s="230" t="s">
        <v>49</v>
      </c>
      <c r="E31" s="196"/>
      <c r="F31" s="196"/>
      <c r="G31" s="196"/>
      <c r="H31" s="194" t="s">
        <v>50</v>
      </c>
      <c r="I31" s="195"/>
      <c r="J31" s="195"/>
      <c r="K31" s="195"/>
      <c r="L31" s="196" t="s">
        <v>51</v>
      </c>
      <c r="M31" s="196"/>
      <c r="N31" s="197"/>
      <c r="O31" s="197"/>
      <c r="P31" s="197" t="s">
        <v>52</v>
      </c>
      <c r="Q31" s="211"/>
      <c r="R31" s="197" t="s">
        <v>53</v>
      </c>
      <c r="S31" s="212"/>
      <c r="T31" s="213" t="s">
        <v>54</v>
      </c>
      <c r="U31" s="214"/>
      <c r="V31" s="200" t="s">
        <v>55</v>
      </c>
      <c r="W31" s="215"/>
      <c r="X31" s="40"/>
      <c r="Y31" s="41"/>
    </row>
    <row r="32" spans="1:25" s="44" customFormat="1" ht="12.75" customHeight="1">
      <c r="A32" s="42"/>
      <c r="B32" s="187" t="s">
        <v>56</v>
      </c>
      <c r="C32" s="188"/>
      <c r="D32" s="189" t="str">
        <f>D21</f>
        <v>ｱｰﾙ・頭・羽</v>
      </c>
      <c r="E32" s="190"/>
      <c r="F32" s="190"/>
      <c r="G32" s="190"/>
      <c r="H32" s="190" t="str">
        <f>H21</f>
        <v>kg ・頭・羽</v>
      </c>
      <c r="I32" s="190"/>
      <c r="J32" s="190"/>
      <c r="K32" s="190"/>
      <c r="L32" s="190" t="str">
        <f>L21</f>
        <v>kg ・頭・羽</v>
      </c>
      <c r="M32" s="190"/>
      <c r="N32" s="191"/>
      <c r="O32" s="191"/>
      <c r="P32" s="181" t="s">
        <v>34</v>
      </c>
      <c r="Q32" s="192"/>
      <c r="R32" s="191" t="s">
        <v>34</v>
      </c>
      <c r="S32" s="193"/>
      <c r="T32" s="25"/>
      <c r="U32" s="24" t="str">
        <f>L32</f>
        <v>kg ・頭・羽</v>
      </c>
      <c r="V32" s="181" t="s">
        <v>34</v>
      </c>
      <c r="W32" s="182"/>
      <c r="X32" s="25"/>
      <c r="Y32" s="43"/>
    </row>
    <row r="33" spans="1:24" s="4" customFormat="1" ht="18" customHeight="1">
      <c r="A33" s="1"/>
      <c r="B33" s="45">
        <v>1</v>
      </c>
      <c r="C33" s="46">
        <f>C22</f>
        <v>0</v>
      </c>
      <c r="D33" s="183"/>
      <c r="E33" s="184"/>
      <c r="F33" s="184"/>
      <c r="G33" s="184"/>
      <c r="H33" s="184"/>
      <c r="I33" s="184"/>
      <c r="J33" s="184"/>
      <c r="K33" s="184"/>
      <c r="L33" s="163" t="e">
        <f>H33/D33</f>
        <v>#DIV/0!</v>
      </c>
      <c r="M33" s="163"/>
      <c r="N33" s="164"/>
      <c r="O33" s="164"/>
      <c r="P33" s="185"/>
      <c r="Q33" s="186"/>
      <c r="R33" s="164">
        <f aca="true" t="shared" si="0" ref="R33:R38">P33*H33</f>
        <v>0</v>
      </c>
      <c r="S33" s="167"/>
      <c r="T33" s="168"/>
      <c r="U33" s="169"/>
      <c r="V33" s="148"/>
      <c r="W33" s="149"/>
      <c r="X33" s="1"/>
    </row>
    <row r="34" spans="1:24" s="4" customFormat="1" ht="18" customHeight="1">
      <c r="A34" s="1"/>
      <c r="B34" s="28">
        <v>2</v>
      </c>
      <c r="C34" s="47">
        <f>C23</f>
        <v>0</v>
      </c>
      <c r="D34" s="150"/>
      <c r="E34" s="151"/>
      <c r="F34" s="151"/>
      <c r="G34" s="151"/>
      <c r="H34" s="151"/>
      <c r="I34" s="151"/>
      <c r="J34" s="151"/>
      <c r="K34" s="151"/>
      <c r="L34" s="152" t="e">
        <f>H34/D34</f>
        <v>#DIV/0!</v>
      </c>
      <c r="M34" s="152"/>
      <c r="N34" s="153"/>
      <c r="O34" s="153"/>
      <c r="P34" s="177"/>
      <c r="Q34" s="178"/>
      <c r="R34" s="179">
        <f t="shared" si="0"/>
        <v>0</v>
      </c>
      <c r="S34" s="180"/>
      <c r="T34" s="156"/>
      <c r="U34" s="157"/>
      <c r="V34" s="170"/>
      <c r="W34" s="159"/>
      <c r="X34" s="1"/>
    </row>
    <row r="35" spans="1:24" s="4" customFormat="1" ht="18" customHeight="1">
      <c r="A35" s="1"/>
      <c r="B35" s="48">
        <v>3</v>
      </c>
      <c r="C35" s="49">
        <f>C24</f>
        <v>0</v>
      </c>
      <c r="D35" s="171"/>
      <c r="E35" s="172"/>
      <c r="F35" s="172"/>
      <c r="G35" s="172"/>
      <c r="H35" s="172"/>
      <c r="I35" s="172"/>
      <c r="J35" s="172"/>
      <c r="K35" s="172"/>
      <c r="L35" s="152" t="e">
        <f>H35/D35</f>
        <v>#DIV/0!</v>
      </c>
      <c r="M35" s="152"/>
      <c r="N35" s="153"/>
      <c r="O35" s="153"/>
      <c r="P35" s="173"/>
      <c r="Q35" s="174"/>
      <c r="R35" s="175">
        <f t="shared" si="0"/>
        <v>0</v>
      </c>
      <c r="S35" s="176"/>
      <c r="T35" s="146"/>
      <c r="U35" s="147"/>
      <c r="V35" s="130"/>
      <c r="W35" s="131"/>
      <c r="X35" s="1"/>
    </row>
    <row r="36" spans="1:24" s="4" customFormat="1" ht="18" customHeight="1">
      <c r="A36" s="1"/>
      <c r="B36" s="50">
        <v>4</v>
      </c>
      <c r="C36" s="51"/>
      <c r="D36" s="160"/>
      <c r="E36" s="161"/>
      <c r="F36" s="161"/>
      <c r="G36" s="161"/>
      <c r="H36" s="162"/>
      <c r="I36" s="162"/>
      <c r="J36" s="162"/>
      <c r="K36" s="162"/>
      <c r="L36" s="163"/>
      <c r="M36" s="163"/>
      <c r="N36" s="164"/>
      <c r="O36" s="164"/>
      <c r="P36" s="165"/>
      <c r="Q36" s="166"/>
      <c r="R36" s="164">
        <f t="shared" si="0"/>
        <v>0</v>
      </c>
      <c r="S36" s="167"/>
      <c r="T36" s="168"/>
      <c r="U36" s="169"/>
      <c r="V36" s="148"/>
      <c r="W36" s="149"/>
      <c r="X36" s="1"/>
    </row>
    <row r="37" spans="1:24" s="4" customFormat="1" ht="18" customHeight="1">
      <c r="A37" s="1"/>
      <c r="B37" s="52">
        <v>5</v>
      </c>
      <c r="C37" s="53"/>
      <c r="D37" s="150"/>
      <c r="E37" s="151"/>
      <c r="F37" s="151"/>
      <c r="G37" s="151"/>
      <c r="H37" s="152"/>
      <c r="I37" s="152"/>
      <c r="J37" s="152"/>
      <c r="K37" s="152"/>
      <c r="L37" s="152">
        <v>0</v>
      </c>
      <c r="M37" s="152"/>
      <c r="N37" s="153"/>
      <c r="O37" s="153"/>
      <c r="P37" s="153"/>
      <c r="Q37" s="154"/>
      <c r="R37" s="153">
        <f t="shared" si="0"/>
        <v>0</v>
      </c>
      <c r="S37" s="155"/>
      <c r="T37" s="156"/>
      <c r="U37" s="157"/>
      <c r="V37" s="158"/>
      <c r="W37" s="159"/>
      <c r="X37" s="1"/>
    </row>
    <row r="38" spans="1:24" s="4" customFormat="1" ht="18" customHeight="1">
      <c r="A38" s="1"/>
      <c r="B38" s="48">
        <v>6</v>
      </c>
      <c r="C38" s="54"/>
      <c r="D38" s="142"/>
      <c r="E38" s="143"/>
      <c r="F38" s="143"/>
      <c r="G38" s="143"/>
      <c r="H38" s="133"/>
      <c r="I38" s="133"/>
      <c r="J38" s="133"/>
      <c r="K38" s="133"/>
      <c r="L38" s="133">
        <v>0</v>
      </c>
      <c r="M38" s="133"/>
      <c r="N38" s="134"/>
      <c r="O38" s="134"/>
      <c r="P38" s="134"/>
      <c r="Q38" s="144"/>
      <c r="R38" s="134">
        <f t="shared" si="0"/>
        <v>0</v>
      </c>
      <c r="S38" s="145"/>
      <c r="T38" s="146"/>
      <c r="U38" s="147"/>
      <c r="V38" s="130"/>
      <c r="W38" s="131"/>
      <c r="X38" s="1"/>
    </row>
    <row r="39" spans="1:24" s="4" customFormat="1" ht="18" customHeight="1">
      <c r="A39" s="1"/>
      <c r="B39" s="112" t="s">
        <v>35</v>
      </c>
      <c r="C39" s="113"/>
      <c r="D39" s="132">
        <f>SUM(D33:G38)</f>
        <v>0</v>
      </c>
      <c r="E39" s="133"/>
      <c r="F39" s="133"/>
      <c r="G39" s="133"/>
      <c r="H39" s="133"/>
      <c r="I39" s="133"/>
      <c r="J39" s="133"/>
      <c r="K39" s="133"/>
      <c r="L39" s="133" t="e">
        <f>SUM(L33:O38)</f>
        <v>#DIV/0!</v>
      </c>
      <c r="M39" s="133"/>
      <c r="N39" s="134"/>
      <c r="O39" s="134"/>
      <c r="P39" s="135"/>
      <c r="Q39" s="136"/>
      <c r="R39" s="135">
        <f>SUM(R33:S38)</f>
        <v>0</v>
      </c>
      <c r="S39" s="137"/>
      <c r="T39" s="138">
        <f>SUM(T33:U38)</f>
        <v>0</v>
      </c>
      <c r="U39" s="139"/>
      <c r="V39" s="140">
        <f>SUM(V33:W38)</f>
        <v>0</v>
      </c>
      <c r="W39" s="141"/>
      <c r="X39" s="1"/>
    </row>
    <row r="40" spans="1:24" s="4" customFormat="1" ht="16.5" customHeight="1">
      <c r="A40" s="1"/>
      <c r="B40" s="55"/>
      <c r="C40" s="56" t="s">
        <v>57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  <c r="R40" s="57"/>
      <c r="S40" s="57"/>
      <c r="T40" s="57"/>
      <c r="U40" s="1"/>
      <c r="V40" s="1"/>
      <c r="W40" s="1"/>
      <c r="X40" s="1"/>
    </row>
    <row r="41" spans="1:24" s="4" customFormat="1" ht="16.5" customHeight="1">
      <c r="A41" s="1"/>
      <c r="B41" s="55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  <c r="R41" s="57"/>
      <c r="S41" s="57"/>
      <c r="T41" s="57"/>
      <c r="U41" s="1"/>
      <c r="V41" s="1"/>
      <c r="W41" s="1"/>
      <c r="X41" s="1"/>
    </row>
    <row r="42" spans="1:24" s="4" customFormat="1" ht="17.25" customHeight="1">
      <c r="A42" s="1"/>
      <c r="B42" s="7" t="s">
        <v>58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4" customFormat="1" ht="18" customHeight="1">
      <c r="A43" s="1"/>
      <c r="B43" s="1"/>
      <c r="C43" s="59" t="s">
        <v>59</v>
      </c>
      <c r="D43" s="45">
        <v>1</v>
      </c>
      <c r="E43" s="100" t="e">
        <f>ROUNDUP((1-L22/L33)*100,2)&amp;" %"</f>
        <v>#DIV/0!</v>
      </c>
      <c r="F43" s="101"/>
      <c r="G43" s="1"/>
      <c r="H43" s="56" t="s">
        <v>60</v>
      </c>
      <c r="I43" s="1"/>
      <c r="J43" s="56"/>
      <c r="K43" s="60">
        <v>1</v>
      </c>
      <c r="L43" s="100" t="e">
        <f>ROUNDUP((1-(R22/D22)/(R33/D33))*100,2)&amp;" %"</f>
        <v>#DIV/0!</v>
      </c>
      <c r="M43" s="102"/>
      <c r="N43" s="1"/>
      <c r="O43" s="95" t="s">
        <v>61</v>
      </c>
      <c r="P43" s="96"/>
      <c r="Q43" s="96"/>
      <c r="R43" s="60">
        <v>1</v>
      </c>
      <c r="S43" s="61" t="e">
        <f>ROUNDUP((T22/T33)*100,2)&amp;" %"</f>
        <v>#DIV/0!</v>
      </c>
      <c r="T43" s="1"/>
      <c r="U43" s="19" t="s">
        <v>62</v>
      </c>
      <c r="V43" s="19"/>
      <c r="W43" s="62"/>
      <c r="X43" s="1"/>
    </row>
    <row r="44" spans="1:24" s="4" customFormat="1" ht="18" customHeight="1">
      <c r="A44" s="1"/>
      <c r="B44" s="1"/>
      <c r="C44" s="59" t="s">
        <v>63</v>
      </c>
      <c r="D44" s="28">
        <v>2</v>
      </c>
      <c r="E44" s="127" t="e">
        <f>ROUNDUP((1-L23/L34)*100,2)&amp;" %"</f>
        <v>#DIV/0!</v>
      </c>
      <c r="F44" s="128"/>
      <c r="G44" s="1"/>
      <c r="H44" s="56" t="s">
        <v>64</v>
      </c>
      <c r="I44" s="1"/>
      <c r="J44" s="56"/>
      <c r="K44" s="63">
        <v>2</v>
      </c>
      <c r="L44" s="127" t="e">
        <f>ROUNDUP((1-(R23/D23)/(R34/D34))*100,2)&amp;" %"</f>
        <v>#DIV/0!</v>
      </c>
      <c r="M44" s="129"/>
      <c r="N44" s="1"/>
      <c r="O44" s="95" t="s">
        <v>65</v>
      </c>
      <c r="P44" s="96"/>
      <c r="Q44" s="96"/>
      <c r="R44" s="63">
        <v>2</v>
      </c>
      <c r="S44" s="64" t="e">
        <f>ROUNDUP((T23/T34)*100,2)&amp;" %"</f>
        <v>#DIV/0!</v>
      </c>
      <c r="T44" s="1"/>
      <c r="U44" s="1"/>
      <c r="V44" s="1"/>
      <c r="W44" s="65" t="e">
        <f>ROUNDUP((V25/V39)*100,2)&amp;" %"</f>
        <v>#DIV/0!</v>
      </c>
      <c r="X44" s="1"/>
    </row>
    <row r="45" spans="1:24" s="4" customFormat="1" ht="18" customHeight="1">
      <c r="A45" s="1"/>
      <c r="B45" s="1"/>
      <c r="C45" s="59" t="s">
        <v>66</v>
      </c>
      <c r="D45" s="48">
        <v>3</v>
      </c>
      <c r="E45" s="97" t="e">
        <f>ROUNDUP((1-L24/L35)*100,2)&amp;" %"</f>
        <v>#DIV/0!</v>
      </c>
      <c r="F45" s="98"/>
      <c r="G45" s="1"/>
      <c r="H45" s="56" t="s">
        <v>67</v>
      </c>
      <c r="I45" s="1"/>
      <c r="J45" s="56"/>
      <c r="K45" s="66">
        <v>3</v>
      </c>
      <c r="L45" s="97" t="e">
        <f>ROUNDUP((1-(R24/D24)/(R35/D35))*100,2)&amp;" %"</f>
        <v>#DIV/0!</v>
      </c>
      <c r="M45" s="99"/>
      <c r="N45" s="1"/>
      <c r="O45" s="1"/>
      <c r="P45" s="1"/>
      <c r="Q45" s="67"/>
      <c r="R45" s="66">
        <v>3</v>
      </c>
      <c r="S45" s="68" t="e">
        <f>ROUNDUP((T24/T35)*100,2)&amp;" %"</f>
        <v>#DIV/0!</v>
      </c>
      <c r="T45" s="1"/>
      <c r="U45" s="1"/>
      <c r="V45" s="1"/>
      <c r="W45" s="1"/>
      <c r="X45" s="1"/>
    </row>
    <row r="46" spans="1:24" s="4" customFormat="1" ht="18" customHeight="1">
      <c r="A46" s="1"/>
      <c r="B46" s="1"/>
      <c r="C46" s="1"/>
      <c r="D46" s="67"/>
      <c r="E46" s="67"/>
      <c r="F46" s="67"/>
      <c r="G46" s="1"/>
      <c r="H46" s="56" t="s">
        <v>68</v>
      </c>
      <c r="I46" s="1"/>
      <c r="J46" s="56"/>
      <c r="K46" s="67"/>
      <c r="L46" s="67"/>
      <c r="M46" s="67"/>
      <c r="N46" s="1"/>
      <c r="O46" s="1"/>
      <c r="P46" s="1"/>
      <c r="Q46" s="67"/>
      <c r="R46" s="67"/>
      <c r="S46" s="67"/>
      <c r="T46" s="1"/>
      <c r="U46" s="30"/>
      <c r="V46" s="30"/>
      <c r="W46" s="62"/>
      <c r="X46" s="1"/>
    </row>
    <row r="47" spans="1:24" s="4" customFormat="1" ht="12" customHeight="1">
      <c r="A47" s="1"/>
      <c r="B47" s="1"/>
      <c r="C47" s="1"/>
      <c r="D47" s="67"/>
      <c r="E47" s="67"/>
      <c r="F47" s="67"/>
      <c r="G47" s="55"/>
      <c r="H47" s="69"/>
      <c r="I47" s="62"/>
      <c r="J47" s="70"/>
      <c r="K47" s="55"/>
      <c r="L47" s="55"/>
      <c r="M47" s="71"/>
      <c r="N47" s="55"/>
      <c r="O47" s="69"/>
      <c r="P47" s="62"/>
      <c r="Q47" s="67"/>
      <c r="R47" s="1"/>
      <c r="S47" s="1"/>
      <c r="T47" s="55"/>
      <c r="U47" s="69"/>
      <c r="V47" s="69"/>
      <c r="W47" s="62"/>
      <c r="X47" s="1"/>
    </row>
    <row r="48" spans="1:24" s="4" customFormat="1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4" customFormat="1" ht="18" customHeight="1">
      <c r="A49" s="1"/>
      <c r="B49" s="106" t="s">
        <v>122</v>
      </c>
      <c r="C49" s="107"/>
      <c r="D49" s="107"/>
      <c r="E49" s="107"/>
      <c r="F49" s="107"/>
      <c r="G49" s="108"/>
      <c r="H49" s="115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7"/>
      <c r="U49" s="117"/>
      <c r="V49" s="117"/>
      <c r="W49" s="118"/>
      <c r="X49" s="1"/>
    </row>
    <row r="50" spans="1:24" s="4" customFormat="1" ht="25.5" customHeight="1">
      <c r="A50" s="1"/>
      <c r="B50" s="109"/>
      <c r="C50" s="110"/>
      <c r="D50" s="110"/>
      <c r="E50" s="110"/>
      <c r="F50" s="110"/>
      <c r="G50" s="111"/>
      <c r="H50" s="119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1"/>
      <c r="U50" s="121"/>
      <c r="V50" s="121"/>
      <c r="W50" s="122"/>
      <c r="X50" s="1"/>
    </row>
    <row r="51" spans="1:24" s="4" customFormat="1" ht="18" customHeight="1">
      <c r="A51" s="1"/>
      <c r="B51" s="109"/>
      <c r="C51" s="110"/>
      <c r="D51" s="110"/>
      <c r="E51" s="110"/>
      <c r="F51" s="110"/>
      <c r="G51" s="111"/>
      <c r="H51" s="119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1"/>
      <c r="U51" s="121"/>
      <c r="V51" s="121"/>
      <c r="W51" s="122"/>
      <c r="X51" s="1"/>
    </row>
    <row r="52" spans="1:24" s="4" customFormat="1" ht="18" customHeight="1">
      <c r="A52" s="1"/>
      <c r="B52" s="112"/>
      <c r="C52" s="113"/>
      <c r="D52" s="113"/>
      <c r="E52" s="113"/>
      <c r="F52" s="113"/>
      <c r="G52" s="114"/>
      <c r="H52" s="72"/>
      <c r="I52" s="73"/>
      <c r="J52" s="73" t="s">
        <v>12</v>
      </c>
      <c r="K52" s="73"/>
      <c r="L52" s="73" t="s">
        <v>69</v>
      </c>
      <c r="M52" s="73"/>
      <c r="N52" s="74" t="s">
        <v>70</v>
      </c>
      <c r="O52" s="123" t="s">
        <v>123</v>
      </c>
      <c r="P52" s="124"/>
      <c r="Q52" s="124"/>
      <c r="R52" s="124"/>
      <c r="S52" s="125"/>
      <c r="T52" s="126"/>
      <c r="U52" s="126"/>
      <c r="V52" s="75"/>
      <c r="W52" s="76"/>
      <c r="X52" s="1"/>
    </row>
    <row r="53" spans="1:24" s="4" customFormat="1" ht="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39" s="4" customFormat="1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</row>
  </sheetData>
  <sheetProtection/>
  <mergeCells count="150">
    <mergeCell ref="B6:C6"/>
    <mergeCell ref="D6:S6"/>
    <mergeCell ref="B7:C7"/>
    <mergeCell ref="D7:S7"/>
    <mergeCell ref="B10:H10"/>
    <mergeCell ref="I10:K10"/>
    <mergeCell ref="L10:O10"/>
    <mergeCell ref="B11:H11"/>
    <mergeCell ref="L11:O11"/>
    <mergeCell ref="B17:D17"/>
    <mergeCell ref="T17:W17"/>
    <mergeCell ref="B18:C20"/>
    <mergeCell ref="D18:G19"/>
    <mergeCell ref="H18:K19"/>
    <mergeCell ref="L18:O19"/>
    <mergeCell ref="P18:Q19"/>
    <mergeCell ref="R18:S19"/>
    <mergeCell ref="T18:U19"/>
    <mergeCell ref="V18:W19"/>
    <mergeCell ref="D20:G20"/>
    <mergeCell ref="H20:K20"/>
    <mergeCell ref="L20:O20"/>
    <mergeCell ref="P20:Q20"/>
    <mergeCell ref="R20:S20"/>
    <mergeCell ref="T20:U20"/>
    <mergeCell ref="V20:W20"/>
    <mergeCell ref="T22:U22"/>
    <mergeCell ref="V22:W22"/>
    <mergeCell ref="B21:C21"/>
    <mergeCell ref="D21:G21"/>
    <mergeCell ref="H21:K21"/>
    <mergeCell ref="L21:O21"/>
    <mergeCell ref="P21:Q21"/>
    <mergeCell ref="R21:S21"/>
    <mergeCell ref="L23:O23"/>
    <mergeCell ref="P23:Q23"/>
    <mergeCell ref="R23:S23"/>
    <mergeCell ref="T23:U23"/>
    <mergeCell ref="V21:W21"/>
    <mergeCell ref="D22:G22"/>
    <mergeCell ref="H22:K22"/>
    <mergeCell ref="L22:O22"/>
    <mergeCell ref="P22:Q22"/>
    <mergeCell ref="R22:S22"/>
    <mergeCell ref="V23:W23"/>
    <mergeCell ref="D24:G24"/>
    <mergeCell ref="H24:K24"/>
    <mergeCell ref="L24:O24"/>
    <mergeCell ref="P24:Q24"/>
    <mergeCell ref="R24:S24"/>
    <mergeCell ref="T24:U24"/>
    <mergeCell ref="V24:W24"/>
    <mergeCell ref="D23:G23"/>
    <mergeCell ref="H23:K23"/>
    <mergeCell ref="B25:C25"/>
    <mergeCell ref="D25:G25"/>
    <mergeCell ref="H25:K25"/>
    <mergeCell ref="L25:O25"/>
    <mergeCell ref="P25:Q25"/>
    <mergeCell ref="R25:S25"/>
    <mergeCell ref="T25:U25"/>
    <mergeCell ref="V25:W25"/>
    <mergeCell ref="B28:D28"/>
    <mergeCell ref="F28:G28"/>
    <mergeCell ref="T28:U28"/>
    <mergeCell ref="B29:C31"/>
    <mergeCell ref="D29:G30"/>
    <mergeCell ref="H29:K30"/>
    <mergeCell ref="L29:O30"/>
    <mergeCell ref="D31:G31"/>
    <mergeCell ref="H31:K31"/>
    <mergeCell ref="L31:O31"/>
    <mergeCell ref="P29:Q30"/>
    <mergeCell ref="R29:S30"/>
    <mergeCell ref="T29:U30"/>
    <mergeCell ref="V29:W30"/>
    <mergeCell ref="P31:Q31"/>
    <mergeCell ref="R31:S31"/>
    <mergeCell ref="T31:U31"/>
    <mergeCell ref="V31:W31"/>
    <mergeCell ref="B32:C32"/>
    <mergeCell ref="D32:G32"/>
    <mergeCell ref="H32:K32"/>
    <mergeCell ref="L32:O32"/>
    <mergeCell ref="P32:Q32"/>
    <mergeCell ref="R32:S32"/>
    <mergeCell ref="V32:W32"/>
    <mergeCell ref="D33:G33"/>
    <mergeCell ref="H33:K33"/>
    <mergeCell ref="L33:O33"/>
    <mergeCell ref="P33:Q33"/>
    <mergeCell ref="R33:S33"/>
    <mergeCell ref="T33:U33"/>
    <mergeCell ref="V33:W33"/>
    <mergeCell ref="T35:U35"/>
    <mergeCell ref="V35:W35"/>
    <mergeCell ref="D34:G34"/>
    <mergeCell ref="H34:K34"/>
    <mergeCell ref="L34:O34"/>
    <mergeCell ref="P34:Q34"/>
    <mergeCell ref="R34:S34"/>
    <mergeCell ref="T34:U34"/>
    <mergeCell ref="L36:O36"/>
    <mergeCell ref="P36:Q36"/>
    <mergeCell ref="R36:S36"/>
    <mergeCell ref="T36:U36"/>
    <mergeCell ref="V34:W34"/>
    <mergeCell ref="D35:G35"/>
    <mergeCell ref="H35:K35"/>
    <mergeCell ref="L35:O35"/>
    <mergeCell ref="P35:Q35"/>
    <mergeCell ref="R35:S35"/>
    <mergeCell ref="V36:W36"/>
    <mergeCell ref="D37:G37"/>
    <mergeCell ref="H37:K37"/>
    <mergeCell ref="L37:O37"/>
    <mergeCell ref="P37:Q37"/>
    <mergeCell ref="R37:S37"/>
    <mergeCell ref="T37:U37"/>
    <mergeCell ref="V37:W37"/>
    <mergeCell ref="D36:G36"/>
    <mergeCell ref="H36:K36"/>
    <mergeCell ref="D38:G38"/>
    <mergeCell ref="H38:K38"/>
    <mergeCell ref="L38:O38"/>
    <mergeCell ref="P38:Q38"/>
    <mergeCell ref="R38:S38"/>
    <mergeCell ref="T38:U38"/>
    <mergeCell ref="H39:K39"/>
    <mergeCell ref="L39:O39"/>
    <mergeCell ref="P39:Q39"/>
    <mergeCell ref="R39:S39"/>
    <mergeCell ref="T39:U39"/>
    <mergeCell ref="V39:W39"/>
    <mergeCell ref="B14:W14"/>
    <mergeCell ref="B49:G52"/>
    <mergeCell ref="H49:W51"/>
    <mergeCell ref="O52:R52"/>
    <mergeCell ref="S52:U52"/>
    <mergeCell ref="E44:F44"/>
    <mergeCell ref="L44:M44"/>
    <mergeCell ref="V38:W38"/>
    <mergeCell ref="B39:C39"/>
    <mergeCell ref="D39:G39"/>
    <mergeCell ref="O44:Q44"/>
    <mergeCell ref="E45:F45"/>
    <mergeCell ref="L45:M45"/>
    <mergeCell ref="E43:F43"/>
    <mergeCell ref="L43:M43"/>
    <mergeCell ref="O43:Q43"/>
  </mergeCells>
  <dataValidations count="1">
    <dataValidation type="whole" operator="greaterThanOrEqual" allowBlank="1" showInputMessage="1" showErrorMessage="1" imeMode="off" sqref="J11 L11:O11 E17 G17 J17 L17 E28 H28 D22:W25 D33:W39">
      <formula1>0</formula1>
    </dataValidation>
  </dataValidations>
  <printOptions/>
  <pageMargins left="0.59" right="0.34" top="0.984251968503937" bottom="0.51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3"/>
  <sheetViews>
    <sheetView showGridLines="0" showZeros="0" zoomScalePageLayoutView="0" workbookViewId="0" topLeftCell="A1">
      <selection activeCell="A1" sqref="A1"/>
    </sheetView>
  </sheetViews>
  <sheetFormatPr defaultColWidth="9.00390625" defaultRowHeight="18" customHeight="1"/>
  <cols>
    <col min="1" max="1" width="2.125" style="4" customWidth="1"/>
    <col min="2" max="2" width="3.125" style="4" customWidth="1"/>
    <col min="3" max="3" width="12.875" style="4" customWidth="1"/>
    <col min="4" max="4" width="5.125" style="4" customWidth="1"/>
    <col min="5" max="6" width="3.625" style="4" customWidth="1"/>
    <col min="7" max="7" width="4.125" style="4" customWidth="1"/>
    <col min="8" max="8" width="3.625" style="4" customWidth="1"/>
    <col min="9" max="9" width="4.25390625" style="4" customWidth="1"/>
    <col min="10" max="11" width="3.625" style="4" customWidth="1"/>
    <col min="12" max="12" width="2.625" style="4" customWidth="1"/>
    <col min="13" max="13" width="4.625" style="4" customWidth="1"/>
    <col min="14" max="14" width="3.625" style="4" customWidth="1"/>
    <col min="15" max="15" width="3.125" style="4" customWidth="1"/>
    <col min="16" max="16" width="3.625" style="4" customWidth="1"/>
    <col min="17" max="17" width="5.625" style="4" customWidth="1"/>
    <col min="18" max="18" width="3.625" style="4" customWidth="1"/>
    <col min="19" max="19" width="8.625" style="4" customWidth="1"/>
    <col min="20" max="20" width="3.50390625" style="4" customWidth="1"/>
    <col min="21" max="21" width="6.125" style="4" customWidth="1"/>
    <col min="22" max="22" width="2.00390625" style="4" customWidth="1"/>
    <col min="23" max="23" width="10.625" style="4" customWidth="1"/>
    <col min="24" max="24" width="2.125" style="4" customWidth="1"/>
    <col min="25" max="16384" width="9.00390625" style="4" customWidth="1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3"/>
      <c r="V1" s="3" t="s">
        <v>107</v>
      </c>
      <c r="W1" s="1"/>
      <c r="X1" s="1"/>
      <c r="Y1" s="77"/>
    </row>
    <row r="2" spans="1:25" ht="18" customHeight="1">
      <c r="A2" s="1"/>
      <c r="B2" s="1"/>
      <c r="C2" s="1"/>
      <c r="D2" s="1"/>
      <c r="E2" s="1"/>
      <c r="F2" s="1"/>
      <c r="G2" s="1"/>
      <c r="H2" s="1"/>
      <c r="I2" s="5" t="s">
        <v>73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77"/>
    </row>
    <row r="3" spans="1:25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/>
      <c r="R3" s="1"/>
      <c r="S3" s="1"/>
      <c r="T3" s="1"/>
      <c r="U3" s="1"/>
      <c r="V3" s="1"/>
      <c r="W3" s="1"/>
      <c r="X3" s="1"/>
      <c r="Y3" s="77"/>
    </row>
    <row r="4" spans="1:25" ht="18" customHeight="1">
      <c r="A4" s="1"/>
      <c r="B4" s="7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7"/>
    </row>
    <row r="5" spans="1:25" ht="22.5" customHeight="1">
      <c r="A5" s="1"/>
      <c r="B5" s="264" t="s">
        <v>2</v>
      </c>
      <c r="C5" s="266"/>
      <c r="D5" s="307" t="s">
        <v>108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8"/>
      <c r="U5" s="1"/>
      <c r="V5" s="1"/>
      <c r="W5" s="1"/>
      <c r="X5" s="1"/>
      <c r="Y5" s="77"/>
    </row>
    <row r="6" spans="1:25" ht="22.5" customHeight="1">
      <c r="A6" s="1"/>
      <c r="B6" s="264" t="s">
        <v>3</v>
      </c>
      <c r="C6" s="266"/>
      <c r="D6" s="307" t="s">
        <v>74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8"/>
      <c r="U6" s="1"/>
      <c r="V6" s="1"/>
      <c r="W6" s="1"/>
      <c r="X6" s="1"/>
      <c r="Y6" s="77"/>
    </row>
    <row r="7" spans="1:25" ht="22.5" customHeight="1">
      <c r="A7" s="1"/>
      <c r="B7" s="1"/>
      <c r="C7" s="1"/>
      <c r="D7" s="9" t="s">
        <v>75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77"/>
    </row>
    <row r="8" spans="1:25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77"/>
    </row>
    <row r="9" spans="1:25" ht="17.25" customHeight="1">
      <c r="A9" s="1"/>
      <c r="B9" s="272" t="s">
        <v>76</v>
      </c>
      <c r="C9" s="273"/>
      <c r="D9" s="273"/>
      <c r="E9" s="273"/>
      <c r="F9" s="273"/>
      <c r="G9" s="273"/>
      <c r="H9" s="274"/>
      <c r="I9" s="264" t="s">
        <v>77</v>
      </c>
      <c r="J9" s="220"/>
      <c r="K9" s="275"/>
      <c r="L9" s="264" t="s">
        <v>78</v>
      </c>
      <c r="M9" s="220"/>
      <c r="N9" s="220"/>
      <c r="O9" s="275"/>
      <c r="P9" s="1"/>
      <c r="Q9" s="1"/>
      <c r="R9" s="1"/>
      <c r="S9" s="1"/>
      <c r="T9" s="1"/>
      <c r="U9" s="1"/>
      <c r="V9" s="1"/>
      <c r="W9" s="1"/>
      <c r="X9" s="1"/>
      <c r="Y9" s="77"/>
    </row>
    <row r="10" spans="1:25" ht="20.25" customHeight="1">
      <c r="A10" s="1"/>
      <c r="B10" s="304" t="s">
        <v>109</v>
      </c>
      <c r="C10" s="305"/>
      <c r="D10" s="305"/>
      <c r="E10" s="305"/>
      <c r="F10" s="305"/>
      <c r="G10" s="305"/>
      <c r="H10" s="306"/>
      <c r="I10" s="11" t="s">
        <v>79</v>
      </c>
      <c r="J10" s="78">
        <v>13</v>
      </c>
      <c r="K10" s="13" t="s">
        <v>80</v>
      </c>
      <c r="L10" s="276">
        <v>1111</v>
      </c>
      <c r="M10" s="277"/>
      <c r="N10" s="277"/>
      <c r="O10" s="278"/>
      <c r="P10" s="1"/>
      <c r="Q10" s="1"/>
      <c r="R10" s="1"/>
      <c r="S10" s="1"/>
      <c r="T10" s="1"/>
      <c r="U10" s="1"/>
      <c r="V10" s="1"/>
      <c r="W10" s="1"/>
      <c r="X10" s="1"/>
      <c r="Y10" s="77"/>
    </row>
    <row r="11" spans="1:25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77"/>
    </row>
    <row r="12" spans="1:25" ht="17.25" customHeight="1">
      <c r="A12" s="1"/>
      <c r="B12" s="7" t="s">
        <v>71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77"/>
    </row>
    <row r="13" spans="1:25" ht="20.25" customHeight="1">
      <c r="A13" s="1"/>
      <c r="B13" s="298" t="s">
        <v>81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6"/>
      <c r="T13" s="62"/>
      <c r="U13" s="1"/>
      <c r="V13" s="1"/>
      <c r="W13" s="1"/>
      <c r="X13" s="1"/>
      <c r="Y13" s="77"/>
    </row>
    <row r="14" spans="1:25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77"/>
    </row>
    <row r="15" spans="1:25" ht="18" customHeight="1">
      <c r="A15" s="1"/>
      <c r="B15" s="7" t="s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77"/>
    </row>
    <row r="16" spans="1:25" ht="18" customHeight="1">
      <c r="A16" s="1"/>
      <c r="B16" s="218" t="s">
        <v>11</v>
      </c>
      <c r="C16" s="219"/>
      <c r="D16" s="219"/>
      <c r="E16" s="79">
        <v>15</v>
      </c>
      <c r="F16" s="15" t="s">
        <v>82</v>
      </c>
      <c r="G16" s="79">
        <v>5</v>
      </c>
      <c r="H16" s="279" t="s">
        <v>83</v>
      </c>
      <c r="I16" s="265"/>
      <c r="J16" s="80">
        <v>15</v>
      </c>
      <c r="K16" s="15" t="s">
        <v>82</v>
      </c>
      <c r="L16" s="79">
        <v>11</v>
      </c>
      <c r="M16" s="16" t="s">
        <v>13</v>
      </c>
      <c r="N16" s="16"/>
      <c r="O16" s="17">
        <f>(J16*12+L16)-(E16*12+G16)+1</f>
        <v>7</v>
      </c>
      <c r="P16" s="16" t="s">
        <v>84</v>
      </c>
      <c r="Q16" s="16"/>
      <c r="R16" s="16"/>
      <c r="S16" s="18"/>
      <c r="T16" s="264" t="s">
        <v>85</v>
      </c>
      <c r="U16" s="265"/>
      <c r="V16" s="265"/>
      <c r="W16" s="266"/>
      <c r="X16" s="1"/>
      <c r="Y16" s="77"/>
    </row>
    <row r="17" spans="1:25" s="20" customFormat="1" ht="12.75" customHeight="1">
      <c r="A17" s="19"/>
      <c r="B17" s="267" t="s">
        <v>86</v>
      </c>
      <c r="C17" s="268"/>
      <c r="D17" s="204" t="s">
        <v>17</v>
      </c>
      <c r="E17" s="226"/>
      <c r="F17" s="226"/>
      <c r="G17" s="227"/>
      <c r="H17" s="198" t="s">
        <v>110</v>
      </c>
      <c r="I17" s="226"/>
      <c r="J17" s="226"/>
      <c r="K17" s="227"/>
      <c r="L17" s="198" t="s">
        <v>19</v>
      </c>
      <c r="M17" s="226"/>
      <c r="N17" s="226"/>
      <c r="O17" s="226"/>
      <c r="P17" s="198" t="s">
        <v>111</v>
      </c>
      <c r="Q17" s="199"/>
      <c r="R17" s="198" t="s">
        <v>112</v>
      </c>
      <c r="S17" s="202"/>
      <c r="T17" s="204" t="s">
        <v>113</v>
      </c>
      <c r="U17" s="252"/>
      <c r="V17" s="198" t="s">
        <v>114</v>
      </c>
      <c r="W17" s="331"/>
      <c r="X17" s="19"/>
      <c r="Y17" s="81"/>
    </row>
    <row r="18" spans="1:25" s="20" customFormat="1" ht="12.75" customHeight="1">
      <c r="A18" s="19"/>
      <c r="B18" s="269"/>
      <c r="C18" s="270"/>
      <c r="D18" s="213"/>
      <c r="E18" s="228"/>
      <c r="F18" s="228"/>
      <c r="G18" s="201"/>
      <c r="H18" s="200"/>
      <c r="I18" s="228"/>
      <c r="J18" s="228"/>
      <c r="K18" s="201"/>
      <c r="L18" s="200"/>
      <c r="M18" s="228"/>
      <c r="N18" s="228"/>
      <c r="O18" s="229"/>
      <c r="P18" s="200"/>
      <c r="Q18" s="201"/>
      <c r="R18" s="200"/>
      <c r="S18" s="203"/>
      <c r="T18" s="253"/>
      <c r="U18" s="254"/>
      <c r="V18" s="332"/>
      <c r="W18" s="333"/>
      <c r="X18" s="19"/>
      <c r="Y18" s="81"/>
    </row>
    <row r="19" spans="1:25" s="23" customFormat="1" ht="12.75" customHeight="1">
      <c r="A19" s="21"/>
      <c r="B19" s="269"/>
      <c r="C19" s="270"/>
      <c r="D19" s="230" t="s">
        <v>24</v>
      </c>
      <c r="E19" s="196"/>
      <c r="F19" s="196"/>
      <c r="G19" s="196"/>
      <c r="H19" s="196" t="s">
        <v>25</v>
      </c>
      <c r="I19" s="196"/>
      <c r="J19" s="196"/>
      <c r="K19" s="196"/>
      <c r="L19" s="196" t="s">
        <v>26</v>
      </c>
      <c r="M19" s="196"/>
      <c r="N19" s="197"/>
      <c r="O19" s="197"/>
      <c r="P19" s="197" t="s">
        <v>27</v>
      </c>
      <c r="Q19" s="211"/>
      <c r="R19" s="197" t="s">
        <v>28</v>
      </c>
      <c r="S19" s="212"/>
      <c r="T19" s="255" t="s">
        <v>87</v>
      </c>
      <c r="U19" s="256"/>
      <c r="V19" s="197" t="s">
        <v>115</v>
      </c>
      <c r="W19" s="344"/>
      <c r="X19" s="22"/>
      <c r="Y19" s="82"/>
    </row>
    <row r="20" spans="1:25" s="20" customFormat="1" ht="12.75" customHeight="1">
      <c r="A20" s="19"/>
      <c r="B20" s="247" t="s">
        <v>31</v>
      </c>
      <c r="C20" s="248"/>
      <c r="D20" s="249" t="s">
        <v>32</v>
      </c>
      <c r="E20" s="250"/>
      <c r="F20" s="250"/>
      <c r="G20" s="250"/>
      <c r="H20" s="250" t="s">
        <v>33</v>
      </c>
      <c r="I20" s="250"/>
      <c r="J20" s="250"/>
      <c r="K20" s="250"/>
      <c r="L20" s="250" t="s">
        <v>33</v>
      </c>
      <c r="M20" s="250"/>
      <c r="N20" s="181"/>
      <c r="O20" s="181"/>
      <c r="P20" s="181" t="s">
        <v>34</v>
      </c>
      <c r="Q20" s="192"/>
      <c r="R20" s="181" t="s">
        <v>34</v>
      </c>
      <c r="S20" s="251"/>
      <c r="T20" s="25"/>
      <c r="U20" s="24" t="str">
        <f>L20</f>
        <v>kg ・頭・羽</v>
      </c>
      <c r="V20" s="181" t="s">
        <v>34</v>
      </c>
      <c r="W20" s="335"/>
      <c r="X20" s="19"/>
      <c r="Y20" s="81"/>
    </row>
    <row r="21" spans="1:25" ht="18" customHeight="1">
      <c r="A21" s="1"/>
      <c r="B21" s="26">
        <v>1</v>
      </c>
      <c r="C21" s="83" t="s">
        <v>88</v>
      </c>
      <c r="D21" s="310">
        <v>1000</v>
      </c>
      <c r="E21" s="311"/>
      <c r="F21" s="311"/>
      <c r="G21" s="311"/>
      <c r="H21" s="241">
        <v>40000</v>
      </c>
      <c r="I21" s="241"/>
      <c r="J21" s="241"/>
      <c r="K21" s="241"/>
      <c r="L21" s="242">
        <f>H21/D21</f>
        <v>40</v>
      </c>
      <c r="M21" s="242"/>
      <c r="N21" s="179"/>
      <c r="O21" s="179"/>
      <c r="P21" s="300">
        <v>300</v>
      </c>
      <c r="Q21" s="301"/>
      <c r="R21" s="179">
        <f>P21*H21</f>
        <v>12000000</v>
      </c>
      <c r="S21" s="180"/>
      <c r="T21" s="243">
        <f>H32-H21</f>
        <v>5000</v>
      </c>
      <c r="U21" s="327"/>
      <c r="V21" s="245">
        <f>R32-R21</f>
        <v>1500000</v>
      </c>
      <c r="W21" s="102"/>
      <c r="X21" s="1"/>
      <c r="Y21" s="77"/>
    </row>
    <row r="22" spans="1:25" ht="18" customHeight="1">
      <c r="A22" s="1"/>
      <c r="B22" s="28">
        <v>2</v>
      </c>
      <c r="C22" s="84" t="s">
        <v>89</v>
      </c>
      <c r="D22" s="308">
        <v>50</v>
      </c>
      <c r="E22" s="309"/>
      <c r="F22" s="309"/>
      <c r="G22" s="309"/>
      <c r="H22" s="151">
        <v>34000</v>
      </c>
      <c r="I22" s="151"/>
      <c r="J22" s="151"/>
      <c r="K22" s="151"/>
      <c r="L22" s="152">
        <f>H22/D22</f>
        <v>680</v>
      </c>
      <c r="M22" s="152"/>
      <c r="N22" s="153"/>
      <c r="O22" s="153"/>
      <c r="P22" s="302">
        <v>300</v>
      </c>
      <c r="Q22" s="303"/>
      <c r="R22" s="179">
        <f>P22*H22</f>
        <v>10200000</v>
      </c>
      <c r="S22" s="180"/>
      <c r="T22" s="238">
        <f>H33-H22</f>
        <v>4000</v>
      </c>
      <c r="U22" s="328"/>
      <c r="V22" s="236">
        <f>R33-R22</f>
        <v>3480000</v>
      </c>
      <c r="W22" s="129"/>
      <c r="X22" s="1"/>
      <c r="Y22" s="77"/>
    </row>
    <row r="23" spans="1:25" ht="18" customHeight="1">
      <c r="A23" s="1"/>
      <c r="B23" s="28">
        <v>3</v>
      </c>
      <c r="C23" s="84"/>
      <c r="D23" s="308"/>
      <c r="E23" s="309"/>
      <c r="F23" s="309"/>
      <c r="G23" s="309"/>
      <c r="H23" s="151"/>
      <c r="I23" s="151"/>
      <c r="J23" s="151"/>
      <c r="K23" s="151"/>
      <c r="L23" s="152">
        <v>0</v>
      </c>
      <c r="M23" s="152"/>
      <c r="N23" s="153"/>
      <c r="O23" s="153"/>
      <c r="P23" s="302"/>
      <c r="Q23" s="303"/>
      <c r="R23" s="179">
        <f>P23*H23</f>
        <v>0</v>
      </c>
      <c r="S23" s="180"/>
      <c r="T23" s="329"/>
      <c r="U23" s="330"/>
      <c r="V23" s="336"/>
      <c r="W23" s="99"/>
      <c r="X23" s="1"/>
      <c r="Y23" s="77"/>
    </row>
    <row r="24" spans="1:25" ht="18" customHeight="1">
      <c r="A24" s="1"/>
      <c r="B24" s="231" t="s">
        <v>35</v>
      </c>
      <c r="C24" s="232"/>
      <c r="D24" s="233">
        <f>SUM(D21:G23)</f>
        <v>1050</v>
      </c>
      <c r="E24" s="234"/>
      <c r="F24" s="234"/>
      <c r="G24" s="234"/>
      <c r="H24" s="235"/>
      <c r="I24" s="235"/>
      <c r="J24" s="235"/>
      <c r="K24" s="235"/>
      <c r="L24" s="234">
        <f>SUM(L21:O23)</f>
        <v>720</v>
      </c>
      <c r="M24" s="234"/>
      <c r="N24" s="135"/>
      <c r="O24" s="135"/>
      <c r="P24" s="135"/>
      <c r="Q24" s="136"/>
      <c r="R24" s="135">
        <f>SUM(R21:S23)</f>
        <v>22200000</v>
      </c>
      <c r="S24" s="137"/>
      <c r="T24" s="216">
        <f>SUM(T21:U23)</f>
        <v>9000</v>
      </c>
      <c r="U24" s="334"/>
      <c r="V24" s="140">
        <f>SUM(V21:W23)</f>
        <v>4980000</v>
      </c>
      <c r="W24" s="296"/>
      <c r="X24" s="1"/>
      <c r="Y24" s="77"/>
    </row>
    <row r="25" spans="1:25" ht="16.5" customHeight="1">
      <c r="A25" s="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"/>
      <c r="V25" s="1"/>
      <c r="W25" s="1"/>
      <c r="X25" s="1"/>
      <c r="Y25" s="77"/>
    </row>
    <row r="26" spans="1:25" ht="18" customHeight="1">
      <c r="A26" s="1"/>
      <c r="B26" s="7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77"/>
    </row>
    <row r="27" spans="1:25" ht="18" customHeight="1">
      <c r="A27" s="1"/>
      <c r="B27" s="218" t="s">
        <v>37</v>
      </c>
      <c r="C27" s="219"/>
      <c r="D27" s="219"/>
      <c r="E27" s="79">
        <v>12</v>
      </c>
      <c r="F27" s="220" t="s">
        <v>38</v>
      </c>
      <c r="G27" s="265"/>
      <c r="H27" s="85">
        <v>14</v>
      </c>
      <c r="I27" s="31" t="s">
        <v>39</v>
      </c>
      <c r="J27" s="32"/>
      <c r="K27" s="33">
        <f>(H27-E27)+1</f>
        <v>3</v>
      </c>
      <c r="L27" s="16" t="s">
        <v>40</v>
      </c>
      <c r="M27" s="15"/>
      <c r="N27" s="15"/>
      <c r="O27" s="16"/>
      <c r="P27" s="16"/>
      <c r="Q27" s="16"/>
      <c r="R27" s="16"/>
      <c r="S27" s="18"/>
      <c r="T27" s="337" t="s">
        <v>41</v>
      </c>
      <c r="U27" s="338"/>
      <c r="V27" s="34">
        <f>(H27-E27)+1</f>
        <v>3</v>
      </c>
      <c r="W27" s="35" t="s">
        <v>42</v>
      </c>
      <c r="X27" s="1"/>
      <c r="Y27" s="77"/>
    </row>
    <row r="28" spans="1:25" s="20" customFormat="1" ht="12.75" customHeight="1">
      <c r="A28" s="19"/>
      <c r="B28" s="204" t="s">
        <v>90</v>
      </c>
      <c r="C28" s="202"/>
      <c r="D28" s="204" t="s">
        <v>17</v>
      </c>
      <c r="E28" s="226"/>
      <c r="F28" s="226"/>
      <c r="G28" s="227"/>
      <c r="H28" s="198" t="s">
        <v>44</v>
      </c>
      <c r="I28" s="226"/>
      <c r="J28" s="226"/>
      <c r="K28" s="227"/>
      <c r="L28" s="198" t="s">
        <v>19</v>
      </c>
      <c r="M28" s="226"/>
      <c r="N28" s="226"/>
      <c r="O28" s="226"/>
      <c r="P28" s="198" t="s">
        <v>45</v>
      </c>
      <c r="Q28" s="199"/>
      <c r="R28" s="198" t="s">
        <v>46</v>
      </c>
      <c r="S28" s="202"/>
      <c r="T28" s="204" t="s">
        <v>91</v>
      </c>
      <c r="U28" s="205"/>
      <c r="V28" s="198" t="s">
        <v>92</v>
      </c>
      <c r="W28" s="331"/>
      <c r="X28" s="36"/>
      <c r="Y28" s="37"/>
    </row>
    <row r="29" spans="1:25" s="20" customFormat="1" ht="12.75" customHeight="1">
      <c r="A29" s="19"/>
      <c r="B29" s="224"/>
      <c r="C29" s="225"/>
      <c r="D29" s="213"/>
      <c r="E29" s="228"/>
      <c r="F29" s="228"/>
      <c r="G29" s="201"/>
      <c r="H29" s="200"/>
      <c r="I29" s="228"/>
      <c r="J29" s="228"/>
      <c r="K29" s="201"/>
      <c r="L29" s="200"/>
      <c r="M29" s="228"/>
      <c r="N29" s="228"/>
      <c r="O29" s="229"/>
      <c r="P29" s="200"/>
      <c r="Q29" s="201"/>
      <c r="R29" s="200"/>
      <c r="S29" s="203"/>
      <c r="T29" s="206"/>
      <c r="U29" s="207"/>
      <c r="V29" s="332"/>
      <c r="W29" s="333"/>
      <c r="X29" s="38"/>
      <c r="Y29" s="39"/>
    </row>
    <row r="30" spans="1:25" s="23" customFormat="1" ht="12.75" customHeight="1">
      <c r="A30" s="21"/>
      <c r="B30" s="224"/>
      <c r="C30" s="225"/>
      <c r="D30" s="230" t="s">
        <v>93</v>
      </c>
      <c r="E30" s="196"/>
      <c r="F30" s="196"/>
      <c r="G30" s="196"/>
      <c r="H30" s="194" t="s">
        <v>116</v>
      </c>
      <c r="I30" s="195"/>
      <c r="J30" s="195"/>
      <c r="K30" s="195"/>
      <c r="L30" s="196" t="s">
        <v>94</v>
      </c>
      <c r="M30" s="196"/>
      <c r="N30" s="197"/>
      <c r="O30" s="197"/>
      <c r="P30" s="197" t="s">
        <v>95</v>
      </c>
      <c r="Q30" s="211"/>
      <c r="R30" s="197" t="s">
        <v>96</v>
      </c>
      <c r="S30" s="212"/>
      <c r="T30" s="213" t="s">
        <v>97</v>
      </c>
      <c r="U30" s="214"/>
      <c r="V30" s="200" t="s">
        <v>98</v>
      </c>
      <c r="W30" s="345"/>
      <c r="X30" s="40"/>
      <c r="Y30" s="86"/>
    </row>
    <row r="31" spans="1:25" s="44" customFormat="1" ht="12.75" customHeight="1">
      <c r="A31" s="42"/>
      <c r="B31" s="187" t="s">
        <v>31</v>
      </c>
      <c r="C31" s="188"/>
      <c r="D31" s="189" t="str">
        <f>D20</f>
        <v>ｱｰﾙ・頭・羽</v>
      </c>
      <c r="E31" s="190"/>
      <c r="F31" s="190"/>
      <c r="G31" s="190"/>
      <c r="H31" s="190" t="str">
        <f>H20</f>
        <v>kg ・頭・羽</v>
      </c>
      <c r="I31" s="190"/>
      <c r="J31" s="190"/>
      <c r="K31" s="190"/>
      <c r="L31" s="190" t="str">
        <f>L20</f>
        <v>kg ・頭・羽</v>
      </c>
      <c r="M31" s="190"/>
      <c r="N31" s="191"/>
      <c r="O31" s="191"/>
      <c r="P31" s="181" t="s">
        <v>34</v>
      </c>
      <c r="Q31" s="192"/>
      <c r="R31" s="191" t="s">
        <v>34</v>
      </c>
      <c r="S31" s="193"/>
      <c r="T31" s="25"/>
      <c r="U31" s="24" t="str">
        <f>L31</f>
        <v>kg ・頭・羽</v>
      </c>
      <c r="V31" s="181" t="s">
        <v>34</v>
      </c>
      <c r="W31" s="335"/>
      <c r="X31" s="25"/>
      <c r="Y31" s="43"/>
    </row>
    <row r="32" spans="1:25" ht="18" customHeight="1">
      <c r="A32" s="1"/>
      <c r="B32" s="45">
        <v>1</v>
      </c>
      <c r="C32" s="46" t="str">
        <f>C21</f>
        <v>米</v>
      </c>
      <c r="D32" s="321">
        <v>1000</v>
      </c>
      <c r="E32" s="322"/>
      <c r="F32" s="322"/>
      <c r="G32" s="322"/>
      <c r="H32" s="322">
        <v>45000</v>
      </c>
      <c r="I32" s="322"/>
      <c r="J32" s="322"/>
      <c r="K32" s="322"/>
      <c r="L32" s="163">
        <f>H32/D32</f>
        <v>45</v>
      </c>
      <c r="M32" s="163"/>
      <c r="N32" s="164"/>
      <c r="O32" s="164"/>
      <c r="P32" s="300">
        <v>300</v>
      </c>
      <c r="Q32" s="301"/>
      <c r="R32" s="164">
        <f aca="true" t="shared" si="0" ref="R32:R37">P32*H32</f>
        <v>13500000</v>
      </c>
      <c r="S32" s="167"/>
      <c r="T32" s="319">
        <v>45000</v>
      </c>
      <c r="U32" s="320"/>
      <c r="V32" s="341">
        <v>13500000</v>
      </c>
      <c r="W32" s="342"/>
      <c r="X32" s="1"/>
      <c r="Y32" s="77"/>
    </row>
    <row r="33" spans="1:25" ht="18" customHeight="1">
      <c r="A33" s="1"/>
      <c r="B33" s="28">
        <v>2</v>
      </c>
      <c r="C33" s="47" t="str">
        <f>C22</f>
        <v>トマト</v>
      </c>
      <c r="D33" s="308">
        <v>50</v>
      </c>
      <c r="E33" s="309"/>
      <c r="F33" s="309"/>
      <c r="G33" s="309"/>
      <c r="H33" s="309">
        <v>38000</v>
      </c>
      <c r="I33" s="309"/>
      <c r="J33" s="309"/>
      <c r="K33" s="309"/>
      <c r="L33" s="152">
        <f>H33/D33</f>
        <v>760</v>
      </c>
      <c r="M33" s="152"/>
      <c r="N33" s="153"/>
      <c r="O33" s="153"/>
      <c r="P33" s="302">
        <v>360</v>
      </c>
      <c r="Q33" s="303"/>
      <c r="R33" s="179">
        <f t="shared" si="0"/>
        <v>13680000</v>
      </c>
      <c r="S33" s="180"/>
      <c r="T33" s="315">
        <v>38000</v>
      </c>
      <c r="U33" s="316"/>
      <c r="V33" s="339">
        <v>13680000</v>
      </c>
      <c r="W33" s="340"/>
      <c r="X33" s="1"/>
      <c r="Y33" s="77"/>
    </row>
    <row r="34" spans="1:25" ht="18" customHeight="1">
      <c r="A34" s="1"/>
      <c r="B34" s="48">
        <v>3</v>
      </c>
      <c r="C34" s="49">
        <f>C23</f>
        <v>0</v>
      </c>
      <c r="D34" s="312"/>
      <c r="E34" s="313"/>
      <c r="F34" s="313"/>
      <c r="G34" s="313"/>
      <c r="H34" s="313"/>
      <c r="I34" s="313"/>
      <c r="J34" s="313"/>
      <c r="K34" s="313"/>
      <c r="L34" s="314">
        <v>0</v>
      </c>
      <c r="M34" s="314"/>
      <c r="N34" s="175"/>
      <c r="O34" s="175"/>
      <c r="P34" s="280"/>
      <c r="Q34" s="281"/>
      <c r="R34" s="175">
        <f t="shared" si="0"/>
        <v>0</v>
      </c>
      <c r="S34" s="176"/>
      <c r="T34" s="317"/>
      <c r="U34" s="318"/>
      <c r="V34" s="325"/>
      <c r="W34" s="326"/>
      <c r="X34" s="1"/>
      <c r="Y34" s="77"/>
    </row>
    <row r="35" spans="1:25" ht="18" customHeight="1">
      <c r="A35" s="1"/>
      <c r="B35" s="50">
        <v>4</v>
      </c>
      <c r="C35" s="87" t="s">
        <v>99</v>
      </c>
      <c r="D35" s="323">
        <v>55</v>
      </c>
      <c r="E35" s="324"/>
      <c r="F35" s="324"/>
      <c r="G35" s="324"/>
      <c r="H35" s="162"/>
      <c r="I35" s="162"/>
      <c r="J35" s="162"/>
      <c r="K35" s="162"/>
      <c r="L35" s="163"/>
      <c r="M35" s="163"/>
      <c r="N35" s="164"/>
      <c r="O35" s="164"/>
      <c r="P35" s="165"/>
      <c r="Q35" s="166"/>
      <c r="R35" s="164">
        <f t="shared" si="0"/>
        <v>0</v>
      </c>
      <c r="S35" s="167"/>
      <c r="T35" s="319">
        <v>7700</v>
      </c>
      <c r="U35" s="320"/>
      <c r="V35" s="341">
        <v>3080000</v>
      </c>
      <c r="W35" s="342"/>
      <c r="X35" s="1"/>
      <c r="Y35" s="77"/>
    </row>
    <row r="36" spans="1:25" ht="18" customHeight="1">
      <c r="A36" s="1"/>
      <c r="B36" s="52">
        <v>5</v>
      </c>
      <c r="C36" s="88"/>
      <c r="D36" s="308"/>
      <c r="E36" s="309"/>
      <c r="F36" s="309"/>
      <c r="G36" s="309"/>
      <c r="H36" s="152"/>
      <c r="I36" s="152"/>
      <c r="J36" s="152"/>
      <c r="K36" s="152"/>
      <c r="L36" s="152">
        <v>0</v>
      </c>
      <c r="M36" s="152"/>
      <c r="N36" s="153"/>
      <c r="O36" s="153"/>
      <c r="P36" s="153"/>
      <c r="Q36" s="154"/>
      <c r="R36" s="153">
        <f t="shared" si="0"/>
        <v>0</v>
      </c>
      <c r="S36" s="155"/>
      <c r="T36" s="315"/>
      <c r="U36" s="316"/>
      <c r="V36" s="343"/>
      <c r="W36" s="340"/>
      <c r="X36" s="1"/>
      <c r="Y36" s="77"/>
    </row>
    <row r="37" spans="1:25" ht="18" customHeight="1">
      <c r="A37" s="1"/>
      <c r="B37" s="48">
        <v>6</v>
      </c>
      <c r="C37" s="89"/>
      <c r="D37" s="282"/>
      <c r="E37" s="283"/>
      <c r="F37" s="283"/>
      <c r="G37" s="283"/>
      <c r="H37" s="133"/>
      <c r="I37" s="133"/>
      <c r="J37" s="133"/>
      <c r="K37" s="133"/>
      <c r="L37" s="133">
        <v>0</v>
      </c>
      <c r="M37" s="133"/>
      <c r="N37" s="134"/>
      <c r="O37" s="134"/>
      <c r="P37" s="134"/>
      <c r="Q37" s="144"/>
      <c r="R37" s="134">
        <f t="shared" si="0"/>
        <v>0</v>
      </c>
      <c r="S37" s="145"/>
      <c r="T37" s="317"/>
      <c r="U37" s="318"/>
      <c r="V37" s="325"/>
      <c r="W37" s="326"/>
      <c r="X37" s="1"/>
      <c r="Y37" s="77"/>
    </row>
    <row r="38" spans="1:25" ht="18" customHeight="1">
      <c r="A38" s="1"/>
      <c r="B38" s="112" t="s">
        <v>35</v>
      </c>
      <c r="C38" s="113"/>
      <c r="D38" s="132">
        <f>SUM(D32:G37)</f>
        <v>1105</v>
      </c>
      <c r="E38" s="133"/>
      <c r="F38" s="133"/>
      <c r="G38" s="133"/>
      <c r="H38" s="133"/>
      <c r="I38" s="133"/>
      <c r="J38" s="133"/>
      <c r="K38" s="133"/>
      <c r="L38" s="133">
        <f>SUM(L32:O37)</f>
        <v>805</v>
      </c>
      <c r="M38" s="133"/>
      <c r="N38" s="134"/>
      <c r="O38" s="134"/>
      <c r="P38" s="135"/>
      <c r="Q38" s="136"/>
      <c r="R38" s="135">
        <f>SUM(R32:S37)</f>
        <v>27180000</v>
      </c>
      <c r="S38" s="137"/>
      <c r="T38" s="138">
        <f>SUM(T32:U37)</f>
        <v>90700</v>
      </c>
      <c r="U38" s="297"/>
      <c r="V38" s="140">
        <f>SUM(V32:W37)</f>
        <v>30260000</v>
      </c>
      <c r="W38" s="296"/>
      <c r="X38" s="1"/>
      <c r="Y38" s="77"/>
    </row>
    <row r="39" spans="1:25" ht="16.5" customHeight="1">
      <c r="A39" s="1"/>
      <c r="B39" s="55"/>
      <c r="C39" s="56" t="s">
        <v>100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  <c r="R39" s="57"/>
      <c r="S39" s="57"/>
      <c r="T39" s="57"/>
      <c r="U39" s="1"/>
      <c r="V39" s="1"/>
      <c r="W39" s="1"/>
      <c r="X39" s="1"/>
      <c r="Y39" s="77"/>
    </row>
    <row r="40" spans="1:25" ht="16.5" customHeight="1">
      <c r="A40" s="1"/>
      <c r="B40" s="55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  <c r="R40" s="57"/>
      <c r="S40" s="57"/>
      <c r="T40" s="57"/>
      <c r="U40" s="1"/>
      <c r="V40" s="1"/>
      <c r="W40" s="1"/>
      <c r="X40" s="1"/>
      <c r="Y40" s="77"/>
    </row>
    <row r="41" spans="1:25" ht="17.25" customHeight="1">
      <c r="A41" s="1"/>
      <c r="B41" s="7" t="s">
        <v>117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77"/>
    </row>
    <row r="42" spans="1:25" ht="18" customHeight="1">
      <c r="A42" s="1"/>
      <c r="B42" s="1"/>
      <c r="C42" s="59" t="s">
        <v>101</v>
      </c>
      <c r="D42" s="45">
        <v>1</v>
      </c>
      <c r="E42" s="100" t="str">
        <f>ROUNDUP((1-L21/L32)*100,2)&amp;" %"</f>
        <v>11.12 %</v>
      </c>
      <c r="F42" s="101"/>
      <c r="G42" s="1"/>
      <c r="H42" s="56" t="s">
        <v>102</v>
      </c>
      <c r="I42" s="1"/>
      <c r="J42" s="56"/>
      <c r="K42" s="60">
        <v>1</v>
      </c>
      <c r="L42" s="100" t="str">
        <f>ROUNDUP((1-(R21/D21)/(R32/D32))*100,2)&amp;" %"</f>
        <v>11.12 %</v>
      </c>
      <c r="M42" s="102"/>
      <c r="N42" s="1"/>
      <c r="O42" s="95" t="s">
        <v>103</v>
      </c>
      <c r="P42" s="96"/>
      <c r="Q42" s="96"/>
      <c r="R42" s="60">
        <v>1</v>
      </c>
      <c r="S42" s="61" t="str">
        <f>ROUNDUP((T21/T32)*100,2)&amp;" %"</f>
        <v>11.12 %</v>
      </c>
      <c r="T42" s="1"/>
      <c r="U42" s="19" t="s">
        <v>118</v>
      </c>
      <c r="V42" s="19"/>
      <c r="W42" s="62"/>
      <c r="X42" s="1"/>
      <c r="Y42" s="77"/>
    </row>
    <row r="43" spans="1:25" ht="18" customHeight="1">
      <c r="A43" s="1"/>
      <c r="B43" s="1"/>
      <c r="C43" s="59" t="s">
        <v>104</v>
      </c>
      <c r="D43" s="28">
        <v>2</v>
      </c>
      <c r="E43" s="127" t="str">
        <f>ROUNDUP((1-L22/L33)*100,2)&amp;" %"</f>
        <v>10.53 %</v>
      </c>
      <c r="F43" s="128"/>
      <c r="G43" s="1"/>
      <c r="H43" s="56" t="s">
        <v>105</v>
      </c>
      <c r="I43" s="1"/>
      <c r="J43" s="56"/>
      <c r="K43" s="63">
        <v>2</v>
      </c>
      <c r="L43" s="127" t="str">
        <f>ROUNDUP((1-(R22/D22)/(R33/D33))*100,2)&amp;" %"</f>
        <v>25.44 %</v>
      </c>
      <c r="M43" s="129"/>
      <c r="N43" s="1"/>
      <c r="O43" s="95" t="s">
        <v>119</v>
      </c>
      <c r="P43" s="96"/>
      <c r="Q43" s="96"/>
      <c r="R43" s="63">
        <v>2</v>
      </c>
      <c r="S43" s="64" t="str">
        <f>ROUNDUP((T22/T33)*100,2)&amp;" %"</f>
        <v>10.53 %</v>
      </c>
      <c r="T43" s="1"/>
      <c r="U43" s="1"/>
      <c r="V43" s="1"/>
      <c r="W43" s="65" t="str">
        <f>ROUNDUP((V24/V38)*100,2)&amp;" %"</f>
        <v>16.46 %</v>
      </c>
      <c r="X43" s="1"/>
      <c r="Y43" s="77"/>
    </row>
    <row r="44" spans="1:25" ht="18" customHeight="1">
      <c r="A44" s="1"/>
      <c r="B44" s="1"/>
      <c r="C44" s="59" t="s">
        <v>120</v>
      </c>
      <c r="D44" s="48">
        <v>3</v>
      </c>
      <c r="E44" s="97">
        <v>0</v>
      </c>
      <c r="F44" s="98"/>
      <c r="G44" s="1"/>
      <c r="H44" s="56" t="s">
        <v>106</v>
      </c>
      <c r="I44" s="1"/>
      <c r="J44" s="56"/>
      <c r="K44" s="66">
        <v>3</v>
      </c>
      <c r="L44" s="97">
        <v>0</v>
      </c>
      <c r="M44" s="99"/>
      <c r="N44" s="1"/>
      <c r="O44" s="1"/>
      <c r="P44" s="1"/>
      <c r="Q44" s="67"/>
      <c r="R44" s="66">
        <v>3</v>
      </c>
      <c r="S44" s="68">
        <v>0</v>
      </c>
      <c r="T44" s="1"/>
      <c r="U44" s="1"/>
      <c r="V44" s="1"/>
      <c r="W44" s="1"/>
      <c r="X44" s="1"/>
      <c r="Y44" s="77"/>
    </row>
    <row r="45" spans="1:25" ht="18" customHeight="1">
      <c r="A45" s="1"/>
      <c r="B45" s="1"/>
      <c r="C45" s="1"/>
      <c r="D45" s="67"/>
      <c r="E45" s="67"/>
      <c r="F45" s="67"/>
      <c r="G45" s="1"/>
      <c r="H45" s="56" t="s">
        <v>121</v>
      </c>
      <c r="I45" s="1"/>
      <c r="J45" s="56"/>
      <c r="K45" s="67"/>
      <c r="L45" s="67"/>
      <c r="M45" s="67"/>
      <c r="N45" s="67"/>
      <c r="O45" s="67"/>
      <c r="P45" s="67"/>
      <c r="Q45" s="67"/>
      <c r="R45" s="67"/>
      <c r="S45" s="67"/>
      <c r="T45" s="1"/>
      <c r="U45" s="30"/>
      <c r="V45" s="30"/>
      <c r="W45" s="62"/>
      <c r="X45" s="1"/>
      <c r="Y45" s="77"/>
    </row>
    <row r="46" spans="1:25" ht="12" customHeight="1">
      <c r="A46" s="1"/>
      <c r="B46" s="1"/>
      <c r="C46" s="1"/>
      <c r="D46" s="67"/>
      <c r="E46" s="67"/>
      <c r="F46" s="67"/>
      <c r="G46" s="55"/>
      <c r="H46" s="69"/>
      <c r="I46" s="62"/>
      <c r="J46" s="70"/>
      <c r="K46" s="55"/>
      <c r="L46" s="55"/>
      <c r="M46" s="71"/>
      <c r="N46" s="55"/>
      <c r="O46" s="69"/>
      <c r="P46" s="62"/>
      <c r="Q46" s="67"/>
      <c r="R46" s="1"/>
      <c r="S46" s="1"/>
      <c r="T46" s="55"/>
      <c r="U46" s="69"/>
      <c r="V46" s="69"/>
      <c r="W46" s="62"/>
      <c r="X46" s="1"/>
      <c r="Y46" s="77"/>
    </row>
    <row r="47" spans="1:25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77"/>
    </row>
    <row r="48" spans="1:25" ht="18" customHeight="1">
      <c r="A48" s="1"/>
      <c r="B48" s="106" t="s">
        <v>124</v>
      </c>
      <c r="C48" s="107"/>
      <c r="D48" s="107"/>
      <c r="E48" s="107"/>
      <c r="F48" s="107"/>
      <c r="G48" s="108"/>
      <c r="H48" s="286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8"/>
      <c r="U48" s="288"/>
      <c r="V48" s="288"/>
      <c r="W48" s="289"/>
      <c r="X48" s="1"/>
      <c r="Y48" s="77"/>
    </row>
    <row r="49" spans="1:25" ht="25.5" customHeight="1">
      <c r="A49" s="1"/>
      <c r="B49" s="109"/>
      <c r="C49" s="110"/>
      <c r="D49" s="110"/>
      <c r="E49" s="110"/>
      <c r="F49" s="110"/>
      <c r="G49" s="111"/>
      <c r="H49" s="290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2"/>
      <c r="U49" s="292"/>
      <c r="V49" s="292"/>
      <c r="W49" s="293"/>
      <c r="X49" s="1"/>
      <c r="Y49" s="77"/>
    </row>
    <row r="50" spans="1:25" ht="18" customHeight="1">
      <c r="A50" s="1"/>
      <c r="B50" s="109"/>
      <c r="C50" s="110"/>
      <c r="D50" s="110"/>
      <c r="E50" s="110"/>
      <c r="F50" s="110"/>
      <c r="G50" s="111"/>
      <c r="H50" s="290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2"/>
      <c r="U50" s="292"/>
      <c r="V50" s="292"/>
      <c r="W50" s="293"/>
      <c r="X50" s="1"/>
      <c r="Y50" s="77"/>
    </row>
    <row r="51" spans="1:25" ht="18" customHeight="1">
      <c r="A51" s="1"/>
      <c r="B51" s="112"/>
      <c r="C51" s="113"/>
      <c r="D51" s="113"/>
      <c r="E51" s="113"/>
      <c r="F51" s="113"/>
      <c r="G51" s="114"/>
      <c r="H51" s="90" t="s">
        <v>8</v>
      </c>
      <c r="I51" s="91"/>
      <c r="J51" s="91" t="s">
        <v>12</v>
      </c>
      <c r="K51" s="91"/>
      <c r="L51" s="91" t="s">
        <v>69</v>
      </c>
      <c r="M51" s="91"/>
      <c r="N51" s="92" t="s">
        <v>70</v>
      </c>
      <c r="O51" s="284" t="s">
        <v>125</v>
      </c>
      <c r="P51" s="284"/>
      <c r="Q51" s="284"/>
      <c r="R51" s="285"/>
      <c r="S51" s="294"/>
      <c r="T51" s="295"/>
      <c r="U51" s="295"/>
      <c r="V51" s="295"/>
      <c r="W51" s="93"/>
      <c r="X51" s="1"/>
      <c r="Y51" s="77"/>
    </row>
    <row r="52" spans="1:25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77"/>
    </row>
    <row r="53" spans="1:39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</row>
    <row r="54" spans="1:39" ht="18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</row>
    <row r="55" spans="1:25" ht="18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8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8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8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8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8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8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8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8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</sheetData>
  <sheetProtection/>
  <mergeCells count="151">
    <mergeCell ref="O43:Q43"/>
    <mergeCell ref="P37:Q37"/>
    <mergeCell ref="R35:S35"/>
    <mergeCell ref="R36:S36"/>
    <mergeCell ref="L35:O35"/>
    <mergeCell ref="L36:O36"/>
    <mergeCell ref="P36:Q36"/>
    <mergeCell ref="O42:Q42"/>
    <mergeCell ref="V33:W33"/>
    <mergeCell ref="V34:W34"/>
    <mergeCell ref="V35:W35"/>
    <mergeCell ref="V36:W36"/>
    <mergeCell ref="V19:W19"/>
    <mergeCell ref="V30:W30"/>
    <mergeCell ref="V31:W31"/>
    <mergeCell ref="V32:W32"/>
    <mergeCell ref="V24:W24"/>
    <mergeCell ref="V28:W29"/>
    <mergeCell ref="V20:W20"/>
    <mergeCell ref="V21:W21"/>
    <mergeCell ref="V22:W22"/>
    <mergeCell ref="V23:W23"/>
    <mergeCell ref="T32:U32"/>
    <mergeCell ref="T16:W16"/>
    <mergeCell ref="T28:U29"/>
    <mergeCell ref="T30:U30"/>
    <mergeCell ref="T27:U27"/>
    <mergeCell ref="V37:W37"/>
    <mergeCell ref="T21:U21"/>
    <mergeCell ref="T22:U22"/>
    <mergeCell ref="T23:U23"/>
    <mergeCell ref="T17:U18"/>
    <mergeCell ref="T36:U36"/>
    <mergeCell ref="T37:U37"/>
    <mergeCell ref="V17:W18"/>
    <mergeCell ref="T19:U19"/>
    <mergeCell ref="T24:U24"/>
    <mergeCell ref="T33:U33"/>
    <mergeCell ref="T34:U34"/>
    <mergeCell ref="T35:U35"/>
    <mergeCell ref="H35:K35"/>
    <mergeCell ref="D32:G32"/>
    <mergeCell ref="H32:K32"/>
    <mergeCell ref="H33:K33"/>
    <mergeCell ref="D35:G35"/>
    <mergeCell ref="P32:Q32"/>
    <mergeCell ref="D36:G36"/>
    <mergeCell ref="H36:K36"/>
    <mergeCell ref="L32:O32"/>
    <mergeCell ref="P35:Q35"/>
    <mergeCell ref="D33:G33"/>
    <mergeCell ref="L33:O33"/>
    <mergeCell ref="D34:G34"/>
    <mergeCell ref="H34:K34"/>
    <mergeCell ref="L34:O34"/>
    <mergeCell ref="P33:Q33"/>
    <mergeCell ref="B20:C20"/>
    <mergeCell ref="D21:G21"/>
    <mergeCell ref="L20:O20"/>
    <mergeCell ref="H30:K30"/>
    <mergeCell ref="L30:O30"/>
    <mergeCell ref="H31:K31"/>
    <mergeCell ref="H23:K23"/>
    <mergeCell ref="L21:O21"/>
    <mergeCell ref="L22:O22"/>
    <mergeCell ref="L23:O23"/>
    <mergeCell ref="R21:S21"/>
    <mergeCell ref="R30:S30"/>
    <mergeCell ref="R28:S29"/>
    <mergeCell ref="D30:G30"/>
    <mergeCell ref="D24:G24"/>
    <mergeCell ref="D23:G23"/>
    <mergeCell ref="R24:S24"/>
    <mergeCell ref="L28:O29"/>
    <mergeCell ref="R23:S23"/>
    <mergeCell ref="D22:G22"/>
    <mergeCell ref="L9:O9"/>
    <mergeCell ref="B10:H10"/>
    <mergeCell ref="D5:S5"/>
    <mergeCell ref="D6:S6"/>
    <mergeCell ref="R17:S18"/>
    <mergeCell ref="R20:S20"/>
    <mergeCell ref="H19:K19"/>
    <mergeCell ref="H20:K20"/>
    <mergeCell ref="L19:O19"/>
    <mergeCell ref="D20:G20"/>
    <mergeCell ref="P17:Q18"/>
    <mergeCell ref="P21:Q21"/>
    <mergeCell ref="P22:Q22"/>
    <mergeCell ref="P23:Q23"/>
    <mergeCell ref="P20:Q20"/>
    <mergeCell ref="L17:O18"/>
    <mergeCell ref="B5:C5"/>
    <mergeCell ref="B6:C6"/>
    <mergeCell ref="B13:S13"/>
    <mergeCell ref="B17:C19"/>
    <mergeCell ref="P19:Q19"/>
    <mergeCell ref="D19:G19"/>
    <mergeCell ref="D17:G18"/>
    <mergeCell ref="R19:S19"/>
    <mergeCell ref="B9:H9"/>
    <mergeCell ref="I9:K9"/>
    <mergeCell ref="R22:S22"/>
    <mergeCell ref="P24:Q24"/>
    <mergeCell ref="B31:C31"/>
    <mergeCell ref="D31:G31"/>
    <mergeCell ref="B28:C30"/>
    <mergeCell ref="B24:C24"/>
    <mergeCell ref="D28:G29"/>
    <mergeCell ref="H28:K29"/>
    <mergeCell ref="P28:Q29"/>
    <mergeCell ref="P30:Q30"/>
    <mergeCell ref="D37:G37"/>
    <mergeCell ref="H37:K37"/>
    <mergeCell ref="L37:O37"/>
    <mergeCell ref="O51:R51"/>
    <mergeCell ref="R37:S37"/>
    <mergeCell ref="H48:W50"/>
    <mergeCell ref="S51:V51"/>
    <mergeCell ref="V38:W38"/>
    <mergeCell ref="E43:F43"/>
    <mergeCell ref="T38:U38"/>
    <mergeCell ref="R31:S31"/>
    <mergeCell ref="R32:S32"/>
    <mergeCell ref="R33:S33"/>
    <mergeCell ref="L38:O38"/>
    <mergeCell ref="L31:O31"/>
    <mergeCell ref="P38:Q38"/>
    <mergeCell ref="R38:S38"/>
    <mergeCell ref="P34:Q34"/>
    <mergeCell ref="R34:S34"/>
    <mergeCell ref="P31:Q31"/>
    <mergeCell ref="B38:C38"/>
    <mergeCell ref="D38:G38"/>
    <mergeCell ref="B48:G51"/>
    <mergeCell ref="L42:M42"/>
    <mergeCell ref="L43:M43"/>
    <mergeCell ref="L44:M44"/>
    <mergeCell ref="H38:K38"/>
    <mergeCell ref="E42:F42"/>
    <mergeCell ref="E44:F44"/>
    <mergeCell ref="L10:O10"/>
    <mergeCell ref="H16:I16"/>
    <mergeCell ref="F27:G27"/>
    <mergeCell ref="B27:D27"/>
    <mergeCell ref="H24:K24"/>
    <mergeCell ref="L24:O24"/>
    <mergeCell ref="B16:D16"/>
    <mergeCell ref="H17:K18"/>
    <mergeCell ref="H21:K21"/>
    <mergeCell ref="H22:K22"/>
  </mergeCells>
  <dataValidations count="1">
    <dataValidation type="whole" operator="greaterThanOrEqual" allowBlank="1" showInputMessage="1" showErrorMessage="1" imeMode="off" sqref="D21:W24 D32:W38">
      <formula1>0</formula1>
    </dataValidation>
  </dataValidations>
  <printOptions/>
  <pageMargins left="0.3937007874015748" right="0.2755905511811024" top="0.7" bottom="0.5118110236220472" header="0.51" footer="0.3937007874015748"/>
  <pageSetup orientation="portrait" paperSize="9" scale="90" r:id="rId2"/>
  <headerFooter alignWithMargins="0">
    <oddHeader>&amp;L（別紙１）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2014-05-22T10:43:47Z</cp:lastPrinted>
  <dcterms:created xsi:type="dcterms:W3CDTF">2005-07-04T01:37:24Z</dcterms:created>
  <dcterms:modified xsi:type="dcterms:W3CDTF">2014-05-22T10:44:28Z</dcterms:modified>
  <cp:category/>
  <cp:version/>
  <cp:contentType/>
  <cp:contentStatus/>
</cp:coreProperties>
</file>