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315" windowWidth="14880" windowHeight="12450" activeTab="0"/>
  </bookViews>
  <sheets>
    <sheet name="算定様式【雛型】" sheetId="1" r:id="rId1"/>
  </sheets>
  <externalReferences>
    <externalReference r:id="rId4"/>
  </externalReferences>
  <definedNames>
    <definedName name="_xlnm.Print_Area" localSheetId="0">'算定様式【雛型】'!$A$1:$AU$125</definedName>
    <definedName name="医療1">'[1]設計工事_別表'!$F$122:$P$123</definedName>
    <definedName name="医療2">'[1]設計工事_別表'!$F$129:$O$130</definedName>
    <definedName name="運動1">'[1]設計工事_別表'!$F$31:$O$32</definedName>
    <definedName name="共同1">'[1]設計工事_別表'!$F$73:$O$74</definedName>
    <definedName name="共同2">'[1]設計工事_別表'!$F$80:$O$81</definedName>
    <definedName name="教育1">'[1]設計工事_別表'!$F$87:$Q$88</definedName>
    <definedName name="業務1">'[1]設計工事_別表'!$F$45:$O$46</definedName>
    <definedName name="業務2">'[1]設計工事_別表'!$F$52:$Q$53</definedName>
    <definedName name="戸建①">'[1]設計工事_別表'!$F$164:$J$165</definedName>
    <definedName name="戸建②">'[1]設計工事_別表'!$F$171:$J$172</definedName>
    <definedName name="戸建③">'[1]設計工事_別表'!$F$178:$J$179</definedName>
    <definedName name="参照列">'[1]設計工事_別表'!$F$1:$R$1</definedName>
    <definedName name="宿泊1">'[1]設計工事_別表'!$F$108:$M$109</definedName>
    <definedName name="宿泊2">'[1]設計工事_別表'!$F$115:$O$116</definedName>
    <definedName name="商業1">'[1]設計工事_別表'!$F$59:$P$60</definedName>
    <definedName name="商業2">'[1]設計工事_別表'!$F$66:$R$67</definedName>
    <definedName name="生産1">'[1]設計工事_別表'!$F$17:$Q$18</definedName>
    <definedName name="生産2">'[1]設計工事_別表'!$F$24:$O$25</definedName>
    <definedName name="設計工事監理">'[1]設計工事_別表'!$E:$R</definedName>
    <definedName name="専門1">'[1]設計工事_別表'!$F$94:$O$95</definedName>
    <definedName name="専門2">'[1]設計工事_別表'!$F$101:$O$102</definedName>
    <definedName name="福祉1">'[1]設計工事_別表'!$F$136:$O$137</definedName>
    <definedName name="福祉2">'[1]設計工事_別表'!$F$143:$O$144</definedName>
    <definedName name="物流1">'[1]設計工事_別表'!$F$3:$Q$4</definedName>
    <definedName name="物流2">'[1]設計工事_別表'!$F$10:$O$11</definedName>
    <definedName name="文化1">'[1]設計工事_別表'!$F$150:$P$151</definedName>
    <definedName name="文化2">'[1]設計工事_別表'!$F$157:$Q$158</definedName>
  </definedNames>
  <calcPr fullCalcOnLoad="1"/>
</workbook>
</file>

<file path=xl/sharedStrings.xml><?xml version="1.0" encoding="utf-8"?>
<sst xmlns="http://schemas.openxmlformats.org/spreadsheetml/2006/main" count="242" uniqueCount="178">
  <si>
    <t>㎡</t>
  </si>
  <si>
    <t>交通費及び日当</t>
  </si>
  <si>
    <t>補償日数表の種別</t>
  </si>
  <si>
    <t>補償日数</t>
  </si>
  <si>
    <t>仮住居所要面積</t>
  </si>
  <si>
    <t>補償月数</t>
  </si>
  <si>
    <t>面積</t>
  </si>
  <si>
    <t>単価</t>
  </si>
  <si>
    <t>基礎額</t>
  </si>
  <si>
    <t>報酬率</t>
  </si>
  <si>
    <t>報酬額内訳</t>
  </si>
  <si>
    <t>報酬額</t>
  </si>
  <si>
    <t>日数計</t>
  </si>
  <si>
    <t>金額</t>
  </si>
  <si>
    <t>地鎮祭</t>
  </si>
  <si>
    <t>上棟式</t>
  </si>
  <si>
    <t>その他</t>
  </si>
  <si>
    <t>平均的労働賃金（日額）</t>
  </si>
  <si>
    <t>床面積の合計</t>
  </si>
  <si>
    <t>移転工法</t>
  </si>
  <si>
    <t>移転先地</t>
  </si>
  <si>
    <t>交通費日当</t>
  </si>
  <si>
    <t>①</t>
  </si>
  <si>
    <t>①×②</t>
  </si>
  <si>
    <t>㎡</t>
  </si>
  <si>
    <t>月</t>
  </si>
  <si>
    <t>建物使用面積</t>
  </si>
  <si>
    <t>補償月数</t>
  </si>
  <si>
    <t>交通費日当</t>
  </si>
  <si>
    <t>建築等の確認に要する費用</t>
  </si>
  <si>
    <t>その他官公署等に対する費用</t>
  </si>
  <si>
    <t>種別</t>
  </si>
  <si>
    <t>建　物</t>
  </si>
  <si>
    <t>土　地</t>
  </si>
  <si>
    <t>移転先地選定の基準額</t>
  </si>
  <si>
    <t>円</t>
  </si>
  <si>
    <t>その他通常必要と認められる経費</t>
  </si>
  <si>
    <t>建築祝</t>
  </si>
  <si>
    <t>日</t>
  </si>
  <si>
    <t>税率</t>
  </si>
  <si>
    <t>住所</t>
  </si>
  <si>
    <t>氏名</t>
  </si>
  <si>
    <t>交通費及び日当</t>
  </si>
  <si>
    <t>⑦</t>
  </si>
  <si>
    <t>⑨</t>
  </si>
  <si>
    <t>建築種別</t>
  </si>
  <si>
    <t>①＋②＋③</t>
  </si>
  <si>
    <t>構外・構内</t>
  </si>
  <si>
    <t>移転旅費</t>
  </si>
  <si>
    <t>⑩</t>
  </si>
  <si>
    <t>⑪</t>
  </si>
  <si>
    <t>⑫</t>
  </si>
  <si>
    <t>合計</t>
  </si>
  <si>
    <t>（</t>
  </si>
  <si>
    <t>）</t>
  </si>
  <si>
    <t>　</t>
  </si>
  <si>
    <t>\</t>
  </si>
  <si>
    <t>５．消費税及び地方消費税等相当額</t>
  </si>
  <si>
    <t>①建築物確認申請手数料</t>
  </si>
  <si>
    <t>③設計、工事監理等
業務報酬額</t>
  </si>
  <si>
    <t>②建築物確認申請
手続業務報酬額</t>
  </si>
  <si>
    <t>内訳</t>
  </si>
  <si>
    <t>算定年月日</t>
  </si>
  <si>
    <t>算定者</t>
  </si>
  <si>
    <t>採用単価</t>
  </si>
  <si>
    <t>消費税等相当額の補償の要否</t>
  </si>
  <si>
    <t>整理番号</t>
  </si>
  <si>
    <t>補償額（Ｄ）</t>
  </si>
  <si>
    <t>補償額（Ｅ）</t>
  </si>
  <si>
    <t>(</t>
  </si>
  <si>
    <t>)</t>
  </si>
  <si>
    <t>①滅失登記申請に要する費用</t>
  </si>
  <si>
    <t>②表示登記申請に要する費用</t>
  </si>
  <si>
    <t>③表示変更登記
に要する費用</t>
  </si>
  <si>
    <t>④保存登記に要する費用</t>
  </si>
  <si>
    <t>建物登記に関する費用</t>
  </si>
  <si>
    <t>①＋②＋③＋④</t>
  </si>
  <si>
    <t>②家族人数</t>
  </si>
  <si>
    <t>移転通知
等の費用</t>
  </si>
  <si>
    <t>③交通費</t>
  </si>
  <si>
    <t>④日当</t>
  </si>
  <si>
    <t>⑤移転回数</t>
  </si>
  <si>
    <t>⑥金額</t>
  </si>
  <si>
    <t>移　転　雑　費　補　償　金　算　定　書</t>
  </si>
  <si>
    <t>（</t>
  </si>
  <si>
    <t>）</t>
  </si>
  <si>
    <t>交通費及び日当</t>
  </si>
  <si>
    <t>補償日数</t>
  </si>
  <si>
    <t>補償額（Ａ）</t>
  </si>
  <si>
    <t>①</t>
  </si>
  <si>
    <t>②</t>
  </si>
  <si>
    <t>①×②</t>
  </si>
  <si>
    <t>（</t>
  </si>
  <si>
    <t>）</t>
  </si>
  <si>
    <t>①</t>
  </si>
  <si>
    <t>（</t>
  </si>
  <si>
    <t>②</t>
  </si>
  <si>
    <t>仮住居</t>
  </si>
  <si>
    <t>の選定</t>
  </si>
  <si>
    <t>標準家賃１㎡当り</t>
  </si>
  <si>
    <t>補償額（Ｂ）</t>
  </si>
  <si>
    <t>③</t>
  </si>
  <si>
    <t>④</t>
  </si>
  <si>
    <t>⑤</t>
  </si>
  <si>
    <t>③×④×⑤</t>
  </si>
  <si>
    <t>宅地建物取引業者に委託する場合</t>
  </si>
  <si>
    <t>（</t>
  </si>
  <si>
    <t>）</t>
  </si>
  <si>
    <t>㎡</t>
  </si>
  <si>
    <t>交通費日当</t>
  </si>
  <si>
    <t>補償額（Ｃ）</t>
  </si>
  <si>
    <t>の選定</t>
  </si>
  <si>
    <t>⑥</t>
  </si>
  <si>
    <t>①×②</t>
  </si>
  <si>
    <t>⑥＋（①×②）</t>
  </si>
  <si>
    <t>（</t>
  </si>
  <si>
    <t>）</t>
  </si>
  <si>
    <t>借家契約</t>
  </si>
  <si>
    <t>標準家賃１㎡当り</t>
  </si>
  <si>
    <t>借家人の場合</t>
  </si>
  <si>
    <t>⑧</t>
  </si>
  <si>
    <t>⑨</t>
  </si>
  <si>
    <t>⑦×⑧×⑨＋（①×②）</t>
  </si>
  <si>
    <t>（</t>
  </si>
  <si>
    <t>）</t>
  </si>
  <si>
    <t>権利金等</t>
  </si>
  <si>
    <t>一時金の場合</t>
  </si>
  <si>
    <t>権利設定対価（権利金等一時金）</t>
  </si>
  <si>
    <t>⑪＋（①×②）</t>
  </si>
  <si>
    <t>補償額（Ｆ）</t>
  </si>
  <si>
    <t>補償額（Ｇ）</t>
  </si>
  <si>
    <t>補償額（Ｈ）</t>
  </si>
  <si>
    <t>補償額（Ｉ）</t>
  </si>
  <si>
    <t>補償額（Ｊ）</t>
  </si>
  <si>
    <t>補償額（Ｋ）　　</t>
  </si>
  <si>
    <t>（</t>
  </si>
  <si>
    <t>）</t>
  </si>
  <si>
    <t>（③＋②×④）×⑤</t>
  </si>
  <si>
    <t>①＋⑥</t>
  </si>
  <si>
    <t>契約に要
する費用</t>
  </si>
  <si>
    <t>補償額（Ｌ）</t>
  </si>
  <si>
    <t>補償額（Ｍ）</t>
  </si>
  <si>
    <t>４. 就業できないことにより通常生ずる損失の補償（Ｎ）</t>
  </si>
  <si>
    <t>補償額（Ｎ）</t>
  </si>
  <si>
    <t>①</t>
  </si>
  <si>
    <t>②</t>
  </si>
  <si>
    <t>①×②</t>
  </si>
  <si>
    <t>消費税等課税対象額</t>
  </si>
  <si>
    <t>\</t>
  </si>
  <si>
    <t>\</t>
  </si>
  <si>
    <t>×</t>
  </si>
  <si>
    <t>＝</t>
  </si>
  <si>
    <t>様式第１号</t>
  </si>
  <si>
    <t>権原の種類</t>
  </si>
  <si>
    <t>有　無</t>
  </si>
  <si>
    <t>⑧</t>
  </si>
  <si>
    <t>⑦＋⑧</t>
  </si>
  <si>
    <t>⑨＋⑩＋⑪＋⑫</t>
  </si>
  <si>
    <t>就業不能補償</t>
  </si>
  <si>
    <t>２. 法令上の手続に要する費用（Ｆ＋G＋Ｈ＋Ｉ＋Ｊ）</t>
  </si>
  <si>
    <t>権原に関する
登記の有無</t>
  </si>
  <si>
    <t>法令上の手続に要する費用</t>
  </si>
  <si>
    <t>⑤</t>
  </si>
  <si>
    <t>⑥</t>
  </si>
  <si>
    <t>⑤×⑥</t>
  </si>
  <si>
    <t>￥．－</t>
  </si>
  <si>
    <t>上記の手続に要する交通費及び日当</t>
  </si>
  <si>
    <t>（１．＋２．＋３．＋４．＋５．）</t>
  </si>
  <si>
    <t>１. 移転先又は代替地等の選定に要する費用（Ａ又はＢ＋Ｃ、Ｄ又はＥ）</t>
  </si>
  <si>
    <t>建物等の所有者又は借家人等が自ら選定する場合</t>
  </si>
  <si>
    <t>土地の権原の登記に要する費用</t>
  </si>
  <si>
    <t>３. 転居通知費、移転旅費その他の雑費（Ｋ＋Ｌ＋Ｍ）</t>
  </si>
  <si>
    <t>転居通知費、
引越挨拶等に要する費用</t>
  </si>
  <si>
    <t>建物等移転工事費</t>
  </si>
  <si>
    <t>移転先又は代替地等の選定に要する費用</t>
  </si>
  <si>
    <t>転居通知費、移転旅費その他の雑費</t>
  </si>
  <si>
    <t>備考１　各金額欄の上段（）書には消費税等課税対象額を記載する。</t>
  </si>
  <si>
    <t>建物所有者等の場合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</si>
</sst>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?/100"/>
    <numFmt numFmtId="178" formatCode="#,##0&quot;-&quot;"/>
    <numFmt numFmtId="179" formatCode="&quot;(&quot;#,##0&quot;)&quot;"/>
    <numFmt numFmtId="180" formatCode="#,##0_);[Red]\(#,##0\)"/>
    <numFmt numFmtId="181" formatCode="&quot;¥&quot;#,##0&quot;－&quot;"/>
    <numFmt numFmtId="182" formatCode="&quot;(&quot;#,##0&quot;)&quot;\ "/>
    <numFmt numFmtId="183" formatCode="#\ ?/1000"/>
    <numFmt numFmtId="184" formatCode="#,##0&quot;×&quot;"/>
    <numFmt numFmtId="185" formatCode="#,##0.0&quot;＝&quot;"/>
    <numFmt numFmtId="186" formatCode="#,##0&quot;－&quot;"/>
    <numFmt numFmtId="187" formatCode="0.00_ "/>
    <numFmt numFmtId="188" formatCode="&quot;×&quot;#,##0.00&quot;=&quot;"/>
    <numFmt numFmtId="189" formatCode="#,##0_ &quot;㎡&quot;"/>
    <numFmt numFmtId="190" formatCode="#,##0.#0_ &quot;㎡&quot;"/>
    <numFmt numFmtId="191" formatCode="#,##0_ "/>
    <numFmt numFmtId="192" formatCode="#,##0.00_ "/>
    <numFmt numFmtId="193" formatCode="&quot;(&quot;General&quot;)&quot;"/>
    <numFmt numFmtId="194" formatCode="#,##0.0;[Red]\-#,##0.0"/>
    <numFmt numFmtId="195" formatCode="#,##0.000;[Red]\-#,##0.000"/>
    <numFmt numFmtId="196" formatCode="#,##0.0000;[Red]\-#,##0.0000"/>
    <numFmt numFmtId="197" formatCode="#,##0.00000;[Red]\-#,##0.00000"/>
    <numFmt numFmtId="198" formatCode="0.00;_"/>
    <numFmt numFmtId="199" formatCode="\(#,##0\)"/>
    <numFmt numFmtId="200" formatCode="#,##0.00&quot;㎡&quot;"/>
    <numFmt numFmtId="201" formatCode="#,##0.00_);[Red]\(#,##0.00\)"/>
    <numFmt numFmtId="202" formatCode="&quot;¥&quot;#,##0\-"/>
    <numFmt numFmtId="203" formatCode="0.000"/>
    <numFmt numFmtId="204" formatCode="#,##0.00_ ;[Red]\-#,##0.00\ "/>
    <numFmt numFmtId="205" formatCode="#,##0_ ;[Red]\-#,##0\ "/>
    <numFmt numFmtId="206" formatCode="#,##0_ &quot;.-&quot;"/>
    <numFmt numFmtId="207" formatCode="&quot;¥&quot;#,##0.\-"/>
    <numFmt numFmtId="208" formatCode="&quot;第&quot;0&quot;類&quot;"/>
    <numFmt numFmtId="209" formatCode="#,##0.0_ "/>
    <numFmt numFmtId="210" formatCode="@&quot;棟&quot;"/>
    <numFmt numFmtId="211" formatCode="0.0_ 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11"/>
      <name val="明朝"/>
      <family val="1"/>
    </font>
    <font>
      <sz val="9"/>
      <name val="明朝"/>
      <family val="1"/>
    </font>
    <font>
      <b/>
      <sz val="11"/>
      <name val="明朝"/>
      <family val="1"/>
    </font>
    <font>
      <b/>
      <sz val="12"/>
      <name val="明朝"/>
      <family val="1"/>
    </font>
    <font>
      <b/>
      <sz val="10"/>
      <name val="明朝"/>
      <family val="1"/>
    </font>
    <font>
      <b/>
      <sz val="14"/>
      <name val="明朝"/>
      <family val="1"/>
    </font>
    <font>
      <sz val="10"/>
      <name val="明朝"/>
      <family val="1"/>
    </font>
    <font>
      <sz val="12"/>
      <name val="明朝"/>
      <family val="1"/>
    </font>
    <font>
      <strike/>
      <sz val="10"/>
      <name val="明朝"/>
      <family val="1"/>
    </font>
    <font>
      <sz val="7"/>
      <name val="明朝"/>
      <family val="1"/>
    </font>
    <font>
      <sz val="8"/>
      <name val="明朝"/>
      <family val="1"/>
    </font>
    <font>
      <sz val="6"/>
      <name val="明朝"/>
      <family val="1"/>
    </font>
    <font>
      <b/>
      <sz val="2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0"/>
      <name val="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 style="medium"/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medium"/>
      <top>
        <color indexed="63"/>
      </top>
      <bottom style="thin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>
        <color indexed="63"/>
      </right>
      <top>
        <color indexed="63"/>
      </top>
      <bottom style="medium"/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5" fillId="0" borderId="0">
      <alignment/>
      <protection/>
    </xf>
    <xf numFmtId="0" fontId="55" fillId="32" borderId="0" applyNumberFormat="0" applyBorder="0" applyAlignment="0" applyProtection="0"/>
  </cellStyleXfs>
  <cellXfs count="676"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202" fontId="10" fillId="0" borderId="0" xfId="0" applyNumberFormat="1" applyFont="1" applyFill="1" applyBorder="1" applyAlignment="1">
      <alignment vertical="center"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13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178" fontId="13" fillId="0" borderId="0" xfId="0" applyNumberFormat="1" applyFont="1" applyFill="1" applyBorder="1" applyAlignment="1">
      <alignment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6" xfId="0" applyFont="1" applyFill="1" applyBorder="1" applyAlignment="1">
      <alignment vertical="center"/>
    </xf>
    <xf numFmtId="178" fontId="14" fillId="0" borderId="16" xfId="0" applyNumberFormat="1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vertical="center"/>
    </xf>
    <xf numFmtId="38" fontId="15" fillId="0" borderId="18" xfId="48" applyFont="1" applyFill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38" fontId="15" fillId="0" borderId="0" xfId="48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Continuous" vertical="center"/>
    </xf>
    <xf numFmtId="38" fontId="15" fillId="0" borderId="21" xfId="48" applyFont="1" applyFill="1" applyBorder="1" applyAlignment="1">
      <alignment vertical="center"/>
    </xf>
    <xf numFmtId="38" fontId="15" fillId="0" borderId="16" xfId="48" applyFont="1" applyFill="1" applyBorder="1" applyAlignment="1">
      <alignment vertical="center"/>
    </xf>
    <xf numFmtId="38" fontId="15" fillId="0" borderId="22" xfId="48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38" fontId="15" fillId="0" borderId="10" xfId="48" applyFont="1" applyFill="1" applyBorder="1" applyAlignment="1">
      <alignment vertical="center"/>
    </xf>
    <xf numFmtId="38" fontId="15" fillId="0" borderId="11" xfId="48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38" fontId="15" fillId="0" borderId="13" xfId="48" applyFont="1" applyFill="1" applyBorder="1" applyAlignment="1">
      <alignment vertical="center"/>
    </xf>
    <xf numFmtId="38" fontId="15" fillId="0" borderId="0" xfId="48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38" fontId="15" fillId="0" borderId="18" xfId="48" applyFont="1" applyFill="1" applyBorder="1" applyAlignment="1">
      <alignment horizontal="centerContinuous" vertical="center"/>
    </xf>
    <xf numFmtId="38" fontId="15" fillId="0" borderId="0" xfId="48" applyFont="1" applyFill="1" applyBorder="1" applyAlignment="1">
      <alignment horizontal="centerContinuous" vertical="center"/>
    </xf>
    <xf numFmtId="38" fontId="15" fillId="0" borderId="18" xfId="48" applyFont="1" applyFill="1" applyBorder="1" applyAlignment="1">
      <alignment horizontal="center" vertical="center" textRotation="255"/>
    </xf>
    <xf numFmtId="0" fontId="15" fillId="0" borderId="18" xfId="0" applyFont="1" applyFill="1" applyBorder="1" applyAlignment="1">
      <alignment horizontal="centerContinuous" vertical="center"/>
    </xf>
    <xf numFmtId="38" fontId="13" fillId="0" borderId="18" xfId="48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 vertical="center"/>
    </xf>
    <xf numFmtId="0" fontId="13" fillId="0" borderId="14" xfId="0" applyFont="1" applyFill="1" applyBorder="1" applyAlignment="1">
      <alignment horizontal="centerContinuous" vertical="center"/>
    </xf>
    <xf numFmtId="38" fontId="15" fillId="0" borderId="23" xfId="48" applyFont="1" applyFill="1" applyBorder="1" applyAlignment="1">
      <alignment horizontal="centerContinuous" vertical="center"/>
    </xf>
    <xf numFmtId="38" fontId="15" fillId="0" borderId="24" xfId="48" applyFont="1" applyFill="1" applyBorder="1" applyAlignment="1">
      <alignment horizontal="centerContinuous" vertical="center"/>
    </xf>
    <xf numFmtId="0" fontId="15" fillId="0" borderId="24" xfId="0" applyFont="1" applyFill="1" applyBorder="1" applyAlignment="1">
      <alignment horizontal="centerContinuous" vertical="center"/>
    </xf>
    <xf numFmtId="0" fontId="15" fillId="0" borderId="19" xfId="0" applyFont="1" applyFill="1" applyBorder="1" applyAlignment="1">
      <alignment horizontal="centerContinuous" vertical="center"/>
    </xf>
    <xf numFmtId="38" fontId="15" fillId="0" borderId="19" xfId="48" applyFont="1" applyFill="1" applyBorder="1" applyAlignment="1">
      <alignment vertical="center"/>
    </xf>
    <xf numFmtId="38" fontId="15" fillId="0" borderId="19" xfId="48" applyFont="1" applyFill="1" applyBorder="1" applyAlignment="1">
      <alignment horizontal="centerContinuous" vertical="center"/>
    </xf>
    <xf numFmtId="38" fontId="15" fillId="0" borderId="23" xfId="48" applyFont="1" applyFill="1" applyBorder="1" applyAlignment="1">
      <alignment vertical="top" textRotation="255"/>
    </xf>
    <xf numFmtId="38" fontId="15" fillId="0" borderId="23" xfId="48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38" fontId="13" fillId="0" borderId="23" xfId="48" applyFont="1" applyFill="1" applyBorder="1" applyAlignment="1">
      <alignment horizontal="centerContinuous" vertical="center"/>
    </xf>
    <xf numFmtId="0" fontId="13" fillId="0" borderId="25" xfId="0" applyFont="1" applyFill="1" applyBorder="1" applyAlignment="1">
      <alignment vertical="center"/>
    </xf>
    <xf numFmtId="0" fontId="15" fillId="0" borderId="26" xfId="0" applyFont="1" applyFill="1" applyBorder="1" applyAlignment="1">
      <alignment textRotation="255"/>
    </xf>
    <xf numFmtId="38" fontId="15" fillId="0" borderId="27" xfId="48" applyFont="1" applyFill="1" applyBorder="1" applyAlignment="1">
      <alignment horizontal="centerContinuous" vertical="center"/>
    </xf>
    <xf numFmtId="38" fontId="15" fillId="0" borderId="28" xfId="48" applyFont="1" applyFill="1" applyBorder="1" applyAlignment="1">
      <alignment horizontal="centerContinuous" vertical="center"/>
    </xf>
    <xf numFmtId="0" fontId="15" fillId="0" borderId="29" xfId="0" applyFont="1" applyFill="1" applyBorder="1" applyAlignment="1">
      <alignment horizontal="centerContinuous" vertical="center"/>
    </xf>
    <xf numFmtId="0" fontId="15" fillId="0" borderId="28" xfId="0" applyFont="1" applyFill="1" applyBorder="1" applyAlignment="1">
      <alignment horizontal="centerContinuous" vertical="center"/>
    </xf>
    <xf numFmtId="38" fontId="13" fillId="0" borderId="27" xfId="48" applyFont="1" applyFill="1" applyBorder="1" applyAlignment="1">
      <alignment horizontal="centerContinuous" vertical="center"/>
    </xf>
    <xf numFmtId="0" fontId="13" fillId="0" borderId="28" xfId="0" applyFont="1" applyFill="1" applyBorder="1" applyAlignment="1">
      <alignment horizontal="centerContinuous" vertical="center"/>
    </xf>
    <xf numFmtId="0" fontId="13" fillId="0" borderId="30" xfId="0" applyFont="1" applyFill="1" applyBorder="1" applyAlignment="1">
      <alignment horizontal="centerContinuous" vertical="center"/>
    </xf>
    <xf numFmtId="38" fontId="15" fillId="0" borderId="0" xfId="48" applyFont="1" applyFill="1" applyBorder="1" applyAlignment="1">
      <alignment horizontal="right"/>
    </xf>
    <xf numFmtId="38" fontId="15" fillId="0" borderId="18" xfId="48" applyFont="1" applyFill="1" applyBorder="1" applyAlignment="1">
      <alignment vertical="center"/>
    </xf>
    <xf numFmtId="38" fontId="15" fillId="0" borderId="0" xfId="48" applyFont="1" applyFill="1" applyBorder="1" applyAlignment="1">
      <alignment horizontal="centerContinuous"/>
    </xf>
    <xf numFmtId="0" fontId="15" fillId="0" borderId="26" xfId="0" applyFont="1" applyFill="1" applyBorder="1" applyAlignment="1">
      <alignment horizontal="centerContinuous" vertical="center"/>
    </xf>
    <xf numFmtId="0" fontId="15" fillId="0" borderId="26" xfId="0" applyFont="1" applyFill="1" applyBorder="1" applyAlignment="1">
      <alignment horizontal="left" vertical="center"/>
    </xf>
    <xf numFmtId="0" fontId="15" fillId="0" borderId="18" xfId="0" applyFont="1" applyFill="1" applyBorder="1" applyAlignment="1">
      <alignment vertical="center"/>
    </xf>
    <xf numFmtId="38" fontId="15" fillId="0" borderId="31" xfId="48" applyFont="1" applyBorder="1" applyAlignment="1">
      <alignment horizontal="centerContinuous" vertical="center"/>
    </xf>
    <xf numFmtId="0" fontId="15" fillId="0" borderId="19" xfId="0" applyFont="1" applyBorder="1" applyAlignment="1">
      <alignment horizontal="centerContinuous" vertical="center"/>
    </xf>
    <xf numFmtId="38" fontId="15" fillId="0" borderId="18" xfId="48" applyFont="1" applyBorder="1" applyAlignment="1">
      <alignment horizontal="centerContinuous" vertical="center"/>
    </xf>
    <xf numFmtId="38" fontId="15" fillId="0" borderId="26" xfId="48" applyFont="1" applyBorder="1" applyAlignment="1">
      <alignment horizontal="centerContinuous" vertical="center"/>
    </xf>
    <xf numFmtId="38" fontId="15" fillId="0" borderId="19" xfId="48" applyFont="1" applyBorder="1" applyAlignment="1">
      <alignment horizontal="left" vertical="top"/>
    </xf>
    <xf numFmtId="0" fontId="15" fillId="0" borderId="19" xfId="0" applyFont="1" applyBorder="1" applyAlignment="1">
      <alignment horizontal="left" vertical="top"/>
    </xf>
    <xf numFmtId="0" fontId="15" fillId="0" borderId="20" xfId="0" applyFont="1" applyBorder="1" applyAlignment="1">
      <alignment horizontal="left" vertical="top"/>
    </xf>
    <xf numFmtId="0" fontId="9" fillId="0" borderId="18" xfId="0" applyFont="1" applyBorder="1" applyAlignment="1">
      <alignment/>
    </xf>
    <xf numFmtId="0" fontId="9" fillId="0" borderId="26" xfId="0" applyFont="1" applyBorder="1" applyAlignment="1">
      <alignment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38" fontId="12" fillId="0" borderId="13" xfId="48" applyFont="1" applyFill="1" applyBorder="1" applyAlignment="1">
      <alignment vertical="center"/>
    </xf>
    <xf numFmtId="38" fontId="12" fillId="0" borderId="0" xfId="48" applyFont="1" applyFill="1" applyBorder="1" applyAlignment="1">
      <alignment vertical="center"/>
    </xf>
    <xf numFmtId="0" fontId="11" fillId="0" borderId="0" xfId="0" applyFont="1" applyFill="1" applyAlignment="1">
      <alignment/>
    </xf>
    <xf numFmtId="0" fontId="13" fillId="0" borderId="0" xfId="0" applyFont="1" applyFill="1" applyBorder="1" applyAlignment="1">
      <alignment horizontal="right" vertical="center"/>
    </xf>
    <xf numFmtId="186" fontId="13" fillId="0" borderId="0" xfId="48" applyNumberFormat="1" applyFont="1" applyFill="1" applyBorder="1" applyAlignment="1">
      <alignment vertical="center"/>
    </xf>
    <xf numFmtId="0" fontId="9" fillId="0" borderId="0" xfId="0" applyFont="1" applyFill="1" applyAlignment="1">
      <alignment/>
    </xf>
    <xf numFmtId="0" fontId="9" fillId="0" borderId="31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5" fillId="0" borderId="19" xfId="0" applyFont="1" applyFill="1" applyBorder="1" applyAlignment="1">
      <alignment vertical="center"/>
    </xf>
    <xf numFmtId="0" fontId="15" fillId="0" borderId="31" xfId="0" applyFont="1" applyFill="1" applyBorder="1" applyAlignment="1">
      <alignment vertical="center"/>
    </xf>
    <xf numFmtId="38" fontId="15" fillId="0" borderId="34" xfId="48" applyFont="1" applyFill="1" applyBorder="1" applyAlignment="1">
      <alignment vertical="center" wrapText="1"/>
    </xf>
    <xf numFmtId="0" fontId="9" fillId="0" borderId="23" xfId="0" applyFont="1" applyFill="1" applyBorder="1" applyAlignment="1">
      <alignment/>
    </xf>
    <xf numFmtId="40" fontId="15" fillId="0" borderId="35" xfId="48" applyNumberFormat="1" applyFont="1" applyFill="1" applyBorder="1" applyAlignment="1">
      <alignment vertical="center"/>
    </xf>
    <xf numFmtId="38" fontId="15" fillId="0" borderId="25" xfId="48" applyFont="1" applyFill="1" applyBorder="1" applyAlignment="1">
      <alignment vertical="center" wrapText="1"/>
    </xf>
    <xf numFmtId="40" fontId="15" fillId="0" borderId="31" xfId="48" applyNumberFormat="1" applyFont="1" applyFill="1" applyBorder="1" applyAlignment="1">
      <alignment vertical="center"/>
    </xf>
    <xf numFmtId="40" fontId="15" fillId="0" borderId="19" xfId="48" applyNumberFormat="1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38" fontId="15" fillId="0" borderId="31" xfId="48" applyFont="1" applyFill="1" applyBorder="1" applyAlignment="1">
      <alignment vertical="center"/>
    </xf>
    <xf numFmtId="182" fontId="15" fillId="0" borderId="19" xfId="48" applyNumberFormat="1" applyFont="1" applyFill="1" applyBorder="1" applyAlignment="1">
      <alignment vertical="center"/>
    </xf>
    <xf numFmtId="38" fontId="15" fillId="0" borderId="20" xfId="48" applyFont="1" applyFill="1" applyBorder="1" applyAlignment="1">
      <alignment vertical="center"/>
    </xf>
    <xf numFmtId="38" fontId="13" fillId="0" borderId="31" xfId="48" applyFont="1" applyFill="1" applyBorder="1" applyAlignment="1">
      <alignment vertical="center"/>
    </xf>
    <xf numFmtId="38" fontId="13" fillId="0" borderId="19" xfId="48" applyFont="1" applyFill="1" applyBorder="1" applyAlignment="1">
      <alignment vertical="center" wrapText="1"/>
    </xf>
    <xf numFmtId="38" fontId="13" fillId="0" borderId="34" xfId="48" applyFont="1" applyFill="1" applyBorder="1" applyAlignment="1">
      <alignment vertical="center" wrapText="1"/>
    </xf>
    <xf numFmtId="40" fontId="15" fillId="0" borderId="18" xfId="48" applyNumberFormat="1" applyFont="1" applyFill="1" applyBorder="1" applyAlignment="1">
      <alignment vertical="center"/>
    </xf>
    <xf numFmtId="0" fontId="15" fillId="0" borderId="26" xfId="0" applyFont="1" applyFill="1" applyBorder="1" applyAlignment="1">
      <alignment vertical="center"/>
    </xf>
    <xf numFmtId="38" fontId="13" fillId="0" borderId="18" xfId="48" applyFont="1" applyFill="1" applyBorder="1" applyAlignment="1">
      <alignment vertical="center"/>
    </xf>
    <xf numFmtId="40" fontId="15" fillId="0" borderId="21" xfId="48" applyNumberFormat="1" applyFont="1" applyFill="1" applyBorder="1" applyAlignment="1">
      <alignment vertical="center"/>
    </xf>
    <xf numFmtId="0" fontId="15" fillId="0" borderId="16" xfId="0" applyFont="1" applyFill="1" applyBorder="1" applyAlignment="1">
      <alignment vertical="center"/>
    </xf>
    <xf numFmtId="38" fontId="13" fillId="0" borderId="17" xfId="48" applyFont="1" applyFill="1" applyBorder="1" applyAlignment="1">
      <alignment vertical="center" wrapText="1"/>
    </xf>
    <xf numFmtId="38" fontId="13" fillId="0" borderId="19" xfId="48" applyFont="1" applyFill="1" applyBorder="1" applyAlignment="1">
      <alignment vertical="center"/>
    </xf>
    <xf numFmtId="38" fontId="13" fillId="0" borderId="34" xfId="48" applyFont="1" applyFill="1" applyBorder="1" applyAlignment="1">
      <alignment vertical="center"/>
    </xf>
    <xf numFmtId="38" fontId="13" fillId="0" borderId="16" xfId="48" applyFont="1" applyFill="1" applyBorder="1" applyAlignment="1">
      <alignment horizontal="centerContinuous" vertical="center"/>
    </xf>
    <xf numFmtId="38" fontId="13" fillId="0" borderId="17" xfId="48" applyFont="1" applyFill="1" applyBorder="1" applyAlignment="1">
      <alignment horizontal="centerContinuous" vertical="center"/>
    </xf>
    <xf numFmtId="0" fontId="15" fillId="0" borderId="21" xfId="0" applyFont="1" applyFill="1" applyBorder="1" applyAlignment="1">
      <alignment vertical="center"/>
    </xf>
    <xf numFmtId="0" fontId="15" fillId="0" borderId="16" xfId="0" applyFont="1" applyFill="1" applyBorder="1" applyAlignment="1">
      <alignment horizontal="centerContinuous" vertical="center"/>
    </xf>
    <xf numFmtId="0" fontId="15" fillId="0" borderId="22" xfId="0" applyFont="1" applyFill="1" applyBorder="1" applyAlignment="1">
      <alignment horizontal="centerContinuous" vertical="center"/>
    </xf>
    <xf numFmtId="0" fontId="13" fillId="0" borderId="21" xfId="0" applyFont="1" applyFill="1" applyBorder="1" applyAlignment="1">
      <alignment horizontal="centerContinuous" vertical="center"/>
    </xf>
    <xf numFmtId="0" fontId="13" fillId="0" borderId="17" xfId="0" applyFont="1" applyFill="1" applyBorder="1" applyAlignment="1">
      <alignment horizontal="centerContinuous" vertical="center"/>
    </xf>
    <xf numFmtId="38" fontId="15" fillId="0" borderId="36" xfId="48" applyFont="1" applyFill="1" applyBorder="1" applyAlignment="1">
      <alignment horizontal="centerContinuous" vertical="center"/>
    </xf>
    <xf numFmtId="0" fontId="15" fillId="0" borderId="37" xfId="0" applyFont="1" applyFill="1" applyBorder="1" applyAlignment="1">
      <alignment horizontal="centerContinuous" vertical="center"/>
    </xf>
    <xf numFmtId="0" fontId="15" fillId="0" borderId="38" xfId="0" applyFont="1" applyFill="1" applyBorder="1" applyAlignment="1">
      <alignment horizontal="centerContinuous" vertical="center"/>
    </xf>
    <xf numFmtId="38" fontId="15" fillId="0" borderId="19" xfId="48" applyFont="1" applyFill="1" applyBorder="1" applyAlignment="1">
      <alignment horizontal="centerContinuous"/>
    </xf>
    <xf numFmtId="0" fontId="15" fillId="0" borderId="19" xfId="0" applyFont="1" applyFill="1" applyBorder="1" applyAlignment="1">
      <alignment horizontal="centerContinuous"/>
    </xf>
    <xf numFmtId="0" fontId="15" fillId="0" borderId="20" xfId="0" applyFont="1" applyFill="1" applyBorder="1" applyAlignment="1">
      <alignment horizontal="centerContinuous"/>
    </xf>
    <xf numFmtId="0" fontId="15" fillId="0" borderId="0" xfId="0" applyFont="1" applyFill="1" applyBorder="1" applyAlignment="1">
      <alignment horizontal="centerContinuous"/>
    </xf>
    <xf numFmtId="0" fontId="15" fillId="0" borderId="26" xfId="0" applyFont="1" applyFill="1" applyBorder="1" applyAlignment="1">
      <alignment horizontal="centerContinuous"/>
    </xf>
    <xf numFmtId="0" fontId="13" fillId="0" borderId="13" xfId="0" applyFont="1" applyFill="1" applyBorder="1" applyAlignment="1">
      <alignment vertical="center"/>
    </xf>
    <xf numFmtId="38" fontId="13" fillId="0" borderId="0" xfId="48" applyFont="1" applyFill="1" applyBorder="1" applyAlignment="1">
      <alignment horizontal="centerContinuous" vertical="center"/>
    </xf>
    <xf numFmtId="3" fontId="13" fillId="0" borderId="0" xfId="0" applyNumberFormat="1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39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38" fontId="15" fillId="0" borderId="0" xfId="48" applyFont="1" applyFill="1" applyBorder="1" applyAlignment="1">
      <alignment horizontal="left" vertical="center"/>
    </xf>
    <xf numFmtId="3" fontId="13" fillId="0" borderId="18" xfId="0" applyNumberFormat="1" applyFont="1" applyFill="1" applyBorder="1" applyAlignment="1">
      <alignment horizontal="centerContinuous" vertical="center"/>
    </xf>
    <xf numFmtId="3" fontId="13" fillId="0" borderId="0" xfId="0" applyNumberFormat="1" applyFont="1" applyFill="1" applyBorder="1" applyAlignment="1">
      <alignment horizontal="centerContinuous" vertical="top"/>
    </xf>
    <xf numFmtId="38" fontId="13" fillId="0" borderId="0" xfId="0" applyNumberFormat="1" applyFont="1" applyFill="1" applyBorder="1" applyAlignment="1">
      <alignment vertical="center"/>
    </xf>
    <xf numFmtId="0" fontId="15" fillId="0" borderId="39" xfId="0" applyFont="1" applyFill="1" applyBorder="1" applyAlignment="1">
      <alignment vertical="center"/>
    </xf>
    <xf numFmtId="0" fontId="15" fillId="0" borderId="35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5" fillId="0" borderId="20" xfId="0" applyFont="1" applyFill="1" applyBorder="1" applyAlignment="1">
      <alignment horizontal="centerContinuous" vertical="center"/>
    </xf>
    <xf numFmtId="0" fontId="9" fillId="0" borderId="0" xfId="0" applyFont="1" applyFill="1" applyBorder="1" applyAlignment="1">
      <alignment/>
    </xf>
    <xf numFmtId="0" fontId="13" fillId="0" borderId="19" xfId="0" applyFont="1" applyFill="1" applyBorder="1" applyAlignment="1">
      <alignment horizontal="centerContinuous" vertical="center"/>
    </xf>
    <xf numFmtId="0" fontId="13" fillId="0" borderId="34" xfId="0" applyFont="1" applyFill="1" applyBorder="1" applyAlignment="1">
      <alignment horizontal="centerContinuous" vertical="center"/>
    </xf>
    <xf numFmtId="0" fontId="15" fillId="0" borderId="35" xfId="0" applyFont="1" applyFill="1" applyBorder="1" applyAlignment="1">
      <alignment horizontal="centerContinuous" vertical="center"/>
    </xf>
    <xf numFmtId="38" fontId="15" fillId="0" borderId="23" xfId="48" applyFont="1" applyFill="1" applyBorder="1" applyAlignment="1">
      <alignment horizontal="centerContinuous" vertical="top"/>
    </xf>
    <xf numFmtId="0" fontId="9" fillId="0" borderId="23" xfId="0" applyFont="1" applyFill="1" applyBorder="1" applyAlignment="1">
      <alignment/>
    </xf>
    <xf numFmtId="38" fontId="13" fillId="0" borderId="24" xfId="0" applyNumberFormat="1" applyFont="1" applyFill="1" applyBorder="1" applyAlignment="1">
      <alignment horizontal="centerContinuous" vertical="center"/>
    </xf>
    <xf numFmtId="0" fontId="13" fillId="0" borderId="0" xfId="0" applyFont="1" applyFill="1" applyBorder="1" applyAlignment="1">
      <alignment horizontal="centerContinuous"/>
    </xf>
    <xf numFmtId="0" fontId="13" fillId="0" borderId="24" xfId="0" applyFont="1" applyFill="1" applyBorder="1" applyAlignment="1">
      <alignment horizontal="centerContinuous" vertical="center"/>
    </xf>
    <xf numFmtId="0" fontId="13" fillId="0" borderId="25" xfId="0" applyFont="1" applyFill="1" applyBorder="1" applyAlignment="1">
      <alignment horizontal="centerContinuous" vertical="center"/>
    </xf>
    <xf numFmtId="0" fontId="9" fillId="0" borderId="26" xfId="0" applyFont="1" applyFill="1" applyBorder="1" applyAlignment="1">
      <alignment/>
    </xf>
    <xf numFmtId="38" fontId="15" fillId="0" borderId="26" xfId="48" applyFont="1" applyFill="1" applyBorder="1" applyAlignment="1">
      <alignment horizontal="centerContinuous" vertical="center"/>
    </xf>
    <xf numFmtId="38" fontId="13" fillId="0" borderId="18" xfId="0" applyNumberFormat="1" applyFont="1" applyFill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14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1" fillId="0" borderId="24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5" fillId="0" borderId="40" xfId="0" applyFont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31" xfId="0" applyFont="1" applyBorder="1" applyAlignment="1">
      <alignment horizontal="centerContinuous" vertical="center"/>
    </xf>
    <xf numFmtId="0" fontId="15" fillId="0" borderId="20" xfId="0" applyFont="1" applyBorder="1" applyAlignment="1">
      <alignment horizontal="centerContinuous" vertical="center"/>
    </xf>
    <xf numFmtId="0" fontId="15" fillId="0" borderId="23" xfId="0" applyFont="1" applyBorder="1" applyAlignment="1">
      <alignment horizontal="centerContinuous" vertical="center"/>
    </xf>
    <xf numFmtId="0" fontId="15" fillId="0" borderId="24" xfId="0" applyFont="1" applyBorder="1" applyAlignment="1">
      <alignment horizontal="centerContinuous" vertical="center"/>
    </xf>
    <xf numFmtId="0" fontId="15" fillId="0" borderId="35" xfId="0" applyFont="1" applyBorder="1" applyAlignment="1">
      <alignment horizontal="centerContinuous" vertical="center"/>
    </xf>
    <xf numFmtId="38" fontId="15" fillId="0" borderId="18" xfId="48" applyFont="1" applyFill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38" fontId="13" fillId="0" borderId="31" xfId="0" applyNumberFormat="1" applyFont="1" applyFill="1" applyBorder="1" applyAlignment="1">
      <alignment horizontal="left" vertical="center"/>
    </xf>
    <xf numFmtId="0" fontId="15" fillId="0" borderId="13" xfId="0" applyFont="1" applyBorder="1" applyAlignment="1">
      <alignment vertical="center"/>
    </xf>
    <xf numFmtId="38" fontId="15" fillId="0" borderId="0" xfId="48" applyFont="1" applyBorder="1" applyAlignment="1">
      <alignment horizontal="centerContinuous" vertical="center"/>
    </xf>
    <xf numFmtId="0" fontId="15" fillId="0" borderId="0" xfId="0" applyFont="1" applyFill="1" applyBorder="1" applyAlignment="1">
      <alignment horizontal="left" vertical="center"/>
    </xf>
    <xf numFmtId="38" fontId="13" fillId="0" borderId="14" xfId="48" applyFont="1" applyFill="1" applyBorder="1" applyAlignment="1">
      <alignment horizontal="centerContinuous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12" fillId="0" borderId="13" xfId="61" applyFont="1" applyFill="1" applyBorder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6" fillId="0" borderId="13" xfId="61" applyFont="1" applyFill="1" applyBorder="1" applyAlignment="1">
      <alignment vertical="center"/>
      <protection/>
    </xf>
    <xf numFmtId="0" fontId="16" fillId="0" borderId="0" xfId="61" applyFont="1" applyFill="1" applyBorder="1" applyAlignment="1">
      <alignment vertical="center"/>
      <protection/>
    </xf>
    <xf numFmtId="0" fontId="15" fillId="0" borderId="0" xfId="61" applyFont="1" applyFill="1" applyBorder="1" applyAlignment="1">
      <alignment vertical="center"/>
      <protection/>
    </xf>
    <xf numFmtId="0" fontId="15" fillId="0" borderId="0" xfId="0" applyFont="1" applyBorder="1" applyAlignment="1">
      <alignment/>
    </xf>
    <xf numFmtId="0" fontId="15" fillId="0" borderId="14" xfId="61" applyFont="1" applyFill="1" applyBorder="1" applyAlignment="1" quotePrefix="1">
      <alignment vertical="center"/>
      <protection/>
    </xf>
    <xf numFmtId="0" fontId="15" fillId="0" borderId="0" xfId="0" applyFont="1" applyAlignment="1">
      <alignment/>
    </xf>
    <xf numFmtId="0" fontId="15" fillId="0" borderId="24" xfId="61" applyFont="1" applyFill="1" applyBorder="1" applyAlignment="1">
      <alignment vertical="center"/>
      <protection/>
    </xf>
    <xf numFmtId="0" fontId="12" fillId="0" borderId="0" xfId="0" applyFont="1" applyBorder="1" applyAlignment="1">
      <alignment/>
    </xf>
    <xf numFmtId="0" fontId="12" fillId="0" borderId="14" xfId="61" applyFont="1" applyFill="1" applyBorder="1" applyAlignment="1" quotePrefix="1">
      <alignment vertical="center"/>
      <protection/>
    </xf>
    <xf numFmtId="0" fontId="12" fillId="0" borderId="0" xfId="0" applyFont="1" applyAlignment="1">
      <alignment/>
    </xf>
    <xf numFmtId="0" fontId="16" fillId="0" borderId="15" xfId="61" applyFont="1" applyFill="1" applyBorder="1" applyAlignment="1">
      <alignment vertical="center"/>
      <protection/>
    </xf>
    <xf numFmtId="0" fontId="16" fillId="0" borderId="16" xfId="61" applyFont="1" applyFill="1" applyBorder="1" applyAlignment="1">
      <alignment vertical="center"/>
      <protection/>
    </xf>
    <xf numFmtId="0" fontId="15" fillId="0" borderId="16" xfId="61" applyFont="1" applyFill="1" applyBorder="1" applyAlignment="1">
      <alignment vertical="center"/>
      <protection/>
    </xf>
    <xf numFmtId="0" fontId="15" fillId="0" borderId="16" xfId="0" applyFont="1" applyBorder="1" applyAlignment="1">
      <alignment/>
    </xf>
    <xf numFmtId="181" fontId="15" fillId="0" borderId="16" xfId="0" applyNumberFormat="1" applyFont="1" applyFill="1" applyBorder="1" applyAlignment="1">
      <alignment vertical="center"/>
    </xf>
    <xf numFmtId="0" fontId="15" fillId="0" borderId="17" xfId="61" applyFont="1" applyFill="1" applyBorder="1" applyAlignment="1" quotePrefix="1">
      <alignment vertical="center"/>
      <protection/>
    </xf>
    <xf numFmtId="38" fontId="13" fillId="0" borderId="31" xfId="48" applyFont="1" applyFill="1" applyBorder="1" applyAlignment="1">
      <alignment horizontal="left" vertical="center"/>
    </xf>
    <xf numFmtId="38" fontId="15" fillId="0" borderId="18" xfId="48" applyFont="1" applyFill="1" applyBorder="1" applyAlignment="1">
      <alignment horizontal="left" vertical="top"/>
    </xf>
    <xf numFmtId="38" fontId="15" fillId="0" borderId="31" xfId="48" applyFont="1" applyFill="1" applyBorder="1" applyAlignment="1">
      <alignment horizontal="left" vertical="top"/>
    </xf>
    <xf numFmtId="38" fontId="15" fillId="0" borderId="0" xfId="48" applyFont="1" applyFill="1" applyBorder="1" applyAlignment="1">
      <alignment horizontal="left" vertical="top"/>
    </xf>
    <xf numFmtId="38" fontId="13" fillId="0" borderId="18" xfId="48" applyFont="1" applyFill="1" applyBorder="1" applyAlignment="1">
      <alignment vertical="top" wrapText="1"/>
    </xf>
    <xf numFmtId="38" fontId="13" fillId="0" borderId="14" xfId="48" applyFont="1" applyFill="1" applyBorder="1" applyAlignment="1">
      <alignment vertical="top" wrapText="1"/>
    </xf>
    <xf numFmtId="0" fontId="11" fillId="0" borderId="41" xfId="0" applyFont="1" applyBorder="1" applyAlignment="1">
      <alignment horizontal="center" vertical="center"/>
    </xf>
    <xf numFmtId="40" fontId="15" fillId="0" borderId="20" xfId="48" applyNumberFormat="1" applyFont="1" applyFill="1" applyBorder="1" applyAlignment="1">
      <alignment vertical="center"/>
    </xf>
    <xf numFmtId="40" fontId="15" fillId="0" borderId="24" xfId="48" applyNumberFormat="1" applyFont="1" applyFill="1" applyBorder="1" applyAlignment="1">
      <alignment vertical="center"/>
    </xf>
    <xf numFmtId="38" fontId="13" fillId="0" borderId="0" xfId="48" applyFont="1" applyFill="1" applyBorder="1" applyAlignment="1">
      <alignment vertical="center" wrapText="1"/>
    </xf>
    <xf numFmtId="38" fontId="13" fillId="0" borderId="14" xfId="48" applyFont="1" applyFill="1" applyBorder="1" applyAlignment="1">
      <alignment vertical="center" wrapText="1"/>
    </xf>
    <xf numFmtId="38" fontId="13" fillId="0" borderId="0" xfId="48" applyFont="1" applyFill="1" applyBorder="1" applyAlignment="1">
      <alignment vertical="center"/>
    </xf>
    <xf numFmtId="0" fontId="15" fillId="0" borderId="18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9" fontId="15" fillId="0" borderId="0" xfId="61" applyNumberFormat="1" applyFont="1" applyFill="1" applyBorder="1" applyAlignment="1">
      <alignment vertical="center"/>
      <protection/>
    </xf>
    <xf numFmtId="0" fontId="11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/>
    </xf>
    <xf numFmtId="0" fontId="10" fillId="0" borderId="24" xfId="61" applyFont="1" applyFill="1" applyBorder="1" applyAlignment="1">
      <alignment vertical="center"/>
      <protection/>
    </xf>
    <xf numFmtId="0" fontId="10" fillId="0" borderId="28" xfId="61" applyFont="1" applyFill="1" applyBorder="1" applyAlignment="1">
      <alignment vertical="center"/>
      <protection/>
    </xf>
    <xf numFmtId="0" fontId="10" fillId="0" borderId="42" xfId="61" applyFont="1" applyFill="1" applyBorder="1" applyAlignment="1">
      <alignment vertical="center"/>
      <protection/>
    </xf>
    <xf numFmtId="0" fontId="10" fillId="0" borderId="42" xfId="0" applyFont="1" applyBorder="1" applyAlignment="1">
      <alignment horizontal="right"/>
    </xf>
    <xf numFmtId="0" fontId="9" fillId="0" borderId="20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38" fontId="13" fillId="0" borderId="21" xfId="48" applyFont="1" applyFill="1" applyBorder="1" applyAlignment="1">
      <alignment horizontal="center" vertical="center"/>
    </xf>
    <xf numFmtId="38" fontId="13" fillId="0" borderId="16" xfId="48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38" fontId="13" fillId="0" borderId="19" xfId="48" applyFont="1" applyFill="1" applyBorder="1" applyAlignment="1">
      <alignment horizontal="center" vertical="center"/>
    </xf>
    <xf numFmtId="38" fontId="13" fillId="0" borderId="34" xfId="48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top" wrapText="1"/>
    </xf>
    <xf numFmtId="38" fontId="15" fillId="0" borderId="13" xfId="48" applyFont="1" applyFill="1" applyBorder="1" applyAlignment="1">
      <alignment vertical="center" wrapText="1"/>
    </xf>
    <xf numFmtId="38" fontId="15" fillId="0" borderId="0" xfId="48" applyFont="1" applyFill="1" applyBorder="1" applyAlignment="1">
      <alignment vertical="center" wrapText="1"/>
    </xf>
    <xf numFmtId="38" fontId="15" fillId="0" borderId="26" xfId="48" applyFont="1" applyFill="1" applyBorder="1" applyAlignment="1">
      <alignment vertical="center" wrapText="1"/>
    </xf>
    <xf numFmtId="0" fontId="15" fillId="0" borderId="2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202" fontId="10" fillId="0" borderId="11" xfId="0" applyNumberFormat="1" applyFont="1" applyFill="1" applyBorder="1" applyAlignment="1">
      <alignment vertical="center"/>
    </xf>
    <xf numFmtId="0" fontId="15" fillId="0" borderId="43" xfId="0" applyFont="1" applyFill="1" applyBorder="1" applyAlignment="1">
      <alignment horizontal="centerContinuous" vertical="center"/>
    </xf>
    <xf numFmtId="38" fontId="15" fillId="0" borderId="43" xfId="48" applyFont="1" applyFill="1" applyBorder="1" applyAlignment="1">
      <alignment horizontal="centerContinuous" vertical="center"/>
    </xf>
    <xf numFmtId="38" fontId="15" fillId="0" borderId="24" xfId="48" applyFont="1" applyFill="1" applyBorder="1" applyAlignment="1">
      <alignment vertical="center"/>
    </xf>
    <xf numFmtId="38" fontId="15" fillId="0" borderId="31" xfId="48" applyFont="1" applyFill="1" applyBorder="1" applyAlignment="1">
      <alignment/>
    </xf>
    <xf numFmtId="38" fontId="15" fillId="0" borderId="19" xfId="48" applyFont="1" applyFill="1" applyBorder="1" applyAlignment="1">
      <alignment/>
    </xf>
    <xf numFmtId="38" fontId="15" fillId="0" borderId="20" xfId="48" applyFont="1" applyFill="1" applyBorder="1" applyAlignment="1">
      <alignment/>
    </xf>
    <xf numFmtId="38" fontId="15" fillId="0" borderId="18" xfId="48" applyFont="1" applyFill="1" applyBorder="1" applyAlignment="1">
      <alignment/>
    </xf>
    <xf numFmtId="38" fontId="15" fillId="0" borderId="0" xfId="48" applyFont="1" applyFill="1" applyBorder="1" applyAlignment="1">
      <alignment/>
    </xf>
    <xf numFmtId="38" fontId="15" fillId="0" borderId="26" xfId="48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8" xfId="0" applyFont="1" applyFill="1" applyBorder="1" applyAlignment="1">
      <alignment horizontal="right"/>
    </xf>
    <xf numFmtId="0" fontId="9" fillId="0" borderId="18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0" fontId="15" fillId="0" borderId="18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26" xfId="0" applyFont="1" applyFill="1" applyBorder="1" applyAlignment="1">
      <alignment/>
    </xf>
    <xf numFmtId="0" fontId="19" fillId="0" borderId="18" xfId="0" applyFont="1" applyFill="1" applyBorder="1" applyAlignment="1">
      <alignment horizontal="right" vertical="center"/>
    </xf>
    <xf numFmtId="0" fontId="19" fillId="0" borderId="26" xfId="0" applyFont="1" applyFill="1" applyBorder="1" applyAlignment="1">
      <alignment vertical="center"/>
    </xf>
    <xf numFmtId="3" fontId="15" fillId="0" borderId="18" xfId="0" applyNumberFormat="1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35" xfId="48" applyFont="1" applyFill="1" applyBorder="1" applyAlignment="1">
      <alignment vertical="center"/>
    </xf>
    <xf numFmtId="0" fontId="9" fillId="0" borderId="24" xfId="0" applyFont="1" applyFill="1" applyBorder="1" applyAlignment="1">
      <alignment/>
    </xf>
    <xf numFmtId="0" fontId="9" fillId="0" borderId="35" xfId="0" applyFont="1" applyFill="1" applyBorder="1" applyAlignment="1">
      <alignment/>
    </xf>
    <xf numFmtId="0" fontId="9" fillId="0" borderId="45" xfId="0" applyFont="1" applyFill="1" applyBorder="1" applyAlignment="1">
      <alignment/>
    </xf>
    <xf numFmtId="0" fontId="15" fillId="0" borderId="46" xfId="0" applyFont="1" applyFill="1" applyBorder="1" applyAlignment="1">
      <alignment/>
    </xf>
    <xf numFmtId="38" fontId="15" fillId="0" borderId="42" xfId="48" applyFont="1" applyFill="1" applyBorder="1" applyAlignment="1">
      <alignment vertical="center"/>
    </xf>
    <xf numFmtId="0" fontId="15" fillId="0" borderId="47" xfId="0" applyFont="1" applyFill="1" applyBorder="1" applyAlignment="1">
      <alignment horizontal="centerContinuous"/>
    </xf>
    <xf numFmtId="0" fontId="15" fillId="0" borderId="47" xfId="0" applyFont="1" applyFill="1" applyBorder="1" applyAlignment="1">
      <alignment vertical="center"/>
    </xf>
    <xf numFmtId="38" fontId="13" fillId="0" borderId="42" xfId="48" applyFont="1" applyFill="1" applyBorder="1" applyAlignment="1">
      <alignment horizontal="centerContinuous" vertical="center"/>
    </xf>
    <xf numFmtId="38" fontId="13" fillId="0" borderId="48" xfId="48" applyFont="1" applyFill="1" applyBorder="1" applyAlignment="1">
      <alignment horizontal="centerContinuous" vertical="center"/>
    </xf>
    <xf numFmtId="0" fontId="9" fillId="0" borderId="0" xfId="0" applyFont="1" applyAlignment="1">
      <alignment horizontal="right"/>
    </xf>
    <xf numFmtId="3" fontId="15" fillId="0" borderId="18" xfId="0" applyNumberFormat="1" applyFont="1" applyFill="1" applyBorder="1" applyAlignment="1">
      <alignment horizontal="left" vertical="center"/>
    </xf>
    <xf numFmtId="38" fontId="15" fillId="0" borderId="26" xfId="48" applyFont="1" applyBorder="1" applyAlignment="1">
      <alignment horizontal="right" vertical="center"/>
    </xf>
    <xf numFmtId="38" fontId="15" fillId="0" borderId="0" xfId="48" applyFont="1" applyBorder="1" applyAlignment="1">
      <alignment horizontal="right" vertical="center"/>
    </xf>
    <xf numFmtId="0" fontId="11" fillId="0" borderId="18" xfId="0" applyFont="1" applyBorder="1" applyAlignment="1">
      <alignment/>
    </xf>
    <xf numFmtId="0" fontId="13" fillId="0" borderId="14" xfId="0" applyFont="1" applyBorder="1" applyAlignment="1">
      <alignment vertical="center"/>
    </xf>
    <xf numFmtId="38" fontId="15" fillId="0" borderId="46" xfId="48" applyFont="1" applyFill="1" applyBorder="1" applyAlignment="1">
      <alignment/>
    </xf>
    <xf numFmtId="38" fontId="15" fillId="0" borderId="47" xfId="48" applyFont="1" applyFill="1" applyBorder="1" applyAlignment="1">
      <alignment/>
    </xf>
    <xf numFmtId="0" fontId="11" fillId="0" borderId="42" xfId="0" applyFont="1" applyBorder="1" applyAlignment="1">
      <alignment/>
    </xf>
    <xf numFmtId="0" fontId="13" fillId="0" borderId="48" xfId="0" applyFont="1" applyFill="1" applyBorder="1" applyAlignment="1">
      <alignment vertical="center"/>
    </xf>
    <xf numFmtId="0" fontId="15" fillId="0" borderId="18" xfId="0" applyFont="1" applyFill="1" applyBorder="1" applyAlignment="1">
      <alignment vertical="center" textRotation="255"/>
    </xf>
    <xf numFmtId="0" fontId="17" fillId="0" borderId="26" xfId="0" applyFont="1" applyFill="1" applyBorder="1" applyAlignment="1">
      <alignment vertical="top" wrapText="1"/>
    </xf>
    <xf numFmtId="0" fontId="15" fillId="0" borderId="23" xfId="0" applyFont="1" applyFill="1" applyBorder="1" applyAlignment="1">
      <alignment vertical="center" textRotation="255"/>
    </xf>
    <xf numFmtId="0" fontId="15" fillId="0" borderId="31" xfId="0" applyFont="1" applyFill="1" applyBorder="1" applyAlignment="1">
      <alignment horizontal="left" vertical="center"/>
    </xf>
    <xf numFmtId="2" fontId="15" fillId="0" borderId="18" xfId="0" applyNumberFormat="1" applyFont="1" applyFill="1" applyBorder="1" applyAlignment="1">
      <alignment vertical="center"/>
    </xf>
    <xf numFmtId="2" fontId="15" fillId="0" borderId="0" xfId="0" applyNumberFormat="1" applyFont="1" applyFill="1" applyBorder="1" applyAlignment="1">
      <alignment vertical="center"/>
    </xf>
    <xf numFmtId="2" fontId="15" fillId="0" borderId="26" xfId="0" applyNumberFormat="1" applyFont="1" applyFill="1" applyBorder="1" applyAlignment="1">
      <alignment vertical="center"/>
    </xf>
    <xf numFmtId="38" fontId="15" fillId="0" borderId="26" xfId="48" applyFont="1" applyFill="1" applyBorder="1" applyAlignment="1">
      <alignment vertical="center"/>
    </xf>
    <xf numFmtId="38" fontId="15" fillId="0" borderId="0" xfId="48" applyNumberFormat="1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38" fontId="13" fillId="0" borderId="21" xfId="48" applyFont="1" applyFill="1" applyBorder="1" applyAlignment="1">
      <alignment vertical="center" wrapText="1"/>
    </xf>
    <xf numFmtId="38" fontId="13" fillId="0" borderId="16" xfId="48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180" fontId="15" fillId="0" borderId="24" xfId="48" applyNumberFormat="1" applyFont="1" applyFill="1" applyBorder="1" applyAlignment="1">
      <alignment vertical="center"/>
    </xf>
    <xf numFmtId="206" fontId="10" fillId="0" borderId="24" xfId="0" applyNumberFormat="1" applyFont="1" applyBorder="1" applyAlignment="1">
      <alignment horizontal="left" wrapText="1"/>
    </xf>
    <xf numFmtId="206" fontId="10" fillId="0" borderId="49" xfId="0" applyNumberFormat="1" applyFont="1" applyBorder="1" applyAlignment="1">
      <alignment horizontal="left" wrapText="1"/>
    </xf>
    <xf numFmtId="206" fontId="15" fillId="0" borderId="24" xfId="61" applyNumberFormat="1" applyFont="1" applyFill="1" applyBorder="1" applyAlignment="1">
      <alignment horizontal="right" vertical="center"/>
      <protection/>
    </xf>
    <xf numFmtId="38" fontId="13" fillId="0" borderId="31" xfId="48" applyFont="1" applyBorder="1" applyAlignment="1">
      <alignment horizontal="center" vertical="center"/>
    </xf>
    <xf numFmtId="38" fontId="13" fillId="0" borderId="19" xfId="48" applyFont="1" applyBorder="1" applyAlignment="1">
      <alignment horizontal="center" vertical="center"/>
    </xf>
    <xf numFmtId="38" fontId="13" fillId="0" borderId="34" xfId="48" applyFont="1" applyBorder="1" applyAlignment="1">
      <alignment horizontal="center" vertical="center"/>
    </xf>
    <xf numFmtId="38" fontId="13" fillId="0" borderId="23" xfId="48" applyFont="1" applyBorder="1" applyAlignment="1">
      <alignment horizontal="center" vertical="center"/>
    </xf>
    <xf numFmtId="38" fontId="13" fillId="0" borderId="24" xfId="48" applyFont="1" applyBorder="1" applyAlignment="1">
      <alignment horizontal="center" vertical="center"/>
    </xf>
    <xf numFmtId="38" fontId="13" fillId="0" borderId="25" xfId="48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38" fontId="15" fillId="0" borderId="0" xfId="48" applyFont="1" applyFill="1" applyBorder="1" applyAlignment="1">
      <alignment horizontal="center" vertical="center"/>
    </xf>
    <xf numFmtId="0" fontId="15" fillId="0" borderId="42" xfId="0" applyFont="1" applyFill="1" applyBorder="1" applyAlignment="1">
      <alignment horizontal="center" vertical="center"/>
    </xf>
    <xf numFmtId="38" fontId="13" fillId="0" borderId="42" xfId="48" applyFont="1" applyFill="1" applyBorder="1" applyAlignment="1">
      <alignment horizontal="right" vertical="center"/>
    </xf>
    <xf numFmtId="191" fontId="15" fillId="0" borderId="42" xfId="0" applyNumberFormat="1" applyFont="1" applyFill="1" applyBorder="1" applyAlignment="1">
      <alignment horizontal="right" vertical="center"/>
    </xf>
    <xf numFmtId="180" fontId="13" fillId="0" borderId="42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206" fontId="10" fillId="0" borderId="28" xfId="0" applyNumberFormat="1" applyFont="1" applyBorder="1" applyAlignment="1">
      <alignment horizontal="left"/>
    </xf>
    <xf numFmtId="206" fontId="10" fillId="0" borderId="24" xfId="0" applyNumberFormat="1" applyFont="1" applyBorder="1" applyAlignment="1">
      <alignment horizontal="left"/>
    </xf>
    <xf numFmtId="180" fontId="15" fillId="0" borderId="24" xfId="0" applyNumberFormat="1" applyFont="1" applyFill="1" applyBorder="1" applyAlignment="1">
      <alignment vertical="top"/>
    </xf>
    <xf numFmtId="0" fontId="15" fillId="0" borderId="40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  <xf numFmtId="38" fontId="15" fillId="0" borderId="27" xfId="48" applyFont="1" applyFill="1" applyBorder="1" applyAlignment="1">
      <alignment horizontal="center" vertical="center"/>
    </xf>
    <xf numFmtId="38" fontId="15" fillId="0" borderId="28" xfId="48" applyFont="1" applyFill="1" applyBorder="1" applyAlignment="1">
      <alignment horizontal="center" vertical="center"/>
    </xf>
    <xf numFmtId="38" fontId="15" fillId="0" borderId="29" xfId="48" applyFont="1" applyFill="1" applyBorder="1" applyAlignment="1">
      <alignment horizontal="center" vertical="center"/>
    </xf>
    <xf numFmtId="38" fontId="13" fillId="0" borderId="27" xfId="48" applyFont="1" applyFill="1" applyBorder="1" applyAlignment="1">
      <alignment horizontal="center" vertical="center"/>
    </xf>
    <xf numFmtId="38" fontId="13" fillId="0" borderId="28" xfId="48" applyFont="1" applyFill="1" applyBorder="1" applyAlignment="1">
      <alignment horizontal="center" vertical="center"/>
    </xf>
    <xf numFmtId="38" fontId="13" fillId="0" borderId="30" xfId="48" applyFont="1" applyFill="1" applyBorder="1" applyAlignment="1">
      <alignment horizontal="center" vertical="center"/>
    </xf>
    <xf numFmtId="191" fontId="15" fillId="0" borderId="0" xfId="0" applyNumberFormat="1" applyFont="1" applyFill="1" applyBorder="1" applyAlignment="1">
      <alignment horizontal="right" vertical="center"/>
    </xf>
    <xf numFmtId="180" fontId="15" fillId="0" borderId="0" xfId="0" applyNumberFormat="1" applyFont="1" applyFill="1" applyBorder="1" applyAlignment="1">
      <alignment vertical="center"/>
    </xf>
    <xf numFmtId="180" fontId="15" fillId="0" borderId="0" xfId="0" applyNumberFormat="1" applyFont="1" applyFill="1" applyBorder="1" applyAlignment="1">
      <alignment horizontal="center" vertical="center"/>
    </xf>
    <xf numFmtId="0" fontId="15" fillId="0" borderId="39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textRotation="255"/>
    </xf>
    <xf numFmtId="0" fontId="15" fillId="0" borderId="51" xfId="0" applyFont="1" applyFill="1" applyBorder="1" applyAlignment="1">
      <alignment horizontal="center" vertical="center" textRotation="255"/>
    </xf>
    <xf numFmtId="0" fontId="15" fillId="0" borderId="52" xfId="0" applyFont="1" applyFill="1" applyBorder="1" applyAlignment="1">
      <alignment horizontal="center" vertical="center" textRotation="255"/>
    </xf>
    <xf numFmtId="0" fontId="15" fillId="0" borderId="27" xfId="0" applyFont="1" applyFill="1" applyBorder="1" applyAlignment="1">
      <alignment horizontal="center" vertical="center" shrinkToFit="1"/>
    </xf>
    <xf numFmtId="0" fontId="15" fillId="0" borderId="28" xfId="0" applyFont="1" applyFill="1" applyBorder="1" applyAlignment="1">
      <alignment horizontal="center" vertical="center" shrinkToFit="1"/>
    </xf>
    <xf numFmtId="0" fontId="15" fillId="0" borderId="29" xfId="0" applyFont="1" applyFill="1" applyBorder="1" applyAlignment="1">
      <alignment horizontal="center" vertical="center" shrinkToFit="1"/>
    </xf>
    <xf numFmtId="0" fontId="15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5" fillId="0" borderId="27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180" fontId="15" fillId="0" borderId="24" xfId="0" applyNumberFormat="1" applyFont="1" applyFill="1" applyBorder="1" applyAlignment="1">
      <alignment vertical="center"/>
    </xf>
    <xf numFmtId="180" fontId="19" fillId="0" borderId="0" xfId="0" applyNumberFormat="1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34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/>
    </xf>
    <xf numFmtId="180" fontId="15" fillId="0" borderId="0" xfId="0" applyNumberFormat="1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191" fontId="13" fillId="0" borderId="19" xfId="0" applyNumberFormat="1" applyFont="1" applyFill="1" applyBorder="1" applyAlignment="1">
      <alignment horizontal="right" vertical="center"/>
    </xf>
    <xf numFmtId="38" fontId="15" fillId="0" borderId="10" xfId="48" applyFont="1" applyFill="1" applyBorder="1" applyAlignment="1">
      <alignment vertical="center" wrapText="1"/>
    </xf>
    <xf numFmtId="38" fontId="15" fillId="0" borderId="11" xfId="48" applyFont="1" applyFill="1" applyBorder="1" applyAlignment="1">
      <alignment vertical="center" wrapText="1"/>
    </xf>
    <xf numFmtId="38" fontId="15" fillId="0" borderId="53" xfId="48" applyFont="1" applyFill="1" applyBorder="1" applyAlignment="1">
      <alignment vertical="center" wrapText="1"/>
    </xf>
    <xf numFmtId="38" fontId="15" fillId="0" borderId="13" xfId="48" applyFont="1" applyFill="1" applyBorder="1" applyAlignment="1">
      <alignment vertical="center" wrapText="1"/>
    </xf>
    <xf numFmtId="38" fontId="15" fillId="0" borderId="0" xfId="48" applyFont="1" applyFill="1" applyBorder="1" applyAlignment="1">
      <alignment vertical="center" wrapText="1"/>
    </xf>
    <xf numFmtId="38" fontId="15" fillId="0" borderId="26" xfId="48" applyFont="1" applyFill="1" applyBorder="1" applyAlignment="1">
      <alignment vertical="center" wrapText="1"/>
    </xf>
    <xf numFmtId="38" fontId="15" fillId="0" borderId="54" xfId="48" applyFont="1" applyFill="1" applyBorder="1" applyAlignment="1">
      <alignment vertical="center" wrapText="1"/>
    </xf>
    <xf numFmtId="38" fontId="15" fillId="0" borderId="42" xfId="48" applyFont="1" applyFill="1" applyBorder="1" applyAlignment="1">
      <alignment vertical="center" wrapText="1"/>
    </xf>
    <xf numFmtId="38" fontId="15" fillId="0" borderId="47" xfId="48" applyFont="1" applyFill="1" applyBorder="1" applyAlignment="1">
      <alignment vertical="center" wrapText="1"/>
    </xf>
    <xf numFmtId="38" fontId="15" fillId="0" borderId="36" xfId="48" applyFont="1" applyFill="1" applyBorder="1" applyAlignment="1">
      <alignment horizontal="center" vertical="center"/>
    </xf>
    <xf numFmtId="38" fontId="15" fillId="0" borderId="37" xfId="48" applyFont="1" applyFill="1" applyBorder="1" applyAlignment="1">
      <alignment horizontal="center" vertical="center"/>
    </xf>
    <xf numFmtId="38" fontId="15" fillId="0" borderId="38" xfId="48" applyFont="1" applyFill="1" applyBorder="1" applyAlignment="1">
      <alignment horizontal="center" vertical="center"/>
    </xf>
    <xf numFmtId="38" fontId="13" fillId="0" borderId="36" xfId="48" applyFont="1" applyFill="1" applyBorder="1" applyAlignment="1">
      <alignment horizontal="center" vertical="center"/>
    </xf>
    <xf numFmtId="38" fontId="13" fillId="0" borderId="37" xfId="48" applyFont="1" applyFill="1" applyBorder="1" applyAlignment="1">
      <alignment horizontal="center" vertical="center"/>
    </xf>
    <xf numFmtId="38" fontId="13" fillId="0" borderId="55" xfId="48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38" fontId="15" fillId="0" borderId="42" xfId="48" applyFont="1" applyFill="1" applyBorder="1" applyAlignment="1">
      <alignment horizontal="right" vertical="center"/>
    </xf>
    <xf numFmtId="0" fontId="15" fillId="0" borderId="46" xfId="0" applyFont="1" applyFill="1" applyBorder="1" applyAlignment="1">
      <alignment horizontal="center" vertical="center"/>
    </xf>
    <xf numFmtId="0" fontId="15" fillId="0" borderId="47" xfId="0" applyFont="1" applyFill="1" applyBorder="1" applyAlignment="1">
      <alignment horizontal="center" vertical="center"/>
    </xf>
    <xf numFmtId="38" fontId="15" fillId="0" borderId="15" xfId="48" applyFont="1" applyFill="1" applyBorder="1" applyAlignment="1">
      <alignment vertical="center" wrapText="1"/>
    </xf>
    <xf numFmtId="38" fontId="15" fillId="0" borderId="16" xfId="48" applyFont="1" applyFill="1" applyBorder="1" applyAlignment="1">
      <alignment vertical="center" wrapText="1"/>
    </xf>
    <xf numFmtId="38" fontId="15" fillId="0" borderId="22" xfId="48" applyFont="1" applyFill="1" applyBorder="1" applyAlignment="1">
      <alignment vertical="center" wrapText="1"/>
    </xf>
    <xf numFmtId="38" fontId="15" fillId="0" borderId="44" xfId="48" applyFont="1" applyFill="1" applyBorder="1" applyAlignment="1">
      <alignment horizontal="center" vertical="center" wrapText="1"/>
    </xf>
    <xf numFmtId="38" fontId="15" fillId="0" borderId="11" xfId="48" applyFont="1" applyFill="1" applyBorder="1" applyAlignment="1">
      <alignment horizontal="center" vertical="center" wrapText="1"/>
    </xf>
    <xf numFmtId="38" fontId="15" fillId="0" borderId="53" xfId="48" applyFont="1" applyFill="1" applyBorder="1" applyAlignment="1">
      <alignment horizontal="center" vertical="center" wrapText="1"/>
    </xf>
    <xf numFmtId="38" fontId="15" fillId="0" borderId="23" xfId="48" applyFont="1" applyFill="1" applyBorder="1" applyAlignment="1">
      <alignment horizontal="center" vertical="center" wrapText="1"/>
    </xf>
    <xf numFmtId="38" fontId="15" fillId="0" borderId="24" xfId="48" applyFont="1" applyFill="1" applyBorder="1" applyAlignment="1">
      <alignment horizontal="center" vertical="center" wrapText="1"/>
    </xf>
    <xf numFmtId="38" fontId="15" fillId="0" borderId="35" xfId="48" applyFont="1" applyFill="1" applyBorder="1" applyAlignment="1">
      <alignment horizontal="center" vertical="center" wrapText="1"/>
    </xf>
    <xf numFmtId="38" fontId="15" fillId="0" borderId="44" xfId="48" applyFont="1" applyFill="1" applyBorder="1" applyAlignment="1">
      <alignment horizontal="center" vertical="center"/>
    </xf>
    <xf numFmtId="38" fontId="15" fillId="0" borderId="11" xfId="48" applyFont="1" applyFill="1" applyBorder="1" applyAlignment="1">
      <alignment horizontal="center" vertical="center"/>
    </xf>
    <xf numFmtId="38" fontId="15" fillId="0" borderId="53" xfId="48" applyFont="1" applyFill="1" applyBorder="1" applyAlignment="1">
      <alignment horizontal="center" vertical="center"/>
    </xf>
    <xf numFmtId="38" fontId="15" fillId="0" borderId="23" xfId="48" applyFont="1" applyFill="1" applyBorder="1" applyAlignment="1">
      <alignment horizontal="center" vertical="center"/>
    </xf>
    <xf numFmtId="38" fontId="15" fillId="0" borderId="24" xfId="48" applyFont="1" applyFill="1" applyBorder="1" applyAlignment="1">
      <alignment horizontal="center" vertical="center"/>
    </xf>
    <xf numFmtId="38" fontId="15" fillId="0" borderId="35" xfId="48" applyFont="1" applyFill="1" applyBorder="1" applyAlignment="1">
      <alignment horizontal="center" vertical="center"/>
    </xf>
    <xf numFmtId="0" fontId="15" fillId="0" borderId="44" xfId="0" applyFont="1" applyFill="1" applyBorder="1" applyAlignment="1">
      <alignment horizontal="center" vertical="center" shrinkToFit="1"/>
    </xf>
    <xf numFmtId="0" fontId="15" fillId="0" borderId="11" xfId="0" applyFont="1" applyFill="1" applyBorder="1" applyAlignment="1">
      <alignment horizontal="center" vertical="center" shrinkToFit="1"/>
    </xf>
    <xf numFmtId="0" fontId="15" fillId="0" borderId="53" xfId="0" applyFont="1" applyFill="1" applyBorder="1" applyAlignment="1">
      <alignment horizontal="center" vertical="center" shrinkToFit="1"/>
    </xf>
    <xf numFmtId="0" fontId="15" fillId="0" borderId="23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15" fillId="0" borderId="35" xfId="0" applyFont="1" applyFill="1" applyBorder="1" applyAlignment="1">
      <alignment horizontal="center" vertical="center" shrinkToFit="1"/>
    </xf>
    <xf numFmtId="0" fontId="15" fillId="0" borderId="36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38" fontId="15" fillId="0" borderId="31" xfId="48" applyFont="1" applyFill="1" applyBorder="1" applyAlignment="1">
      <alignment horizontal="center" vertical="center" wrapText="1"/>
    </xf>
    <xf numFmtId="38" fontId="15" fillId="0" borderId="19" xfId="48" applyFont="1" applyFill="1" applyBorder="1" applyAlignment="1">
      <alignment horizontal="center" vertical="center"/>
    </xf>
    <xf numFmtId="38" fontId="15" fillId="0" borderId="20" xfId="48" applyFont="1" applyFill="1" applyBorder="1" applyAlignment="1">
      <alignment horizontal="center" vertical="center"/>
    </xf>
    <xf numFmtId="38" fontId="15" fillId="0" borderId="18" xfId="48" applyFont="1" applyFill="1" applyBorder="1" applyAlignment="1">
      <alignment horizontal="center" vertical="center"/>
    </xf>
    <xf numFmtId="38" fontId="15" fillId="0" borderId="26" xfId="48" applyFont="1" applyFill="1" applyBorder="1" applyAlignment="1">
      <alignment horizontal="center" vertical="center"/>
    </xf>
    <xf numFmtId="38" fontId="15" fillId="0" borderId="21" xfId="48" applyFont="1" applyFill="1" applyBorder="1" applyAlignment="1">
      <alignment horizontal="center" vertical="center"/>
    </xf>
    <xf numFmtId="38" fontId="15" fillId="0" borderId="16" xfId="48" applyFont="1" applyFill="1" applyBorder="1" applyAlignment="1">
      <alignment horizontal="center" vertical="center"/>
    </xf>
    <xf numFmtId="38" fontId="15" fillId="0" borderId="22" xfId="48" applyFont="1" applyFill="1" applyBorder="1" applyAlignment="1">
      <alignment horizontal="center" vertical="center"/>
    </xf>
    <xf numFmtId="184" fontId="15" fillId="0" borderId="45" xfId="48" applyNumberFormat="1" applyFont="1" applyFill="1" applyBorder="1" applyAlignment="1">
      <alignment horizontal="center" vertical="center" shrinkToFit="1"/>
    </xf>
    <xf numFmtId="184" fontId="15" fillId="0" borderId="56" xfId="48" applyNumberFormat="1" applyFont="1" applyFill="1" applyBorder="1" applyAlignment="1">
      <alignment horizontal="center" vertical="center" shrinkToFit="1"/>
    </xf>
    <xf numFmtId="179" fontId="15" fillId="0" borderId="31" xfId="48" applyNumberFormat="1" applyFont="1" applyFill="1" applyBorder="1" applyAlignment="1">
      <alignment horizontal="center" vertical="center" shrinkToFit="1"/>
    </xf>
    <xf numFmtId="179" fontId="15" fillId="0" borderId="19" xfId="48" applyNumberFormat="1" applyFont="1" applyFill="1" applyBorder="1" applyAlignment="1">
      <alignment horizontal="center" vertical="center" shrinkToFit="1"/>
    </xf>
    <xf numFmtId="179" fontId="15" fillId="0" borderId="20" xfId="48" applyNumberFormat="1" applyFont="1" applyFill="1" applyBorder="1" applyAlignment="1">
      <alignment horizontal="center" vertical="center" shrinkToFit="1"/>
    </xf>
    <xf numFmtId="179" fontId="15" fillId="0" borderId="21" xfId="48" applyNumberFormat="1" applyFont="1" applyFill="1" applyBorder="1" applyAlignment="1">
      <alignment horizontal="center" vertical="center" shrinkToFit="1"/>
    </xf>
    <xf numFmtId="179" fontId="15" fillId="0" borderId="16" xfId="48" applyNumberFormat="1" applyFont="1" applyFill="1" applyBorder="1" applyAlignment="1">
      <alignment horizontal="center" vertical="center" shrinkToFit="1"/>
    </xf>
    <xf numFmtId="179" fontId="15" fillId="0" borderId="22" xfId="48" applyNumberFormat="1" applyFont="1" applyFill="1" applyBorder="1" applyAlignment="1">
      <alignment horizontal="center" vertical="center" shrinkToFit="1"/>
    </xf>
    <xf numFmtId="38" fontId="15" fillId="0" borderId="13" xfId="48" applyFont="1" applyFill="1" applyBorder="1" applyAlignment="1">
      <alignment horizontal="left" vertical="center" wrapText="1"/>
    </xf>
    <xf numFmtId="38" fontId="15" fillId="0" borderId="0" xfId="48" applyFont="1" applyFill="1" applyBorder="1" applyAlignment="1">
      <alignment horizontal="left" vertical="center" wrapText="1"/>
    </xf>
    <xf numFmtId="38" fontId="15" fillId="0" borderId="26" xfId="48" applyFont="1" applyFill="1" applyBorder="1" applyAlignment="1">
      <alignment horizontal="left" vertical="center" wrapText="1"/>
    </xf>
    <xf numFmtId="205" fontId="15" fillId="0" borderId="0" xfId="48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35" xfId="0" applyFont="1" applyFill="1" applyBorder="1" applyAlignment="1">
      <alignment horizontal="center" vertical="center"/>
    </xf>
    <xf numFmtId="205" fontId="15" fillId="0" borderId="24" xfId="48" applyNumberFormat="1" applyFont="1" applyFill="1" applyBorder="1" applyAlignment="1">
      <alignment vertical="center"/>
    </xf>
    <xf numFmtId="180" fontId="13" fillId="0" borderId="16" xfId="48" applyNumberFormat="1" applyFont="1" applyFill="1" applyBorder="1" applyAlignment="1">
      <alignment horizontal="right" vertical="center"/>
    </xf>
    <xf numFmtId="180" fontId="13" fillId="0" borderId="0" xfId="0" applyNumberFormat="1" applyFont="1" applyFill="1" applyBorder="1" applyAlignment="1">
      <alignment horizontal="right" vertical="center"/>
    </xf>
    <xf numFmtId="38" fontId="15" fillId="0" borderId="31" xfId="48" applyFont="1" applyFill="1" applyBorder="1" applyAlignment="1">
      <alignment horizontal="center" vertical="center"/>
    </xf>
    <xf numFmtId="38" fontId="15" fillId="0" borderId="19" xfId="48" applyFont="1" applyFill="1" applyBorder="1" applyAlignment="1">
      <alignment horizontal="center" vertical="center" wrapText="1"/>
    </xf>
    <xf numFmtId="38" fontId="15" fillId="0" borderId="34" xfId="48" applyFont="1" applyFill="1" applyBorder="1" applyAlignment="1">
      <alignment horizontal="center" vertical="center" wrapText="1"/>
    </xf>
    <xf numFmtId="38" fontId="15" fillId="0" borderId="25" xfId="48" applyFont="1" applyFill="1" applyBorder="1" applyAlignment="1">
      <alignment horizontal="center" vertical="center" wrapText="1"/>
    </xf>
    <xf numFmtId="38" fontId="15" fillId="0" borderId="16" xfId="48" applyNumberFormat="1" applyFont="1" applyFill="1" applyBorder="1" applyAlignment="1">
      <alignment horizontal="right" vertical="center"/>
    </xf>
    <xf numFmtId="38" fontId="15" fillId="0" borderId="16" xfId="48" applyFont="1" applyFill="1" applyBorder="1" applyAlignment="1">
      <alignment horizontal="right" vertical="center"/>
    </xf>
    <xf numFmtId="38" fontId="13" fillId="0" borderId="16" xfId="48" applyFont="1" applyFill="1" applyBorder="1" applyAlignment="1">
      <alignment horizontal="right" vertical="center" wrapText="1"/>
    </xf>
    <xf numFmtId="38" fontId="15" fillId="0" borderId="18" xfId="48" applyFont="1" applyFill="1" applyBorder="1" applyAlignment="1">
      <alignment horizontal="center" vertical="center" wrapText="1"/>
    </xf>
    <xf numFmtId="38" fontId="15" fillId="0" borderId="0" xfId="48" applyFont="1" applyFill="1" applyBorder="1" applyAlignment="1">
      <alignment horizontal="center" vertical="center" wrapText="1"/>
    </xf>
    <xf numFmtId="38" fontId="15" fillId="0" borderId="27" xfId="48" applyFont="1" applyFill="1" applyBorder="1" applyAlignment="1">
      <alignment horizontal="center" vertical="center" wrapText="1"/>
    </xf>
    <xf numFmtId="38" fontId="15" fillId="0" borderId="28" xfId="48" applyFont="1" applyFill="1" applyBorder="1" applyAlignment="1">
      <alignment horizontal="center" vertical="center" wrapText="1"/>
    </xf>
    <xf numFmtId="38" fontId="15" fillId="0" borderId="30" xfId="48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38" fontId="15" fillId="0" borderId="29" xfId="48" applyFont="1" applyFill="1" applyBorder="1" applyAlignment="1">
      <alignment horizontal="center" vertical="center" wrapText="1"/>
    </xf>
    <xf numFmtId="40" fontId="15" fillId="0" borderId="19" xfId="48" applyNumberFormat="1" applyFont="1" applyFill="1" applyBorder="1" applyAlignment="1">
      <alignment horizontal="center" vertical="center" shrinkToFit="1"/>
    </xf>
    <xf numFmtId="182" fontId="15" fillId="0" borderId="0" xfId="48" applyNumberFormat="1" applyFont="1" applyFill="1" applyBorder="1" applyAlignment="1">
      <alignment horizontal="center" vertical="center"/>
    </xf>
    <xf numFmtId="191" fontId="15" fillId="0" borderId="0" xfId="48" applyNumberFormat="1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horizontal="right" vertical="center" wrapText="1"/>
    </xf>
    <xf numFmtId="38" fontId="12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38" fontId="15" fillId="0" borderId="10" xfId="48" applyFont="1" applyFill="1" applyBorder="1" applyAlignment="1">
      <alignment horizontal="left" vertical="center" wrapText="1"/>
    </xf>
    <xf numFmtId="38" fontId="15" fillId="0" borderId="11" xfId="48" applyFont="1" applyFill="1" applyBorder="1" applyAlignment="1">
      <alignment horizontal="left" vertical="center" wrapText="1"/>
    </xf>
    <xf numFmtId="38" fontId="15" fillId="0" borderId="53" xfId="48" applyFont="1" applyFill="1" applyBorder="1" applyAlignment="1">
      <alignment horizontal="left" vertical="center" wrapText="1"/>
    </xf>
    <xf numFmtId="38" fontId="15" fillId="0" borderId="15" xfId="48" applyFont="1" applyFill="1" applyBorder="1" applyAlignment="1">
      <alignment horizontal="left" vertical="center" wrapText="1"/>
    </xf>
    <xf numFmtId="38" fontId="15" fillId="0" borderId="16" xfId="48" applyFont="1" applyFill="1" applyBorder="1" applyAlignment="1">
      <alignment horizontal="left" vertical="center" wrapText="1"/>
    </xf>
    <xf numFmtId="38" fontId="15" fillId="0" borderId="22" xfId="48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204" fontId="15" fillId="0" borderId="24" xfId="48" applyNumberFormat="1" applyFont="1" applyFill="1" applyBorder="1" applyAlignment="1">
      <alignment horizontal="right" vertical="center"/>
    </xf>
    <xf numFmtId="38" fontId="15" fillId="0" borderId="42" xfId="48" applyFont="1" applyFill="1" applyBorder="1" applyAlignment="1">
      <alignment horizontal="center"/>
    </xf>
    <xf numFmtId="177" fontId="15" fillId="0" borderId="46" xfId="48" applyNumberFormat="1" applyFont="1" applyFill="1" applyBorder="1" applyAlignment="1">
      <alignment horizontal="center" vertical="center" shrinkToFit="1"/>
    </xf>
    <xf numFmtId="177" fontId="15" fillId="0" borderId="42" xfId="48" applyNumberFormat="1" applyFont="1" applyFill="1" applyBorder="1" applyAlignment="1">
      <alignment horizontal="center" vertical="center" shrinkToFit="1"/>
    </xf>
    <xf numFmtId="177" fontId="15" fillId="0" borderId="47" xfId="48" applyNumberFormat="1" applyFont="1" applyFill="1" applyBorder="1" applyAlignment="1">
      <alignment horizontal="center" vertical="center" shrinkToFit="1"/>
    </xf>
    <xf numFmtId="38" fontId="15" fillId="0" borderId="46" xfId="48" applyNumberFormat="1" applyFont="1" applyFill="1" applyBorder="1" applyAlignment="1">
      <alignment horizontal="right" vertical="center"/>
    </xf>
    <xf numFmtId="38" fontId="15" fillId="0" borderId="42" xfId="48" applyNumberFormat="1" applyFont="1" applyFill="1" applyBorder="1" applyAlignment="1">
      <alignment horizontal="right" vertical="center"/>
    </xf>
    <xf numFmtId="38" fontId="15" fillId="0" borderId="47" xfId="48" applyNumberFormat="1" applyFont="1" applyFill="1" applyBorder="1" applyAlignment="1">
      <alignment horizontal="right" vertical="center"/>
    </xf>
    <xf numFmtId="191" fontId="15" fillId="0" borderId="46" xfId="48" applyNumberFormat="1" applyFont="1" applyFill="1" applyBorder="1" applyAlignment="1">
      <alignment horizontal="right" vertical="center"/>
    </xf>
    <xf numFmtId="191" fontId="15" fillId="0" borderId="42" xfId="48" applyNumberFormat="1" applyFont="1" applyFill="1" applyBorder="1" applyAlignment="1">
      <alignment horizontal="right" vertical="center"/>
    </xf>
    <xf numFmtId="191" fontId="15" fillId="0" borderId="47" xfId="48" applyNumberFormat="1" applyFont="1" applyFill="1" applyBorder="1" applyAlignment="1">
      <alignment horizontal="right" vertical="center"/>
    </xf>
    <xf numFmtId="3" fontId="15" fillId="0" borderId="46" xfId="48" applyNumberFormat="1" applyFont="1" applyFill="1" applyBorder="1" applyAlignment="1">
      <alignment horizontal="right" vertical="center"/>
    </xf>
    <xf numFmtId="3" fontId="15" fillId="0" borderId="42" xfId="48" applyNumberFormat="1" applyFont="1" applyFill="1" applyBorder="1" applyAlignment="1">
      <alignment horizontal="right" vertical="center"/>
    </xf>
    <xf numFmtId="3" fontId="15" fillId="0" borderId="47" xfId="48" applyNumberFormat="1" applyFont="1" applyFill="1" applyBorder="1" applyAlignment="1">
      <alignment horizontal="right" vertical="center"/>
    </xf>
    <xf numFmtId="38" fontId="13" fillId="0" borderId="42" xfId="0" applyNumberFormat="1" applyFont="1" applyFill="1" applyBorder="1" applyAlignment="1">
      <alignment horizontal="right" vertical="center"/>
    </xf>
    <xf numFmtId="38" fontId="15" fillId="0" borderId="55" xfId="48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38" fontId="15" fillId="0" borderId="31" xfId="48" applyFont="1" applyFill="1" applyBorder="1" applyAlignment="1">
      <alignment horizontal="left" vertical="center"/>
    </xf>
    <xf numFmtId="38" fontId="15" fillId="0" borderId="19" xfId="48" applyFont="1" applyFill="1" applyBorder="1" applyAlignment="1">
      <alignment horizontal="left" vertical="center"/>
    </xf>
    <xf numFmtId="38" fontId="15" fillId="0" borderId="20" xfId="48" applyFont="1" applyFill="1" applyBorder="1" applyAlignment="1">
      <alignment horizontal="left" vertical="center"/>
    </xf>
    <xf numFmtId="38" fontId="13" fillId="0" borderId="31" xfId="48" applyFont="1" applyFill="1" applyBorder="1" applyAlignment="1">
      <alignment horizontal="left" vertical="center"/>
    </xf>
    <xf numFmtId="38" fontId="13" fillId="0" borderId="19" xfId="48" applyFont="1" applyFill="1" applyBorder="1" applyAlignment="1">
      <alignment horizontal="left" vertical="center"/>
    </xf>
    <xf numFmtId="38" fontId="13" fillId="0" borderId="34" xfId="48" applyFont="1" applyFill="1" applyBorder="1" applyAlignment="1">
      <alignment horizontal="left" vertical="center"/>
    </xf>
    <xf numFmtId="177" fontId="15" fillId="0" borderId="18" xfId="48" applyNumberFormat="1" applyFont="1" applyFill="1" applyBorder="1" applyAlignment="1">
      <alignment horizontal="center" vertical="center" shrinkToFit="1"/>
    </xf>
    <xf numFmtId="177" fontId="15" fillId="0" borderId="0" xfId="48" applyNumberFormat="1" applyFont="1" applyFill="1" applyBorder="1" applyAlignment="1">
      <alignment horizontal="center" vertical="center" shrinkToFit="1"/>
    </xf>
    <xf numFmtId="177" fontId="15" fillId="0" borderId="26" xfId="48" applyNumberFormat="1" applyFont="1" applyFill="1" applyBorder="1" applyAlignment="1">
      <alignment horizontal="center" vertical="center" shrinkToFit="1"/>
    </xf>
    <xf numFmtId="38" fontId="15" fillId="0" borderId="18" xfId="48" applyFont="1" applyFill="1" applyBorder="1" applyAlignment="1">
      <alignment horizontal="right" vertical="center"/>
    </xf>
    <xf numFmtId="38" fontId="15" fillId="0" borderId="0" xfId="48" applyFont="1" applyFill="1" applyBorder="1" applyAlignment="1">
      <alignment horizontal="right" vertical="center"/>
    </xf>
    <xf numFmtId="38" fontId="15" fillId="0" borderId="26" xfId="48" applyFont="1" applyFill="1" applyBorder="1" applyAlignment="1">
      <alignment horizontal="right" vertical="center"/>
    </xf>
    <xf numFmtId="199" fontId="15" fillId="0" borderId="18" xfId="48" applyNumberFormat="1" applyFont="1" applyFill="1" applyBorder="1" applyAlignment="1">
      <alignment horizontal="right" vertical="center"/>
    </xf>
    <xf numFmtId="199" fontId="15" fillId="0" borderId="0" xfId="48" applyNumberFormat="1" applyFont="1" applyFill="1" applyBorder="1" applyAlignment="1">
      <alignment horizontal="right" vertical="center"/>
    </xf>
    <xf numFmtId="199" fontId="15" fillId="0" borderId="26" xfId="48" applyNumberFormat="1" applyFont="1" applyFill="1" applyBorder="1" applyAlignment="1">
      <alignment horizontal="right" vertical="center"/>
    </xf>
    <xf numFmtId="199" fontId="15" fillId="0" borderId="18" xfId="48" applyNumberFormat="1" applyFont="1" applyFill="1" applyBorder="1" applyAlignment="1">
      <alignment horizontal="right" vertical="center" shrinkToFit="1"/>
    </xf>
    <xf numFmtId="199" fontId="15" fillId="0" borderId="0" xfId="48" applyNumberFormat="1" applyFont="1" applyFill="1" applyBorder="1" applyAlignment="1">
      <alignment horizontal="right" vertical="center" shrinkToFit="1"/>
    </xf>
    <xf numFmtId="199" fontId="15" fillId="0" borderId="26" xfId="48" applyNumberFormat="1" applyFont="1" applyFill="1" applyBorder="1" applyAlignment="1">
      <alignment horizontal="right" vertical="center" shrinkToFit="1"/>
    </xf>
    <xf numFmtId="191" fontId="13" fillId="0" borderId="0" xfId="0" applyNumberFormat="1" applyFont="1" applyFill="1" applyBorder="1" applyAlignment="1">
      <alignment horizontal="right" vertical="center"/>
    </xf>
    <xf numFmtId="38" fontId="15" fillId="0" borderId="18" xfId="48" applyFont="1" applyBorder="1" applyAlignment="1">
      <alignment horizontal="center" vertical="center" textRotation="255"/>
    </xf>
    <xf numFmtId="38" fontId="15" fillId="0" borderId="0" xfId="48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/>
    </xf>
    <xf numFmtId="38" fontId="13" fillId="0" borderId="0" xfId="48" applyFont="1" applyFill="1" applyBorder="1" applyAlignment="1">
      <alignment horizontal="center" vertical="top" wrapText="1"/>
    </xf>
    <xf numFmtId="38" fontId="15" fillId="0" borderId="18" xfId="48" applyFont="1" applyBorder="1" applyAlignment="1">
      <alignment horizontal="center" vertical="center"/>
    </xf>
    <xf numFmtId="38" fontId="15" fillId="0" borderId="0" xfId="48" applyFont="1" applyBorder="1" applyAlignment="1">
      <alignment horizontal="center" vertical="center"/>
    </xf>
    <xf numFmtId="38" fontId="15" fillId="0" borderId="26" xfId="48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top" textRotation="255" wrapText="1"/>
    </xf>
    <xf numFmtId="0" fontId="18" fillId="0" borderId="18" xfId="0" applyFont="1" applyFill="1" applyBorder="1" applyAlignment="1">
      <alignment horizontal="center" vertical="top" textRotation="255" wrapText="1"/>
    </xf>
    <xf numFmtId="0" fontId="18" fillId="0" borderId="46" xfId="0" applyFont="1" applyFill="1" applyBorder="1" applyAlignment="1">
      <alignment horizontal="center" vertical="top" textRotation="255" wrapText="1"/>
    </xf>
    <xf numFmtId="0" fontId="20" fillId="0" borderId="20" xfId="0" applyFont="1" applyFill="1" applyBorder="1" applyAlignment="1">
      <alignment horizontal="center" vertical="center" textRotation="255" wrapText="1"/>
    </xf>
    <xf numFmtId="0" fontId="20" fillId="0" borderId="26" xfId="0" applyFont="1" applyFill="1" applyBorder="1" applyAlignment="1">
      <alignment horizontal="center" vertical="center" textRotation="255" wrapText="1"/>
    </xf>
    <xf numFmtId="0" fontId="20" fillId="0" borderId="47" xfId="0" applyFont="1" applyFill="1" applyBorder="1" applyAlignment="1">
      <alignment horizontal="center" vertical="center" textRotation="255" wrapText="1"/>
    </xf>
    <xf numFmtId="177" fontId="15" fillId="0" borderId="31" xfId="48" applyNumberFormat="1" applyFont="1" applyFill="1" applyBorder="1" applyAlignment="1">
      <alignment horizontal="center" vertical="center" shrinkToFit="1"/>
    </xf>
    <xf numFmtId="177" fontId="15" fillId="0" borderId="19" xfId="48" applyNumberFormat="1" applyFont="1" applyFill="1" applyBorder="1" applyAlignment="1">
      <alignment horizontal="center" vertical="center" shrinkToFit="1"/>
    </xf>
    <xf numFmtId="177" fontId="15" fillId="0" borderId="20" xfId="48" applyNumberFormat="1" applyFont="1" applyFill="1" applyBorder="1" applyAlignment="1">
      <alignment horizontal="center" vertical="center" shrinkToFit="1"/>
    </xf>
    <xf numFmtId="2" fontId="15" fillId="0" borderId="23" xfId="0" applyNumberFormat="1" applyFont="1" applyFill="1" applyBorder="1" applyAlignment="1">
      <alignment horizontal="center" vertical="center"/>
    </xf>
    <xf numFmtId="2" fontId="15" fillId="0" borderId="24" xfId="0" applyNumberFormat="1" applyFont="1" applyFill="1" applyBorder="1" applyAlignment="1">
      <alignment horizontal="center" vertical="center"/>
    </xf>
    <xf numFmtId="2" fontId="15" fillId="0" borderId="35" xfId="0" applyNumberFormat="1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textRotation="255"/>
    </xf>
    <xf numFmtId="0" fontId="15" fillId="0" borderId="20" xfId="0" applyFont="1" applyBorder="1" applyAlignment="1">
      <alignment horizontal="center" vertical="center" textRotation="255"/>
    </xf>
    <xf numFmtId="0" fontId="15" fillId="0" borderId="18" xfId="0" applyFont="1" applyBorder="1" applyAlignment="1">
      <alignment horizontal="center" vertical="center" textRotation="255"/>
    </xf>
    <xf numFmtId="0" fontId="15" fillId="0" borderId="26" xfId="0" applyFont="1" applyBorder="1" applyAlignment="1">
      <alignment horizontal="center" vertical="center" textRotation="255"/>
    </xf>
    <xf numFmtId="38" fontId="15" fillId="0" borderId="27" xfId="48" applyFont="1" applyBorder="1" applyAlignment="1">
      <alignment horizontal="center" vertical="center"/>
    </xf>
    <xf numFmtId="38" fontId="15" fillId="0" borderId="28" xfId="48" applyFont="1" applyBorder="1" applyAlignment="1">
      <alignment horizontal="center" vertical="center"/>
    </xf>
    <xf numFmtId="38" fontId="15" fillId="0" borderId="29" xfId="48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38" fontId="13" fillId="0" borderId="27" xfId="48" applyFont="1" applyBorder="1" applyAlignment="1">
      <alignment horizontal="center" vertical="center"/>
    </xf>
    <xf numFmtId="38" fontId="13" fillId="0" borderId="28" xfId="48" applyFont="1" applyBorder="1" applyAlignment="1">
      <alignment horizontal="center" vertical="center"/>
    </xf>
    <xf numFmtId="38" fontId="13" fillId="0" borderId="30" xfId="48" applyFont="1" applyBorder="1" applyAlignment="1">
      <alignment horizontal="center" vertical="center"/>
    </xf>
    <xf numFmtId="38" fontId="15" fillId="0" borderId="24" xfId="48" applyFont="1" applyFill="1" applyBorder="1" applyAlignment="1">
      <alignment horizontal="right" vertical="center"/>
    </xf>
    <xf numFmtId="0" fontId="15" fillId="0" borderId="24" xfId="0" applyFont="1" applyFill="1" applyBorder="1" applyAlignment="1">
      <alignment horizontal="right" vertical="center"/>
    </xf>
    <xf numFmtId="0" fontId="13" fillId="0" borderId="24" xfId="0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horizontal="center" vertical="top" textRotation="255"/>
    </xf>
    <xf numFmtId="0" fontId="15" fillId="0" borderId="18" xfId="0" applyFont="1" applyFill="1" applyBorder="1" applyAlignment="1">
      <alignment horizontal="center" vertical="top" textRotation="255"/>
    </xf>
    <xf numFmtId="0" fontId="15" fillId="0" borderId="23" xfId="0" applyFont="1" applyFill="1" applyBorder="1" applyAlignment="1">
      <alignment horizontal="center" vertical="top" textRotation="255"/>
    </xf>
    <xf numFmtId="0" fontId="15" fillId="0" borderId="26" xfId="0" applyFont="1" applyFill="1" applyBorder="1" applyAlignment="1">
      <alignment horizontal="center" vertical="center" textRotation="255"/>
    </xf>
    <xf numFmtId="0" fontId="15" fillId="0" borderId="35" xfId="0" applyFont="1" applyFill="1" applyBorder="1" applyAlignment="1">
      <alignment horizontal="center" vertical="center" textRotation="255"/>
    </xf>
    <xf numFmtId="38" fontId="15" fillId="0" borderId="31" xfId="48" applyFont="1" applyFill="1" applyBorder="1" applyAlignment="1">
      <alignment horizontal="right" vertical="center"/>
    </xf>
    <xf numFmtId="38" fontId="15" fillId="0" borderId="19" xfId="48" applyFont="1" applyFill="1" applyBorder="1" applyAlignment="1">
      <alignment horizontal="right" vertical="center"/>
    </xf>
    <xf numFmtId="38" fontId="15" fillId="0" borderId="20" xfId="48" applyFont="1" applyFill="1" applyBorder="1" applyAlignment="1">
      <alignment horizontal="right" vertical="center"/>
    </xf>
    <xf numFmtId="38" fontId="15" fillId="0" borderId="18" xfId="48" applyFont="1" applyFill="1" applyBorder="1" applyAlignment="1">
      <alignment horizontal="center" vertical="center" textRotation="255"/>
    </xf>
    <xf numFmtId="38" fontId="15" fillId="0" borderId="26" xfId="48" applyFont="1" applyFill="1" applyBorder="1" applyAlignment="1">
      <alignment horizontal="center" vertical="center" textRotation="255"/>
    </xf>
    <xf numFmtId="38" fontId="15" fillId="0" borderId="35" xfId="48" applyFont="1" applyFill="1" applyBorder="1" applyAlignment="1">
      <alignment horizontal="center" vertical="center" textRotation="255"/>
    </xf>
    <xf numFmtId="0" fontId="15" fillId="0" borderId="11" xfId="0" applyFont="1" applyFill="1" applyBorder="1" applyAlignment="1">
      <alignment horizontal="center" vertical="center"/>
    </xf>
    <xf numFmtId="0" fontId="15" fillId="0" borderId="5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9" fillId="0" borderId="57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38" fontId="15" fillId="0" borderId="43" xfId="48" applyFont="1" applyFill="1" applyBorder="1" applyAlignment="1">
      <alignment horizontal="center" vertical="center"/>
    </xf>
    <xf numFmtId="38" fontId="15" fillId="0" borderId="60" xfId="48" applyFont="1" applyFill="1" applyBorder="1" applyAlignment="1">
      <alignment horizontal="center" vertical="center"/>
    </xf>
    <xf numFmtId="38" fontId="15" fillId="0" borderId="61" xfId="48" applyFont="1" applyFill="1" applyBorder="1" applyAlignment="1">
      <alignment horizontal="center" vertical="center"/>
    </xf>
    <xf numFmtId="38" fontId="15" fillId="0" borderId="62" xfId="48" applyFont="1" applyFill="1" applyBorder="1" applyAlignment="1">
      <alignment horizontal="center" vertical="center"/>
    </xf>
    <xf numFmtId="38" fontId="15" fillId="0" borderId="63" xfId="48" applyFont="1" applyFill="1" applyBorder="1" applyAlignment="1">
      <alignment horizontal="center" vertical="center"/>
    </xf>
    <xf numFmtId="38" fontId="15" fillId="0" borderId="64" xfId="48" applyFont="1" applyFill="1" applyBorder="1" applyAlignment="1">
      <alignment horizontal="center" vertical="center"/>
    </xf>
    <xf numFmtId="38" fontId="15" fillId="0" borderId="65" xfId="48" applyFont="1" applyFill="1" applyBorder="1" applyAlignment="1">
      <alignment horizontal="center" vertical="center"/>
    </xf>
    <xf numFmtId="38" fontId="15" fillId="0" borderId="66" xfId="48" applyFont="1" applyFill="1" applyBorder="1" applyAlignment="1">
      <alignment horizontal="center" vertical="center"/>
    </xf>
    <xf numFmtId="38" fontId="15" fillId="0" borderId="67" xfId="48" applyFont="1" applyFill="1" applyBorder="1" applyAlignment="1">
      <alignment horizontal="center" vertical="center"/>
    </xf>
    <xf numFmtId="38" fontId="15" fillId="0" borderId="68" xfId="48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57" fontId="9" fillId="0" borderId="27" xfId="0" applyNumberFormat="1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191" fontId="15" fillId="0" borderId="23" xfId="48" applyNumberFormat="1" applyFont="1" applyFill="1" applyBorder="1" applyAlignment="1">
      <alignment horizontal="right" vertical="center"/>
    </xf>
    <xf numFmtId="191" fontId="15" fillId="0" borderId="24" xfId="48" applyNumberFormat="1" applyFont="1" applyFill="1" applyBorder="1" applyAlignment="1">
      <alignment horizontal="right" vertical="center"/>
    </xf>
    <xf numFmtId="191" fontId="15" fillId="0" borderId="35" xfId="48" applyNumberFormat="1" applyFont="1" applyFill="1" applyBorder="1" applyAlignment="1">
      <alignment horizontal="right" vertical="center"/>
    </xf>
    <xf numFmtId="3" fontId="15" fillId="0" borderId="23" xfId="48" applyNumberFormat="1" applyFont="1" applyFill="1" applyBorder="1" applyAlignment="1">
      <alignment horizontal="right" vertical="center"/>
    </xf>
    <xf numFmtId="3" fontId="15" fillId="0" borderId="24" xfId="48" applyNumberFormat="1" applyFont="1" applyFill="1" applyBorder="1" applyAlignment="1">
      <alignment horizontal="right" vertical="center"/>
    </xf>
    <xf numFmtId="3" fontId="15" fillId="0" borderId="35" xfId="48" applyNumberFormat="1" applyFont="1" applyFill="1" applyBorder="1" applyAlignment="1">
      <alignment horizontal="right" vertical="center"/>
    </xf>
    <xf numFmtId="38" fontId="15" fillId="0" borderId="23" xfId="48" applyNumberFormat="1" applyFont="1" applyFill="1" applyBorder="1" applyAlignment="1">
      <alignment horizontal="right" vertical="center"/>
    </xf>
    <xf numFmtId="38" fontId="15" fillId="0" borderId="24" xfId="48" applyNumberFormat="1" applyFont="1" applyFill="1" applyBorder="1" applyAlignment="1">
      <alignment horizontal="right" vertical="center"/>
    </xf>
    <xf numFmtId="38" fontId="15" fillId="0" borderId="35" xfId="48" applyNumberFormat="1" applyFont="1" applyFill="1" applyBorder="1" applyAlignment="1">
      <alignment horizontal="right" vertical="center"/>
    </xf>
    <xf numFmtId="0" fontId="15" fillId="0" borderId="31" xfId="0" applyFont="1" applyFill="1" applyBorder="1" applyAlignment="1">
      <alignment horizontal="left" vertical="center"/>
    </xf>
    <xf numFmtId="0" fontId="15" fillId="0" borderId="19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202" fontId="10" fillId="0" borderId="27" xfId="0" applyNumberFormat="1" applyFont="1" applyFill="1" applyBorder="1" applyAlignment="1">
      <alignment horizontal="center" vertical="center"/>
    </xf>
    <xf numFmtId="202" fontId="10" fillId="0" borderId="28" xfId="0" applyNumberFormat="1" applyFont="1" applyFill="1" applyBorder="1" applyAlignment="1">
      <alignment horizontal="center" vertical="center"/>
    </xf>
    <xf numFmtId="202" fontId="10" fillId="0" borderId="29" xfId="0" applyNumberFormat="1" applyFont="1" applyFill="1" applyBorder="1" applyAlignment="1">
      <alignment horizontal="center" vertical="center"/>
    </xf>
    <xf numFmtId="191" fontId="12" fillId="0" borderId="0" xfId="0" applyNumberFormat="1" applyFont="1" applyFill="1" applyBorder="1" applyAlignment="1">
      <alignment horizontal="right" vertical="center"/>
    </xf>
    <xf numFmtId="38" fontId="13" fillId="0" borderId="31" xfId="48" applyFont="1" applyFill="1" applyBorder="1" applyAlignment="1">
      <alignment horizontal="left" vertical="top" wrapText="1"/>
    </xf>
    <xf numFmtId="38" fontId="13" fillId="0" borderId="19" xfId="48" applyFont="1" applyFill="1" applyBorder="1" applyAlignment="1">
      <alignment horizontal="left" vertical="top" wrapText="1"/>
    </xf>
    <xf numFmtId="38" fontId="13" fillId="0" borderId="34" xfId="48" applyFont="1" applyFill="1" applyBorder="1" applyAlignment="1">
      <alignment horizontal="left" vertical="top" wrapText="1"/>
    </xf>
    <xf numFmtId="177" fontId="15" fillId="0" borderId="23" xfId="48" applyNumberFormat="1" applyFont="1" applyFill="1" applyBorder="1" applyAlignment="1">
      <alignment horizontal="center" vertical="center" shrinkToFit="1"/>
    </xf>
    <xf numFmtId="177" fontId="15" fillId="0" borderId="24" xfId="48" applyNumberFormat="1" applyFont="1" applyFill="1" applyBorder="1" applyAlignment="1">
      <alignment horizontal="center" vertical="center" shrinkToFit="1"/>
    </xf>
    <xf numFmtId="177" fontId="15" fillId="0" borderId="35" xfId="48" applyNumberFormat="1" applyFont="1" applyFill="1" applyBorder="1" applyAlignment="1">
      <alignment horizontal="center" vertical="center" shrinkToFit="1"/>
    </xf>
    <xf numFmtId="38" fontId="13" fillId="0" borderId="23" xfId="48" applyFont="1" applyFill="1" applyBorder="1" applyAlignment="1">
      <alignment horizontal="center" vertical="center"/>
    </xf>
    <xf numFmtId="38" fontId="13" fillId="0" borderId="24" xfId="48" applyFont="1" applyFill="1" applyBorder="1" applyAlignment="1">
      <alignment horizontal="center" vertical="center"/>
    </xf>
    <xf numFmtId="38" fontId="13" fillId="0" borderId="25" xfId="48" applyFont="1" applyFill="1" applyBorder="1" applyAlignment="1">
      <alignment horizontal="center" vertical="center"/>
    </xf>
    <xf numFmtId="0" fontId="15" fillId="0" borderId="55" xfId="0" applyFont="1" applyFill="1" applyBorder="1" applyAlignment="1">
      <alignment horizontal="center" vertical="center"/>
    </xf>
    <xf numFmtId="38" fontId="13" fillId="0" borderId="24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9" fillId="0" borderId="69" xfId="0" applyFont="1" applyFill="1" applyBorder="1" applyAlignment="1">
      <alignment horizontal="center"/>
    </xf>
    <xf numFmtId="0" fontId="9" fillId="0" borderId="70" xfId="0" applyFont="1" applyFill="1" applyBorder="1" applyAlignment="1">
      <alignment horizontal="center"/>
    </xf>
    <xf numFmtId="0" fontId="9" fillId="0" borderId="71" xfId="0" applyFont="1" applyFill="1" applyBorder="1" applyAlignment="1">
      <alignment horizontal="center"/>
    </xf>
    <xf numFmtId="0" fontId="9" fillId="0" borderId="63" xfId="0" applyFont="1" applyFill="1" applyBorder="1" applyAlignment="1">
      <alignment horizontal="center"/>
    </xf>
    <xf numFmtId="0" fontId="9" fillId="0" borderId="64" xfId="0" applyFont="1" applyFill="1" applyBorder="1" applyAlignment="1">
      <alignment horizontal="center"/>
    </xf>
    <xf numFmtId="0" fontId="9" fillId="0" borderId="72" xfId="0" applyFont="1" applyFill="1" applyBorder="1" applyAlignment="1">
      <alignment horizontal="center"/>
    </xf>
    <xf numFmtId="0" fontId="9" fillId="0" borderId="73" xfId="0" applyFont="1" applyFill="1" applyBorder="1" applyAlignment="1">
      <alignment horizontal="center"/>
    </xf>
    <xf numFmtId="0" fontId="9" fillId="0" borderId="74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center"/>
    </xf>
    <xf numFmtId="38" fontId="13" fillId="0" borderId="16" xfId="48" applyFont="1" applyFill="1" applyBorder="1" applyAlignment="1">
      <alignment horizontal="right" vertical="center"/>
    </xf>
    <xf numFmtId="38" fontId="13" fillId="0" borderId="44" xfId="48" applyFont="1" applyFill="1" applyBorder="1" applyAlignment="1">
      <alignment horizontal="center" vertical="center"/>
    </xf>
    <xf numFmtId="38" fontId="13" fillId="0" borderId="11" xfId="48" applyFont="1" applyFill="1" applyBorder="1" applyAlignment="1">
      <alignment horizontal="center" vertical="center"/>
    </xf>
    <xf numFmtId="38" fontId="13" fillId="0" borderId="12" xfId="48" applyFont="1" applyFill="1" applyBorder="1" applyAlignment="1">
      <alignment horizontal="center" vertical="center"/>
    </xf>
    <xf numFmtId="38" fontId="15" fillId="0" borderId="52" xfId="48" applyFont="1" applyFill="1" applyBorder="1" applyAlignment="1">
      <alignment horizontal="center" vertical="center"/>
    </xf>
    <xf numFmtId="38" fontId="15" fillId="0" borderId="45" xfId="48" applyFont="1" applyFill="1" applyBorder="1" applyAlignment="1">
      <alignment horizontal="center" vertical="center"/>
    </xf>
    <xf numFmtId="191" fontId="13" fillId="0" borderId="16" xfId="0" applyNumberFormat="1" applyFont="1" applyFill="1" applyBorder="1" applyAlignment="1">
      <alignment horizontal="right" vertical="center"/>
    </xf>
    <xf numFmtId="191" fontId="15" fillId="0" borderId="24" xfId="0" applyNumberFormat="1" applyFont="1" applyFill="1" applyBorder="1" applyAlignment="1">
      <alignment horizontal="right" vertical="top" wrapText="1"/>
    </xf>
    <xf numFmtId="191" fontId="15" fillId="0" borderId="35" xfId="0" applyNumberFormat="1" applyFont="1" applyFill="1" applyBorder="1" applyAlignment="1">
      <alignment horizontal="right" vertical="top" wrapText="1"/>
    </xf>
    <xf numFmtId="0" fontId="15" fillId="0" borderId="2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180" fontId="15" fillId="0" borderId="24" xfId="48" applyNumberFormat="1" applyFont="1" applyFill="1" applyBorder="1" applyAlignment="1">
      <alignment horizontal="right" vertical="center"/>
    </xf>
    <xf numFmtId="180" fontId="13" fillId="0" borderId="24" xfId="0" applyNumberFormat="1" applyFont="1" applyFill="1" applyBorder="1" applyAlignment="1">
      <alignment horizontal="right" vertical="center"/>
    </xf>
    <xf numFmtId="180" fontId="15" fillId="0" borderId="24" xfId="48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199" fontId="15" fillId="0" borderId="0" xfId="0" applyNumberFormat="1" applyFont="1" applyFill="1" applyBorder="1" applyAlignment="1">
      <alignment horizontal="right" vertical="top" wrapText="1"/>
    </xf>
    <xf numFmtId="199" fontId="15" fillId="0" borderId="26" xfId="0" applyNumberFormat="1" applyFont="1" applyFill="1" applyBorder="1" applyAlignment="1">
      <alignment horizontal="right" vertical="top" wrapText="1"/>
    </xf>
    <xf numFmtId="0" fontId="15" fillId="0" borderId="3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180" fontId="15" fillId="0" borderId="24" xfId="48" applyNumberFormat="1" applyFont="1" applyFill="1" applyBorder="1" applyAlignment="1">
      <alignment vertical="center"/>
    </xf>
    <xf numFmtId="0" fontId="15" fillId="0" borderId="42" xfId="0" applyFont="1" applyFill="1" applyBorder="1" applyAlignment="1">
      <alignment horizontal="right" vertical="center"/>
    </xf>
    <xf numFmtId="207" fontId="38" fillId="0" borderId="0" xfId="0" applyNumberFormat="1" applyFont="1" applyBorder="1" applyAlignment="1">
      <alignment horizontal="center"/>
    </xf>
    <xf numFmtId="207" fontId="38" fillId="0" borderId="14" xfId="0" applyNumberFormat="1" applyFont="1" applyBorder="1" applyAlignment="1">
      <alignment horizontal="center"/>
    </xf>
    <xf numFmtId="181" fontId="12" fillId="0" borderId="0" xfId="0" applyNumberFormat="1" applyFont="1" applyFill="1" applyBorder="1" applyAlignment="1">
      <alignment horizontal="right" vertical="center"/>
    </xf>
    <xf numFmtId="38" fontId="15" fillId="0" borderId="31" xfId="48" applyFont="1" applyFill="1" applyBorder="1" applyAlignment="1">
      <alignment horizontal="center" vertical="center" textRotation="255"/>
    </xf>
    <xf numFmtId="38" fontId="15" fillId="0" borderId="20" xfId="48" applyFont="1" applyFill="1" applyBorder="1" applyAlignment="1">
      <alignment horizontal="center" vertical="center" textRotation="255"/>
    </xf>
    <xf numFmtId="38" fontId="15" fillId="0" borderId="23" xfId="48" applyFont="1" applyFill="1" applyBorder="1" applyAlignment="1">
      <alignment horizontal="center" vertical="center" textRotation="255"/>
    </xf>
    <xf numFmtId="181" fontId="13" fillId="0" borderId="0" xfId="0" applyNumberFormat="1" applyFont="1" applyFill="1" applyBorder="1" applyAlignment="1">
      <alignment vertical="center"/>
    </xf>
    <xf numFmtId="42" fontId="12" fillId="0" borderId="0" xfId="50" applyNumberFormat="1" applyFont="1" applyFill="1" applyBorder="1" applyAlignment="1">
      <alignment vertical="center"/>
    </xf>
    <xf numFmtId="181" fontId="12" fillId="0" borderId="0" xfId="0" applyNumberFormat="1" applyFont="1" applyFill="1" applyBorder="1" applyAlignment="1">
      <alignment vertical="center"/>
    </xf>
    <xf numFmtId="42" fontId="13" fillId="0" borderId="0" xfId="50" applyNumberFormat="1" applyFont="1" applyFill="1" applyBorder="1" applyAlignment="1">
      <alignment vertical="center"/>
    </xf>
    <xf numFmtId="181" fontId="15" fillId="0" borderId="0" xfId="0" applyNumberFormat="1" applyFont="1" applyFill="1" applyBorder="1" applyAlignment="1">
      <alignment vertical="center"/>
    </xf>
    <xf numFmtId="181" fontId="15" fillId="0" borderId="42" xfId="0" applyNumberFormat="1" applyFont="1" applyFill="1" applyBorder="1" applyAlignment="1">
      <alignment vertical="center"/>
    </xf>
    <xf numFmtId="42" fontId="13" fillId="0" borderId="16" xfId="5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wbcfss301\3010&#30476;&#22303;&#25972;&#20633;&#37096;\Users\MA256\AppData\Local\Microsoft\Windows\Temporary%20Internet%20Files\Content.Outlook\Q5A22FEP\&#19968;&#26178;&#20206;&#32622;\&#29289;&#20214;&#35519;&#26619;&#25104;&#26524;\01&#37202;&#20117;&#30000;&#32681;&#24344;\03.&#32207;&#25324;&#36890;&#25613;\H25_01&#37202;&#20117;&#30000;&#32681;&#24344;_&#32207;&#25324;&#36890;&#256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括一覧"/>
      <sheetName val="総括表(A4横)"/>
      <sheetName val="補償総括表 "/>
      <sheetName val="総括金総括表"/>
      <sheetName val="1動産2仮住居3仮倉庫 "/>
      <sheetName val="4家賃減収5借家人"/>
      <sheetName val="6墳墓改葬7祭し料"/>
      <sheetName val="8移転雑費"/>
      <sheetName val="9残存山林～12その他"/>
      <sheetName val="法定手数料(1)"/>
      <sheetName val="法定手数料(2)"/>
      <sheetName val="設計工事監理"/>
      <sheetName val="建物登記別紙算定書"/>
      <sheetName val="構造計算適合手数料"/>
      <sheetName val="自動車調査書"/>
      <sheetName val="動産８t車"/>
      <sheetName val="通損単価"/>
      <sheetName val="設計工事_別表"/>
      <sheetName val="別添二"/>
      <sheetName val="H25_01酒井田義弘_総括通損"/>
    </sheetNames>
    <sheetDataSet>
      <sheetData sheetId="17">
        <row r="1">
          <cell r="E1" t="str">
            <v>参照列</v>
          </cell>
          <cell r="F1">
            <v>1</v>
          </cell>
          <cell r="G1">
            <v>2</v>
          </cell>
          <cell r="H1">
            <v>3</v>
          </cell>
          <cell r="I1">
            <v>4</v>
          </cell>
          <cell r="J1">
            <v>5</v>
          </cell>
          <cell r="K1">
            <v>6</v>
          </cell>
          <cell r="L1">
            <v>7</v>
          </cell>
          <cell r="M1">
            <v>8</v>
          </cell>
          <cell r="N1">
            <v>9</v>
          </cell>
          <cell r="O1">
            <v>10</v>
          </cell>
          <cell r="P1">
            <v>11</v>
          </cell>
          <cell r="Q1">
            <v>12</v>
          </cell>
          <cell r="R1">
            <v>13</v>
          </cell>
        </row>
        <row r="3">
          <cell r="E3" t="str">
            <v>ｺ-ﾄﾞ</v>
          </cell>
          <cell r="F3">
            <v>0</v>
          </cell>
          <cell r="G3">
            <v>500</v>
          </cell>
          <cell r="H3">
            <v>750</v>
          </cell>
          <cell r="I3">
            <v>1000</v>
          </cell>
          <cell r="J3">
            <v>1500</v>
          </cell>
          <cell r="K3">
            <v>2000</v>
          </cell>
          <cell r="L3">
            <v>3000</v>
          </cell>
          <cell r="M3">
            <v>5000</v>
          </cell>
          <cell r="N3">
            <v>7500</v>
          </cell>
          <cell r="O3">
            <v>10000</v>
          </cell>
          <cell r="P3">
            <v>15000</v>
          </cell>
          <cell r="Q3">
            <v>20000</v>
          </cell>
        </row>
        <row r="4">
          <cell r="E4">
            <v>101</v>
          </cell>
          <cell r="F4">
            <v>500</v>
          </cell>
          <cell r="G4">
            <v>750</v>
          </cell>
          <cell r="H4">
            <v>1000</v>
          </cell>
          <cell r="I4">
            <v>1500</v>
          </cell>
          <cell r="J4">
            <v>2000</v>
          </cell>
          <cell r="K4">
            <v>3000</v>
          </cell>
          <cell r="L4">
            <v>5000</v>
          </cell>
          <cell r="M4">
            <v>7500</v>
          </cell>
          <cell r="N4">
            <v>10000</v>
          </cell>
          <cell r="O4">
            <v>15000</v>
          </cell>
          <cell r="P4">
            <v>20000</v>
          </cell>
        </row>
        <row r="5">
          <cell r="E5">
            <v>1011</v>
          </cell>
          <cell r="F5">
            <v>0</v>
          </cell>
          <cell r="G5">
            <v>910</v>
          </cell>
          <cell r="H5">
            <v>1110</v>
          </cell>
          <cell r="I5">
            <v>1270</v>
          </cell>
          <cell r="J5">
            <v>1550</v>
          </cell>
          <cell r="K5">
            <v>1790</v>
          </cell>
          <cell r="L5">
            <v>2210</v>
          </cell>
          <cell r="M5">
            <v>2840</v>
          </cell>
          <cell r="N5">
            <v>3410</v>
          </cell>
          <cell r="O5">
            <v>3900</v>
          </cell>
          <cell r="P5">
            <v>4850</v>
          </cell>
          <cell r="Q5">
            <v>5500</v>
          </cell>
        </row>
        <row r="6">
          <cell r="E6">
            <v>1012</v>
          </cell>
          <cell r="F6">
            <v>1.82</v>
          </cell>
          <cell r="G6">
            <v>0.8</v>
          </cell>
          <cell r="H6">
            <v>0.64</v>
          </cell>
          <cell r="I6">
            <v>0.56</v>
          </cell>
          <cell r="J6">
            <v>0.48</v>
          </cell>
          <cell r="K6">
            <v>0.42</v>
          </cell>
          <cell r="L6">
            <v>0.31</v>
          </cell>
          <cell r="M6">
            <v>0.22</v>
          </cell>
          <cell r="N6">
            <v>0.19</v>
          </cell>
          <cell r="O6">
            <v>0.19</v>
          </cell>
          <cell r="P6">
            <v>0.13</v>
          </cell>
          <cell r="Q6">
            <v>0.13</v>
          </cell>
        </row>
        <row r="7">
          <cell r="E7">
            <v>1013</v>
          </cell>
          <cell r="F7">
            <v>0</v>
          </cell>
          <cell r="G7">
            <v>446</v>
          </cell>
          <cell r="H7">
            <v>490</v>
          </cell>
          <cell r="I7">
            <v>550</v>
          </cell>
          <cell r="J7">
            <v>610</v>
          </cell>
          <cell r="K7">
            <v>670</v>
          </cell>
          <cell r="L7">
            <v>750</v>
          </cell>
          <cell r="M7">
            <v>870</v>
          </cell>
          <cell r="N7">
            <v>980</v>
          </cell>
          <cell r="O7">
            <v>1070</v>
          </cell>
          <cell r="P7">
            <v>1210</v>
          </cell>
          <cell r="Q7">
            <v>1310</v>
          </cell>
        </row>
        <row r="8">
          <cell r="E8">
            <v>1014</v>
          </cell>
          <cell r="F8">
            <v>0.89</v>
          </cell>
          <cell r="G8">
            <v>0.17</v>
          </cell>
          <cell r="H8">
            <v>0.24</v>
          </cell>
          <cell r="I8">
            <v>0.12</v>
          </cell>
          <cell r="J8">
            <v>0.12</v>
          </cell>
          <cell r="K8">
            <v>0.08</v>
          </cell>
          <cell r="L8">
            <v>0.06</v>
          </cell>
          <cell r="M8">
            <v>0.04</v>
          </cell>
          <cell r="N8">
            <v>0.03</v>
          </cell>
          <cell r="O8">
            <v>0.02</v>
          </cell>
          <cell r="P8">
            <v>0.02</v>
          </cell>
          <cell r="Q8">
            <v>0.02</v>
          </cell>
        </row>
        <row r="10">
          <cell r="E10" t="str">
            <v>ｺ-ﾄﾞ</v>
          </cell>
          <cell r="F10">
            <v>0</v>
          </cell>
          <cell r="G10">
            <v>1000</v>
          </cell>
          <cell r="H10">
            <v>1500</v>
          </cell>
          <cell r="I10">
            <v>2000</v>
          </cell>
          <cell r="J10">
            <v>3000</v>
          </cell>
          <cell r="K10">
            <v>5000</v>
          </cell>
          <cell r="L10">
            <v>7500</v>
          </cell>
          <cell r="M10">
            <v>10000</v>
          </cell>
          <cell r="N10">
            <v>15000</v>
          </cell>
          <cell r="O10">
            <v>20000</v>
          </cell>
        </row>
        <row r="11">
          <cell r="E11">
            <v>102</v>
          </cell>
          <cell r="F11">
            <v>1000</v>
          </cell>
          <cell r="G11">
            <v>1500</v>
          </cell>
          <cell r="H11">
            <v>2000</v>
          </cell>
          <cell r="I11">
            <v>3000</v>
          </cell>
          <cell r="J11">
            <v>5000</v>
          </cell>
          <cell r="K11">
            <v>7500</v>
          </cell>
          <cell r="L11">
            <v>10000</v>
          </cell>
          <cell r="M11">
            <v>15000</v>
          </cell>
          <cell r="N11">
            <v>20000</v>
          </cell>
        </row>
        <row r="12">
          <cell r="E12">
            <v>1021</v>
          </cell>
          <cell r="F12">
            <v>0</v>
          </cell>
          <cell r="G12">
            <v>1840</v>
          </cell>
          <cell r="H12">
            <v>2190</v>
          </cell>
          <cell r="I12">
            <v>2510</v>
          </cell>
          <cell r="J12">
            <v>3110</v>
          </cell>
          <cell r="K12">
            <v>3940</v>
          </cell>
          <cell r="L12">
            <v>4810</v>
          </cell>
          <cell r="M12">
            <v>5500</v>
          </cell>
          <cell r="N12">
            <v>6750</v>
          </cell>
          <cell r="O12">
            <v>7700</v>
          </cell>
        </row>
        <row r="13">
          <cell r="E13">
            <v>1022</v>
          </cell>
          <cell r="F13">
            <v>1.84</v>
          </cell>
          <cell r="G13">
            <v>0.7</v>
          </cell>
          <cell r="H13">
            <v>0.64</v>
          </cell>
          <cell r="I13">
            <v>0.6</v>
          </cell>
          <cell r="J13">
            <v>0.41</v>
          </cell>
          <cell r="K13">
            <v>0.34</v>
          </cell>
          <cell r="L13">
            <v>0.27</v>
          </cell>
          <cell r="M13">
            <v>0.25</v>
          </cell>
          <cell r="N13">
            <v>0.19</v>
          </cell>
          <cell r="O13">
            <v>0.19</v>
          </cell>
        </row>
        <row r="14">
          <cell r="E14">
            <v>1023</v>
          </cell>
          <cell r="F14">
            <v>0</v>
          </cell>
          <cell r="G14">
            <v>1000</v>
          </cell>
          <cell r="H14">
            <v>1120</v>
          </cell>
          <cell r="I14">
            <v>1230</v>
          </cell>
          <cell r="J14">
            <v>1420</v>
          </cell>
          <cell r="K14">
            <v>1570</v>
          </cell>
          <cell r="L14">
            <v>1810</v>
          </cell>
          <cell r="M14">
            <v>1950</v>
          </cell>
          <cell r="N14">
            <v>2300</v>
          </cell>
          <cell r="O14">
            <v>2440</v>
          </cell>
        </row>
        <row r="15">
          <cell r="E15">
            <v>1024</v>
          </cell>
          <cell r="F15">
            <v>1</v>
          </cell>
          <cell r="G15">
            <v>0.24</v>
          </cell>
          <cell r="H15">
            <v>0.22</v>
          </cell>
          <cell r="I15">
            <v>0.19</v>
          </cell>
          <cell r="J15">
            <v>0.07</v>
          </cell>
          <cell r="K15">
            <v>0.09</v>
          </cell>
          <cell r="L15">
            <v>0.05</v>
          </cell>
          <cell r="M15">
            <v>0.07</v>
          </cell>
          <cell r="N15">
            <v>0.02</v>
          </cell>
          <cell r="O15">
            <v>0.02</v>
          </cell>
        </row>
        <row r="17">
          <cell r="E17" t="str">
            <v>ｺ-ﾄﾞ</v>
          </cell>
          <cell r="F17">
            <v>0</v>
          </cell>
          <cell r="G17">
            <v>500</v>
          </cell>
          <cell r="H17">
            <v>750</v>
          </cell>
          <cell r="I17">
            <v>1000</v>
          </cell>
          <cell r="J17">
            <v>1500</v>
          </cell>
          <cell r="K17">
            <v>2000</v>
          </cell>
          <cell r="L17">
            <v>3000</v>
          </cell>
          <cell r="M17">
            <v>5000</v>
          </cell>
          <cell r="N17">
            <v>7500</v>
          </cell>
          <cell r="O17">
            <v>10000</v>
          </cell>
          <cell r="P17">
            <v>15000</v>
          </cell>
          <cell r="Q17">
            <v>20000</v>
          </cell>
        </row>
        <row r="18">
          <cell r="E18">
            <v>201</v>
          </cell>
          <cell r="F18">
            <v>500</v>
          </cell>
          <cell r="G18">
            <v>750</v>
          </cell>
          <cell r="H18">
            <v>1000</v>
          </cell>
          <cell r="I18">
            <v>1500</v>
          </cell>
          <cell r="J18">
            <v>2000</v>
          </cell>
          <cell r="K18">
            <v>3000</v>
          </cell>
          <cell r="L18">
            <v>5000</v>
          </cell>
          <cell r="M18">
            <v>7500</v>
          </cell>
          <cell r="N18">
            <v>10000</v>
          </cell>
          <cell r="O18">
            <v>15000</v>
          </cell>
          <cell r="P18">
            <v>20000</v>
          </cell>
        </row>
        <row r="19">
          <cell r="E19">
            <v>2011</v>
          </cell>
          <cell r="F19">
            <v>0</v>
          </cell>
          <cell r="G19">
            <v>870</v>
          </cell>
          <cell r="H19">
            <v>1120</v>
          </cell>
          <cell r="I19">
            <v>1340</v>
          </cell>
          <cell r="J19">
            <v>1720</v>
          </cell>
          <cell r="K19">
            <v>2060</v>
          </cell>
          <cell r="L19">
            <v>2620</v>
          </cell>
          <cell r="M19">
            <v>3650</v>
          </cell>
          <cell r="N19">
            <v>4700</v>
          </cell>
          <cell r="O19">
            <v>5700</v>
          </cell>
          <cell r="P19">
            <v>7400</v>
          </cell>
          <cell r="Q19">
            <v>8900</v>
          </cell>
        </row>
        <row r="20">
          <cell r="E20">
            <v>2012</v>
          </cell>
          <cell r="F20">
            <v>1.74</v>
          </cell>
          <cell r="G20">
            <v>1</v>
          </cell>
          <cell r="H20">
            <v>0.88</v>
          </cell>
          <cell r="I20">
            <v>0.76</v>
          </cell>
          <cell r="J20">
            <v>0.68</v>
          </cell>
          <cell r="K20">
            <v>0.56</v>
          </cell>
          <cell r="L20">
            <v>0.51</v>
          </cell>
          <cell r="M20">
            <v>0.42</v>
          </cell>
          <cell r="N20">
            <v>0.4</v>
          </cell>
          <cell r="O20">
            <v>0.34</v>
          </cell>
          <cell r="P20">
            <v>0.3</v>
          </cell>
          <cell r="Q20">
            <v>0.3</v>
          </cell>
        </row>
        <row r="21">
          <cell r="E21">
            <v>2013</v>
          </cell>
          <cell r="F21">
            <v>0</v>
          </cell>
          <cell r="G21">
            <v>512</v>
          </cell>
          <cell r="H21">
            <v>593</v>
          </cell>
          <cell r="I21">
            <v>646</v>
          </cell>
          <cell r="J21">
            <v>759</v>
          </cell>
          <cell r="K21">
            <v>830</v>
          </cell>
          <cell r="L21">
            <v>980</v>
          </cell>
          <cell r="M21">
            <v>1200</v>
          </cell>
          <cell r="N21">
            <v>1410</v>
          </cell>
          <cell r="O21">
            <v>1600</v>
          </cell>
          <cell r="P21">
            <v>1900</v>
          </cell>
          <cell r="Q21">
            <v>2170</v>
          </cell>
        </row>
        <row r="22">
          <cell r="E22">
            <v>2014</v>
          </cell>
          <cell r="F22">
            <v>1.02</v>
          </cell>
          <cell r="G22">
            <v>0.32</v>
          </cell>
          <cell r="H22">
            <v>0.21</v>
          </cell>
          <cell r="I22">
            <v>0.22</v>
          </cell>
          <cell r="J22">
            <v>0.14</v>
          </cell>
          <cell r="K22">
            <v>0.15</v>
          </cell>
          <cell r="L22">
            <v>0.11</v>
          </cell>
          <cell r="M22">
            <v>0.08</v>
          </cell>
          <cell r="N22">
            <v>0.07</v>
          </cell>
          <cell r="O22">
            <v>0.06</v>
          </cell>
          <cell r="P22">
            <v>0.05</v>
          </cell>
          <cell r="Q22">
            <v>0.05</v>
          </cell>
        </row>
        <row r="24">
          <cell r="E24" t="str">
            <v>ｺ-ﾄﾞ</v>
          </cell>
          <cell r="F24">
            <v>0</v>
          </cell>
          <cell r="G24">
            <v>1000</v>
          </cell>
          <cell r="H24">
            <v>1500</v>
          </cell>
          <cell r="I24">
            <v>2000</v>
          </cell>
          <cell r="J24">
            <v>3000</v>
          </cell>
          <cell r="K24">
            <v>5000</v>
          </cell>
          <cell r="L24">
            <v>7500</v>
          </cell>
          <cell r="M24">
            <v>10000</v>
          </cell>
          <cell r="N24">
            <v>15000</v>
          </cell>
          <cell r="O24">
            <v>20000</v>
          </cell>
        </row>
        <row r="25">
          <cell r="E25">
            <v>202</v>
          </cell>
          <cell r="F25">
            <v>1000</v>
          </cell>
          <cell r="G25">
            <v>1500</v>
          </cell>
          <cell r="H25">
            <v>2000</v>
          </cell>
          <cell r="I25">
            <v>3000</v>
          </cell>
          <cell r="J25">
            <v>5000</v>
          </cell>
          <cell r="K25">
            <v>7500</v>
          </cell>
          <cell r="L25">
            <v>10000</v>
          </cell>
          <cell r="M25">
            <v>15000</v>
          </cell>
          <cell r="N25">
            <v>20000</v>
          </cell>
        </row>
        <row r="26">
          <cell r="E26">
            <v>2021</v>
          </cell>
          <cell r="F26">
            <v>0</v>
          </cell>
          <cell r="G26">
            <v>2170</v>
          </cell>
          <cell r="H26">
            <v>2680</v>
          </cell>
          <cell r="I26">
            <v>3280</v>
          </cell>
          <cell r="J26">
            <v>4120</v>
          </cell>
          <cell r="K26">
            <v>5650</v>
          </cell>
          <cell r="L26">
            <v>7200</v>
          </cell>
          <cell r="M26">
            <v>8600</v>
          </cell>
          <cell r="N26">
            <v>11000</v>
          </cell>
          <cell r="O26">
            <v>13100</v>
          </cell>
        </row>
        <row r="27">
          <cell r="E27">
            <v>2022</v>
          </cell>
          <cell r="F27">
            <v>2.17</v>
          </cell>
          <cell r="G27">
            <v>1.02</v>
          </cell>
          <cell r="H27">
            <v>1.2</v>
          </cell>
          <cell r="I27">
            <v>0.84</v>
          </cell>
          <cell r="J27">
            <v>0.76</v>
          </cell>
          <cell r="K27">
            <v>0.62</v>
          </cell>
          <cell r="L27">
            <v>0.56</v>
          </cell>
          <cell r="M27">
            <v>0.48</v>
          </cell>
          <cell r="N27">
            <v>0.42</v>
          </cell>
          <cell r="O27">
            <v>0.42</v>
          </cell>
        </row>
        <row r="28">
          <cell r="E28">
            <v>2023</v>
          </cell>
          <cell r="F28">
            <v>0</v>
          </cell>
          <cell r="G28">
            <v>1296</v>
          </cell>
          <cell r="H28">
            <v>1459</v>
          </cell>
          <cell r="I28">
            <v>1600</v>
          </cell>
          <cell r="J28">
            <v>1790</v>
          </cell>
          <cell r="K28">
            <v>2130</v>
          </cell>
          <cell r="L28">
            <v>2470</v>
          </cell>
          <cell r="M28">
            <v>2700</v>
          </cell>
          <cell r="N28">
            <v>3120</v>
          </cell>
          <cell r="O28">
            <v>3520</v>
          </cell>
        </row>
        <row r="29">
          <cell r="E29">
            <v>2024</v>
          </cell>
          <cell r="F29">
            <v>1.29</v>
          </cell>
          <cell r="G29">
            <v>0.32</v>
          </cell>
          <cell r="H29">
            <v>0.28</v>
          </cell>
          <cell r="I29">
            <v>0.19</v>
          </cell>
          <cell r="J29">
            <v>0.17</v>
          </cell>
          <cell r="K29">
            <v>0.13</v>
          </cell>
          <cell r="L29">
            <v>0.09</v>
          </cell>
          <cell r="M29">
            <v>0.08</v>
          </cell>
          <cell r="N29">
            <v>0.08</v>
          </cell>
          <cell r="O29">
            <v>0.08</v>
          </cell>
        </row>
        <row r="31">
          <cell r="E31" t="str">
            <v>ｺ-ﾄﾞ</v>
          </cell>
          <cell r="F31">
            <v>0</v>
          </cell>
          <cell r="G31">
            <v>500</v>
          </cell>
          <cell r="H31">
            <v>750</v>
          </cell>
          <cell r="I31">
            <v>1000</v>
          </cell>
          <cell r="J31">
            <v>1500</v>
          </cell>
          <cell r="K31">
            <v>2000</v>
          </cell>
          <cell r="L31">
            <v>3000</v>
          </cell>
          <cell r="M31">
            <v>5000</v>
          </cell>
          <cell r="N31">
            <v>7500</v>
          </cell>
          <cell r="O31">
            <v>10000</v>
          </cell>
        </row>
        <row r="32">
          <cell r="E32">
            <v>301</v>
          </cell>
          <cell r="F32">
            <v>500</v>
          </cell>
          <cell r="G32">
            <v>750</v>
          </cell>
          <cell r="H32">
            <v>1000</v>
          </cell>
          <cell r="I32">
            <v>1500</v>
          </cell>
          <cell r="J32">
            <v>2000</v>
          </cell>
          <cell r="K32">
            <v>3000</v>
          </cell>
          <cell r="L32">
            <v>5000</v>
          </cell>
          <cell r="M32">
            <v>7500</v>
          </cell>
          <cell r="N32">
            <v>10000</v>
          </cell>
        </row>
        <row r="33">
          <cell r="E33">
            <v>3011</v>
          </cell>
          <cell r="F33">
            <v>0</v>
          </cell>
          <cell r="G33">
            <v>2330</v>
          </cell>
          <cell r="H33">
            <v>2800</v>
          </cell>
          <cell r="I33">
            <v>3250</v>
          </cell>
          <cell r="J33">
            <v>3880</v>
          </cell>
          <cell r="K33">
            <v>4480</v>
          </cell>
          <cell r="L33">
            <v>5400</v>
          </cell>
          <cell r="M33">
            <v>6800</v>
          </cell>
          <cell r="N33">
            <v>8300</v>
          </cell>
          <cell r="O33">
            <v>9500</v>
          </cell>
        </row>
        <row r="34">
          <cell r="E34">
            <v>3012</v>
          </cell>
          <cell r="F34">
            <v>4.66</v>
          </cell>
          <cell r="G34">
            <v>1.88</v>
          </cell>
          <cell r="H34">
            <v>1.8</v>
          </cell>
          <cell r="I34">
            <v>1.26</v>
          </cell>
          <cell r="J34">
            <v>1.2</v>
          </cell>
          <cell r="K34">
            <v>0.92</v>
          </cell>
          <cell r="L34">
            <v>0.7</v>
          </cell>
          <cell r="M34">
            <v>0.6</v>
          </cell>
          <cell r="N34">
            <v>0.48</v>
          </cell>
          <cell r="O34">
            <v>0.48</v>
          </cell>
        </row>
        <row r="35">
          <cell r="E35">
            <v>3013</v>
          </cell>
          <cell r="F35">
            <v>0</v>
          </cell>
          <cell r="G35">
            <v>1150</v>
          </cell>
          <cell r="H35">
            <v>1320</v>
          </cell>
          <cell r="I35">
            <v>1450</v>
          </cell>
          <cell r="J35">
            <v>1660</v>
          </cell>
          <cell r="K35">
            <v>1900</v>
          </cell>
          <cell r="L35">
            <v>2170</v>
          </cell>
          <cell r="M35">
            <v>2570</v>
          </cell>
          <cell r="N35">
            <v>3060</v>
          </cell>
          <cell r="O35">
            <v>3330</v>
          </cell>
        </row>
        <row r="36">
          <cell r="E36">
            <v>3014</v>
          </cell>
          <cell r="F36">
            <v>2.3</v>
          </cell>
          <cell r="G36">
            <v>0.68</v>
          </cell>
          <cell r="H36">
            <v>0.52</v>
          </cell>
          <cell r="I36">
            <v>0.42</v>
          </cell>
          <cell r="J36">
            <v>0.48</v>
          </cell>
          <cell r="K36">
            <v>0.27</v>
          </cell>
          <cell r="L36">
            <v>0.2</v>
          </cell>
          <cell r="M36">
            <v>0.19</v>
          </cell>
          <cell r="N36">
            <v>0.1</v>
          </cell>
          <cell r="O36">
            <v>0.1</v>
          </cell>
        </row>
        <row r="38">
          <cell r="E38" t="str">
            <v>ｺ-ﾄﾞ</v>
          </cell>
          <cell r="F38">
            <v>0</v>
          </cell>
          <cell r="G38">
            <v>1000</v>
          </cell>
          <cell r="H38">
            <v>1500</v>
          </cell>
          <cell r="I38">
            <v>2000</v>
          </cell>
          <cell r="J38">
            <v>3000</v>
          </cell>
          <cell r="K38">
            <v>5000</v>
          </cell>
          <cell r="L38">
            <v>7500</v>
          </cell>
          <cell r="M38">
            <v>10000</v>
          </cell>
        </row>
        <row r="39">
          <cell r="E39">
            <v>302</v>
          </cell>
          <cell r="F39">
            <v>1000</v>
          </cell>
          <cell r="G39">
            <v>1500</v>
          </cell>
          <cell r="H39">
            <v>2000</v>
          </cell>
          <cell r="I39">
            <v>3000</v>
          </cell>
          <cell r="J39">
            <v>5000</v>
          </cell>
          <cell r="K39">
            <v>7500</v>
          </cell>
          <cell r="L39">
            <v>10000</v>
          </cell>
        </row>
        <row r="40">
          <cell r="E40">
            <v>3021</v>
          </cell>
          <cell r="F40">
            <v>0</v>
          </cell>
          <cell r="G40">
            <v>3550</v>
          </cell>
          <cell r="H40">
            <v>4280</v>
          </cell>
          <cell r="I40">
            <v>4980</v>
          </cell>
          <cell r="J40">
            <v>6000</v>
          </cell>
          <cell r="K40">
            <v>7600</v>
          </cell>
          <cell r="L40">
            <v>9200</v>
          </cell>
          <cell r="M40">
            <v>10500</v>
          </cell>
        </row>
        <row r="41">
          <cell r="E41">
            <v>3022</v>
          </cell>
          <cell r="F41">
            <v>3.55</v>
          </cell>
          <cell r="G41">
            <v>1.46</v>
          </cell>
          <cell r="H41">
            <v>1.4</v>
          </cell>
          <cell r="I41">
            <v>1.02</v>
          </cell>
          <cell r="J41">
            <v>0.8</v>
          </cell>
          <cell r="K41">
            <v>0.8</v>
          </cell>
          <cell r="L41">
            <v>0.52</v>
          </cell>
          <cell r="M41">
            <v>0.52</v>
          </cell>
        </row>
        <row r="42">
          <cell r="E42">
            <v>3023</v>
          </cell>
          <cell r="F42">
            <v>0</v>
          </cell>
          <cell r="G42">
            <v>1450</v>
          </cell>
          <cell r="H42">
            <v>1660</v>
          </cell>
          <cell r="I42">
            <v>1900</v>
          </cell>
          <cell r="J42">
            <v>2170</v>
          </cell>
          <cell r="K42">
            <v>2570</v>
          </cell>
          <cell r="L42">
            <v>3060</v>
          </cell>
          <cell r="M42">
            <v>3330</v>
          </cell>
        </row>
        <row r="43">
          <cell r="E43">
            <v>3024</v>
          </cell>
          <cell r="F43">
            <v>1.45</v>
          </cell>
          <cell r="G43">
            <v>0.42</v>
          </cell>
          <cell r="H43">
            <v>0.48</v>
          </cell>
          <cell r="I43">
            <v>0.27</v>
          </cell>
          <cell r="J43">
            <v>0.2</v>
          </cell>
          <cell r="K43">
            <v>0.24</v>
          </cell>
          <cell r="L43">
            <v>0.1</v>
          </cell>
          <cell r="M43">
            <v>0.1</v>
          </cell>
        </row>
        <row r="45">
          <cell r="E45" t="str">
            <v>ｺ-ﾄﾞ</v>
          </cell>
          <cell r="F45">
            <v>0</v>
          </cell>
          <cell r="G45">
            <v>500</v>
          </cell>
          <cell r="H45">
            <v>750</v>
          </cell>
          <cell r="I45">
            <v>1000</v>
          </cell>
          <cell r="J45">
            <v>1500</v>
          </cell>
          <cell r="K45">
            <v>2000</v>
          </cell>
          <cell r="L45">
            <v>3000</v>
          </cell>
          <cell r="M45">
            <v>5000</v>
          </cell>
          <cell r="N45">
            <v>7500</v>
          </cell>
          <cell r="O45">
            <v>10000</v>
          </cell>
        </row>
        <row r="46">
          <cell r="E46">
            <v>401</v>
          </cell>
          <cell r="F46">
            <v>500</v>
          </cell>
          <cell r="G46">
            <v>750</v>
          </cell>
          <cell r="H46">
            <v>1000</v>
          </cell>
          <cell r="I46">
            <v>1500</v>
          </cell>
          <cell r="J46">
            <v>2000</v>
          </cell>
          <cell r="K46">
            <v>3000</v>
          </cell>
          <cell r="L46">
            <v>5000</v>
          </cell>
          <cell r="M46">
            <v>7500</v>
          </cell>
          <cell r="N46">
            <v>10000</v>
          </cell>
        </row>
        <row r="47">
          <cell r="E47">
            <v>4011</v>
          </cell>
          <cell r="F47">
            <v>0</v>
          </cell>
          <cell r="G47">
            <v>1800</v>
          </cell>
          <cell r="H47">
            <v>2210</v>
          </cell>
          <cell r="I47">
            <v>2580</v>
          </cell>
          <cell r="J47">
            <v>3190</v>
          </cell>
          <cell r="K47">
            <v>3660</v>
          </cell>
          <cell r="L47">
            <v>4500</v>
          </cell>
          <cell r="M47">
            <v>5700</v>
          </cell>
          <cell r="N47">
            <v>7100</v>
          </cell>
          <cell r="O47">
            <v>8200</v>
          </cell>
        </row>
        <row r="48">
          <cell r="E48">
            <v>4012</v>
          </cell>
          <cell r="F48">
            <v>3.6</v>
          </cell>
          <cell r="G48">
            <v>1.64</v>
          </cell>
          <cell r="H48">
            <v>1.48</v>
          </cell>
          <cell r="I48">
            <v>1.22</v>
          </cell>
          <cell r="J48">
            <v>0.94</v>
          </cell>
          <cell r="K48">
            <v>0.84</v>
          </cell>
          <cell r="L48">
            <v>0.6</v>
          </cell>
          <cell r="M48">
            <v>0.56</v>
          </cell>
          <cell r="N48">
            <v>0.44</v>
          </cell>
          <cell r="O48">
            <v>0.44</v>
          </cell>
        </row>
        <row r="49">
          <cell r="E49">
            <v>4013</v>
          </cell>
          <cell r="F49">
            <v>0</v>
          </cell>
          <cell r="G49">
            <v>703</v>
          </cell>
          <cell r="H49">
            <v>810</v>
          </cell>
          <cell r="I49">
            <v>890</v>
          </cell>
          <cell r="J49">
            <v>1040</v>
          </cell>
          <cell r="K49">
            <v>1170</v>
          </cell>
          <cell r="L49">
            <v>1370</v>
          </cell>
          <cell r="M49">
            <v>1700</v>
          </cell>
          <cell r="N49">
            <v>2000</v>
          </cell>
          <cell r="O49">
            <v>2300</v>
          </cell>
        </row>
        <row r="50">
          <cell r="E50">
            <v>4014</v>
          </cell>
          <cell r="F50">
            <v>1.4</v>
          </cell>
          <cell r="G50">
            <v>0.42</v>
          </cell>
          <cell r="H50">
            <v>0.32</v>
          </cell>
          <cell r="I50">
            <v>0.3</v>
          </cell>
          <cell r="J50">
            <v>0.26</v>
          </cell>
          <cell r="K50">
            <v>0.2</v>
          </cell>
          <cell r="L50">
            <v>0.16</v>
          </cell>
          <cell r="M50">
            <v>0.12</v>
          </cell>
          <cell r="N50">
            <v>0.12</v>
          </cell>
          <cell r="O50">
            <v>0.12</v>
          </cell>
        </row>
        <row r="52">
          <cell r="E52" t="str">
            <v>ｺ-ﾄﾞ</v>
          </cell>
          <cell r="F52">
            <v>0</v>
          </cell>
          <cell r="G52">
            <v>500</v>
          </cell>
          <cell r="H52">
            <v>750</v>
          </cell>
          <cell r="I52">
            <v>1000</v>
          </cell>
          <cell r="J52">
            <v>1500</v>
          </cell>
          <cell r="K52">
            <v>2000</v>
          </cell>
          <cell r="L52">
            <v>3000</v>
          </cell>
          <cell r="M52">
            <v>5000</v>
          </cell>
          <cell r="N52">
            <v>7500</v>
          </cell>
          <cell r="O52">
            <v>10000</v>
          </cell>
          <cell r="P52">
            <v>15000</v>
          </cell>
          <cell r="Q52">
            <v>20000</v>
          </cell>
        </row>
        <row r="53">
          <cell r="E53">
            <v>402</v>
          </cell>
          <cell r="F53">
            <v>500</v>
          </cell>
          <cell r="G53">
            <v>750</v>
          </cell>
          <cell r="H53">
            <v>1000</v>
          </cell>
          <cell r="I53">
            <v>1500</v>
          </cell>
          <cell r="J53">
            <v>2000</v>
          </cell>
          <cell r="K53">
            <v>3000</v>
          </cell>
          <cell r="L53">
            <v>5000</v>
          </cell>
          <cell r="M53">
            <v>7500</v>
          </cell>
          <cell r="N53">
            <v>10000</v>
          </cell>
          <cell r="O53">
            <v>15000</v>
          </cell>
          <cell r="P53">
            <v>20000</v>
          </cell>
        </row>
        <row r="54">
          <cell r="E54">
            <v>4021</v>
          </cell>
          <cell r="F54">
            <v>0</v>
          </cell>
          <cell r="G54">
            <v>2800</v>
          </cell>
          <cell r="H54">
            <v>3410</v>
          </cell>
          <cell r="I54">
            <v>3880</v>
          </cell>
          <cell r="J54">
            <v>4790</v>
          </cell>
          <cell r="K54">
            <v>5460</v>
          </cell>
          <cell r="L54">
            <v>6600</v>
          </cell>
          <cell r="M54">
            <v>8400</v>
          </cell>
          <cell r="N54">
            <v>10200</v>
          </cell>
          <cell r="O54">
            <v>11800</v>
          </cell>
          <cell r="P54">
            <v>14400</v>
          </cell>
          <cell r="Q54">
            <v>16600</v>
          </cell>
        </row>
        <row r="55">
          <cell r="E55">
            <v>4022</v>
          </cell>
          <cell r="F55">
            <v>5.6</v>
          </cell>
          <cell r="G55">
            <v>2.44</v>
          </cell>
          <cell r="H55">
            <v>1.88</v>
          </cell>
          <cell r="I55">
            <v>1.82</v>
          </cell>
          <cell r="J55">
            <v>1.34</v>
          </cell>
          <cell r="K55">
            <v>1.14</v>
          </cell>
          <cell r="L55">
            <v>0.9</v>
          </cell>
          <cell r="M55">
            <v>0.9</v>
          </cell>
          <cell r="N55">
            <v>0.64</v>
          </cell>
          <cell r="O55">
            <v>0.52</v>
          </cell>
          <cell r="P55">
            <v>0.44</v>
          </cell>
          <cell r="Q55">
            <v>0.44</v>
          </cell>
        </row>
        <row r="56">
          <cell r="E56">
            <v>4023</v>
          </cell>
          <cell r="F56">
            <v>0</v>
          </cell>
          <cell r="G56">
            <v>1133</v>
          </cell>
          <cell r="H56">
            <v>1290</v>
          </cell>
          <cell r="I56">
            <v>1430</v>
          </cell>
          <cell r="J56">
            <v>1610</v>
          </cell>
          <cell r="K56">
            <v>1780</v>
          </cell>
          <cell r="L56">
            <v>2090</v>
          </cell>
          <cell r="M56">
            <v>2500</v>
          </cell>
          <cell r="N56">
            <v>3000</v>
          </cell>
          <cell r="O56">
            <v>3300</v>
          </cell>
          <cell r="P56">
            <v>3920</v>
          </cell>
          <cell r="Q56">
            <v>4460</v>
          </cell>
        </row>
        <row r="57">
          <cell r="E57">
            <v>4024</v>
          </cell>
          <cell r="F57">
            <v>2.26</v>
          </cell>
          <cell r="G57">
            <v>0.62</v>
          </cell>
          <cell r="H57">
            <v>0.56</v>
          </cell>
          <cell r="I57">
            <v>0.36</v>
          </cell>
          <cell r="J57">
            <v>0.34</v>
          </cell>
          <cell r="K57">
            <v>0.31</v>
          </cell>
          <cell r="L57">
            <v>0.2</v>
          </cell>
          <cell r="M57">
            <v>0.25</v>
          </cell>
          <cell r="N57">
            <v>0.12</v>
          </cell>
          <cell r="O57">
            <v>0.12</v>
          </cell>
          <cell r="P57">
            <v>0.1</v>
          </cell>
          <cell r="Q57">
            <v>0.1</v>
          </cell>
        </row>
        <row r="59">
          <cell r="E59" t="str">
            <v>ｺ-ﾄﾞ</v>
          </cell>
          <cell r="F59">
            <v>0</v>
          </cell>
          <cell r="G59">
            <v>300</v>
          </cell>
          <cell r="H59">
            <v>500</v>
          </cell>
          <cell r="I59">
            <v>750</v>
          </cell>
          <cell r="J59">
            <v>1000</v>
          </cell>
          <cell r="K59">
            <v>1500</v>
          </cell>
          <cell r="L59">
            <v>2000</v>
          </cell>
          <cell r="M59">
            <v>3000</v>
          </cell>
          <cell r="N59">
            <v>5000</v>
          </cell>
          <cell r="O59">
            <v>7500</v>
          </cell>
          <cell r="P59">
            <v>10000</v>
          </cell>
        </row>
        <row r="60">
          <cell r="E60">
            <v>501</v>
          </cell>
          <cell r="F60">
            <v>300</v>
          </cell>
          <cell r="G60">
            <v>500</v>
          </cell>
          <cell r="H60">
            <v>750</v>
          </cell>
          <cell r="I60">
            <v>1000</v>
          </cell>
          <cell r="J60">
            <v>1500</v>
          </cell>
          <cell r="K60">
            <v>2000</v>
          </cell>
          <cell r="L60">
            <v>3000</v>
          </cell>
          <cell r="M60">
            <v>5000</v>
          </cell>
          <cell r="N60">
            <v>7500</v>
          </cell>
          <cell r="O60">
            <v>10000</v>
          </cell>
        </row>
        <row r="61">
          <cell r="E61">
            <v>5011</v>
          </cell>
          <cell r="F61">
            <v>0</v>
          </cell>
          <cell r="G61">
            <v>1500</v>
          </cell>
          <cell r="H61">
            <v>1820</v>
          </cell>
          <cell r="I61">
            <v>2060</v>
          </cell>
          <cell r="J61">
            <v>2370</v>
          </cell>
          <cell r="K61">
            <v>2650</v>
          </cell>
          <cell r="L61">
            <v>2990</v>
          </cell>
          <cell r="M61">
            <v>3430</v>
          </cell>
          <cell r="N61">
            <v>4240</v>
          </cell>
          <cell r="O61">
            <v>4890</v>
          </cell>
          <cell r="P61">
            <v>5400</v>
          </cell>
        </row>
        <row r="62">
          <cell r="E62">
            <v>5012</v>
          </cell>
          <cell r="F62">
            <v>5</v>
          </cell>
          <cell r="G62">
            <v>1.6</v>
          </cell>
          <cell r="H62">
            <v>0.96</v>
          </cell>
          <cell r="I62">
            <v>1.24</v>
          </cell>
          <cell r="J62">
            <v>0.56</v>
          </cell>
          <cell r="K62">
            <v>0.68</v>
          </cell>
          <cell r="L62">
            <v>0.44</v>
          </cell>
          <cell r="M62">
            <v>0.4</v>
          </cell>
          <cell r="N62">
            <v>0.26</v>
          </cell>
          <cell r="O62">
            <v>0.2</v>
          </cell>
          <cell r="P62">
            <v>0.2</v>
          </cell>
        </row>
        <row r="63">
          <cell r="E63">
            <v>5013</v>
          </cell>
          <cell r="F63">
            <v>0</v>
          </cell>
          <cell r="G63">
            <v>840</v>
          </cell>
          <cell r="H63">
            <v>920</v>
          </cell>
          <cell r="I63">
            <v>1000</v>
          </cell>
          <cell r="J63">
            <v>1060</v>
          </cell>
          <cell r="K63">
            <v>1150</v>
          </cell>
          <cell r="L63">
            <v>1220</v>
          </cell>
          <cell r="M63">
            <v>1330</v>
          </cell>
          <cell r="N63">
            <v>1480</v>
          </cell>
          <cell r="O63">
            <v>1610</v>
          </cell>
          <cell r="P63">
            <v>1720</v>
          </cell>
        </row>
        <row r="64">
          <cell r="E64">
            <v>5014</v>
          </cell>
          <cell r="F64">
            <v>2.8</v>
          </cell>
          <cell r="G64">
            <v>0.4</v>
          </cell>
          <cell r="H64">
            <v>0.32</v>
          </cell>
          <cell r="I64">
            <v>0.24</v>
          </cell>
          <cell r="J64">
            <v>0.18</v>
          </cell>
          <cell r="K64">
            <v>0.14</v>
          </cell>
          <cell r="L64">
            <v>0.11</v>
          </cell>
          <cell r="M64">
            <v>0.07</v>
          </cell>
          <cell r="N64">
            <v>0.05</v>
          </cell>
          <cell r="O64">
            <v>0.04</v>
          </cell>
          <cell r="P64">
            <v>0.04</v>
          </cell>
        </row>
        <row r="66">
          <cell r="E66" t="str">
            <v>ｺ-ﾄﾞ</v>
          </cell>
          <cell r="F66">
            <v>0</v>
          </cell>
          <cell r="G66">
            <v>300</v>
          </cell>
          <cell r="H66">
            <v>500</v>
          </cell>
          <cell r="I66">
            <v>750</v>
          </cell>
          <cell r="J66">
            <v>1000</v>
          </cell>
          <cell r="K66">
            <v>1500</v>
          </cell>
          <cell r="L66">
            <v>2000</v>
          </cell>
          <cell r="M66">
            <v>3000</v>
          </cell>
          <cell r="N66">
            <v>5000</v>
          </cell>
          <cell r="O66">
            <v>7500</v>
          </cell>
          <cell r="P66">
            <v>10000</v>
          </cell>
          <cell r="Q66">
            <v>15000</v>
          </cell>
          <cell r="R66">
            <v>20000</v>
          </cell>
        </row>
        <row r="67">
          <cell r="E67">
            <v>502</v>
          </cell>
          <cell r="F67">
            <v>300</v>
          </cell>
          <cell r="G67">
            <v>500</v>
          </cell>
          <cell r="H67">
            <v>750</v>
          </cell>
          <cell r="I67">
            <v>1000</v>
          </cell>
          <cell r="J67">
            <v>1500</v>
          </cell>
          <cell r="K67">
            <v>2000</v>
          </cell>
          <cell r="L67">
            <v>3000</v>
          </cell>
          <cell r="M67">
            <v>5000</v>
          </cell>
          <cell r="N67">
            <v>7500</v>
          </cell>
          <cell r="O67">
            <v>10000</v>
          </cell>
          <cell r="P67">
            <v>15000</v>
          </cell>
          <cell r="Q67">
            <v>20000</v>
          </cell>
        </row>
        <row r="68">
          <cell r="E68">
            <v>5021</v>
          </cell>
          <cell r="F68">
            <v>0</v>
          </cell>
          <cell r="G68">
            <v>1790</v>
          </cell>
          <cell r="H68">
            <v>2120</v>
          </cell>
          <cell r="I68">
            <v>2460</v>
          </cell>
          <cell r="J68">
            <v>2670</v>
          </cell>
          <cell r="K68">
            <v>3150</v>
          </cell>
          <cell r="L68">
            <v>3490</v>
          </cell>
          <cell r="M68">
            <v>4030</v>
          </cell>
          <cell r="N68">
            <v>4940</v>
          </cell>
          <cell r="O68">
            <v>5690</v>
          </cell>
          <cell r="P68">
            <v>6200</v>
          </cell>
          <cell r="Q68">
            <v>7300</v>
          </cell>
          <cell r="R68">
            <v>8100</v>
          </cell>
        </row>
        <row r="69">
          <cell r="E69">
            <v>5022</v>
          </cell>
          <cell r="F69">
            <v>5.96</v>
          </cell>
          <cell r="G69">
            <v>1.65</v>
          </cell>
          <cell r="H69">
            <v>1.36</v>
          </cell>
          <cell r="I69">
            <v>0.84</v>
          </cell>
          <cell r="J69">
            <v>0.96</v>
          </cell>
          <cell r="K69">
            <v>0.68</v>
          </cell>
          <cell r="L69">
            <v>0.54</v>
          </cell>
          <cell r="M69">
            <v>0.45</v>
          </cell>
          <cell r="N69">
            <v>0.3</v>
          </cell>
          <cell r="O69">
            <v>0.2</v>
          </cell>
          <cell r="P69">
            <v>0.22</v>
          </cell>
          <cell r="Q69">
            <v>0.16</v>
          </cell>
          <cell r="R69">
            <v>0.16</v>
          </cell>
        </row>
        <row r="70">
          <cell r="E70">
            <v>5023</v>
          </cell>
          <cell r="F70">
            <v>0</v>
          </cell>
          <cell r="G70">
            <v>1420</v>
          </cell>
          <cell r="H70">
            <v>1560</v>
          </cell>
          <cell r="I70">
            <v>1700</v>
          </cell>
          <cell r="J70">
            <v>1730</v>
          </cell>
          <cell r="K70">
            <v>1880</v>
          </cell>
          <cell r="L70">
            <v>2020</v>
          </cell>
          <cell r="M70">
            <v>2180</v>
          </cell>
          <cell r="N70">
            <v>2370</v>
          </cell>
          <cell r="O70">
            <v>2550</v>
          </cell>
          <cell r="P70">
            <v>2720</v>
          </cell>
          <cell r="Q70">
            <v>2920</v>
          </cell>
          <cell r="R70">
            <v>3090</v>
          </cell>
        </row>
        <row r="71">
          <cell r="E71">
            <v>5024</v>
          </cell>
          <cell r="F71">
            <v>4.73</v>
          </cell>
          <cell r="G71">
            <v>0.7</v>
          </cell>
          <cell r="H71">
            <v>0.56</v>
          </cell>
          <cell r="I71">
            <v>0.12</v>
          </cell>
          <cell r="J71">
            <v>0.3</v>
          </cell>
          <cell r="K71">
            <v>0.28</v>
          </cell>
          <cell r="L71">
            <v>0.16</v>
          </cell>
          <cell r="M71">
            <v>0.09</v>
          </cell>
          <cell r="N71">
            <v>0.07</v>
          </cell>
          <cell r="O71">
            <v>0.06</v>
          </cell>
          <cell r="P71">
            <v>0.04</v>
          </cell>
          <cell r="Q71">
            <v>0.03</v>
          </cell>
          <cell r="R71">
            <v>0.03</v>
          </cell>
        </row>
        <row r="73">
          <cell r="E73" t="str">
            <v>ｺ-ﾄﾞ</v>
          </cell>
          <cell r="F73">
            <v>0</v>
          </cell>
          <cell r="G73">
            <v>500</v>
          </cell>
          <cell r="H73">
            <v>750</v>
          </cell>
          <cell r="I73">
            <v>1000</v>
          </cell>
          <cell r="J73">
            <v>1500</v>
          </cell>
          <cell r="K73">
            <v>2000</v>
          </cell>
          <cell r="L73">
            <v>3000</v>
          </cell>
          <cell r="M73">
            <v>5000</v>
          </cell>
          <cell r="N73">
            <v>7500</v>
          </cell>
          <cell r="O73">
            <v>10000</v>
          </cell>
        </row>
        <row r="74">
          <cell r="E74">
            <v>601</v>
          </cell>
          <cell r="F74">
            <v>500</v>
          </cell>
          <cell r="G74">
            <v>750</v>
          </cell>
          <cell r="H74">
            <v>1000</v>
          </cell>
          <cell r="I74">
            <v>1500</v>
          </cell>
          <cell r="J74">
            <v>2000</v>
          </cell>
          <cell r="K74">
            <v>3000</v>
          </cell>
          <cell r="L74">
            <v>5000</v>
          </cell>
          <cell r="M74">
            <v>7500</v>
          </cell>
          <cell r="N74">
            <v>10000</v>
          </cell>
        </row>
        <row r="75">
          <cell r="E75">
            <v>6011</v>
          </cell>
          <cell r="F75">
            <v>0</v>
          </cell>
          <cell r="G75">
            <v>1960</v>
          </cell>
          <cell r="H75">
            <v>2370</v>
          </cell>
          <cell r="I75">
            <v>2840</v>
          </cell>
          <cell r="J75">
            <v>3450</v>
          </cell>
          <cell r="K75">
            <v>4060</v>
          </cell>
          <cell r="L75">
            <v>5050</v>
          </cell>
          <cell r="M75">
            <v>6600</v>
          </cell>
          <cell r="N75">
            <v>8200</v>
          </cell>
          <cell r="O75">
            <v>9600</v>
          </cell>
        </row>
        <row r="76">
          <cell r="E76">
            <v>6012</v>
          </cell>
          <cell r="F76">
            <v>3.92</v>
          </cell>
          <cell r="G76">
            <v>1.64</v>
          </cell>
          <cell r="H76">
            <v>1.88</v>
          </cell>
          <cell r="I76">
            <v>1.22</v>
          </cell>
          <cell r="J76">
            <v>1.22</v>
          </cell>
          <cell r="K76">
            <v>0.99</v>
          </cell>
          <cell r="L76">
            <v>0.77</v>
          </cell>
          <cell r="M76">
            <v>0.64</v>
          </cell>
          <cell r="N76">
            <v>0.56</v>
          </cell>
          <cell r="O76">
            <v>0.56</v>
          </cell>
        </row>
        <row r="77">
          <cell r="E77">
            <v>6013</v>
          </cell>
          <cell r="F77">
            <v>0</v>
          </cell>
          <cell r="G77">
            <v>880</v>
          </cell>
          <cell r="H77">
            <v>1060</v>
          </cell>
          <cell r="I77">
            <v>1220</v>
          </cell>
          <cell r="J77">
            <v>1480</v>
          </cell>
          <cell r="K77">
            <v>1730</v>
          </cell>
          <cell r="L77">
            <v>2090</v>
          </cell>
          <cell r="M77">
            <v>2630</v>
          </cell>
          <cell r="N77">
            <v>3180</v>
          </cell>
          <cell r="O77">
            <v>3690</v>
          </cell>
        </row>
        <row r="78">
          <cell r="E78">
            <v>6014</v>
          </cell>
          <cell r="F78">
            <v>1.76</v>
          </cell>
          <cell r="G78">
            <v>0.72</v>
          </cell>
          <cell r="H78">
            <v>0.64</v>
          </cell>
          <cell r="I78">
            <v>0.52</v>
          </cell>
          <cell r="J78">
            <v>0.5</v>
          </cell>
          <cell r="K78">
            <v>0.36</v>
          </cell>
          <cell r="L78">
            <v>0.27</v>
          </cell>
          <cell r="M78">
            <v>0.22</v>
          </cell>
          <cell r="N78">
            <v>0.2</v>
          </cell>
          <cell r="O78">
            <v>0.2</v>
          </cell>
        </row>
        <row r="80">
          <cell r="E80" t="str">
            <v>ｺ-ﾄﾞ</v>
          </cell>
          <cell r="F80">
            <v>0</v>
          </cell>
          <cell r="G80">
            <v>1000</v>
          </cell>
          <cell r="H80">
            <v>1500</v>
          </cell>
          <cell r="I80">
            <v>2000</v>
          </cell>
          <cell r="J80">
            <v>3000</v>
          </cell>
          <cell r="K80">
            <v>5000</v>
          </cell>
          <cell r="L80">
            <v>7500</v>
          </cell>
          <cell r="M80">
            <v>10000</v>
          </cell>
          <cell r="N80">
            <v>15000</v>
          </cell>
          <cell r="O80">
            <v>20000</v>
          </cell>
        </row>
        <row r="81">
          <cell r="E81">
            <v>602</v>
          </cell>
          <cell r="F81">
            <v>1000</v>
          </cell>
          <cell r="G81">
            <v>1500</v>
          </cell>
          <cell r="H81">
            <v>2000</v>
          </cell>
          <cell r="I81">
            <v>3000</v>
          </cell>
          <cell r="J81">
            <v>5000</v>
          </cell>
          <cell r="K81">
            <v>7500</v>
          </cell>
          <cell r="L81">
            <v>10000</v>
          </cell>
          <cell r="M81">
            <v>15000</v>
          </cell>
          <cell r="N81">
            <v>20000</v>
          </cell>
        </row>
        <row r="82">
          <cell r="E82">
            <v>6021</v>
          </cell>
          <cell r="F82">
            <v>0</v>
          </cell>
          <cell r="G82">
            <v>3640</v>
          </cell>
          <cell r="H82">
            <v>4550</v>
          </cell>
          <cell r="I82">
            <v>5260</v>
          </cell>
          <cell r="J82">
            <v>6550</v>
          </cell>
          <cell r="K82">
            <v>8600</v>
          </cell>
          <cell r="L82">
            <v>10600</v>
          </cell>
          <cell r="M82">
            <v>12500</v>
          </cell>
          <cell r="N82">
            <v>15300</v>
          </cell>
          <cell r="O82">
            <v>18200</v>
          </cell>
        </row>
        <row r="83">
          <cell r="E83">
            <v>6022</v>
          </cell>
          <cell r="F83">
            <v>3.64</v>
          </cell>
          <cell r="G83">
            <v>1.82</v>
          </cell>
          <cell r="H83">
            <v>1.42</v>
          </cell>
          <cell r="I83">
            <v>1.29</v>
          </cell>
          <cell r="J83">
            <v>1.02</v>
          </cell>
          <cell r="K83">
            <v>0.8</v>
          </cell>
          <cell r="L83">
            <v>0.76</v>
          </cell>
          <cell r="M83">
            <v>0.56</v>
          </cell>
          <cell r="N83">
            <v>0.58</v>
          </cell>
          <cell r="O83">
            <v>0.58</v>
          </cell>
        </row>
        <row r="84">
          <cell r="E84">
            <v>6023</v>
          </cell>
          <cell r="F84">
            <v>0</v>
          </cell>
          <cell r="G84">
            <v>1540</v>
          </cell>
          <cell r="H84">
            <v>1840</v>
          </cell>
          <cell r="I84">
            <v>2130</v>
          </cell>
          <cell r="J84">
            <v>2590</v>
          </cell>
          <cell r="K84">
            <v>3330</v>
          </cell>
          <cell r="L84">
            <v>3980</v>
          </cell>
          <cell r="M84">
            <v>4590</v>
          </cell>
          <cell r="N84">
            <v>5560</v>
          </cell>
          <cell r="O84">
            <v>6350</v>
          </cell>
        </row>
        <row r="85">
          <cell r="E85">
            <v>6024</v>
          </cell>
          <cell r="F85">
            <v>1.54</v>
          </cell>
          <cell r="G85">
            <v>0.6</v>
          </cell>
          <cell r="H85">
            <v>0.58</v>
          </cell>
          <cell r="I85">
            <v>0.46</v>
          </cell>
          <cell r="J85">
            <v>0.37</v>
          </cell>
          <cell r="K85">
            <v>0.26</v>
          </cell>
          <cell r="L85">
            <v>0.24</v>
          </cell>
          <cell r="M85">
            <v>0.19</v>
          </cell>
          <cell r="N85">
            <v>0.15</v>
          </cell>
          <cell r="O85">
            <v>0.15</v>
          </cell>
        </row>
        <row r="87">
          <cell r="E87" t="str">
            <v>ｺ-ﾄﾞ</v>
          </cell>
          <cell r="F87">
            <v>0</v>
          </cell>
          <cell r="G87">
            <v>500</v>
          </cell>
          <cell r="H87">
            <v>750</v>
          </cell>
          <cell r="I87">
            <v>1000</v>
          </cell>
          <cell r="J87">
            <v>1500</v>
          </cell>
          <cell r="K87">
            <v>2000</v>
          </cell>
          <cell r="L87">
            <v>3000</v>
          </cell>
          <cell r="M87">
            <v>5000</v>
          </cell>
          <cell r="N87">
            <v>7500</v>
          </cell>
          <cell r="O87">
            <v>10000</v>
          </cell>
          <cell r="P87">
            <v>15000</v>
          </cell>
          <cell r="Q87">
            <v>20000</v>
          </cell>
        </row>
        <row r="88">
          <cell r="E88">
            <v>701</v>
          </cell>
          <cell r="F88">
            <v>500</v>
          </cell>
          <cell r="G88">
            <v>750</v>
          </cell>
          <cell r="H88">
            <v>1000</v>
          </cell>
          <cell r="I88">
            <v>1500</v>
          </cell>
          <cell r="J88">
            <v>2000</v>
          </cell>
          <cell r="K88">
            <v>3000</v>
          </cell>
          <cell r="L88">
            <v>5000</v>
          </cell>
          <cell r="M88">
            <v>7500</v>
          </cell>
          <cell r="N88">
            <v>10000</v>
          </cell>
          <cell r="O88">
            <v>15000</v>
          </cell>
          <cell r="P88">
            <v>20000</v>
          </cell>
        </row>
        <row r="89">
          <cell r="E89">
            <v>7011</v>
          </cell>
          <cell r="F89">
            <v>0</v>
          </cell>
          <cell r="G89">
            <v>1920</v>
          </cell>
          <cell r="H89">
            <v>2570</v>
          </cell>
          <cell r="I89">
            <v>3100</v>
          </cell>
          <cell r="J89">
            <v>4010</v>
          </cell>
          <cell r="K89">
            <v>4900</v>
          </cell>
          <cell r="L89">
            <v>6400</v>
          </cell>
          <cell r="M89">
            <v>9100</v>
          </cell>
          <cell r="N89">
            <v>12000</v>
          </cell>
          <cell r="O89">
            <v>14500</v>
          </cell>
          <cell r="P89">
            <v>19000</v>
          </cell>
          <cell r="Q89">
            <v>22600</v>
          </cell>
        </row>
        <row r="90">
          <cell r="E90">
            <v>7012</v>
          </cell>
          <cell r="F90">
            <v>3.84</v>
          </cell>
          <cell r="G90">
            <v>2.6</v>
          </cell>
          <cell r="H90">
            <v>2.12</v>
          </cell>
          <cell r="I90">
            <v>1.82</v>
          </cell>
          <cell r="J90">
            <v>1.78</v>
          </cell>
          <cell r="K90">
            <v>1.5</v>
          </cell>
          <cell r="L90">
            <v>1.35</v>
          </cell>
          <cell r="M90">
            <v>1.16</v>
          </cell>
          <cell r="N90">
            <v>1</v>
          </cell>
          <cell r="O90">
            <v>0.9</v>
          </cell>
          <cell r="P90">
            <v>0.72</v>
          </cell>
          <cell r="Q90">
            <v>0.72</v>
          </cell>
        </row>
        <row r="91">
          <cell r="E91">
            <v>7013</v>
          </cell>
          <cell r="F91">
            <v>0</v>
          </cell>
          <cell r="G91">
            <v>770</v>
          </cell>
          <cell r="H91">
            <v>1040</v>
          </cell>
          <cell r="I91">
            <v>1290</v>
          </cell>
          <cell r="J91">
            <v>1770</v>
          </cell>
          <cell r="K91">
            <v>2150</v>
          </cell>
          <cell r="L91">
            <v>2960</v>
          </cell>
          <cell r="M91">
            <v>4430</v>
          </cell>
          <cell r="N91">
            <v>6000</v>
          </cell>
          <cell r="O91">
            <v>7400</v>
          </cell>
          <cell r="P91">
            <v>10200</v>
          </cell>
          <cell r="Q91">
            <v>12500</v>
          </cell>
        </row>
        <row r="92">
          <cell r="E92">
            <v>7014</v>
          </cell>
          <cell r="F92">
            <v>1.54</v>
          </cell>
          <cell r="G92">
            <v>1.08</v>
          </cell>
          <cell r="H92">
            <v>1</v>
          </cell>
          <cell r="I92">
            <v>0.96</v>
          </cell>
          <cell r="J92">
            <v>0.76</v>
          </cell>
          <cell r="K92">
            <v>0.81</v>
          </cell>
          <cell r="L92">
            <v>0.73</v>
          </cell>
          <cell r="M92">
            <v>0.62</v>
          </cell>
          <cell r="N92">
            <v>0.56</v>
          </cell>
          <cell r="O92">
            <v>0.56</v>
          </cell>
          <cell r="P92">
            <v>0.46</v>
          </cell>
          <cell r="Q92">
            <v>0.46</v>
          </cell>
        </row>
        <row r="94">
          <cell r="E94" t="str">
            <v>ｺ-ﾄﾞ</v>
          </cell>
          <cell r="F94">
            <v>0</v>
          </cell>
          <cell r="G94">
            <v>1000</v>
          </cell>
          <cell r="H94">
            <v>1500</v>
          </cell>
          <cell r="I94">
            <v>2000</v>
          </cell>
          <cell r="J94">
            <v>3000</v>
          </cell>
          <cell r="K94">
            <v>5000</v>
          </cell>
          <cell r="L94">
            <v>7500</v>
          </cell>
          <cell r="M94">
            <v>10000</v>
          </cell>
          <cell r="N94">
            <v>15000</v>
          </cell>
          <cell r="O94">
            <v>20000</v>
          </cell>
        </row>
        <row r="95">
          <cell r="E95">
            <v>801</v>
          </cell>
          <cell r="F95">
            <v>1000</v>
          </cell>
          <cell r="G95">
            <v>1500</v>
          </cell>
          <cell r="H95">
            <v>2000</v>
          </cell>
          <cell r="I95">
            <v>3000</v>
          </cell>
          <cell r="J95">
            <v>5000</v>
          </cell>
          <cell r="K95">
            <v>7500</v>
          </cell>
          <cell r="L95">
            <v>10000</v>
          </cell>
          <cell r="M95">
            <v>15000</v>
          </cell>
          <cell r="N95">
            <v>20000</v>
          </cell>
        </row>
        <row r="96">
          <cell r="E96">
            <v>8011</v>
          </cell>
          <cell r="F96">
            <v>0</v>
          </cell>
          <cell r="G96">
            <v>3420</v>
          </cell>
          <cell r="H96">
            <v>4140</v>
          </cell>
          <cell r="I96">
            <v>4740</v>
          </cell>
          <cell r="J96">
            <v>5600</v>
          </cell>
          <cell r="K96">
            <v>7300</v>
          </cell>
          <cell r="L96">
            <v>8900</v>
          </cell>
          <cell r="M96">
            <v>10200</v>
          </cell>
          <cell r="N96">
            <v>12700</v>
          </cell>
          <cell r="O96">
            <v>14800</v>
          </cell>
        </row>
        <row r="97">
          <cell r="E97">
            <v>8012</v>
          </cell>
          <cell r="F97">
            <v>3.42</v>
          </cell>
          <cell r="G97">
            <v>1.44</v>
          </cell>
          <cell r="H97">
            <v>1.2</v>
          </cell>
          <cell r="I97">
            <v>0.86</v>
          </cell>
          <cell r="J97">
            <v>0.85</v>
          </cell>
          <cell r="K97">
            <v>0.64</v>
          </cell>
          <cell r="L97">
            <v>0.52</v>
          </cell>
          <cell r="M97">
            <v>0.5</v>
          </cell>
          <cell r="N97">
            <v>0.42</v>
          </cell>
          <cell r="O97">
            <v>0.42</v>
          </cell>
        </row>
        <row r="98">
          <cell r="E98">
            <v>8013</v>
          </cell>
          <cell r="F98">
            <v>0</v>
          </cell>
          <cell r="G98">
            <v>1210</v>
          </cell>
          <cell r="H98">
            <v>1380</v>
          </cell>
          <cell r="I98">
            <v>1520</v>
          </cell>
          <cell r="J98">
            <v>1760</v>
          </cell>
          <cell r="K98">
            <v>2130</v>
          </cell>
          <cell r="L98">
            <v>2390</v>
          </cell>
          <cell r="M98">
            <v>2620</v>
          </cell>
          <cell r="N98">
            <v>3040</v>
          </cell>
          <cell r="O98">
            <v>3410</v>
          </cell>
        </row>
        <row r="99">
          <cell r="E99">
            <v>8014</v>
          </cell>
          <cell r="F99">
            <v>1.21</v>
          </cell>
          <cell r="G99">
            <v>0.34</v>
          </cell>
          <cell r="H99">
            <v>0.28</v>
          </cell>
          <cell r="I99">
            <v>0.24</v>
          </cell>
          <cell r="J99">
            <v>0.18</v>
          </cell>
          <cell r="K99">
            <v>0.1</v>
          </cell>
          <cell r="L99">
            <v>0.09</v>
          </cell>
          <cell r="M99">
            <v>0.08</v>
          </cell>
          <cell r="N99">
            <v>0.07</v>
          </cell>
          <cell r="O99">
            <v>0.07</v>
          </cell>
        </row>
        <row r="101">
          <cell r="E101" t="str">
            <v>ｺ-ﾄﾞ</v>
          </cell>
          <cell r="F101">
            <v>0</v>
          </cell>
          <cell r="G101">
            <v>1000</v>
          </cell>
          <cell r="H101">
            <v>1500</v>
          </cell>
          <cell r="I101">
            <v>2000</v>
          </cell>
          <cell r="J101">
            <v>3000</v>
          </cell>
          <cell r="K101">
            <v>5000</v>
          </cell>
          <cell r="L101">
            <v>7500</v>
          </cell>
          <cell r="M101">
            <v>10000</v>
          </cell>
          <cell r="N101">
            <v>15000</v>
          </cell>
          <cell r="O101">
            <v>20000</v>
          </cell>
        </row>
        <row r="102">
          <cell r="E102">
            <v>802</v>
          </cell>
          <cell r="F102">
            <v>1000</v>
          </cell>
          <cell r="G102">
            <v>1500</v>
          </cell>
          <cell r="H102">
            <v>2000</v>
          </cell>
          <cell r="I102">
            <v>3000</v>
          </cell>
          <cell r="J102">
            <v>5000</v>
          </cell>
          <cell r="K102">
            <v>7500</v>
          </cell>
          <cell r="L102">
            <v>10000</v>
          </cell>
          <cell r="M102">
            <v>15000</v>
          </cell>
          <cell r="N102">
            <v>20000</v>
          </cell>
        </row>
        <row r="103">
          <cell r="E103">
            <v>8021</v>
          </cell>
          <cell r="F103">
            <v>0</v>
          </cell>
          <cell r="G103">
            <v>3720</v>
          </cell>
          <cell r="H103">
            <v>4440</v>
          </cell>
          <cell r="I103">
            <v>5040</v>
          </cell>
          <cell r="J103">
            <v>5900</v>
          </cell>
          <cell r="K103">
            <v>7600</v>
          </cell>
          <cell r="L103">
            <v>9300</v>
          </cell>
          <cell r="M103">
            <v>10700</v>
          </cell>
          <cell r="N103">
            <v>13200</v>
          </cell>
          <cell r="O103">
            <v>15400</v>
          </cell>
        </row>
        <row r="104">
          <cell r="E104">
            <v>8022</v>
          </cell>
          <cell r="F104">
            <v>3.72</v>
          </cell>
          <cell r="G104">
            <v>1.44</v>
          </cell>
          <cell r="H104">
            <v>1.2</v>
          </cell>
          <cell r="I104">
            <v>0.86</v>
          </cell>
          <cell r="J104">
            <v>0.85</v>
          </cell>
          <cell r="K104">
            <v>0.68</v>
          </cell>
          <cell r="L104">
            <v>0.56</v>
          </cell>
          <cell r="M104">
            <v>0.5</v>
          </cell>
          <cell r="N104">
            <v>0.44</v>
          </cell>
          <cell r="O104">
            <v>0.44</v>
          </cell>
        </row>
        <row r="105">
          <cell r="E105">
            <v>8023</v>
          </cell>
          <cell r="F105">
            <v>0</v>
          </cell>
          <cell r="G105">
            <v>1720</v>
          </cell>
          <cell r="H105">
            <v>1990</v>
          </cell>
          <cell r="I105">
            <v>2160</v>
          </cell>
          <cell r="J105">
            <v>2460</v>
          </cell>
          <cell r="K105">
            <v>2930</v>
          </cell>
          <cell r="L105">
            <v>3290</v>
          </cell>
          <cell r="M105">
            <v>3620</v>
          </cell>
          <cell r="N105">
            <v>4140</v>
          </cell>
          <cell r="O105">
            <v>4610</v>
          </cell>
        </row>
        <row r="106">
          <cell r="E106">
            <v>8024</v>
          </cell>
          <cell r="F106">
            <v>1.72</v>
          </cell>
          <cell r="G106">
            <v>0.54</v>
          </cell>
          <cell r="H106">
            <v>0.34</v>
          </cell>
          <cell r="I106">
            <v>0.3</v>
          </cell>
          <cell r="J106">
            <v>0.23</v>
          </cell>
          <cell r="K106">
            <v>0.14</v>
          </cell>
          <cell r="L106">
            <v>0.13</v>
          </cell>
          <cell r="M106">
            <v>0.1</v>
          </cell>
          <cell r="N106">
            <v>0.09</v>
          </cell>
          <cell r="O106">
            <v>0.09</v>
          </cell>
        </row>
        <row r="108">
          <cell r="E108" t="str">
            <v>ｺ-ﾄﾞ</v>
          </cell>
          <cell r="F108">
            <v>0</v>
          </cell>
          <cell r="G108">
            <v>1000</v>
          </cell>
          <cell r="H108">
            <v>1500</v>
          </cell>
          <cell r="I108">
            <v>2000</v>
          </cell>
          <cell r="J108">
            <v>3000</v>
          </cell>
          <cell r="K108">
            <v>5000</v>
          </cell>
          <cell r="L108">
            <v>7500</v>
          </cell>
          <cell r="M108">
            <v>10000</v>
          </cell>
        </row>
        <row r="109">
          <cell r="E109">
            <v>901</v>
          </cell>
          <cell r="F109">
            <v>1000</v>
          </cell>
          <cell r="G109">
            <v>1500</v>
          </cell>
          <cell r="H109">
            <v>2000</v>
          </cell>
          <cell r="I109">
            <v>3000</v>
          </cell>
          <cell r="J109">
            <v>5000</v>
          </cell>
          <cell r="K109">
            <v>7500</v>
          </cell>
          <cell r="L109">
            <v>10000</v>
          </cell>
        </row>
        <row r="110">
          <cell r="E110">
            <v>9011</v>
          </cell>
          <cell r="F110">
            <v>0</v>
          </cell>
          <cell r="G110">
            <v>3380</v>
          </cell>
          <cell r="H110">
            <v>4050</v>
          </cell>
          <cell r="I110">
            <v>4790</v>
          </cell>
          <cell r="J110">
            <v>5700</v>
          </cell>
          <cell r="K110">
            <v>7400</v>
          </cell>
          <cell r="L110">
            <v>9000</v>
          </cell>
          <cell r="M110">
            <v>10300</v>
          </cell>
        </row>
        <row r="111">
          <cell r="E111">
            <v>9012</v>
          </cell>
          <cell r="F111">
            <v>3.38</v>
          </cell>
          <cell r="G111">
            <v>1.34</v>
          </cell>
          <cell r="H111">
            <v>1.48</v>
          </cell>
          <cell r="I111">
            <v>0.91</v>
          </cell>
          <cell r="J111">
            <v>0.85</v>
          </cell>
          <cell r="K111">
            <v>0.64</v>
          </cell>
          <cell r="L111">
            <v>0.52</v>
          </cell>
          <cell r="M111">
            <v>0.52</v>
          </cell>
        </row>
        <row r="112">
          <cell r="E112">
            <v>9013</v>
          </cell>
          <cell r="F112">
            <v>0</v>
          </cell>
          <cell r="G112">
            <v>1300</v>
          </cell>
          <cell r="H112">
            <v>1510</v>
          </cell>
          <cell r="I112">
            <v>1710</v>
          </cell>
          <cell r="J112">
            <v>1940</v>
          </cell>
          <cell r="K112">
            <v>2350</v>
          </cell>
          <cell r="L112">
            <v>2780</v>
          </cell>
          <cell r="M112">
            <v>3060</v>
          </cell>
        </row>
        <row r="113">
          <cell r="E113">
            <v>9014</v>
          </cell>
          <cell r="F113">
            <v>1.3</v>
          </cell>
          <cell r="G113">
            <v>0.42</v>
          </cell>
          <cell r="H113">
            <v>0.4</v>
          </cell>
          <cell r="I113">
            <v>0.23</v>
          </cell>
          <cell r="J113">
            <v>0.2</v>
          </cell>
          <cell r="K113">
            <v>0.17</v>
          </cell>
          <cell r="L113">
            <v>0.11</v>
          </cell>
          <cell r="M113">
            <v>0.11</v>
          </cell>
        </row>
        <row r="115">
          <cell r="E115" t="str">
            <v>ｺ-ﾄﾞ</v>
          </cell>
          <cell r="F115">
            <v>0</v>
          </cell>
          <cell r="G115">
            <v>1000</v>
          </cell>
          <cell r="H115">
            <v>1500</v>
          </cell>
          <cell r="I115">
            <v>2000</v>
          </cell>
          <cell r="J115">
            <v>3000</v>
          </cell>
          <cell r="K115">
            <v>5000</v>
          </cell>
          <cell r="L115">
            <v>7500</v>
          </cell>
          <cell r="M115">
            <v>10000</v>
          </cell>
          <cell r="N115">
            <v>15000</v>
          </cell>
          <cell r="O115">
            <v>20000</v>
          </cell>
        </row>
        <row r="116">
          <cell r="E116">
            <v>902</v>
          </cell>
          <cell r="F116">
            <v>1000</v>
          </cell>
          <cell r="G116">
            <v>1500</v>
          </cell>
          <cell r="H116">
            <v>2000</v>
          </cell>
          <cell r="I116">
            <v>3000</v>
          </cell>
          <cell r="J116">
            <v>5000</v>
          </cell>
          <cell r="K116">
            <v>7500</v>
          </cell>
          <cell r="L116">
            <v>10000</v>
          </cell>
          <cell r="M116">
            <v>15000</v>
          </cell>
          <cell r="N116">
            <v>20000</v>
          </cell>
        </row>
        <row r="117">
          <cell r="E117">
            <v>9021</v>
          </cell>
          <cell r="F117">
            <v>0</v>
          </cell>
          <cell r="G117">
            <v>4880</v>
          </cell>
          <cell r="H117">
            <v>5950</v>
          </cell>
          <cell r="I117">
            <v>6990</v>
          </cell>
          <cell r="J117">
            <v>8400</v>
          </cell>
          <cell r="K117">
            <v>11000</v>
          </cell>
          <cell r="L117">
            <v>13500</v>
          </cell>
          <cell r="M117">
            <v>15400</v>
          </cell>
          <cell r="N117">
            <v>19400</v>
          </cell>
          <cell r="O117">
            <v>22000</v>
          </cell>
        </row>
        <row r="118">
          <cell r="E118">
            <v>9022</v>
          </cell>
          <cell r="F118">
            <v>4.88</v>
          </cell>
          <cell r="G118">
            <v>2.14</v>
          </cell>
          <cell r="H118">
            <v>2.08</v>
          </cell>
          <cell r="I118">
            <v>1.41</v>
          </cell>
          <cell r="J118">
            <v>1.3</v>
          </cell>
          <cell r="K118">
            <v>1</v>
          </cell>
          <cell r="L118">
            <v>0.76</v>
          </cell>
          <cell r="M118">
            <v>0.8</v>
          </cell>
          <cell r="N118">
            <v>0.52</v>
          </cell>
          <cell r="O118">
            <v>0.52</v>
          </cell>
        </row>
        <row r="119">
          <cell r="E119">
            <v>9023</v>
          </cell>
          <cell r="F119">
            <v>0</v>
          </cell>
          <cell r="G119">
            <v>2420</v>
          </cell>
          <cell r="H119">
            <v>2820</v>
          </cell>
          <cell r="I119">
            <v>3110</v>
          </cell>
          <cell r="J119">
            <v>3540</v>
          </cell>
          <cell r="K119">
            <v>4150</v>
          </cell>
          <cell r="L119">
            <v>4780</v>
          </cell>
          <cell r="M119">
            <v>5260</v>
          </cell>
          <cell r="N119">
            <v>6070</v>
          </cell>
          <cell r="O119">
            <v>6760</v>
          </cell>
        </row>
        <row r="120">
          <cell r="E120">
            <v>9024</v>
          </cell>
          <cell r="F120">
            <v>2.42</v>
          </cell>
          <cell r="G120">
            <v>0.8</v>
          </cell>
          <cell r="H120">
            <v>0.58</v>
          </cell>
          <cell r="I120">
            <v>0.43</v>
          </cell>
          <cell r="J120">
            <v>0.3</v>
          </cell>
          <cell r="K120">
            <v>0.25</v>
          </cell>
          <cell r="L120">
            <v>0.19</v>
          </cell>
          <cell r="M120">
            <v>0.16</v>
          </cell>
          <cell r="N120">
            <v>0.13</v>
          </cell>
          <cell r="O120">
            <v>0.13</v>
          </cell>
        </row>
        <row r="122">
          <cell r="E122" t="str">
            <v>ｺ-ﾄﾞ</v>
          </cell>
          <cell r="F122">
            <v>0</v>
          </cell>
          <cell r="G122">
            <v>300</v>
          </cell>
          <cell r="H122">
            <v>500</v>
          </cell>
          <cell r="I122">
            <v>750</v>
          </cell>
          <cell r="J122">
            <v>1000</v>
          </cell>
          <cell r="K122">
            <v>1500</v>
          </cell>
          <cell r="L122">
            <v>2000</v>
          </cell>
          <cell r="M122">
            <v>3000</v>
          </cell>
          <cell r="N122">
            <v>5000</v>
          </cell>
          <cell r="O122">
            <v>7500</v>
          </cell>
          <cell r="P122">
            <v>10000</v>
          </cell>
        </row>
        <row r="123">
          <cell r="E123">
            <v>1001</v>
          </cell>
          <cell r="F123">
            <v>300</v>
          </cell>
          <cell r="G123">
            <v>500</v>
          </cell>
          <cell r="H123">
            <v>750</v>
          </cell>
          <cell r="I123">
            <v>1000</v>
          </cell>
          <cell r="J123">
            <v>1500</v>
          </cell>
          <cell r="K123">
            <v>2000</v>
          </cell>
          <cell r="L123">
            <v>3000</v>
          </cell>
          <cell r="M123">
            <v>5000</v>
          </cell>
          <cell r="N123">
            <v>7500</v>
          </cell>
          <cell r="O123">
            <v>10000</v>
          </cell>
        </row>
        <row r="124">
          <cell r="E124">
            <v>10011</v>
          </cell>
          <cell r="F124">
            <v>0</v>
          </cell>
          <cell r="G124">
            <v>1660</v>
          </cell>
          <cell r="H124">
            <v>2240</v>
          </cell>
          <cell r="I124">
            <v>2800</v>
          </cell>
          <cell r="J124">
            <v>3210</v>
          </cell>
          <cell r="K124">
            <v>4090</v>
          </cell>
          <cell r="L124">
            <v>4780</v>
          </cell>
          <cell r="M124">
            <v>6000</v>
          </cell>
          <cell r="N124">
            <v>8000</v>
          </cell>
          <cell r="O124">
            <v>10000</v>
          </cell>
          <cell r="P124">
            <v>11800</v>
          </cell>
        </row>
        <row r="125">
          <cell r="E125">
            <v>10012</v>
          </cell>
          <cell r="F125">
            <v>5.53</v>
          </cell>
          <cell r="G125">
            <v>2.9</v>
          </cell>
          <cell r="H125">
            <v>2.24</v>
          </cell>
          <cell r="I125">
            <v>1.64</v>
          </cell>
          <cell r="J125">
            <v>1.76</v>
          </cell>
          <cell r="K125">
            <v>1.38</v>
          </cell>
          <cell r="L125">
            <v>1.22</v>
          </cell>
          <cell r="M125">
            <v>1</v>
          </cell>
          <cell r="N125">
            <v>0.8</v>
          </cell>
          <cell r="O125">
            <v>0.72</v>
          </cell>
          <cell r="P125">
            <v>0.72</v>
          </cell>
        </row>
        <row r="126">
          <cell r="E126">
            <v>10013</v>
          </cell>
          <cell r="F126">
            <v>0</v>
          </cell>
          <cell r="G126">
            <v>681</v>
          </cell>
          <cell r="H126">
            <v>880</v>
          </cell>
          <cell r="I126">
            <v>1070</v>
          </cell>
          <cell r="J126">
            <v>1230</v>
          </cell>
          <cell r="K126">
            <v>1550</v>
          </cell>
          <cell r="L126">
            <v>1730</v>
          </cell>
          <cell r="M126">
            <v>2150</v>
          </cell>
          <cell r="N126">
            <v>2760</v>
          </cell>
          <cell r="O126">
            <v>3270</v>
          </cell>
          <cell r="P126">
            <v>3860</v>
          </cell>
        </row>
        <row r="127">
          <cell r="E127">
            <v>10014</v>
          </cell>
          <cell r="F127">
            <v>2.27</v>
          </cell>
          <cell r="G127">
            <v>0.99</v>
          </cell>
          <cell r="H127">
            <v>0.76</v>
          </cell>
          <cell r="I127">
            <v>0.64</v>
          </cell>
          <cell r="J127">
            <v>0.64</v>
          </cell>
          <cell r="K127">
            <v>0.36</v>
          </cell>
          <cell r="L127">
            <v>0.42</v>
          </cell>
          <cell r="M127">
            <v>0.3</v>
          </cell>
          <cell r="N127">
            <v>0.2</v>
          </cell>
          <cell r="O127">
            <v>0.23</v>
          </cell>
          <cell r="P127">
            <v>0.23</v>
          </cell>
        </row>
        <row r="129">
          <cell r="E129" t="str">
            <v>ｺ-ﾄﾞ</v>
          </cell>
          <cell r="F129">
            <v>0</v>
          </cell>
          <cell r="G129">
            <v>1000</v>
          </cell>
          <cell r="H129">
            <v>1500</v>
          </cell>
          <cell r="I129">
            <v>2000</v>
          </cell>
          <cell r="J129">
            <v>3000</v>
          </cell>
          <cell r="K129">
            <v>5000</v>
          </cell>
          <cell r="L129">
            <v>7500</v>
          </cell>
          <cell r="M129">
            <v>10000</v>
          </cell>
          <cell r="N129">
            <v>15000</v>
          </cell>
          <cell r="O129">
            <v>20000</v>
          </cell>
        </row>
        <row r="130">
          <cell r="E130">
            <v>1002</v>
          </cell>
          <cell r="F130">
            <v>1000</v>
          </cell>
          <cell r="G130">
            <v>1500</v>
          </cell>
          <cell r="H130">
            <v>2000</v>
          </cell>
          <cell r="I130">
            <v>3000</v>
          </cell>
          <cell r="J130">
            <v>5000</v>
          </cell>
          <cell r="K130">
            <v>7500</v>
          </cell>
          <cell r="L130">
            <v>10000</v>
          </cell>
          <cell r="M130">
            <v>15000</v>
          </cell>
          <cell r="N130">
            <v>20000</v>
          </cell>
        </row>
        <row r="131">
          <cell r="E131">
            <v>10021</v>
          </cell>
          <cell r="F131">
            <v>0</v>
          </cell>
          <cell r="G131">
            <v>3910</v>
          </cell>
          <cell r="H131">
            <v>4890</v>
          </cell>
          <cell r="I131">
            <v>5680</v>
          </cell>
          <cell r="J131">
            <v>7200</v>
          </cell>
          <cell r="K131">
            <v>9500</v>
          </cell>
          <cell r="L131">
            <v>11900</v>
          </cell>
          <cell r="M131">
            <v>14000</v>
          </cell>
          <cell r="N131">
            <v>17800</v>
          </cell>
          <cell r="O131">
            <v>21000</v>
          </cell>
        </row>
        <row r="132">
          <cell r="E132">
            <v>10022</v>
          </cell>
          <cell r="F132">
            <v>3.91</v>
          </cell>
          <cell r="G132">
            <v>1.96</v>
          </cell>
          <cell r="H132">
            <v>1.58</v>
          </cell>
          <cell r="I132">
            <v>1.52</v>
          </cell>
          <cell r="J132">
            <v>1.15</v>
          </cell>
          <cell r="K132">
            <v>0.96</v>
          </cell>
          <cell r="L132">
            <v>0.84</v>
          </cell>
          <cell r="M132">
            <v>0.76</v>
          </cell>
          <cell r="N132">
            <v>0.64</v>
          </cell>
          <cell r="O132">
            <v>0.64</v>
          </cell>
        </row>
        <row r="133">
          <cell r="E133">
            <v>10023</v>
          </cell>
          <cell r="F133">
            <v>0</v>
          </cell>
          <cell r="G133">
            <v>1360</v>
          </cell>
          <cell r="H133">
            <v>1650</v>
          </cell>
          <cell r="I133">
            <v>1930</v>
          </cell>
          <cell r="J133">
            <v>2350</v>
          </cell>
          <cell r="K133">
            <v>3060</v>
          </cell>
          <cell r="L133">
            <v>3670</v>
          </cell>
          <cell r="M133">
            <v>4260</v>
          </cell>
          <cell r="N133">
            <v>5240</v>
          </cell>
          <cell r="O133">
            <v>6010</v>
          </cell>
        </row>
        <row r="134">
          <cell r="E134">
            <v>10024</v>
          </cell>
          <cell r="F134">
            <v>1.36</v>
          </cell>
          <cell r="G134">
            <v>0.58</v>
          </cell>
          <cell r="H134">
            <v>0.56</v>
          </cell>
          <cell r="I134">
            <v>0.42</v>
          </cell>
          <cell r="J134">
            <v>0.35</v>
          </cell>
          <cell r="K134">
            <v>0.24</v>
          </cell>
          <cell r="L134">
            <v>0.23</v>
          </cell>
          <cell r="M134">
            <v>0.19</v>
          </cell>
          <cell r="N134">
            <v>0.15</v>
          </cell>
          <cell r="O134">
            <v>0.15</v>
          </cell>
        </row>
        <row r="136">
          <cell r="E136" t="str">
            <v>ｺ-ﾄﾞ</v>
          </cell>
          <cell r="F136">
            <v>0</v>
          </cell>
          <cell r="G136">
            <v>500</v>
          </cell>
          <cell r="H136">
            <v>750</v>
          </cell>
          <cell r="I136">
            <v>1000</v>
          </cell>
          <cell r="J136">
            <v>1500</v>
          </cell>
          <cell r="K136">
            <v>2000</v>
          </cell>
          <cell r="L136">
            <v>3000</v>
          </cell>
          <cell r="M136">
            <v>5000</v>
          </cell>
          <cell r="N136">
            <v>7500</v>
          </cell>
          <cell r="O136">
            <v>10000</v>
          </cell>
        </row>
        <row r="137">
          <cell r="E137">
            <v>1101</v>
          </cell>
          <cell r="F137">
            <v>500</v>
          </cell>
          <cell r="G137">
            <v>750</v>
          </cell>
          <cell r="H137">
            <v>1000</v>
          </cell>
          <cell r="I137">
            <v>1500</v>
          </cell>
          <cell r="J137">
            <v>2000</v>
          </cell>
          <cell r="K137">
            <v>3000</v>
          </cell>
          <cell r="L137">
            <v>5000</v>
          </cell>
          <cell r="M137">
            <v>7500</v>
          </cell>
          <cell r="N137">
            <v>10000</v>
          </cell>
        </row>
        <row r="138">
          <cell r="E138">
            <v>11011</v>
          </cell>
          <cell r="F138">
            <v>0</v>
          </cell>
          <cell r="G138">
            <v>1790</v>
          </cell>
          <cell r="H138">
            <v>2320</v>
          </cell>
          <cell r="I138">
            <v>2840</v>
          </cell>
          <cell r="J138">
            <v>3840</v>
          </cell>
          <cell r="K138">
            <v>4730</v>
          </cell>
          <cell r="L138">
            <v>6200</v>
          </cell>
          <cell r="M138">
            <v>9000</v>
          </cell>
          <cell r="N138">
            <v>12100</v>
          </cell>
          <cell r="O138">
            <v>14800</v>
          </cell>
        </row>
        <row r="139">
          <cell r="E139">
            <v>11012</v>
          </cell>
          <cell r="F139">
            <v>3.58</v>
          </cell>
          <cell r="G139">
            <v>2.12</v>
          </cell>
          <cell r="H139">
            <v>2.08</v>
          </cell>
          <cell r="I139">
            <v>2</v>
          </cell>
          <cell r="J139">
            <v>1.78</v>
          </cell>
          <cell r="K139">
            <v>1.47</v>
          </cell>
          <cell r="L139">
            <v>1.4</v>
          </cell>
          <cell r="M139">
            <v>1.24</v>
          </cell>
          <cell r="N139">
            <v>1.08</v>
          </cell>
          <cell r="O139">
            <v>1.08</v>
          </cell>
        </row>
        <row r="140">
          <cell r="E140">
            <v>11013</v>
          </cell>
          <cell r="F140">
            <v>0</v>
          </cell>
          <cell r="G140">
            <v>1070</v>
          </cell>
          <cell r="H140">
            <v>1200</v>
          </cell>
          <cell r="I140">
            <v>1320</v>
          </cell>
          <cell r="J140">
            <v>1500</v>
          </cell>
          <cell r="K140">
            <v>1610</v>
          </cell>
          <cell r="L140">
            <v>1850</v>
          </cell>
          <cell r="M140">
            <v>2270</v>
          </cell>
          <cell r="N140">
            <v>2590</v>
          </cell>
          <cell r="O140">
            <v>2870</v>
          </cell>
        </row>
        <row r="141">
          <cell r="E141">
            <v>11014</v>
          </cell>
          <cell r="F141">
            <v>2.14</v>
          </cell>
          <cell r="G141">
            <v>0.52</v>
          </cell>
          <cell r="H141">
            <v>0.48</v>
          </cell>
          <cell r="I141">
            <v>0.36</v>
          </cell>
          <cell r="J141">
            <v>0.22</v>
          </cell>
          <cell r="K141">
            <v>0.24</v>
          </cell>
          <cell r="L141">
            <v>0.21</v>
          </cell>
          <cell r="M141">
            <v>0.12</v>
          </cell>
          <cell r="N141">
            <v>0.11</v>
          </cell>
          <cell r="O141">
            <v>0.11</v>
          </cell>
        </row>
        <row r="143">
          <cell r="E143" t="str">
            <v>ｺ-ﾄﾞ</v>
          </cell>
          <cell r="F143">
            <v>0</v>
          </cell>
          <cell r="G143">
            <v>500</v>
          </cell>
          <cell r="H143">
            <v>750</v>
          </cell>
          <cell r="I143">
            <v>1000</v>
          </cell>
          <cell r="J143">
            <v>1500</v>
          </cell>
          <cell r="K143">
            <v>2000</v>
          </cell>
          <cell r="L143">
            <v>3000</v>
          </cell>
          <cell r="M143">
            <v>5000</v>
          </cell>
          <cell r="N143">
            <v>7500</v>
          </cell>
          <cell r="O143">
            <v>10000</v>
          </cell>
        </row>
        <row r="144">
          <cell r="E144">
            <v>1102</v>
          </cell>
          <cell r="F144">
            <v>500</v>
          </cell>
          <cell r="G144">
            <v>750</v>
          </cell>
          <cell r="H144">
            <v>1000</v>
          </cell>
          <cell r="I144">
            <v>1500</v>
          </cell>
          <cell r="J144">
            <v>2000</v>
          </cell>
          <cell r="K144">
            <v>3000</v>
          </cell>
          <cell r="L144">
            <v>5000</v>
          </cell>
          <cell r="M144">
            <v>7500</v>
          </cell>
          <cell r="N144">
            <v>10000</v>
          </cell>
        </row>
        <row r="145">
          <cell r="E145">
            <v>11021</v>
          </cell>
          <cell r="F145">
            <v>0</v>
          </cell>
          <cell r="G145">
            <v>2390</v>
          </cell>
          <cell r="H145">
            <v>3120</v>
          </cell>
          <cell r="I145">
            <v>3840</v>
          </cell>
          <cell r="J145">
            <v>5040</v>
          </cell>
          <cell r="K145">
            <v>6230</v>
          </cell>
          <cell r="L145">
            <v>8300</v>
          </cell>
          <cell r="M145">
            <v>11900</v>
          </cell>
          <cell r="N145">
            <v>16200</v>
          </cell>
          <cell r="O145">
            <v>19400</v>
          </cell>
        </row>
        <row r="146">
          <cell r="E146">
            <v>11022</v>
          </cell>
          <cell r="F146">
            <v>4.78</v>
          </cell>
          <cell r="G146">
            <v>2.92</v>
          </cell>
          <cell r="H146">
            <v>2.88</v>
          </cell>
          <cell r="I146">
            <v>2.4</v>
          </cell>
          <cell r="J146">
            <v>2.38</v>
          </cell>
          <cell r="K146">
            <v>2.07</v>
          </cell>
          <cell r="L146">
            <v>1.8</v>
          </cell>
          <cell r="M146">
            <v>1.72</v>
          </cell>
          <cell r="N146">
            <v>1.28</v>
          </cell>
          <cell r="O146">
            <v>1.28</v>
          </cell>
        </row>
        <row r="147">
          <cell r="E147">
            <v>11023</v>
          </cell>
          <cell r="F147">
            <v>0</v>
          </cell>
          <cell r="G147">
            <v>1910</v>
          </cell>
          <cell r="H147">
            <v>2070</v>
          </cell>
          <cell r="I147">
            <v>2230</v>
          </cell>
          <cell r="J147">
            <v>2530</v>
          </cell>
          <cell r="K147">
            <v>2710</v>
          </cell>
          <cell r="L147">
            <v>3050</v>
          </cell>
          <cell r="M147">
            <v>3570</v>
          </cell>
          <cell r="N147">
            <v>4090</v>
          </cell>
          <cell r="O147">
            <v>4470</v>
          </cell>
        </row>
        <row r="148">
          <cell r="E148">
            <v>11024</v>
          </cell>
          <cell r="F148">
            <v>3.82</v>
          </cell>
          <cell r="G148">
            <v>0.64</v>
          </cell>
          <cell r="H148">
            <v>0.64</v>
          </cell>
          <cell r="I148">
            <v>0.6</v>
          </cell>
          <cell r="J148">
            <v>0.36</v>
          </cell>
          <cell r="K148">
            <v>0.34</v>
          </cell>
          <cell r="L148">
            <v>0.26</v>
          </cell>
          <cell r="M148">
            <v>0.2</v>
          </cell>
          <cell r="N148">
            <v>0.15</v>
          </cell>
          <cell r="O148">
            <v>0.15</v>
          </cell>
        </row>
        <row r="150">
          <cell r="E150" t="str">
            <v>ｺ-ﾄﾞ</v>
          </cell>
          <cell r="F150">
            <v>0</v>
          </cell>
          <cell r="G150">
            <v>300</v>
          </cell>
          <cell r="H150">
            <v>500</v>
          </cell>
          <cell r="I150">
            <v>750</v>
          </cell>
          <cell r="J150">
            <v>1000</v>
          </cell>
          <cell r="K150">
            <v>1500</v>
          </cell>
          <cell r="L150">
            <v>2000</v>
          </cell>
          <cell r="M150">
            <v>3000</v>
          </cell>
          <cell r="N150">
            <v>5000</v>
          </cell>
          <cell r="O150">
            <v>7500</v>
          </cell>
          <cell r="P150">
            <v>10000</v>
          </cell>
        </row>
        <row r="151">
          <cell r="E151">
            <v>1201</v>
          </cell>
          <cell r="F151">
            <v>300</v>
          </cell>
          <cell r="G151">
            <v>500</v>
          </cell>
          <cell r="H151">
            <v>750</v>
          </cell>
          <cell r="I151">
            <v>1000</v>
          </cell>
          <cell r="J151">
            <v>1500</v>
          </cell>
          <cell r="K151">
            <v>2000</v>
          </cell>
          <cell r="L151">
            <v>3000</v>
          </cell>
          <cell r="M151">
            <v>5000</v>
          </cell>
          <cell r="N151">
            <v>7500</v>
          </cell>
          <cell r="O151">
            <v>10000</v>
          </cell>
        </row>
        <row r="152">
          <cell r="E152">
            <v>12011</v>
          </cell>
          <cell r="F152">
            <v>0</v>
          </cell>
          <cell r="G152">
            <v>1510</v>
          </cell>
          <cell r="H152">
            <v>2150</v>
          </cell>
          <cell r="I152">
            <v>2770</v>
          </cell>
          <cell r="J152">
            <v>3470</v>
          </cell>
          <cell r="K152">
            <v>4530</v>
          </cell>
          <cell r="L152">
            <v>5500</v>
          </cell>
          <cell r="M152">
            <v>7300</v>
          </cell>
          <cell r="N152">
            <v>10500</v>
          </cell>
          <cell r="O152">
            <v>14100</v>
          </cell>
          <cell r="P152">
            <v>17200</v>
          </cell>
        </row>
        <row r="153">
          <cell r="E153">
            <v>12012</v>
          </cell>
          <cell r="F153">
            <v>5.03</v>
          </cell>
          <cell r="G153">
            <v>3.2</v>
          </cell>
          <cell r="H153">
            <v>2.48</v>
          </cell>
          <cell r="I153">
            <v>2.8</v>
          </cell>
          <cell r="J153">
            <v>2.12</v>
          </cell>
          <cell r="K153">
            <v>1.94</v>
          </cell>
          <cell r="L153">
            <v>1.8</v>
          </cell>
          <cell r="M153">
            <v>1.6</v>
          </cell>
          <cell r="N153">
            <v>1.44</v>
          </cell>
          <cell r="O153">
            <v>1.24</v>
          </cell>
          <cell r="P153">
            <v>1.24</v>
          </cell>
        </row>
        <row r="154">
          <cell r="E154">
            <v>12013</v>
          </cell>
          <cell r="F154">
            <v>0</v>
          </cell>
          <cell r="G154">
            <v>690</v>
          </cell>
          <cell r="H154">
            <v>950</v>
          </cell>
          <cell r="I154">
            <v>1220</v>
          </cell>
          <cell r="J154">
            <v>1470</v>
          </cell>
          <cell r="K154">
            <v>1910</v>
          </cell>
          <cell r="L154">
            <v>2270</v>
          </cell>
          <cell r="M154">
            <v>2930</v>
          </cell>
          <cell r="N154">
            <v>4110</v>
          </cell>
          <cell r="O154">
            <v>5270</v>
          </cell>
          <cell r="P154">
            <v>6410</v>
          </cell>
        </row>
        <row r="155">
          <cell r="E155">
            <v>12014</v>
          </cell>
          <cell r="F155">
            <v>2.3</v>
          </cell>
          <cell r="G155">
            <v>1.3</v>
          </cell>
          <cell r="H155">
            <v>1.08</v>
          </cell>
          <cell r="I155">
            <v>1</v>
          </cell>
          <cell r="J155">
            <v>0.88</v>
          </cell>
          <cell r="K155">
            <v>0.72</v>
          </cell>
          <cell r="L155">
            <v>0.66</v>
          </cell>
          <cell r="M155">
            <v>0.59</v>
          </cell>
          <cell r="N155">
            <v>0.46</v>
          </cell>
          <cell r="O155">
            <v>0.45</v>
          </cell>
          <cell r="P155">
            <v>0.45</v>
          </cell>
        </row>
        <row r="157">
          <cell r="E157" t="str">
            <v>ｺ-ﾄﾞ</v>
          </cell>
          <cell r="F157">
            <v>0</v>
          </cell>
          <cell r="G157">
            <v>500</v>
          </cell>
          <cell r="H157">
            <v>750</v>
          </cell>
          <cell r="I157">
            <v>1000</v>
          </cell>
          <cell r="J157">
            <v>1500</v>
          </cell>
          <cell r="K157">
            <v>2000</v>
          </cell>
          <cell r="L157">
            <v>3000</v>
          </cell>
          <cell r="M157">
            <v>5000</v>
          </cell>
          <cell r="N157">
            <v>7500</v>
          </cell>
          <cell r="O157">
            <v>10000</v>
          </cell>
          <cell r="P157">
            <v>15000</v>
          </cell>
          <cell r="Q157">
            <v>20000</v>
          </cell>
        </row>
        <row r="158">
          <cell r="E158">
            <v>1202</v>
          </cell>
          <cell r="F158">
            <v>500</v>
          </cell>
          <cell r="G158">
            <v>750</v>
          </cell>
          <cell r="H158">
            <v>1000</v>
          </cell>
          <cell r="I158">
            <v>1500</v>
          </cell>
          <cell r="J158">
            <v>2000</v>
          </cell>
          <cell r="K158">
            <v>3000</v>
          </cell>
          <cell r="L158">
            <v>5000</v>
          </cell>
          <cell r="M158">
            <v>7500</v>
          </cell>
          <cell r="N158">
            <v>10000</v>
          </cell>
          <cell r="O158">
            <v>15000</v>
          </cell>
          <cell r="P158">
            <v>20000</v>
          </cell>
        </row>
        <row r="159">
          <cell r="E159">
            <v>12021</v>
          </cell>
          <cell r="F159">
            <v>0</v>
          </cell>
          <cell r="G159">
            <v>2750</v>
          </cell>
          <cell r="H159">
            <v>3570</v>
          </cell>
          <cell r="I159">
            <v>4370</v>
          </cell>
          <cell r="J159">
            <v>5730</v>
          </cell>
          <cell r="K159">
            <v>7000</v>
          </cell>
          <cell r="L159">
            <v>9200</v>
          </cell>
          <cell r="M159">
            <v>13100</v>
          </cell>
          <cell r="N159">
            <v>17200</v>
          </cell>
          <cell r="O159">
            <v>20900</v>
          </cell>
          <cell r="P159">
            <v>28100</v>
          </cell>
          <cell r="Q159">
            <v>34100</v>
          </cell>
        </row>
        <row r="160">
          <cell r="E160">
            <v>12022</v>
          </cell>
          <cell r="F160">
            <v>5.5</v>
          </cell>
          <cell r="G160">
            <v>3.28</v>
          </cell>
          <cell r="H160">
            <v>3.2</v>
          </cell>
          <cell r="I160">
            <v>2.72</v>
          </cell>
          <cell r="J160">
            <v>2.54</v>
          </cell>
          <cell r="K160">
            <v>2.2</v>
          </cell>
          <cell r="L160">
            <v>1.95</v>
          </cell>
          <cell r="M160">
            <v>1.64</v>
          </cell>
          <cell r="N160">
            <v>1.48</v>
          </cell>
          <cell r="O160">
            <v>1.44</v>
          </cell>
          <cell r="P160">
            <v>1.2</v>
          </cell>
          <cell r="Q160">
            <v>1.2</v>
          </cell>
        </row>
        <row r="161">
          <cell r="E161">
            <v>12023</v>
          </cell>
          <cell r="F161">
            <v>0</v>
          </cell>
          <cell r="G161">
            <v>1390</v>
          </cell>
          <cell r="H161">
            <v>1830</v>
          </cell>
          <cell r="I161">
            <v>2130</v>
          </cell>
          <cell r="J161">
            <v>2810</v>
          </cell>
          <cell r="K161">
            <v>3370</v>
          </cell>
          <cell r="L161">
            <v>4330</v>
          </cell>
          <cell r="M161">
            <v>6110</v>
          </cell>
          <cell r="N161">
            <v>7870</v>
          </cell>
          <cell r="O161">
            <v>9510</v>
          </cell>
          <cell r="P161">
            <v>12200</v>
          </cell>
          <cell r="Q161">
            <v>14900</v>
          </cell>
        </row>
        <row r="162">
          <cell r="E162">
            <v>12024</v>
          </cell>
          <cell r="F162">
            <v>2.78</v>
          </cell>
          <cell r="G162">
            <v>1.76</v>
          </cell>
          <cell r="H162">
            <v>1.2</v>
          </cell>
          <cell r="I162">
            <v>1.36</v>
          </cell>
          <cell r="J162">
            <v>1.12</v>
          </cell>
          <cell r="K162">
            <v>0.96</v>
          </cell>
          <cell r="L162">
            <v>0.89</v>
          </cell>
          <cell r="M162">
            <v>0.7</v>
          </cell>
          <cell r="N162">
            <v>0.65</v>
          </cell>
          <cell r="O162">
            <v>0.53</v>
          </cell>
          <cell r="P162">
            <v>0.54</v>
          </cell>
          <cell r="Q162">
            <v>0.54</v>
          </cell>
        </row>
        <row r="164">
          <cell r="E164" t="str">
            <v>ｺ-ﾄﾞ</v>
          </cell>
          <cell r="F164">
            <v>0</v>
          </cell>
          <cell r="G164">
            <v>100</v>
          </cell>
          <cell r="H164">
            <v>150</v>
          </cell>
          <cell r="I164">
            <v>200</v>
          </cell>
          <cell r="J164">
            <v>300</v>
          </cell>
        </row>
        <row r="165">
          <cell r="E165">
            <v>1301</v>
          </cell>
          <cell r="F165">
            <v>100</v>
          </cell>
          <cell r="G165">
            <v>150</v>
          </cell>
          <cell r="H165">
            <v>200</v>
          </cell>
          <cell r="I165">
            <v>300</v>
          </cell>
        </row>
        <row r="166">
          <cell r="E166">
            <v>13011</v>
          </cell>
          <cell r="F166">
            <v>0</v>
          </cell>
          <cell r="G166">
            <v>960</v>
          </cell>
          <cell r="H166">
            <v>1070</v>
          </cell>
          <cell r="I166">
            <v>1160</v>
          </cell>
          <cell r="J166">
            <v>1300</v>
          </cell>
        </row>
        <row r="167">
          <cell r="E167">
            <v>13012</v>
          </cell>
          <cell r="F167">
            <v>9.6</v>
          </cell>
          <cell r="G167">
            <v>2.2</v>
          </cell>
          <cell r="H167">
            <v>1.8</v>
          </cell>
          <cell r="I167">
            <v>1.4</v>
          </cell>
          <cell r="J167">
            <v>1.4</v>
          </cell>
        </row>
        <row r="168">
          <cell r="E168">
            <v>13013</v>
          </cell>
          <cell r="F168">
            <v>0</v>
          </cell>
          <cell r="G168">
            <v>248</v>
          </cell>
          <cell r="H168">
            <v>337</v>
          </cell>
          <cell r="I168">
            <v>415</v>
          </cell>
          <cell r="J168">
            <v>567</v>
          </cell>
        </row>
        <row r="169">
          <cell r="E169">
            <v>13014</v>
          </cell>
          <cell r="F169">
            <v>2.48</v>
          </cell>
          <cell r="G169">
            <v>1.78</v>
          </cell>
          <cell r="H169">
            <v>1.56</v>
          </cell>
          <cell r="I169">
            <v>1.52</v>
          </cell>
          <cell r="J169">
            <v>1.52</v>
          </cell>
        </row>
        <row r="171">
          <cell r="E171" t="str">
            <v>ｺ-ﾄﾞ</v>
          </cell>
          <cell r="F171">
            <v>0</v>
          </cell>
          <cell r="G171">
            <v>100</v>
          </cell>
          <cell r="H171">
            <v>150</v>
          </cell>
          <cell r="I171">
            <v>200</v>
          </cell>
          <cell r="J171">
            <v>300</v>
          </cell>
        </row>
        <row r="172">
          <cell r="E172">
            <v>1401</v>
          </cell>
          <cell r="F172">
            <v>100</v>
          </cell>
          <cell r="G172">
            <v>150</v>
          </cell>
          <cell r="H172">
            <v>200</v>
          </cell>
          <cell r="I172">
            <v>300</v>
          </cell>
        </row>
        <row r="173">
          <cell r="E173">
            <v>14011</v>
          </cell>
          <cell r="F173">
            <v>0</v>
          </cell>
          <cell r="G173">
            <v>541</v>
          </cell>
          <cell r="H173">
            <v>717</v>
          </cell>
          <cell r="I173">
            <v>860</v>
          </cell>
          <cell r="J173">
            <v>1130</v>
          </cell>
        </row>
        <row r="174">
          <cell r="E174">
            <v>14012</v>
          </cell>
          <cell r="F174">
            <v>5.41</v>
          </cell>
          <cell r="G174">
            <v>3.52</v>
          </cell>
          <cell r="H174">
            <v>2.86</v>
          </cell>
          <cell r="I174">
            <v>2.7</v>
          </cell>
          <cell r="J174">
            <v>2.7</v>
          </cell>
        </row>
        <row r="175">
          <cell r="E175">
            <v>14013</v>
          </cell>
          <cell r="F175">
            <v>0</v>
          </cell>
          <cell r="G175">
            <v>248</v>
          </cell>
          <cell r="H175">
            <v>337</v>
          </cell>
          <cell r="I175">
            <v>415</v>
          </cell>
          <cell r="J175">
            <v>567</v>
          </cell>
        </row>
        <row r="176">
          <cell r="E176">
            <v>14014</v>
          </cell>
          <cell r="F176">
            <v>2.48</v>
          </cell>
          <cell r="G176">
            <v>1.78</v>
          </cell>
          <cell r="H176">
            <v>1.56</v>
          </cell>
          <cell r="I176">
            <v>1.52</v>
          </cell>
          <cell r="J176">
            <v>1.52</v>
          </cell>
        </row>
        <row r="178">
          <cell r="E178" t="str">
            <v>ｺ-ﾄﾞ</v>
          </cell>
          <cell r="F178">
            <v>0</v>
          </cell>
          <cell r="G178">
            <v>100</v>
          </cell>
          <cell r="H178">
            <v>150</v>
          </cell>
          <cell r="I178">
            <v>200</v>
          </cell>
          <cell r="J178">
            <v>300</v>
          </cell>
        </row>
        <row r="179">
          <cell r="E179">
            <v>1501</v>
          </cell>
          <cell r="F179">
            <v>100</v>
          </cell>
          <cell r="G179">
            <v>150</v>
          </cell>
          <cell r="H179">
            <v>200</v>
          </cell>
          <cell r="I179">
            <v>300</v>
          </cell>
        </row>
        <row r="180">
          <cell r="E180">
            <v>15011</v>
          </cell>
          <cell r="F180">
            <v>0</v>
          </cell>
          <cell r="G180">
            <v>270</v>
          </cell>
          <cell r="H180">
            <v>360</v>
          </cell>
          <cell r="I180">
            <v>430</v>
          </cell>
          <cell r="J180">
            <v>570</v>
          </cell>
        </row>
        <row r="181">
          <cell r="E181">
            <v>15012</v>
          </cell>
          <cell r="F181">
            <v>2.7</v>
          </cell>
          <cell r="G181">
            <v>1.8</v>
          </cell>
          <cell r="H181">
            <v>1.4</v>
          </cell>
          <cell r="I181">
            <v>1.4</v>
          </cell>
          <cell r="J181">
            <v>1.4</v>
          </cell>
        </row>
        <row r="182">
          <cell r="E182">
            <v>15013</v>
          </cell>
          <cell r="F182">
            <v>0</v>
          </cell>
          <cell r="G182">
            <v>120</v>
          </cell>
          <cell r="H182">
            <v>170</v>
          </cell>
          <cell r="I182">
            <v>210</v>
          </cell>
          <cell r="J182">
            <v>290</v>
          </cell>
        </row>
        <row r="183">
          <cell r="E183">
            <v>15014</v>
          </cell>
          <cell r="F183">
            <v>1.2</v>
          </cell>
          <cell r="G183">
            <v>1</v>
          </cell>
          <cell r="H183">
            <v>0.8</v>
          </cell>
          <cell r="I183">
            <v>0.8</v>
          </cell>
          <cell r="J183">
            <v>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W112"/>
  <sheetViews>
    <sheetView showGridLines="0" showZeros="0" tabSelected="1" zoomScale="70" zoomScaleNormal="70" zoomScaleSheetLayoutView="115" workbookViewId="0" topLeftCell="A1">
      <selection activeCell="K3" sqref="K3"/>
    </sheetView>
  </sheetViews>
  <sheetFormatPr defaultColWidth="9.00390625" defaultRowHeight="13.5"/>
  <cols>
    <col min="1" max="46" width="2.625" style="1" customWidth="1"/>
    <col min="47" max="47" width="2.75390625" style="1" customWidth="1"/>
    <col min="48" max="48" width="2.625" style="1" customWidth="1"/>
    <col min="49" max="16384" width="9.00390625" style="1" customWidth="1"/>
  </cols>
  <sheetData>
    <row r="1" ht="13.5">
      <c r="AT1" s="278" t="s">
        <v>152</v>
      </c>
    </row>
    <row r="3" spans="27:47" ht="13.5">
      <c r="AA3" s="598" t="s">
        <v>62</v>
      </c>
      <c r="AB3" s="599"/>
      <c r="AC3" s="599"/>
      <c r="AD3" s="600"/>
      <c r="AE3" s="601"/>
      <c r="AF3" s="602"/>
      <c r="AG3" s="602"/>
      <c r="AH3" s="603"/>
      <c r="AI3" s="598" t="s">
        <v>63</v>
      </c>
      <c r="AJ3" s="599"/>
      <c r="AK3" s="599"/>
      <c r="AL3" s="600"/>
      <c r="AM3" s="604"/>
      <c r="AN3" s="602"/>
      <c r="AO3" s="602"/>
      <c r="AP3" s="602"/>
      <c r="AQ3" s="602"/>
      <c r="AR3" s="602"/>
      <c r="AS3" s="602"/>
      <c r="AT3" s="602"/>
      <c r="AU3" s="603"/>
    </row>
    <row r="4" spans="27:47" ht="13.5">
      <c r="AA4" s="598" t="s">
        <v>64</v>
      </c>
      <c r="AB4" s="599"/>
      <c r="AC4" s="599"/>
      <c r="AD4" s="600"/>
      <c r="AE4" s="604"/>
      <c r="AF4" s="602"/>
      <c r="AG4" s="602"/>
      <c r="AH4" s="603"/>
      <c r="AI4" s="617" t="s">
        <v>65</v>
      </c>
      <c r="AJ4" s="618"/>
      <c r="AK4" s="618"/>
      <c r="AL4" s="618"/>
      <c r="AM4" s="618"/>
      <c r="AN4" s="618"/>
      <c r="AO4" s="618"/>
      <c r="AP4" s="618"/>
      <c r="AQ4" s="619"/>
      <c r="AR4" s="598"/>
      <c r="AS4" s="599"/>
      <c r="AT4" s="599"/>
      <c r="AU4" s="600"/>
    </row>
    <row r="5" spans="35:40" ht="14.25" thickBot="1">
      <c r="AI5" s="2"/>
      <c r="AJ5" s="3"/>
      <c r="AK5" s="4"/>
      <c r="AL5" s="4"/>
      <c r="AM5" s="4"/>
      <c r="AN5" s="2"/>
    </row>
    <row r="6" spans="1:47" ht="13.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244"/>
      <c r="AJ6" s="245"/>
      <c r="AK6" s="246"/>
      <c r="AL6" s="246"/>
      <c r="AM6" s="246"/>
      <c r="AN6" s="244"/>
      <c r="AO6" s="6"/>
      <c r="AP6" s="6"/>
      <c r="AQ6" s="6"/>
      <c r="AR6" s="6"/>
      <c r="AS6" s="6"/>
      <c r="AT6" s="6"/>
      <c r="AU6" s="7"/>
    </row>
    <row r="7" spans="1:47" ht="13.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520" t="s">
        <v>167</v>
      </c>
      <c r="AM7" s="520"/>
      <c r="AN7" s="520"/>
      <c r="AO7" s="520"/>
      <c r="AP7" s="520"/>
      <c r="AQ7" s="520"/>
      <c r="AR7" s="520"/>
      <c r="AS7" s="520"/>
      <c r="AT7" s="520"/>
      <c r="AU7" s="568"/>
    </row>
    <row r="8" spans="1:47" s="17" customFormat="1" ht="13.5" customHeight="1">
      <c r="A8" s="569" t="s">
        <v>83</v>
      </c>
      <c r="B8" s="570"/>
      <c r="C8" s="570"/>
      <c r="D8" s="570"/>
      <c r="E8" s="570"/>
      <c r="F8" s="570"/>
      <c r="G8" s="570"/>
      <c r="H8" s="570"/>
      <c r="I8" s="570"/>
      <c r="J8" s="570"/>
      <c r="K8" s="570"/>
      <c r="L8" s="570"/>
      <c r="M8" s="570"/>
      <c r="N8" s="570"/>
      <c r="O8" s="570"/>
      <c r="P8" s="570"/>
      <c r="Q8" s="570"/>
      <c r="R8" s="570"/>
      <c r="S8" s="570"/>
      <c r="T8" s="570"/>
      <c r="U8" s="570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  <c r="AJ8" s="570"/>
      <c r="AK8" s="570"/>
      <c r="AL8" s="663" t="s">
        <v>165</v>
      </c>
      <c r="AM8" s="663"/>
      <c r="AN8" s="663"/>
      <c r="AO8" s="663"/>
      <c r="AP8" s="663"/>
      <c r="AQ8" s="663"/>
      <c r="AR8" s="663"/>
      <c r="AS8" s="663"/>
      <c r="AT8" s="663"/>
      <c r="AU8" s="664"/>
    </row>
    <row r="9" spans="1:47" s="17" customFormat="1" ht="13.5" customHeight="1">
      <c r="A9" s="569"/>
      <c r="B9" s="570"/>
      <c r="C9" s="570"/>
      <c r="D9" s="570"/>
      <c r="E9" s="570"/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70"/>
      <c r="S9" s="570"/>
      <c r="T9" s="570"/>
      <c r="U9" s="570"/>
      <c r="V9" s="570"/>
      <c r="W9" s="570"/>
      <c r="X9" s="570"/>
      <c r="Y9" s="570"/>
      <c r="Z9" s="570"/>
      <c r="AA9" s="570"/>
      <c r="AB9" s="570"/>
      <c r="AC9" s="570"/>
      <c r="AD9" s="570"/>
      <c r="AE9" s="570"/>
      <c r="AF9" s="570"/>
      <c r="AG9" s="570"/>
      <c r="AH9" s="570"/>
      <c r="AI9" s="570"/>
      <c r="AJ9" s="570"/>
      <c r="AK9" s="570"/>
      <c r="AL9" s="663"/>
      <c r="AM9" s="663"/>
      <c r="AN9" s="663"/>
      <c r="AO9" s="663"/>
      <c r="AP9" s="663"/>
      <c r="AQ9" s="663"/>
      <c r="AR9" s="663"/>
      <c r="AS9" s="663"/>
      <c r="AT9" s="663"/>
      <c r="AU9" s="664"/>
    </row>
    <row r="10" spans="1:47" ht="13.5">
      <c r="A10" s="8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10"/>
    </row>
    <row r="11" spans="1:47" s="11" customFormat="1" ht="13.5">
      <c r="A11" s="571" t="s">
        <v>66</v>
      </c>
      <c r="B11" s="572"/>
      <c r="C11" s="572"/>
      <c r="D11" s="572"/>
      <c r="E11" s="572"/>
      <c r="F11" s="572"/>
      <c r="G11" s="572"/>
      <c r="H11" s="572"/>
      <c r="I11" s="572"/>
      <c r="J11" s="572"/>
      <c r="K11" s="572"/>
      <c r="L11" s="575" t="s">
        <v>40</v>
      </c>
      <c r="M11" s="575"/>
      <c r="N11" s="575"/>
      <c r="O11" s="576"/>
      <c r="P11" s="579"/>
      <c r="Q11" s="575"/>
      <c r="R11" s="575"/>
      <c r="S11" s="575"/>
      <c r="T11" s="575"/>
      <c r="U11" s="575"/>
      <c r="V11" s="575"/>
      <c r="W11" s="575"/>
      <c r="X11" s="575"/>
      <c r="Y11" s="575"/>
      <c r="Z11" s="575"/>
      <c r="AA11" s="575"/>
      <c r="AB11" s="575"/>
      <c r="AC11" s="576"/>
      <c r="AD11" s="579" t="s">
        <v>41</v>
      </c>
      <c r="AE11" s="575"/>
      <c r="AF11" s="575"/>
      <c r="AG11" s="576"/>
      <c r="AH11" s="579"/>
      <c r="AI11" s="575"/>
      <c r="AJ11" s="575"/>
      <c r="AK11" s="575"/>
      <c r="AL11" s="575"/>
      <c r="AM11" s="575"/>
      <c r="AN11" s="575"/>
      <c r="AO11" s="575"/>
      <c r="AP11" s="575"/>
      <c r="AQ11" s="575"/>
      <c r="AR11" s="575"/>
      <c r="AS11" s="575"/>
      <c r="AT11" s="575"/>
      <c r="AU11" s="581"/>
    </row>
    <row r="12" spans="1:47" s="11" customFormat="1" ht="16.5" customHeight="1" thickBot="1">
      <c r="A12" s="573"/>
      <c r="B12" s="574"/>
      <c r="C12" s="574"/>
      <c r="D12" s="574"/>
      <c r="E12" s="574"/>
      <c r="F12" s="574"/>
      <c r="G12" s="574"/>
      <c r="H12" s="574"/>
      <c r="I12" s="574"/>
      <c r="J12" s="574"/>
      <c r="K12" s="574"/>
      <c r="L12" s="577"/>
      <c r="M12" s="577"/>
      <c r="N12" s="577"/>
      <c r="O12" s="578"/>
      <c r="P12" s="580"/>
      <c r="Q12" s="577"/>
      <c r="R12" s="577"/>
      <c r="S12" s="577"/>
      <c r="T12" s="577"/>
      <c r="U12" s="577"/>
      <c r="V12" s="577"/>
      <c r="W12" s="577"/>
      <c r="X12" s="577"/>
      <c r="Y12" s="577"/>
      <c r="Z12" s="577"/>
      <c r="AA12" s="577"/>
      <c r="AB12" s="577"/>
      <c r="AC12" s="578"/>
      <c r="AD12" s="580"/>
      <c r="AE12" s="577"/>
      <c r="AF12" s="577"/>
      <c r="AG12" s="578"/>
      <c r="AH12" s="580"/>
      <c r="AI12" s="577"/>
      <c r="AJ12" s="577"/>
      <c r="AK12" s="577"/>
      <c r="AL12" s="577"/>
      <c r="AM12" s="577"/>
      <c r="AN12" s="577"/>
      <c r="AO12" s="577"/>
      <c r="AP12" s="577"/>
      <c r="AQ12" s="577"/>
      <c r="AR12" s="577"/>
      <c r="AS12" s="577"/>
      <c r="AT12" s="577"/>
      <c r="AU12" s="582"/>
    </row>
    <row r="13" spans="1:47" s="14" customFormat="1" ht="8.25" customHeight="1">
      <c r="A13" s="226"/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3"/>
    </row>
    <row r="14" spans="1:47" s="17" customFormat="1" ht="16.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 t="s">
        <v>84</v>
      </c>
      <c r="AL14" s="620">
        <f>AM19+AM27+AM31+AM35+AM39</f>
        <v>0</v>
      </c>
      <c r="AM14" s="472"/>
      <c r="AN14" s="472"/>
      <c r="AO14" s="472"/>
      <c r="AP14" s="472"/>
      <c r="AQ14" s="472"/>
      <c r="AR14" s="472"/>
      <c r="AS14" s="472"/>
      <c r="AT14" s="472"/>
      <c r="AU14" s="21" t="s">
        <v>85</v>
      </c>
    </row>
    <row r="15" spans="1:47" s="17" customFormat="1" ht="16.5" customHeight="1">
      <c r="A15" s="15" t="s">
        <v>168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8"/>
      <c r="AJ15" s="19"/>
      <c r="AK15" s="20"/>
      <c r="AL15" s="665">
        <f>AM20+AM28+AM32+AM36+AM40</f>
        <v>0</v>
      </c>
      <c r="AM15" s="665"/>
      <c r="AN15" s="665"/>
      <c r="AO15" s="665"/>
      <c r="AP15" s="665"/>
      <c r="AQ15" s="665"/>
      <c r="AR15" s="665"/>
      <c r="AS15" s="665"/>
      <c r="AT15" s="665"/>
      <c r="AU15" s="21"/>
    </row>
    <row r="16" spans="1:47" s="17" customFormat="1" ht="9" customHeight="1" thickBot="1">
      <c r="A16" s="22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5"/>
    </row>
    <row r="17" spans="1:47" ht="16.5" customHeight="1">
      <c r="A17" s="473" t="s">
        <v>169</v>
      </c>
      <c r="B17" s="474"/>
      <c r="C17" s="474"/>
      <c r="D17" s="474"/>
      <c r="E17" s="474"/>
      <c r="F17" s="474"/>
      <c r="G17" s="474"/>
      <c r="H17" s="475"/>
      <c r="I17" s="419" t="s">
        <v>86</v>
      </c>
      <c r="J17" s="565"/>
      <c r="K17" s="565"/>
      <c r="L17" s="565"/>
      <c r="M17" s="565"/>
      <c r="N17" s="565"/>
      <c r="O17" s="565"/>
      <c r="P17" s="565"/>
      <c r="Q17" s="565"/>
      <c r="R17" s="566"/>
      <c r="S17" s="419" t="s">
        <v>2</v>
      </c>
      <c r="T17" s="420"/>
      <c r="U17" s="420"/>
      <c r="V17" s="420"/>
      <c r="W17" s="420"/>
      <c r="X17" s="420"/>
      <c r="Y17" s="420"/>
      <c r="Z17" s="420"/>
      <c r="AA17" s="420"/>
      <c r="AB17" s="420"/>
      <c r="AC17" s="421"/>
      <c r="AD17" s="419" t="s">
        <v>87</v>
      </c>
      <c r="AE17" s="420"/>
      <c r="AF17" s="420"/>
      <c r="AG17" s="420"/>
      <c r="AH17" s="420"/>
      <c r="AI17" s="420"/>
      <c r="AJ17" s="420"/>
      <c r="AK17" s="421"/>
      <c r="AL17" s="390" t="s">
        <v>88</v>
      </c>
      <c r="AM17" s="391"/>
      <c r="AN17" s="391"/>
      <c r="AO17" s="391"/>
      <c r="AP17" s="391"/>
      <c r="AQ17" s="391"/>
      <c r="AR17" s="391"/>
      <c r="AS17" s="391"/>
      <c r="AT17" s="391"/>
      <c r="AU17" s="392"/>
    </row>
    <row r="18" spans="1:47" ht="16.5" customHeight="1">
      <c r="A18" s="438"/>
      <c r="B18" s="439"/>
      <c r="C18" s="439"/>
      <c r="D18" s="439"/>
      <c r="E18" s="439"/>
      <c r="F18" s="439"/>
      <c r="G18" s="439"/>
      <c r="H18" s="440"/>
      <c r="I18" s="26" t="s">
        <v>89</v>
      </c>
      <c r="J18" s="27"/>
      <c r="K18" s="27"/>
      <c r="L18" s="27"/>
      <c r="M18" s="27"/>
      <c r="N18" s="27"/>
      <c r="O18" s="27"/>
      <c r="P18" s="27"/>
      <c r="Q18" s="27"/>
      <c r="R18" s="28"/>
      <c r="S18" s="448"/>
      <c r="T18" s="423"/>
      <c r="U18" s="423"/>
      <c r="V18" s="423"/>
      <c r="W18" s="423"/>
      <c r="X18" s="423"/>
      <c r="Y18" s="423"/>
      <c r="Z18" s="423"/>
      <c r="AA18" s="423"/>
      <c r="AB18" s="423"/>
      <c r="AC18" s="424"/>
      <c r="AD18" s="29" t="s">
        <v>90</v>
      </c>
      <c r="AE18" s="30"/>
      <c r="AF18" s="30"/>
      <c r="AG18" s="30"/>
      <c r="AH18" s="30"/>
      <c r="AI18" s="30"/>
      <c r="AJ18" s="30"/>
      <c r="AK18" s="30"/>
      <c r="AL18" s="502" t="s">
        <v>91</v>
      </c>
      <c r="AM18" s="503"/>
      <c r="AN18" s="503"/>
      <c r="AO18" s="503"/>
      <c r="AP18" s="503"/>
      <c r="AQ18" s="503"/>
      <c r="AR18" s="503"/>
      <c r="AS18" s="503"/>
      <c r="AT18" s="503"/>
      <c r="AU18" s="504"/>
    </row>
    <row r="19" spans="1:47" ht="16.5" customHeight="1">
      <c r="A19" s="438"/>
      <c r="B19" s="439"/>
      <c r="C19" s="439"/>
      <c r="D19" s="439"/>
      <c r="E19" s="439"/>
      <c r="F19" s="439"/>
      <c r="G19" s="439"/>
      <c r="H19" s="440"/>
      <c r="I19" s="26"/>
      <c r="J19" s="43" t="s">
        <v>92</v>
      </c>
      <c r="K19" s="319"/>
      <c r="L19" s="319"/>
      <c r="M19" s="319"/>
      <c r="N19" s="319"/>
      <c r="O19" s="319"/>
      <c r="P19" s="319"/>
      <c r="Q19" s="319"/>
      <c r="R19" s="159" t="s">
        <v>93</v>
      </c>
      <c r="S19" s="425"/>
      <c r="T19" s="319"/>
      <c r="U19" s="319"/>
      <c r="V19" s="319"/>
      <c r="W19" s="319"/>
      <c r="X19" s="319"/>
      <c r="Y19" s="319"/>
      <c r="Z19" s="319"/>
      <c r="AA19" s="319"/>
      <c r="AB19" s="319"/>
      <c r="AC19" s="426"/>
      <c r="AD19" s="29"/>
      <c r="AE19" s="30"/>
      <c r="AF19" s="30"/>
      <c r="AG19" s="30"/>
      <c r="AH19" s="30"/>
      <c r="AI19" s="30"/>
      <c r="AJ19" s="30"/>
      <c r="AK19" s="30"/>
      <c r="AL19" s="111" t="s">
        <v>92</v>
      </c>
      <c r="AM19" s="583"/>
      <c r="AN19" s="583"/>
      <c r="AO19" s="583"/>
      <c r="AP19" s="583"/>
      <c r="AQ19" s="583"/>
      <c r="AR19" s="583"/>
      <c r="AS19" s="583"/>
      <c r="AT19" s="583"/>
      <c r="AU19" s="48" t="s">
        <v>93</v>
      </c>
    </row>
    <row r="20" spans="1:47" ht="16.5" customHeight="1" thickBot="1">
      <c r="A20" s="476"/>
      <c r="B20" s="477"/>
      <c r="C20" s="477"/>
      <c r="D20" s="477"/>
      <c r="E20" s="477"/>
      <c r="F20" s="477"/>
      <c r="G20" s="477"/>
      <c r="H20" s="478"/>
      <c r="I20" s="31"/>
      <c r="J20" s="32"/>
      <c r="K20" s="428"/>
      <c r="L20" s="428"/>
      <c r="M20" s="428"/>
      <c r="N20" s="428"/>
      <c r="O20" s="428"/>
      <c r="P20" s="428"/>
      <c r="Q20" s="428"/>
      <c r="R20" s="33"/>
      <c r="S20" s="427"/>
      <c r="T20" s="428"/>
      <c r="U20" s="428"/>
      <c r="V20" s="428"/>
      <c r="W20" s="428"/>
      <c r="X20" s="428"/>
      <c r="Y20" s="428"/>
      <c r="Z20" s="428"/>
      <c r="AA20" s="428"/>
      <c r="AB20" s="428"/>
      <c r="AC20" s="429"/>
      <c r="AD20" s="584"/>
      <c r="AE20" s="585"/>
      <c r="AF20" s="585"/>
      <c r="AG20" s="585"/>
      <c r="AH20" s="585"/>
      <c r="AI20" s="585"/>
      <c r="AJ20" s="585"/>
      <c r="AK20" s="586"/>
      <c r="AL20" s="34"/>
      <c r="AM20" s="567"/>
      <c r="AN20" s="567"/>
      <c r="AO20" s="567"/>
      <c r="AP20" s="567"/>
      <c r="AQ20" s="567"/>
      <c r="AR20" s="567"/>
      <c r="AS20" s="567"/>
      <c r="AT20" s="567"/>
      <c r="AU20" s="35"/>
    </row>
    <row r="21" spans="1:47" ht="16.5" customHeight="1">
      <c r="A21" s="36"/>
      <c r="B21" s="37"/>
      <c r="C21" s="37"/>
      <c r="D21" s="37"/>
      <c r="E21" s="37"/>
      <c r="F21" s="38"/>
      <c r="G21" s="38"/>
      <c r="H21" s="37"/>
      <c r="I21" s="588" t="s">
        <v>42</v>
      </c>
      <c r="J21" s="588"/>
      <c r="K21" s="588"/>
      <c r="L21" s="588"/>
      <c r="M21" s="588"/>
      <c r="N21" s="588"/>
      <c r="O21" s="588"/>
      <c r="P21" s="588"/>
      <c r="Q21" s="588"/>
      <c r="R21" s="588"/>
      <c r="S21" s="247" t="s">
        <v>2</v>
      </c>
      <c r="T21" s="248"/>
      <c r="U21" s="247"/>
      <c r="V21" s="248"/>
      <c r="W21" s="248"/>
      <c r="X21" s="248"/>
      <c r="Y21" s="247"/>
      <c r="Z21" s="247"/>
      <c r="AA21" s="247"/>
      <c r="AB21" s="247"/>
      <c r="AC21" s="247"/>
      <c r="AD21" s="419" t="s">
        <v>87</v>
      </c>
      <c r="AE21" s="420"/>
      <c r="AF21" s="420"/>
      <c r="AG21" s="420"/>
      <c r="AH21" s="420"/>
      <c r="AI21" s="420"/>
      <c r="AJ21" s="420"/>
      <c r="AK21" s="421"/>
      <c r="AL21" s="589"/>
      <c r="AM21" s="590"/>
      <c r="AN21" s="590"/>
      <c r="AO21" s="590"/>
      <c r="AP21" s="590"/>
      <c r="AQ21" s="590"/>
      <c r="AR21" s="590"/>
      <c r="AS21" s="590"/>
      <c r="AT21" s="590"/>
      <c r="AU21" s="591"/>
    </row>
    <row r="22" spans="1:47" ht="16.5" customHeight="1">
      <c r="A22" s="39"/>
      <c r="B22" s="40"/>
      <c r="C22" s="40"/>
      <c r="D22" s="40"/>
      <c r="E22" s="40"/>
      <c r="F22" s="41"/>
      <c r="G22" s="41"/>
      <c r="H22" s="40"/>
      <c r="I22" s="70" t="s">
        <v>94</v>
      </c>
      <c r="J22" s="40" t="s">
        <v>95</v>
      </c>
      <c r="K22" s="319"/>
      <c r="L22" s="319"/>
      <c r="M22" s="319"/>
      <c r="N22" s="319"/>
      <c r="O22" s="319"/>
      <c r="P22" s="319"/>
      <c r="Q22" s="319"/>
      <c r="R22" s="40" t="s">
        <v>70</v>
      </c>
      <c r="S22" s="375"/>
      <c r="T22" s="361"/>
      <c r="U22" s="361"/>
      <c r="V22" s="361"/>
      <c r="W22" s="361"/>
      <c r="X22" s="361"/>
      <c r="Y22" s="361"/>
      <c r="Z22" s="361"/>
      <c r="AA22" s="361"/>
      <c r="AB22" s="361"/>
      <c r="AC22" s="362"/>
      <c r="AD22" s="614" t="s">
        <v>96</v>
      </c>
      <c r="AE22" s="615"/>
      <c r="AF22" s="615"/>
      <c r="AG22" s="615"/>
      <c r="AH22" s="615"/>
      <c r="AI22" s="615"/>
      <c r="AJ22" s="615"/>
      <c r="AK22" s="616"/>
      <c r="AL22" s="592"/>
      <c r="AM22" s="593"/>
      <c r="AN22" s="593"/>
      <c r="AO22" s="593"/>
      <c r="AP22" s="593"/>
      <c r="AQ22" s="593"/>
      <c r="AR22" s="593"/>
      <c r="AS22" s="593"/>
      <c r="AT22" s="593"/>
      <c r="AU22" s="594"/>
    </row>
    <row r="23" spans="1:47" ht="16.5" customHeight="1">
      <c r="A23" s="39"/>
      <c r="B23" s="40"/>
      <c r="C23" s="40"/>
      <c r="D23" s="40"/>
      <c r="E23" s="40"/>
      <c r="F23" s="41"/>
      <c r="G23" s="41"/>
      <c r="H23" s="40"/>
      <c r="I23" s="56"/>
      <c r="J23" s="249"/>
      <c r="K23" s="411"/>
      <c r="L23" s="411"/>
      <c r="M23" s="411"/>
      <c r="N23" s="411"/>
      <c r="O23" s="411"/>
      <c r="P23" s="411"/>
      <c r="Q23" s="411"/>
      <c r="R23" s="249"/>
      <c r="S23" s="442"/>
      <c r="T23" s="443"/>
      <c r="U23" s="443"/>
      <c r="V23" s="443"/>
      <c r="W23" s="443"/>
      <c r="X23" s="443"/>
      <c r="Y23" s="443"/>
      <c r="Z23" s="443"/>
      <c r="AA23" s="443"/>
      <c r="AB23" s="443"/>
      <c r="AC23" s="444"/>
      <c r="AD23" s="410"/>
      <c r="AE23" s="411"/>
      <c r="AF23" s="411"/>
      <c r="AG23" s="411"/>
      <c r="AH23" s="411"/>
      <c r="AI23" s="411"/>
      <c r="AJ23" s="411"/>
      <c r="AK23" s="412"/>
      <c r="AL23" s="595"/>
      <c r="AM23" s="596"/>
      <c r="AN23" s="596"/>
      <c r="AO23" s="596"/>
      <c r="AP23" s="596"/>
      <c r="AQ23" s="596"/>
      <c r="AR23" s="596"/>
      <c r="AS23" s="596"/>
      <c r="AT23" s="596"/>
      <c r="AU23" s="597"/>
    </row>
    <row r="24" spans="1:47" ht="16.5" customHeight="1">
      <c r="A24" s="39"/>
      <c r="B24" s="40"/>
      <c r="C24" s="40"/>
      <c r="D24" s="40"/>
      <c r="E24" s="40"/>
      <c r="F24" s="41"/>
      <c r="G24" s="41"/>
      <c r="H24" s="40"/>
      <c r="I24" s="666" t="s">
        <v>177</v>
      </c>
      <c r="J24" s="667"/>
      <c r="K24" s="562" t="s">
        <v>97</v>
      </c>
      <c r="L24" s="9"/>
      <c r="M24" s="42"/>
      <c r="N24" s="30"/>
      <c r="O24" s="43"/>
      <c r="P24" s="30"/>
      <c r="Q24" s="30"/>
      <c r="R24" s="43"/>
      <c r="S24" s="30"/>
      <c r="T24" s="30"/>
      <c r="U24" s="45"/>
      <c r="V24" s="30"/>
      <c r="W24" s="30"/>
      <c r="X24" s="30"/>
      <c r="Y24" s="30"/>
      <c r="Z24" s="30"/>
      <c r="AA24" s="30"/>
      <c r="AB24" s="30"/>
      <c r="AC24" s="30"/>
      <c r="AD24" s="42"/>
      <c r="AE24" s="43"/>
      <c r="AF24" s="30"/>
      <c r="AG24" s="30"/>
      <c r="AH24" s="30"/>
      <c r="AI24" s="30"/>
      <c r="AJ24" s="30"/>
      <c r="AK24" s="30"/>
      <c r="AL24" s="46"/>
      <c r="AM24" s="47"/>
      <c r="AN24" s="47"/>
      <c r="AO24" s="47"/>
      <c r="AP24" s="47"/>
      <c r="AQ24" s="47"/>
      <c r="AR24" s="47"/>
      <c r="AS24" s="47"/>
      <c r="AT24" s="47"/>
      <c r="AU24" s="48"/>
    </row>
    <row r="25" spans="1:47" ht="16.5" customHeight="1">
      <c r="A25" s="39"/>
      <c r="B25" s="40"/>
      <c r="C25" s="40"/>
      <c r="D25" s="40"/>
      <c r="E25" s="40"/>
      <c r="F25" s="41"/>
      <c r="G25" s="41"/>
      <c r="H25" s="40"/>
      <c r="I25" s="562"/>
      <c r="J25" s="563"/>
      <c r="K25" s="562"/>
      <c r="L25" s="563" t="s">
        <v>98</v>
      </c>
      <c r="M25" s="410" t="s">
        <v>99</v>
      </c>
      <c r="N25" s="411"/>
      <c r="O25" s="411"/>
      <c r="P25" s="411"/>
      <c r="Q25" s="411"/>
      <c r="R25" s="411"/>
      <c r="S25" s="411"/>
      <c r="T25" s="411"/>
      <c r="U25" s="442" t="s">
        <v>4</v>
      </c>
      <c r="V25" s="443"/>
      <c r="W25" s="443"/>
      <c r="X25" s="443"/>
      <c r="Y25" s="443"/>
      <c r="Z25" s="443"/>
      <c r="AA25" s="443"/>
      <c r="AB25" s="443"/>
      <c r="AC25" s="444"/>
      <c r="AD25" s="49" t="s">
        <v>5</v>
      </c>
      <c r="AE25" s="50"/>
      <c r="AF25" s="51"/>
      <c r="AG25" s="51"/>
      <c r="AH25" s="51"/>
      <c r="AI25" s="51"/>
      <c r="AJ25" s="51"/>
      <c r="AK25" s="51"/>
      <c r="AL25" s="627" t="s">
        <v>100</v>
      </c>
      <c r="AM25" s="628"/>
      <c r="AN25" s="628"/>
      <c r="AO25" s="628"/>
      <c r="AP25" s="628"/>
      <c r="AQ25" s="628"/>
      <c r="AR25" s="628"/>
      <c r="AS25" s="628"/>
      <c r="AT25" s="628"/>
      <c r="AU25" s="629"/>
    </row>
    <row r="26" spans="1:47" ht="16.5" customHeight="1">
      <c r="A26" s="39"/>
      <c r="B26" s="40"/>
      <c r="C26" s="40"/>
      <c r="D26" s="40"/>
      <c r="E26" s="40"/>
      <c r="F26" s="41"/>
      <c r="G26" s="41"/>
      <c r="H26" s="40"/>
      <c r="I26" s="562"/>
      <c r="J26" s="563"/>
      <c r="K26" s="562"/>
      <c r="L26" s="563"/>
      <c r="M26" s="26" t="s">
        <v>101</v>
      </c>
      <c r="N26" s="52"/>
      <c r="O26" s="53"/>
      <c r="P26" s="53"/>
      <c r="Q26" s="53"/>
      <c r="R26" s="53"/>
      <c r="S26" s="53"/>
      <c r="T26" s="52"/>
      <c r="U26" s="26" t="s">
        <v>102</v>
      </c>
      <c r="V26" s="52"/>
      <c r="W26" s="52"/>
      <c r="X26" s="52"/>
      <c r="Y26" s="52"/>
      <c r="Z26" s="52"/>
      <c r="AA26" s="52"/>
      <c r="AB26" s="52"/>
      <c r="AC26" s="52"/>
      <c r="AD26" s="26" t="s">
        <v>103</v>
      </c>
      <c r="AE26" s="54"/>
      <c r="AF26" s="52"/>
      <c r="AG26" s="52"/>
      <c r="AH26" s="52"/>
      <c r="AI26" s="52"/>
      <c r="AJ26" s="52"/>
      <c r="AK26" s="52"/>
      <c r="AL26" s="502" t="s">
        <v>104</v>
      </c>
      <c r="AM26" s="503"/>
      <c r="AN26" s="503"/>
      <c r="AO26" s="503"/>
      <c r="AP26" s="503"/>
      <c r="AQ26" s="503"/>
      <c r="AR26" s="503"/>
      <c r="AS26" s="503"/>
      <c r="AT26" s="503"/>
      <c r="AU26" s="504"/>
    </row>
    <row r="27" spans="1:47" ht="16.5" customHeight="1">
      <c r="A27" s="438" t="s">
        <v>105</v>
      </c>
      <c r="B27" s="439"/>
      <c r="C27" s="439"/>
      <c r="D27" s="439"/>
      <c r="E27" s="439"/>
      <c r="F27" s="439"/>
      <c r="G27" s="439"/>
      <c r="H27" s="440"/>
      <c r="I27" s="562"/>
      <c r="J27" s="563"/>
      <c r="K27" s="44"/>
      <c r="L27" s="563"/>
      <c r="M27" s="26"/>
      <c r="N27" s="30"/>
      <c r="O27" s="29"/>
      <c r="P27" s="29"/>
      <c r="Q27" s="29"/>
      <c r="R27" s="29"/>
      <c r="S27" s="29"/>
      <c r="T27" s="30"/>
      <c r="U27" s="26"/>
      <c r="V27" s="30"/>
      <c r="W27" s="30"/>
      <c r="X27" s="30"/>
      <c r="Y27" s="30"/>
      <c r="Z27" s="30"/>
      <c r="AA27" s="30"/>
      <c r="AB27" s="30"/>
      <c r="AC27" s="30"/>
      <c r="AD27" s="26"/>
      <c r="AE27" s="43"/>
      <c r="AF27" s="30"/>
      <c r="AG27" s="30"/>
      <c r="AH27" s="30"/>
      <c r="AI27" s="30"/>
      <c r="AJ27" s="30"/>
      <c r="AK27" s="30"/>
      <c r="AL27" s="111" t="s">
        <v>106</v>
      </c>
      <c r="AM27" s="583"/>
      <c r="AN27" s="583"/>
      <c r="AO27" s="583"/>
      <c r="AP27" s="583"/>
      <c r="AQ27" s="583"/>
      <c r="AR27" s="583"/>
      <c r="AS27" s="583"/>
      <c r="AT27" s="583"/>
      <c r="AU27" s="48" t="s">
        <v>107</v>
      </c>
    </row>
    <row r="28" spans="1:47" ht="16.5" customHeight="1">
      <c r="A28" s="438"/>
      <c r="B28" s="439"/>
      <c r="C28" s="439"/>
      <c r="D28" s="439"/>
      <c r="E28" s="439"/>
      <c r="F28" s="439"/>
      <c r="G28" s="439"/>
      <c r="H28" s="440"/>
      <c r="I28" s="562"/>
      <c r="J28" s="563"/>
      <c r="K28" s="55"/>
      <c r="L28" s="564"/>
      <c r="M28" s="56"/>
      <c r="N28" s="551"/>
      <c r="O28" s="551"/>
      <c r="P28" s="551"/>
      <c r="Q28" s="551"/>
      <c r="R28" s="551"/>
      <c r="S28" s="551"/>
      <c r="T28" s="57" t="s">
        <v>35</v>
      </c>
      <c r="U28" s="58"/>
      <c r="V28" s="552"/>
      <c r="W28" s="552"/>
      <c r="X28" s="552"/>
      <c r="Y28" s="552"/>
      <c r="Z28" s="552"/>
      <c r="AA28" s="552"/>
      <c r="AB28" s="552"/>
      <c r="AC28" s="57" t="s">
        <v>108</v>
      </c>
      <c r="AD28" s="58"/>
      <c r="AE28" s="552"/>
      <c r="AF28" s="552"/>
      <c r="AG28" s="552"/>
      <c r="AH28" s="552"/>
      <c r="AI28" s="552"/>
      <c r="AJ28" s="552"/>
      <c r="AK28" s="57" t="s">
        <v>25</v>
      </c>
      <c r="AL28" s="59"/>
      <c r="AM28" s="553">
        <f>ROUNDDOWN(N28*V28,0)*AE216</f>
        <v>0</v>
      </c>
      <c r="AN28" s="553"/>
      <c r="AO28" s="553"/>
      <c r="AP28" s="553"/>
      <c r="AQ28" s="553"/>
      <c r="AR28" s="553"/>
      <c r="AS28" s="553"/>
      <c r="AT28" s="553"/>
      <c r="AU28" s="60"/>
    </row>
    <row r="29" spans="1:47" ht="16.5" customHeight="1">
      <c r="A29" s="438"/>
      <c r="B29" s="439"/>
      <c r="C29" s="439"/>
      <c r="D29" s="439"/>
      <c r="E29" s="439"/>
      <c r="F29" s="439"/>
      <c r="G29" s="439"/>
      <c r="H29" s="440"/>
      <c r="I29" s="562"/>
      <c r="J29" s="563"/>
      <c r="K29" s="554" t="s">
        <v>20</v>
      </c>
      <c r="L29" s="61"/>
      <c r="M29" s="62" t="s">
        <v>6</v>
      </c>
      <c r="N29" s="63"/>
      <c r="O29" s="64"/>
      <c r="P29" s="62" t="s">
        <v>7</v>
      </c>
      <c r="Q29" s="65"/>
      <c r="R29" s="64"/>
      <c r="S29" s="62" t="s">
        <v>8</v>
      </c>
      <c r="T29" s="65"/>
      <c r="U29" s="65"/>
      <c r="V29" s="64"/>
      <c r="W29" s="62" t="s">
        <v>9</v>
      </c>
      <c r="X29" s="63"/>
      <c r="Y29" s="64"/>
      <c r="Z29" s="62" t="s">
        <v>10</v>
      </c>
      <c r="AA29" s="65"/>
      <c r="AB29" s="65"/>
      <c r="AC29" s="64"/>
      <c r="AD29" s="62" t="s">
        <v>11</v>
      </c>
      <c r="AE29" s="65"/>
      <c r="AF29" s="65"/>
      <c r="AG29" s="64"/>
      <c r="AH29" s="62" t="s">
        <v>109</v>
      </c>
      <c r="AI29" s="65"/>
      <c r="AJ29" s="65"/>
      <c r="AK29" s="64"/>
      <c r="AL29" s="66" t="s">
        <v>110</v>
      </c>
      <c r="AM29" s="67"/>
      <c r="AN29" s="67"/>
      <c r="AO29" s="67"/>
      <c r="AP29" s="67"/>
      <c r="AQ29" s="67"/>
      <c r="AR29" s="67"/>
      <c r="AS29" s="67"/>
      <c r="AT29" s="67"/>
      <c r="AU29" s="68"/>
    </row>
    <row r="30" spans="1:47" ht="16.5" customHeight="1">
      <c r="A30" s="438"/>
      <c r="B30" s="439"/>
      <c r="C30" s="439"/>
      <c r="D30" s="439"/>
      <c r="E30" s="439"/>
      <c r="F30" s="439"/>
      <c r="G30" s="439"/>
      <c r="H30" s="440"/>
      <c r="I30" s="562"/>
      <c r="J30" s="563"/>
      <c r="K30" s="555"/>
      <c r="L30" s="557" t="s">
        <v>111</v>
      </c>
      <c r="M30" s="42"/>
      <c r="N30" s="43"/>
      <c r="O30" s="69" t="s">
        <v>0</v>
      </c>
      <c r="P30" s="70"/>
      <c r="Q30" s="71"/>
      <c r="R30" s="72"/>
      <c r="S30" s="70"/>
      <c r="T30" s="30"/>
      <c r="U30" s="30"/>
      <c r="V30" s="72"/>
      <c r="W30" s="532">
        <v>0.05</v>
      </c>
      <c r="X30" s="533"/>
      <c r="Y30" s="534"/>
      <c r="Z30" s="559"/>
      <c r="AA30" s="560"/>
      <c r="AB30" s="560"/>
      <c r="AC30" s="561"/>
      <c r="AD30" s="26" t="s">
        <v>112</v>
      </c>
      <c r="AE30" s="30"/>
      <c r="AF30" s="30"/>
      <c r="AG30" s="72"/>
      <c r="AH30" s="40" t="s">
        <v>113</v>
      </c>
      <c r="AI30" s="30"/>
      <c r="AJ30" s="41"/>
      <c r="AK30" s="73"/>
      <c r="AL30" s="502" t="s">
        <v>114</v>
      </c>
      <c r="AM30" s="503"/>
      <c r="AN30" s="503"/>
      <c r="AO30" s="503"/>
      <c r="AP30" s="503"/>
      <c r="AQ30" s="503"/>
      <c r="AR30" s="503"/>
      <c r="AS30" s="503"/>
      <c r="AT30" s="503"/>
      <c r="AU30" s="504"/>
    </row>
    <row r="31" spans="1:47" ht="16.5" customHeight="1">
      <c r="A31" s="8"/>
      <c r="B31" s="9"/>
      <c r="C31" s="9"/>
      <c r="D31" s="9"/>
      <c r="E31" s="9"/>
      <c r="F31" s="9"/>
      <c r="G31" s="9"/>
      <c r="H31" s="9"/>
      <c r="I31" s="562"/>
      <c r="J31" s="563"/>
      <c r="K31" s="555"/>
      <c r="L31" s="557"/>
      <c r="M31" s="292"/>
      <c r="N31" s="293"/>
      <c r="O31" s="294"/>
      <c r="P31" s="70"/>
      <c r="Q31" s="40"/>
      <c r="R31" s="295"/>
      <c r="S31" s="70"/>
      <c r="T31" s="40"/>
      <c r="U31" s="40"/>
      <c r="V31" s="295"/>
      <c r="W31" s="505">
        <v>0.04</v>
      </c>
      <c r="X31" s="506"/>
      <c r="Y31" s="507"/>
      <c r="Z31" s="508"/>
      <c r="AA31" s="509"/>
      <c r="AB31" s="509"/>
      <c r="AC31" s="510"/>
      <c r="AD31" s="511">
        <f>SUM(Z30:AC32)</f>
        <v>0</v>
      </c>
      <c r="AE31" s="512"/>
      <c r="AF31" s="512"/>
      <c r="AG31" s="513"/>
      <c r="AH31" s="514">
        <f>K22*AD23</f>
        <v>0</v>
      </c>
      <c r="AI31" s="515"/>
      <c r="AJ31" s="515"/>
      <c r="AK31" s="516"/>
      <c r="AL31" s="160" t="s">
        <v>115</v>
      </c>
      <c r="AM31" s="517">
        <f>SUM(AD31,AH31)</f>
        <v>0</v>
      </c>
      <c r="AN31" s="517"/>
      <c r="AO31" s="517"/>
      <c r="AP31" s="517"/>
      <c r="AQ31" s="517"/>
      <c r="AR31" s="517"/>
      <c r="AS31" s="517"/>
      <c r="AT31" s="517"/>
      <c r="AU31" s="48" t="s">
        <v>116</v>
      </c>
    </row>
    <row r="32" spans="1:47" ht="16.5" customHeight="1">
      <c r="A32" s="8"/>
      <c r="B32" s="9"/>
      <c r="C32" s="9"/>
      <c r="D32" s="9"/>
      <c r="E32" s="9"/>
      <c r="F32" s="9"/>
      <c r="G32" s="9"/>
      <c r="H32" s="9"/>
      <c r="I32" s="668"/>
      <c r="J32" s="564"/>
      <c r="K32" s="556"/>
      <c r="L32" s="558"/>
      <c r="M32" s="535"/>
      <c r="N32" s="536"/>
      <c r="O32" s="537"/>
      <c r="P32" s="410"/>
      <c r="Q32" s="411"/>
      <c r="R32" s="412"/>
      <c r="S32" s="410"/>
      <c r="T32" s="411"/>
      <c r="U32" s="411"/>
      <c r="V32" s="412"/>
      <c r="W32" s="624">
        <v>0.03</v>
      </c>
      <c r="X32" s="625"/>
      <c r="Y32" s="626"/>
      <c r="Z32" s="611"/>
      <c r="AA32" s="612"/>
      <c r="AB32" s="612"/>
      <c r="AC32" s="613"/>
      <c r="AD32" s="605">
        <f>SUM(Z30:AC32)</f>
        <v>0</v>
      </c>
      <c r="AE32" s="606"/>
      <c r="AF32" s="606"/>
      <c r="AG32" s="607"/>
      <c r="AH32" s="608">
        <f>K23*AD23</f>
        <v>0</v>
      </c>
      <c r="AI32" s="609"/>
      <c r="AJ32" s="609"/>
      <c r="AK32" s="610"/>
      <c r="AL32" s="19"/>
      <c r="AM32" s="631">
        <f>SUM(AD32,AH32)</f>
        <v>0</v>
      </c>
      <c r="AN32" s="631"/>
      <c r="AO32" s="631"/>
      <c r="AP32" s="631"/>
      <c r="AQ32" s="631"/>
      <c r="AR32" s="631"/>
      <c r="AS32" s="631"/>
      <c r="AT32" s="631"/>
      <c r="AU32" s="60"/>
    </row>
    <row r="33" spans="1:47" ht="16.5" customHeight="1">
      <c r="A33" s="8"/>
      <c r="B33" s="9"/>
      <c r="C33" s="9"/>
      <c r="D33" s="9"/>
      <c r="E33" s="9"/>
      <c r="F33" s="9"/>
      <c r="G33" s="9"/>
      <c r="H33" s="9"/>
      <c r="I33" s="75"/>
      <c r="J33" s="9"/>
      <c r="K33" s="538" t="s">
        <v>117</v>
      </c>
      <c r="L33" s="539"/>
      <c r="M33" s="542" t="s">
        <v>118</v>
      </c>
      <c r="N33" s="543"/>
      <c r="O33" s="543"/>
      <c r="P33" s="543"/>
      <c r="Q33" s="543"/>
      <c r="R33" s="544"/>
      <c r="S33" s="542" t="s">
        <v>26</v>
      </c>
      <c r="T33" s="543"/>
      <c r="U33" s="543"/>
      <c r="V33" s="543"/>
      <c r="W33" s="543"/>
      <c r="X33" s="544"/>
      <c r="Y33" s="545" t="s">
        <v>27</v>
      </c>
      <c r="Z33" s="546"/>
      <c r="AA33" s="546"/>
      <c r="AB33" s="546"/>
      <c r="AC33" s="547"/>
      <c r="AD33" s="542" t="s">
        <v>28</v>
      </c>
      <c r="AE33" s="543"/>
      <c r="AF33" s="543"/>
      <c r="AG33" s="543"/>
      <c r="AH33" s="543"/>
      <c r="AI33" s="543"/>
      <c r="AJ33" s="543"/>
      <c r="AK33" s="544"/>
      <c r="AL33" s="548" t="s">
        <v>67</v>
      </c>
      <c r="AM33" s="549"/>
      <c r="AN33" s="549"/>
      <c r="AO33" s="549"/>
      <c r="AP33" s="549"/>
      <c r="AQ33" s="549"/>
      <c r="AR33" s="549"/>
      <c r="AS33" s="549"/>
      <c r="AT33" s="549"/>
      <c r="AU33" s="550"/>
    </row>
    <row r="34" spans="1:47" ht="16.5" customHeight="1">
      <c r="A34" s="8"/>
      <c r="B34" s="9"/>
      <c r="C34" s="9"/>
      <c r="D34" s="9"/>
      <c r="E34" s="9"/>
      <c r="F34" s="9"/>
      <c r="G34" s="9"/>
      <c r="H34" s="9"/>
      <c r="I34" s="518" t="s">
        <v>119</v>
      </c>
      <c r="J34" s="519"/>
      <c r="K34" s="540"/>
      <c r="L34" s="541"/>
      <c r="M34" s="209" t="s">
        <v>43</v>
      </c>
      <c r="N34" s="79"/>
      <c r="O34" s="79"/>
      <c r="P34" s="80"/>
      <c r="Q34" s="80"/>
      <c r="R34" s="80"/>
      <c r="S34" s="210" t="s">
        <v>120</v>
      </c>
      <c r="T34" s="80"/>
      <c r="U34" s="80"/>
      <c r="V34" s="80"/>
      <c r="W34" s="80"/>
      <c r="X34" s="81"/>
      <c r="Y34" s="211" t="s">
        <v>121</v>
      </c>
      <c r="Z34" s="80"/>
      <c r="AA34" s="80"/>
      <c r="AB34" s="80"/>
      <c r="AC34" s="80"/>
      <c r="AD34" s="210" t="s">
        <v>23</v>
      </c>
      <c r="AE34" s="80"/>
      <c r="AF34" s="80"/>
      <c r="AG34" s="80"/>
      <c r="AH34" s="80"/>
      <c r="AI34" s="80"/>
      <c r="AJ34" s="80"/>
      <c r="AK34" s="81"/>
      <c r="AL34" s="621" t="s">
        <v>122</v>
      </c>
      <c r="AM34" s="622"/>
      <c r="AN34" s="622"/>
      <c r="AO34" s="622"/>
      <c r="AP34" s="622"/>
      <c r="AQ34" s="622"/>
      <c r="AR34" s="622"/>
      <c r="AS34" s="622"/>
      <c r="AT34" s="622"/>
      <c r="AU34" s="623"/>
    </row>
    <row r="35" spans="1:47" ht="16.5" customHeight="1">
      <c r="A35" s="240"/>
      <c r="B35" s="241"/>
      <c r="C35" s="241"/>
      <c r="D35" s="241"/>
      <c r="E35" s="241"/>
      <c r="F35" s="241"/>
      <c r="G35" s="241"/>
      <c r="H35" s="242"/>
      <c r="I35" s="518"/>
      <c r="J35" s="519"/>
      <c r="K35" s="540"/>
      <c r="L35" s="541"/>
      <c r="M35" s="9"/>
      <c r="N35" s="9"/>
      <c r="O35" s="9"/>
      <c r="P35" s="9"/>
      <c r="Q35" s="9"/>
      <c r="R35" s="9"/>
      <c r="S35" s="82"/>
      <c r="T35" s="9"/>
      <c r="U35" s="9"/>
      <c r="V35" s="9"/>
      <c r="W35" s="9"/>
      <c r="X35" s="83"/>
      <c r="Y35" s="9"/>
      <c r="Z35" s="9"/>
      <c r="AA35" s="9"/>
      <c r="AB35" s="9"/>
      <c r="AC35" s="9"/>
      <c r="AD35" s="82" t="s">
        <v>123</v>
      </c>
      <c r="AE35" s="520"/>
      <c r="AF35" s="520"/>
      <c r="AG35" s="520"/>
      <c r="AH35" s="520"/>
      <c r="AI35" s="520"/>
      <c r="AJ35" s="520"/>
      <c r="AK35" s="83" t="s">
        <v>54</v>
      </c>
      <c r="AL35" s="212" t="s">
        <v>53</v>
      </c>
      <c r="AM35" s="521"/>
      <c r="AN35" s="521"/>
      <c r="AO35" s="521"/>
      <c r="AP35" s="521"/>
      <c r="AQ35" s="521"/>
      <c r="AR35" s="521"/>
      <c r="AS35" s="521"/>
      <c r="AT35" s="521"/>
      <c r="AU35" s="213" t="s">
        <v>124</v>
      </c>
    </row>
    <row r="36" spans="1:47" ht="16.5" customHeight="1">
      <c r="A36" s="240"/>
      <c r="B36" s="241"/>
      <c r="C36" s="241"/>
      <c r="D36" s="241"/>
      <c r="E36" s="241"/>
      <c r="F36" s="241"/>
      <c r="G36" s="241"/>
      <c r="H36" s="242"/>
      <c r="I36" s="518"/>
      <c r="J36" s="519"/>
      <c r="K36" s="540"/>
      <c r="L36" s="541"/>
      <c r="M36" s="522"/>
      <c r="N36" s="523"/>
      <c r="O36" s="523"/>
      <c r="P36" s="523"/>
      <c r="Q36" s="523"/>
      <c r="R36" s="524"/>
      <c r="S36" s="525"/>
      <c r="T36" s="312"/>
      <c r="U36" s="312"/>
      <c r="V36" s="312"/>
      <c r="W36" s="312"/>
      <c r="X36" s="280" t="s">
        <v>0</v>
      </c>
      <c r="Y36" s="525"/>
      <c r="Z36" s="312"/>
      <c r="AA36" s="312"/>
      <c r="AB36" s="312"/>
      <c r="AC36" s="281" t="s">
        <v>25</v>
      </c>
      <c r="AD36" s="82"/>
      <c r="AE36" s="632">
        <f>ROUNDDOWN(I23*AD23,0)</f>
        <v>0</v>
      </c>
      <c r="AF36" s="632"/>
      <c r="AG36" s="632"/>
      <c r="AH36" s="632"/>
      <c r="AI36" s="632"/>
      <c r="AJ36" s="632"/>
      <c r="AK36" s="180"/>
      <c r="AL36" s="282"/>
      <c r="AM36" s="587">
        <f>ROUNDDOWN(M36*S36,0)*Y36+AE36</f>
        <v>0</v>
      </c>
      <c r="AN36" s="587"/>
      <c r="AO36" s="587"/>
      <c r="AP36" s="587"/>
      <c r="AQ36" s="587"/>
      <c r="AR36" s="587"/>
      <c r="AS36" s="587"/>
      <c r="AT36" s="587"/>
      <c r="AU36" s="283"/>
    </row>
    <row r="37" spans="1:47" ht="16.5" customHeight="1">
      <c r="A37" s="240"/>
      <c r="B37" s="241"/>
      <c r="C37" s="241"/>
      <c r="D37" s="241"/>
      <c r="E37" s="241"/>
      <c r="F37" s="241"/>
      <c r="G37" s="241"/>
      <c r="H37" s="242"/>
      <c r="I37" s="518"/>
      <c r="J37" s="519"/>
      <c r="K37" s="526" t="s">
        <v>125</v>
      </c>
      <c r="L37" s="529" t="s">
        <v>126</v>
      </c>
      <c r="M37" s="334" t="s">
        <v>127</v>
      </c>
      <c r="N37" s="335"/>
      <c r="O37" s="335"/>
      <c r="P37" s="335"/>
      <c r="Q37" s="335"/>
      <c r="R37" s="335"/>
      <c r="S37" s="335"/>
      <c r="T37" s="335"/>
      <c r="U37" s="335"/>
      <c r="V37" s="336"/>
      <c r="W37" s="62" t="s">
        <v>9</v>
      </c>
      <c r="X37" s="63"/>
      <c r="Y37" s="64"/>
      <c r="Z37" s="62" t="s">
        <v>10</v>
      </c>
      <c r="AA37" s="65"/>
      <c r="AB37" s="65"/>
      <c r="AC37" s="64"/>
      <c r="AD37" s="62" t="s">
        <v>11</v>
      </c>
      <c r="AE37" s="65"/>
      <c r="AF37" s="65"/>
      <c r="AG37" s="64"/>
      <c r="AH37" s="62" t="s">
        <v>21</v>
      </c>
      <c r="AI37" s="65"/>
      <c r="AJ37" s="65"/>
      <c r="AK37" s="64"/>
      <c r="AL37" s="66" t="s">
        <v>68</v>
      </c>
      <c r="AM37" s="67"/>
      <c r="AN37" s="67"/>
      <c r="AO37" s="67"/>
      <c r="AP37" s="67"/>
      <c r="AQ37" s="67"/>
      <c r="AR37" s="67"/>
      <c r="AS37" s="67"/>
      <c r="AT37" s="67"/>
      <c r="AU37" s="68"/>
    </row>
    <row r="38" spans="1:47" ht="16.5" customHeight="1">
      <c r="A38" s="240"/>
      <c r="B38" s="241"/>
      <c r="C38" s="241"/>
      <c r="D38" s="241"/>
      <c r="E38" s="241"/>
      <c r="F38" s="241"/>
      <c r="G38" s="241"/>
      <c r="H38" s="242"/>
      <c r="I38" s="518"/>
      <c r="J38" s="519"/>
      <c r="K38" s="527"/>
      <c r="L38" s="530"/>
      <c r="M38" s="250" t="s">
        <v>49</v>
      </c>
      <c r="N38" s="251"/>
      <c r="O38" s="251"/>
      <c r="P38" s="251"/>
      <c r="Q38" s="251"/>
      <c r="R38" s="251"/>
      <c r="S38" s="251"/>
      <c r="T38" s="251"/>
      <c r="U38" s="251"/>
      <c r="V38" s="252"/>
      <c r="W38" s="532">
        <v>0.05</v>
      </c>
      <c r="X38" s="533"/>
      <c r="Y38" s="534"/>
      <c r="Z38" s="499"/>
      <c r="AA38" s="500"/>
      <c r="AB38" s="500"/>
      <c r="AC38" s="501"/>
      <c r="AD38" s="26" t="s">
        <v>50</v>
      </c>
      <c r="AE38" s="30"/>
      <c r="AF38" s="30"/>
      <c r="AG38" s="72"/>
      <c r="AH38" s="40" t="s">
        <v>23</v>
      </c>
      <c r="AI38" s="30"/>
      <c r="AJ38" s="41"/>
      <c r="AK38" s="73"/>
      <c r="AL38" s="502" t="s">
        <v>128</v>
      </c>
      <c r="AM38" s="503"/>
      <c r="AN38" s="503"/>
      <c r="AO38" s="503"/>
      <c r="AP38" s="503"/>
      <c r="AQ38" s="503"/>
      <c r="AR38" s="503"/>
      <c r="AS38" s="503"/>
      <c r="AT38" s="503"/>
      <c r="AU38" s="504"/>
    </row>
    <row r="39" spans="1:47" ht="16.5" customHeight="1">
      <c r="A39" s="240"/>
      <c r="B39" s="241"/>
      <c r="C39" s="241"/>
      <c r="D39" s="241"/>
      <c r="E39" s="241"/>
      <c r="F39" s="241"/>
      <c r="G39" s="241"/>
      <c r="H39" s="242"/>
      <c r="I39" s="518"/>
      <c r="J39" s="519"/>
      <c r="K39" s="527"/>
      <c r="L39" s="530"/>
      <c r="M39" s="253"/>
      <c r="N39" s="254"/>
      <c r="O39" s="254"/>
      <c r="P39" s="254"/>
      <c r="Q39" s="254"/>
      <c r="R39" s="254"/>
      <c r="S39" s="254"/>
      <c r="T39" s="254"/>
      <c r="U39" s="254"/>
      <c r="V39" s="255"/>
      <c r="W39" s="505">
        <v>0.04</v>
      </c>
      <c r="X39" s="506"/>
      <c r="Y39" s="507"/>
      <c r="Z39" s="508"/>
      <c r="AA39" s="509"/>
      <c r="AB39" s="509"/>
      <c r="AC39" s="510"/>
      <c r="AD39" s="511">
        <f>SUM(Z38:AC40)</f>
        <v>0</v>
      </c>
      <c r="AE39" s="512"/>
      <c r="AF39" s="512"/>
      <c r="AG39" s="513"/>
      <c r="AH39" s="514"/>
      <c r="AI39" s="515"/>
      <c r="AJ39" s="515"/>
      <c r="AK39" s="516"/>
      <c r="AL39" s="160" t="s">
        <v>53</v>
      </c>
      <c r="AM39" s="517">
        <f>SUM(AD39,AH39)</f>
        <v>0</v>
      </c>
      <c r="AN39" s="517"/>
      <c r="AO39" s="517"/>
      <c r="AP39" s="517"/>
      <c r="AQ39" s="517"/>
      <c r="AR39" s="517"/>
      <c r="AS39" s="517"/>
      <c r="AT39" s="517"/>
      <c r="AU39" s="48" t="s">
        <v>54</v>
      </c>
    </row>
    <row r="40" spans="1:47" ht="16.5" customHeight="1" thickBot="1">
      <c r="A40" s="240"/>
      <c r="B40" s="241"/>
      <c r="C40" s="241"/>
      <c r="D40" s="241"/>
      <c r="E40" s="241"/>
      <c r="F40" s="241"/>
      <c r="G40" s="241"/>
      <c r="H40" s="242"/>
      <c r="I40" s="41"/>
      <c r="J40" s="41"/>
      <c r="K40" s="528"/>
      <c r="L40" s="531"/>
      <c r="M40" s="284"/>
      <c r="N40" s="482"/>
      <c r="O40" s="482"/>
      <c r="P40" s="482"/>
      <c r="Q40" s="482"/>
      <c r="R40" s="482"/>
      <c r="S40" s="482"/>
      <c r="T40" s="482"/>
      <c r="U40" s="482"/>
      <c r="V40" s="285"/>
      <c r="W40" s="483">
        <v>0.03</v>
      </c>
      <c r="X40" s="484"/>
      <c r="Y40" s="485"/>
      <c r="Z40" s="486"/>
      <c r="AA40" s="487"/>
      <c r="AB40" s="487"/>
      <c r="AC40" s="488"/>
      <c r="AD40" s="489">
        <f>SUM(Z38:AC40)</f>
        <v>0</v>
      </c>
      <c r="AE40" s="490"/>
      <c r="AF40" s="490"/>
      <c r="AG40" s="491"/>
      <c r="AH40" s="492"/>
      <c r="AI40" s="493"/>
      <c r="AJ40" s="493"/>
      <c r="AK40" s="494"/>
      <c r="AL40" s="286"/>
      <c r="AM40" s="495">
        <f>SUM(AD40,AH40)</f>
        <v>0</v>
      </c>
      <c r="AN40" s="495"/>
      <c r="AO40" s="495"/>
      <c r="AP40" s="495"/>
      <c r="AQ40" s="495"/>
      <c r="AR40" s="495"/>
      <c r="AS40" s="495"/>
      <c r="AT40" s="495"/>
      <c r="AU40" s="287"/>
    </row>
    <row r="41" spans="1:47" s="14" customFormat="1" ht="8.25" customHeight="1" thickTop="1">
      <c r="A41" s="214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</row>
    <row r="42" spans="1:47" s="88" customFormat="1" ht="12" customHeight="1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 t="s">
        <v>53</v>
      </c>
      <c r="AK42" s="471">
        <f>SUM(AM50,AM60,AL66,AL69,AL73)</f>
        <v>0</v>
      </c>
      <c r="AL42" s="472"/>
      <c r="AM42" s="472"/>
      <c r="AN42" s="472"/>
      <c r="AO42" s="472"/>
      <c r="AP42" s="472"/>
      <c r="AQ42" s="472"/>
      <c r="AR42" s="472"/>
      <c r="AS42" s="472"/>
      <c r="AT42" s="472"/>
      <c r="AU42" s="21" t="s">
        <v>54</v>
      </c>
    </row>
    <row r="43" spans="1:47" s="88" customFormat="1" ht="16.5" customHeight="1">
      <c r="A43" s="86" t="s">
        <v>159</v>
      </c>
      <c r="B43" s="87"/>
      <c r="C43" s="87"/>
      <c r="D43" s="87"/>
      <c r="E43" s="87"/>
      <c r="F43" s="87"/>
      <c r="G43" s="87"/>
      <c r="H43" s="87"/>
      <c r="I43" s="87"/>
      <c r="J43" s="16"/>
      <c r="K43" s="87"/>
      <c r="L43" s="87"/>
      <c r="M43" s="87"/>
      <c r="N43" s="87"/>
      <c r="O43" s="87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89"/>
      <c r="AI43" s="89"/>
      <c r="AJ43" s="90"/>
      <c r="AK43" s="665">
        <f>SUM(AM51,AM61,AL67,AL70,AL74)</f>
        <v>0</v>
      </c>
      <c r="AL43" s="665"/>
      <c r="AM43" s="665"/>
      <c r="AN43" s="665"/>
      <c r="AO43" s="665"/>
      <c r="AP43" s="665"/>
      <c r="AQ43" s="665"/>
      <c r="AR43" s="665"/>
      <c r="AS43" s="665"/>
      <c r="AT43" s="665"/>
      <c r="AU43" s="21"/>
    </row>
    <row r="44" spans="1:47" s="88" customFormat="1" ht="9" customHeight="1" thickBot="1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21"/>
    </row>
    <row r="45" spans="1:47" s="91" customFormat="1" ht="33" customHeight="1">
      <c r="A45" s="473" t="s">
        <v>29</v>
      </c>
      <c r="B45" s="474"/>
      <c r="C45" s="474"/>
      <c r="D45" s="474"/>
      <c r="E45" s="474"/>
      <c r="F45" s="474"/>
      <c r="G45" s="474"/>
      <c r="H45" s="475"/>
      <c r="I45" s="497" t="s">
        <v>45</v>
      </c>
      <c r="J45" s="498"/>
      <c r="K45" s="498"/>
      <c r="L45" s="498"/>
      <c r="M45" s="498"/>
      <c r="N45" s="498"/>
      <c r="O45" s="498"/>
      <c r="P45" s="498"/>
      <c r="Q45" s="498"/>
      <c r="R45" s="498"/>
      <c r="S45" s="387" t="s">
        <v>18</v>
      </c>
      <c r="T45" s="388"/>
      <c r="U45" s="388"/>
      <c r="V45" s="388"/>
      <c r="W45" s="388"/>
      <c r="X45" s="388"/>
      <c r="Y45" s="388"/>
      <c r="Z45" s="388"/>
      <c r="AA45" s="389"/>
      <c r="AB45" s="419" t="s">
        <v>19</v>
      </c>
      <c r="AC45" s="420"/>
      <c r="AD45" s="420"/>
      <c r="AE45" s="420"/>
      <c r="AF45" s="420"/>
      <c r="AG45" s="420"/>
      <c r="AH45" s="420"/>
      <c r="AI45" s="420"/>
      <c r="AJ45" s="421"/>
      <c r="AK45" s="387"/>
      <c r="AL45" s="388"/>
      <c r="AM45" s="388"/>
      <c r="AN45" s="388"/>
      <c r="AO45" s="388"/>
      <c r="AP45" s="388"/>
      <c r="AQ45" s="388"/>
      <c r="AR45" s="388"/>
      <c r="AS45" s="388"/>
      <c r="AT45" s="388"/>
      <c r="AU45" s="496"/>
    </row>
    <row r="46" spans="1:47" s="91" customFormat="1" ht="16.5" customHeight="1">
      <c r="A46" s="438"/>
      <c r="B46" s="439"/>
      <c r="C46" s="439"/>
      <c r="D46" s="439"/>
      <c r="E46" s="439"/>
      <c r="F46" s="439"/>
      <c r="G46" s="439"/>
      <c r="H46" s="440"/>
      <c r="I46" s="92"/>
      <c r="J46" s="479"/>
      <c r="K46" s="479"/>
      <c r="L46" s="479"/>
      <c r="M46" s="479"/>
      <c r="N46" s="479"/>
      <c r="O46" s="479"/>
      <c r="P46" s="479"/>
      <c r="Q46" s="479"/>
      <c r="R46" s="232"/>
      <c r="S46" s="92"/>
      <c r="T46" s="101"/>
      <c r="U46" s="101"/>
      <c r="V46" s="101"/>
      <c r="W46" s="101"/>
      <c r="X46" s="93"/>
      <c r="Y46" s="93"/>
      <c r="Z46" s="94"/>
      <c r="AA46" s="215"/>
      <c r="AB46" s="360"/>
      <c r="AC46" s="361"/>
      <c r="AD46" s="361"/>
      <c r="AE46" s="361"/>
      <c r="AF46" s="361"/>
      <c r="AG46" s="361"/>
      <c r="AH46" s="361"/>
      <c r="AI46" s="361"/>
      <c r="AJ46" s="362"/>
      <c r="AK46" s="95"/>
      <c r="AL46" s="423"/>
      <c r="AM46" s="423"/>
      <c r="AN46" s="94"/>
      <c r="AO46" s="94"/>
      <c r="AP46" s="94"/>
      <c r="AQ46" s="423"/>
      <c r="AR46" s="423"/>
      <c r="AS46" s="423"/>
      <c r="AT46" s="423"/>
      <c r="AU46" s="96"/>
    </row>
    <row r="47" spans="1:47" s="91" customFormat="1" ht="16.5" customHeight="1">
      <c r="A47" s="438"/>
      <c r="B47" s="439"/>
      <c r="C47" s="439"/>
      <c r="D47" s="439"/>
      <c r="E47" s="439"/>
      <c r="F47" s="439"/>
      <c r="G47" s="439"/>
      <c r="H47" s="440"/>
      <c r="I47" s="97"/>
      <c r="J47" s="480"/>
      <c r="K47" s="480"/>
      <c r="L47" s="480"/>
      <c r="M47" s="480"/>
      <c r="N47" s="480"/>
      <c r="O47" s="480"/>
      <c r="P47" s="480"/>
      <c r="Q47" s="480"/>
      <c r="R47" s="233"/>
      <c r="S47" s="97"/>
      <c r="T47" s="216"/>
      <c r="U47" s="481"/>
      <c r="V47" s="481"/>
      <c r="W47" s="481"/>
      <c r="X47" s="481"/>
      <c r="Y47" s="481"/>
      <c r="Z47" s="481"/>
      <c r="AA47" s="98" t="s">
        <v>24</v>
      </c>
      <c r="AB47" s="442"/>
      <c r="AC47" s="443"/>
      <c r="AD47" s="443"/>
      <c r="AE47" s="443"/>
      <c r="AF47" s="443"/>
      <c r="AG47" s="443"/>
      <c r="AH47" s="443"/>
      <c r="AI47" s="443"/>
      <c r="AJ47" s="444"/>
      <c r="AK47" s="58"/>
      <c r="AL47" s="443"/>
      <c r="AM47" s="443"/>
      <c r="AN47" s="443"/>
      <c r="AO47" s="443"/>
      <c r="AP47" s="443"/>
      <c r="AQ47" s="443"/>
      <c r="AR47" s="443"/>
      <c r="AS47" s="443"/>
      <c r="AT47" s="443"/>
      <c r="AU47" s="99"/>
    </row>
    <row r="48" spans="1:47" s="91" customFormat="1" ht="33" customHeight="1">
      <c r="A48" s="438"/>
      <c r="B48" s="439"/>
      <c r="C48" s="439"/>
      <c r="D48" s="439"/>
      <c r="E48" s="439"/>
      <c r="F48" s="439"/>
      <c r="G48" s="439"/>
      <c r="H48" s="440"/>
      <c r="I48" s="334" t="s">
        <v>58</v>
      </c>
      <c r="J48" s="335"/>
      <c r="K48" s="335"/>
      <c r="L48" s="335"/>
      <c r="M48" s="335"/>
      <c r="N48" s="335"/>
      <c r="O48" s="335"/>
      <c r="P48" s="335"/>
      <c r="Q48" s="335"/>
      <c r="R48" s="336"/>
      <c r="S48" s="457" t="s">
        <v>60</v>
      </c>
      <c r="T48" s="458"/>
      <c r="U48" s="458"/>
      <c r="V48" s="458"/>
      <c r="W48" s="458"/>
      <c r="X48" s="458"/>
      <c r="Y48" s="458"/>
      <c r="Z48" s="458"/>
      <c r="AA48" s="466"/>
      <c r="AB48" s="457" t="s">
        <v>59</v>
      </c>
      <c r="AC48" s="458"/>
      <c r="AD48" s="458"/>
      <c r="AE48" s="458"/>
      <c r="AF48" s="458"/>
      <c r="AG48" s="458"/>
      <c r="AH48" s="458"/>
      <c r="AI48" s="458"/>
      <c r="AJ48" s="466"/>
      <c r="AK48" s="337" t="s">
        <v>129</v>
      </c>
      <c r="AL48" s="338"/>
      <c r="AM48" s="338"/>
      <c r="AN48" s="338"/>
      <c r="AO48" s="338"/>
      <c r="AP48" s="338"/>
      <c r="AQ48" s="338"/>
      <c r="AR48" s="338"/>
      <c r="AS48" s="338"/>
      <c r="AT48" s="338"/>
      <c r="AU48" s="339"/>
    </row>
    <row r="49" spans="1:47" s="91" customFormat="1" ht="16.5" customHeight="1">
      <c r="A49" s="438"/>
      <c r="B49" s="439"/>
      <c r="C49" s="439"/>
      <c r="D49" s="439"/>
      <c r="E49" s="439"/>
      <c r="F49" s="439"/>
      <c r="G49" s="439"/>
      <c r="H49" s="440"/>
      <c r="I49" s="100"/>
      <c r="J49" s="467"/>
      <c r="K49" s="467"/>
      <c r="L49" s="467"/>
      <c r="M49" s="467"/>
      <c r="N49" s="467"/>
      <c r="O49" s="467"/>
      <c r="P49" s="467"/>
      <c r="Q49" s="467"/>
      <c r="R49" s="102"/>
      <c r="S49" s="95"/>
      <c r="T49" s="53"/>
      <c r="U49" s="53"/>
      <c r="V49" s="94"/>
      <c r="W49" s="53"/>
      <c r="X49" s="53"/>
      <c r="Y49" s="53"/>
      <c r="Z49" s="94"/>
      <c r="AA49" s="102"/>
      <c r="AB49" s="103"/>
      <c r="AC49" s="104"/>
      <c r="AD49" s="104"/>
      <c r="AE49" s="104"/>
      <c r="AF49" s="104"/>
      <c r="AG49" s="104"/>
      <c r="AH49" s="53"/>
      <c r="AI49" s="53"/>
      <c r="AJ49" s="105"/>
      <c r="AK49" s="106" t="s">
        <v>46</v>
      </c>
      <c r="AL49" s="107"/>
      <c r="AM49" s="107"/>
      <c r="AN49" s="107"/>
      <c r="AO49" s="107"/>
      <c r="AP49" s="107"/>
      <c r="AQ49" s="107"/>
      <c r="AR49" s="107"/>
      <c r="AS49" s="107"/>
      <c r="AT49" s="107"/>
      <c r="AU49" s="108"/>
    </row>
    <row r="50" spans="1:47" s="91" customFormat="1" ht="16.5" customHeight="1">
      <c r="A50" s="438"/>
      <c r="B50" s="439"/>
      <c r="C50" s="439"/>
      <c r="D50" s="439"/>
      <c r="E50" s="439"/>
      <c r="F50" s="439"/>
      <c r="G50" s="439"/>
      <c r="H50" s="440"/>
      <c r="I50" s="109"/>
      <c r="J50" s="296"/>
      <c r="K50" s="296"/>
      <c r="L50" s="296"/>
      <c r="M50" s="296"/>
      <c r="N50" s="296"/>
      <c r="O50" s="296"/>
      <c r="P50" s="296"/>
      <c r="Q50" s="296"/>
      <c r="R50" s="110"/>
      <c r="S50" s="70" t="s">
        <v>53</v>
      </c>
      <c r="T50" s="468"/>
      <c r="U50" s="468"/>
      <c r="V50" s="468"/>
      <c r="W50" s="468"/>
      <c r="X50" s="468"/>
      <c r="Y50" s="468"/>
      <c r="Z50" s="468"/>
      <c r="AA50" s="295" t="s">
        <v>54</v>
      </c>
      <c r="AB50" s="70" t="s">
        <v>53</v>
      </c>
      <c r="AC50" s="469"/>
      <c r="AD50" s="469"/>
      <c r="AE50" s="469"/>
      <c r="AF50" s="469"/>
      <c r="AG50" s="469"/>
      <c r="AH50" s="469"/>
      <c r="AI50" s="469"/>
      <c r="AJ50" s="295" t="s">
        <v>54</v>
      </c>
      <c r="AK50" s="111"/>
      <c r="AL50" s="217" t="s">
        <v>53</v>
      </c>
      <c r="AM50" s="470">
        <f>SUM(T50,AC50)</f>
        <v>0</v>
      </c>
      <c r="AN50" s="470"/>
      <c r="AO50" s="470"/>
      <c r="AP50" s="470"/>
      <c r="AQ50" s="470"/>
      <c r="AR50" s="470"/>
      <c r="AS50" s="470"/>
      <c r="AT50" s="470"/>
      <c r="AU50" s="218" t="s">
        <v>54</v>
      </c>
    </row>
    <row r="51" spans="1:47" s="91" customFormat="1" ht="16.5" customHeight="1" thickBot="1">
      <c r="A51" s="476"/>
      <c r="B51" s="477"/>
      <c r="C51" s="477"/>
      <c r="D51" s="477"/>
      <c r="E51" s="477"/>
      <c r="F51" s="477"/>
      <c r="G51" s="477"/>
      <c r="H51" s="478"/>
      <c r="I51" s="112"/>
      <c r="J51" s="452"/>
      <c r="K51" s="452"/>
      <c r="L51" s="452"/>
      <c r="M51" s="452"/>
      <c r="N51" s="452"/>
      <c r="O51" s="452"/>
      <c r="P51" s="452"/>
      <c r="Q51" s="452"/>
      <c r="R51" s="297"/>
      <c r="S51" s="31"/>
      <c r="T51" s="428"/>
      <c r="U51" s="428"/>
      <c r="V51" s="428"/>
      <c r="W51" s="428"/>
      <c r="X51" s="428"/>
      <c r="Y51" s="428"/>
      <c r="Z51" s="428"/>
      <c r="AA51" s="33"/>
      <c r="AB51" s="31"/>
      <c r="AC51" s="453"/>
      <c r="AD51" s="453"/>
      <c r="AE51" s="453"/>
      <c r="AF51" s="453"/>
      <c r="AG51" s="453"/>
      <c r="AH51" s="453"/>
      <c r="AI51" s="453"/>
      <c r="AJ51" s="33"/>
      <c r="AK51" s="298"/>
      <c r="AL51" s="299"/>
      <c r="AM51" s="454">
        <f>SUM(J51,T51,AC51)</f>
        <v>0</v>
      </c>
      <c r="AN51" s="454"/>
      <c r="AO51" s="454"/>
      <c r="AP51" s="454"/>
      <c r="AQ51" s="454"/>
      <c r="AR51" s="454"/>
      <c r="AS51" s="454"/>
      <c r="AT51" s="454"/>
      <c r="AU51" s="114"/>
    </row>
    <row r="52" spans="1:47" s="91" customFormat="1" ht="15.75" customHeight="1">
      <c r="A52" s="138"/>
      <c r="B52" s="41"/>
      <c r="C52" s="41"/>
      <c r="D52" s="41"/>
      <c r="E52" s="41"/>
      <c r="F52" s="41"/>
      <c r="G52" s="41"/>
      <c r="H52" s="41"/>
      <c r="I52" s="401" t="s">
        <v>71</v>
      </c>
      <c r="J52" s="402"/>
      <c r="K52" s="402"/>
      <c r="L52" s="402"/>
      <c r="M52" s="402"/>
      <c r="N52" s="402"/>
      <c r="O52" s="256"/>
      <c r="P52" s="257"/>
      <c r="Q52" s="257"/>
      <c r="R52" s="257"/>
      <c r="S52" s="257"/>
      <c r="T52" s="407" t="s">
        <v>61</v>
      </c>
      <c r="U52" s="408"/>
      <c r="V52" s="408"/>
      <c r="W52" s="408"/>
      <c r="X52" s="408"/>
      <c r="Y52" s="408"/>
      <c r="Z52" s="408"/>
      <c r="AA52" s="408"/>
      <c r="AB52" s="409"/>
      <c r="AC52" s="401" t="s">
        <v>72</v>
      </c>
      <c r="AD52" s="402"/>
      <c r="AE52" s="402"/>
      <c r="AF52" s="402"/>
      <c r="AG52" s="402"/>
      <c r="AH52" s="402"/>
      <c r="AI52" s="256"/>
      <c r="AJ52" s="257"/>
      <c r="AK52" s="257"/>
      <c r="AL52" s="257"/>
      <c r="AM52" s="257"/>
      <c r="AN52" s="419" t="s">
        <v>61</v>
      </c>
      <c r="AO52" s="420"/>
      <c r="AP52" s="420"/>
      <c r="AQ52" s="420"/>
      <c r="AR52" s="420"/>
      <c r="AS52" s="420"/>
      <c r="AT52" s="420"/>
      <c r="AU52" s="630"/>
    </row>
    <row r="53" spans="1:47" s="91" customFormat="1" ht="15.75" customHeight="1">
      <c r="A53" s="227"/>
      <c r="B53" s="148"/>
      <c r="C53" s="148"/>
      <c r="D53" s="148"/>
      <c r="E53" s="148"/>
      <c r="F53" s="148"/>
      <c r="G53" s="148"/>
      <c r="H53" s="148"/>
      <c r="I53" s="455"/>
      <c r="J53" s="456"/>
      <c r="K53" s="456"/>
      <c r="L53" s="456"/>
      <c r="M53" s="456"/>
      <c r="N53" s="456"/>
      <c r="O53" s="258" t="s">
        <v>69</v>
      </c>
      <c r="P53" s="441"/>
      <c r="Q53" s="441"/>
      <c r="R53" s="441"/>
      <c r="S53" s="40" t="s">
        <v>70</v>
      </c>
      <c r="T53" s="448"/>
      <c r="U53" s="423"/>
      <c r="V53" s="423"/>
      <c r="W53" s="423"/>
      <c r="X53" s="423"/>
      <c r="Y53" s="423"/>
      <c r="Z53" s="423"/>
      <c r="AA53" s="423"/>
      <c r="AB53" s="424"/>
      <c r="AC53" s="455"/>
      <c r="AD53" s="456"/>
      <c r="AE53" s="456"/>
      <c r="AF53" s="456"/>
      <c r="AG53" s="456"/>
      <c r="AH53" s="456"/>
      <c r="AI53" s="258" t="s">
        <v>69</v>
      </c>
      <c r="AJ53" s="441"/>
      <c r="AK53" s="441"/>
      <c r="AL53" s="441"/>
      <c r="AM53" s="40" t="s">
        <v>70</v>
      </c>
      <c r="AN53" s="460"/>
      <c r="AO53" s="461"/>
      <c r="AP53" s="461"/>
      <c r="AQ53" s="461"/>
      <c r="AR53" s="461"/>
      <c r="AS53" s="461"/>
      <c r="AT53" s="461"/>
      <c r="AU53" s="462"/>
    </row>
    <row r="54" spans="1:47" s="91" customFormat="1" ht="15.75" customHeight="1">
      <c r="A54" s="227"/>
      <c r="B54" s="148"/>
      <c r="C54" s="148"/>
      <c r="D54" s="148"/>
      <c r="E54" s="148"/>
      <c r="F54" s="148"/>
      <c r="G54" s="148"/>
      <c r="H54" s="148"/>
      <c r="I54" s="404"/>
      <c r="J54" s="405"/>
      <c r="K54" s="405"/>
      <c r="L54" s="405"/>
      <c r="M54" s="405"/>
      <c r="N54" s="405"/>
      <c r="O54" s="259"/>
      <c r="P54" s="445"/>
      <c r="Q54" s="445"/>
      <c r="R54" s="445"/>
      <c r="S54" s="40"/>
      <c r="T54" s="410"/>
      <c r="U54" s="411"/>
      <c r="V54" s="411"/>
      <c r="W54" s="411"/>
      <c r="X54" s="411"/>
      <c r="Y54" s="411"/>
      <c r="Z54" s="411"/>
      <c r="AA54" s="411"/>
      <c r="AB54" s="412"/>
      <c r="AC54" s="404"/>
      <c r="AD54" s="405"/>
      <c r="AE54" s="405"/>
      <c r="AF54" s="405"/>
      <c r="AG54" s="405"/>
      <c r="AH54" s="405"/>
      <c r="AI54" s="259"/>
      <c r="AJ54" s="445"/>
      <c r="AK54" s="445"/>
      <c r="AL54" s="445"/>
      <c r="AM54" s="40"/>
      <c r="AN54" s="463"/>
      <c r="AO54" s="464"/>
      <c r="AP54" s="464"/>
      <c r="AQ54" s="464"/>
      <c r="AR54" s="464"/>
      <c r="AS54" s="464"/>
      <c r="AT54" s="464"/>
      <c r="AU54" s="465"/>
    </row>
    <row r="55" spans="1:47" s="91" customFormat="1" ht="16.5" customHeight="1">
      <c r="A55" s="227"/>
      <c r="B55" s="148"/>
      <c r="C55" s="148"/>
      <c r="D55" s="148"/>
      <c r="E55" s="148"/>
      <c r="F55" s="148"/>
      <c r="G55" s="148"/>
      <c r="H55" s="148"/>
      <c r="I55" s="422" t="s">
        <v>73</v>
      </c>
      <c r="J55" s="449"/>
      <c r="K55" s="449"/>
      <c r="L55" s="449"/>
      <c r="M55" s="449"/>
      <c r="N55" s="449"/>
      <c r="O55" s="92"/>
      <c r="P55" s="260"/>
      <c r="Q55" s="260"/>
      <c r="R55" s="260"/>
      <c r="S55" s="260"/>
      <c r="T55" s="352" t="s">
        <v>61</v>
      </c>
      <c r="U55" s="353"/>
      <c r="V55" s="353"/>
      <c r="W55" s="353"/>
      <c r="X55" s="353"/>
      <c r="Y55" s="353"/>
      <c r="Z55" s="353"/>
      <c r="AA55" s="353"/>
      <c r="AB55" s="354"/>
      <c r="AC55" s="422" t="s">
        <v>74</v>
      </c>
      <c r="AD55" s="449"/>
      <c r="AE55" s="449"/>
      <c r="AF55" s="449"/>
      <c r="AG55" s="449"/>
      <c r="AH55" s="449"/>
      <c r="AI55" s="92"/>
      <c r="AJ55" s="260"/>
      <c r="AK55" s="260"/>
      <c r="AL55" s="260"/>
      <c r="AM55" s="260"/>
      <c r="AN55" s="457" t="s">
        <v>61</v>
      </c>
      <c r="AO55" s="458"/>
      <c r="AP55" s="458"/>
      <c r="AQ55" s="458"/>
      <c r="AR55" s="458"/>
      <c r="AS55" s="458"/>
      <c r="AT55" s="458"/>
      <c r="AU55" s="459"/>
    </row>
    <row r="56" spans="1:47" s="91" customFormat="1" ht="16.5" customHeight="1">
      <c r="A56" s="438" t="s">
        <v>75</v>
      </c>
      <c r="B56" s="439"/>
      <c r="C56" s="439"/>
      <c r="D56" s="439"/>
      <c r="E56" s="439"/>
      <c r="F56" s="439"/>
      <c r="G56" s="439"/>
      <c r="H56" s="440"/>
      <c r="I56" s="455"/>
      <c r="J56" s="456"/>
      <c r="K56" s="456"/>
      <c r="L56" s="456"/>
      <c r="M56" s="456"/>
      <c r="N56" s="456"/>
      <c r="O56" s="258" t="s">
        <v>69</v>
      </c>
      <c r="P56" s="441"/>
      <c r="Q56" s="441"/>
      <c r="R56" s="441"/>
      <c r="S56" s="40" t="s">
        <v>70</v>
      </c>
      <c r="T56" s="360"/>
      <c r="U56" s="361"/>
      <c r="V56" s="361"/>
      <c r="W56" s="361"/>
      <c r="X56" s="361"/>
      <c r="Y56" s="361"/>
      <c r="Z56" s="361"/>
      <c r="AA56" s="361"/>
      <c r="AB56" s="362"/>
      <c r="AC56" s="455"/>
      <c r="AD56" s="456"/>
      <c r="AE56" s="456"/>
      <c r="AF56" s="456"/>
      <c r="AG56" s="456"/>
      <c r="AH56" s="456"/>
      <c r="AI56" s="258" t="s">
        <v>69</v>
      </c>
      <c r="AJ56" s="441"/>
      <c r="AK56" s="441"/>
      <c r="AL56" s="441"/>
      <c r="AM56" s="40" t="s">
        <v>70</v>
      </c>
      <c r="AN56" s="422"/>
      <c r="AO56" s="449"/>
      <c r="AP56" s="449"/>
      <c r="AQ56" s="449"/>
      <c r="AR56" s="449"/>
      <c r="AS56" s="449"/>
      <c r="AT56" s="449"/>
      <c r="AU56" s="450"/>
    </row>
    <row r="57" spans="1:47" s="91" customFormat="1" ht="16.5" customHeight="1">
      <c r="A57" s="438"/>
      <c r="B57" s="439"/>
      <c r="C57" s="439"/>
      <c r="D57" s="439"/>
      <c r="E57" s="439"/>
      <c r="F57" s="439"/>
      <c r="G57" s="439"/>
      <c r="H57" s="440"/>
      <c r="I57" s="404"/>
      <c r="J57" s="405"/>
      <c r="K57" s="405"/>
      <c r="L57" s="405"/>
      <c r="M57" s="405"/>
      <c r="N57" s="405"/>
      <c r="O57" s="153"/>
      <c r="P57" s="445"/>
      <c r="Q57" s="445"/>
      <c r="R57" s="445"/>
      <c r="S57" s="249"/>
      <c r="T57" s="442"/>
      <c r="U57" s="443"/>
      <c r="V57" s="443"/>
      <c r="W57" s="443"/>
      <c r="X57" s="443"/>
      <c r="Y57" s="443"/>
      <c r="Z57" s="443"/>
      <c r="AA57" s="443"/>
      <c r="AB57" s="444"/>
      <c r="AC57" s="404"/>
      <c r="AD57" s="405"/>
      <c r="AE57" s="405"/>
      <c r="AF57" s="405"/>
      <c r="AG57" s="405"/>
      <c r="AH57" s="405"/>
      <c r="AI57" s="153"/>
      <c r="AJ57" s="445"/>
      <c r="AK57" s="445"/>
      <c r="AL57" s="445"/>
      <c r="AM57" s="249"/>
      <c r="AN57" s="404"/>
      <c r="AO57" s="405"/>
      <c r="AP57" s="405"/>
      <c r="AQ57" s="405"/>
      <c r="AR57" s="405"/>
      <c r="AS57" s="405"/>
      <c r="AT57" s="405"/>
      <c r="AU57" s="451"/>
    </row>
    <row r="58" spans="1:47" s="91" customFormat="1" ht="16.5" customHeight="1">
      <c r="A58" s="227"/>
      <c r="B58" s="148"/>
      <c r="C58" s="148"/>
      <c r="D58" s="148"/>
      <c r="E58" s="148"/>
      <c r="F58" s="148"/>
      <c r="G58" s="148"/>
      <c r="H58" s="148"/>
      <c r="I58" s="633"/>
      <c r="J58" s="634"/>
      <c r="K58" s="634"/>
      <c r="L58" s="634"/>
      <c r="M58" s="634"/>
      <c r="N58" s="634"/>
      <c r="O58" s="634"/>
      <c r="P58" s="634"/>
      <c r="Q58" s="634"/>
      <c r="R58" s="634"/>
      <c r="S58" s="634"/>
      <c r="T58" s="634"/>
      <c r="U58" s="634"/>
      <c r="V58" s="634"/>
      <c r="W58" s="634"/>
      <c r="X58" s="634"/>
      <c r="Y58" s="634"/>
      <c r="Z58" s="634"/>
      <c r="AA58" s="634"/>
      <c r="AB58" s="634"/>
      <c r="AC58" s="634"/>
      <c r="AD58" s="634"/>
      <c r="AE58" s="634"/>
      <c r="AF58" s="634"/>
      <c r="AG58" s="634"/>
      <c r="AH58" s="634"/>
      <c r="AI58" s="634"/>
      <c r="AJ58" s="635"/>
      <c r="AK58" s="337" t="s">
        <v>130</v>
      </c>
      <c r="AL58" s="338"/>
      <c r="AM58" s="338"/>
      <c r="AN58" s="338"/>
      <c r="AO58" s="338"/>
      <c r="AP58" s="338"/>
      <c r="AQ58" s="338"/>
      <c r="AR58" s="338"/>
      <c r="AS58" s="338"/>
      <c r="AT58" s="338"/>
      <c r="AU58" s="339"/>
    </row>
    <row r="59" spans="1:47" s="91" customFormat="1" ht="16.5" customHeight="1">
      <c r="A59" s="227"/>
      <c r="B59" s="148"/>
      <c r="C59" s="148"/>
      <c r="D59" s="148"/>
      <c r="E59" s="148"/>
      <c r="F59" s="148"/>
      <c r="G59" s="148"/>
      <c r="H59" s="148"/>
      <c r="I59" s="636"/>
      <c r="J59" s="637"/>
      <c r="K59" s="637"/>
      <c r="L59" s="637"/>
      <c r="M59" s="637"/>
      <c r="N59" s="637"/>
      <c r="O59" s="637"/>
      <c r="P59" s="637"/>
      <c r="Q59" s="637"/>
      <c r="R59" s="637"/>
      <c r="S59" s="637"/>
      <c r="T59" s="637"/>
      <c r="U59" s="637"/>
      <c r="V59" s="637"/>
      <c r="W59" s="637"/>
      <c r="X59" s="637"/>
      <c r="Y59" s="637"/>
      <c r="Z59" s="637"/>
      <c r="AA59" s="637"/>
      <c r="AB59" s="637"/>
      <c r="AC59" s="637"/>
      <c r="AD59" s="637"/>
      <c r="AE59" s="637"/>
      <c r="AF59" s="637"/>
      <c r="AG59" s="637"/>
      <c r="AH59" s="637"/>
      <c r="AI59" s="637"/>
      <c r="AJ59" s="638"/>
      <c r="AK59" s="208" t="s">
        <v>76</v>
      </c>
      <c r="AL59" s="237"/>
      <c r="AM59" s="237"/>
      <c r="AN59" s="237"/>
      <c r="AO59" s="237"/>
      <c r="AP59" s="237"/>
      <c r="AQ59" s="237"/>
      <c r="AR59" s="237"/>
      <c r="AS59" s="237"/>
      <c r="AT59" s="237"/>
      <c r="AU59" s="238"/>
    </row>
    <row r="60" spans="1:47" s="91" customFormat="1" ht="16.5" customHeight="1">
      <c r="A60" s="227"/>
      <c r="B60" s="148"/>
      <c r="C60" s="148"/>
      <c r="D60" s="148"/>
      <c r="E60" s="148"/>
      <c r="F60" s="148"/>
      <c r="G60" s="148"/>
      <c r="H60" s="148"/>
      <c r="I60" s="636"/>
      <c r="J60" s="637"/>
      <c r="K60" s="637"/>
      <c r="L60" s="637"/>
      <c r="M60" s="637"/>
      <c r="N60" s="637"/>
      <c r="O60" s="637"/>
      <c r="P60" s="637"/>
      <c r="Q60" s="637"/>
      <c r="R60" s="637"/>
      <c r="S60" s="637"/>
      <c r="T60" s="637"/>
      <c r="U60" s="637"/>
      <c r="V60" s="637"/>
      <c r="W60" s="637"/>
      <c r="X60" s="637"/>
      <c r="Y60" s="637"/>
      <c r="Z60" s="637"/>
      <c r="AA60" s="637"/>
      <c r="AB60" s="637"/>
      <c r="AC60" s="637"/>
      <c r="AD60" s="637"/>
      <c r="AE60" s="637"/>
      <c r="AF60" s="637"/>
      <c r="AG60" s="637"/>
      <c r="AH60" s="637"/>
      <c r="AI60" s="637"/>
      <c r="AJ60" s="638"/>
      <c r="AK60" s="111"/>
      <c r="AL60" s="217" t="s">
        <v>53</v>
      </c>
      <c r="AM60" s="470">
        <f>SUM(P53,AJ53,P56,AJ56)</f>
        <v>0</v>
      </c>
      <c r="AN60" s="470"/>
      <c r="AO60" s="470"/>
      <c r="AP60" s="470"/>
      <c r="AQ60" s="470"/>
      <c r="AR60" s="470"/>
      <c r="AS60" s="470"/>
      <c r="AT60" s="470"/>
      <c r="AU60" s="218" t="s">
        <v>54</v>
      </c>
    </row>
    <row r="61" spans="1:47" s="91" customFormat="1" ht="16.5" customHeight="1" thickBot="1">
      <c r="A61" s="227"/>
      <c r="B61" s="148"/>
      <c r="C61" s="148"/>
      <c r="D61" s="148"/>
      <c r="E61" s="148"/>
      <c r="F61" s="148"/>
      <c r="G61" s="30"/>
      <c r="H61" s="30"/>
      <c r="I61" s="639"/>
      <c r="J61" s="640"/>
      <c r="K61" s="640"/>
      <c r="L61" s="640"/>
      <c r="M61" s="640"/>
      <c r="N61" s="640"/>
      <c r="O61" s="640"/>
      <c r="P61" s="640"/>
      <c r="Q61" s="640"/>
      <c r="R61" s="640"/>
      <c r="S61" s="640"/>
      <c r="T61" s="640"/>
      <c r="U61" s="640"/>
      <c r="V61" s="640"/>
      <c r="W61" s="640"/>
      <c r="X61" s="640"/>
      <c r="Y61" s="640"/>
      <c r="Z61" s="640"/>
      <c r="AA61" s="640"/>
      <c r="AB61" s="640"/>
      <c r="AC61" s="640"/>
      <c r="AD61" s="640"/>
      <c r="AE61" s="640"/>
      <c r="AF61" s="640"/>
      <c r="AG61" s="640"/>
      <c r="AH61" s="640"/>
      <c r="AI61" s="640"/>
      <c r="AJ61" s="641"/>
      <c r="AK61" s="234"/>
      <c r="AL61" s="235"/>
      <c r="AM61" s="642">
        <f>SUM(P54,AJ54,P57,AJ57)</f>
        <v>0</v>
      </c>
      <c r="AN61" s="642"/>
      <c r="AO61" s="642"/>
      <c r="AP61" s="642"/>
      <c r="AQ61" s="642"/>
      <c r="AR61" s="642"/>
      <c r="AS61" s="642"/>
      <c r="AT61" s="642"/>
      <c r="AU61" s="236"/>
    </row>
    <row r="62" spans="1:47" s="91" customFormat="1" ht="16.5" customHeight="1">
      <c r="A62" s="378" t="s">
        <v>170</v>
      </c>
      <c r="B62" s="379"/>
      <c r="C62" s="379"/>
      <c r="D62" s="379"/>
      <c r="E62" s="379"/>
      <c r="F62" s="379"/>
      <c r="G62" s="379"/>
      <c r="H62" s="380"/>
      <c r="I62" s="401" t="s">
        <v>160</v>
      </c>
      <c r="J62" s="402"/>
      <c r="K62" s="402"/>
      <c r="L62" s="402"/>
      <c r="M62" s="402"/>
      <c r="N62" s="402"/>
      <c r="O62" s="403"/>
      <c r="P62" s="407" t="s">
        <v>154</v>
      </c>
      <c r="Q62" s="408"/>
      <c r="R62" s="408"/>
      <c r="S62" s="408"/>
      <c r="T62" s="408"/>
      <c r="U62" s="408"/>
      <c r="V62" s="409"/>
      <c r="W62" s="413" t="s">
        <v>61</v>
      </c>
      <c r="X62" s="414"/>
      <c r="Y62" s="414"/>
      <c r="Z62" s="414"/>
      <c r="AA62" s="414"/>
      <c r="AB62" s="414"/>
      <c r="AC62" s="414"/>
      <c r="AD62" s="414"/>
      <c r="AE62" s="414"/>
      <c r="AF62" s="414"/>
      <c r="AG62" s="414"/>
      <c r="AH62" s="414"/>
      <c r="AI62" s="414"/>
      <c r="AJ62" s="415"/>
      <c r="AK62" s="643" t="s">
        <v>131</v>
      </c>
      <c r="AL62" s="644"/>
      <c r="AM62" s="644"/>
      <c r="AN62" s="644"/>
      <c r="AO62" s="644"/>
      <c r="AP62" s="644"/>
      <c r="AQ62" s="644"/>
      <c r="AR62" s="644"/>
      <c r="AS62" s="644"/>
      <c r="AT62" s="644"/>
      <c r="AU62" s="645"/>
    </row>
    <row r="63" spans="1:47" s="91" customFormat="1" ht="16.5" customHeight="1">
      <c r="A63" s="381"/>
      <c r="B63" s="382"/>
      <c r="C63" s="382"/>
      <c r="D63" s="382"/>
      <c r="E63" s="382"/>
      <c r="F63" s="382"/>
      <c r="G63" s="382"/>
      <c r="H63" s="383"/>
      <c r="I63" s="404"/>
      <c r="J63" s="405"/>
      <c r="K63" s="405"/>
      <c r="L63" s="405"/>
      <c r="M63" s="405"/>
      <c r="N63" s="405"/>
      <c r="O63" s="406"/>
      <c r="P63" s="410"/>
      <c r="Q63" s="411"/>
      <c r="R63" s="411"/>
      <c r="S63" s="411"/>
      <c r="T63" s="411"/>
      <c r="U63" s="411"/>
      <c r="V63" s="412"/>
      <c r="W63" s="416"/>
      <c r="X63" s="417"/>
      <c r="Y63" s="417"/>
      <c r="Z63" s="417"/>
      <c r="AA63" s="417"/>
      <c r="AB63" s="417"/>
      <c r="AC63" s="417"/>
      <c r="AD63" s="417"/>
      <c r="AE63" s="417"/>
      <c r="AF63" s="417"/>
      <c r="AG63" s="417"/>
      <c r="AH63" s="417"/>
      <c r="AI63" s="417"/>
      <c r="AJ63" s="418"/>
      <c r="AK63" s="627"/>
      <c r="AL63" s="628"/>
      <c r="AM63" s="628"/>
      <c r="AN63" s="628"/>
      <c r="AO63" s="628"/>
      <c r="AP63" s="628"/>
      <c r="AQ63" s="628"/>
      <c r="AR63" s="628"/>
      <c r="AS63" s="628"/>
      <c r="AT63" s="628"/>
      <c r="AU63" s="629"/>
    </row>
    <row r="64" spans="1:47" s="91" customFormat="1" ht="16.5" customHeight="1">
      <c r="A64" s="381"/>
      <c r="B64" s="382"/>
      <c r="C64" s="382"/>
      <c r="D64" s="382"/>
      <c r="E64" s="382"/>
      <c r="F64" s="382"/>
      <c r="G64" s="382"/>
      <c r="H64" s="383"/>
      <c r="I64" s="646" t="s">
        <v>153</v>
      </c>
      <c r="J64" s="646"/>
      <c r="K64" s="646"/>
      <c r="L64" s="646"/>
      <c r="M64" s="646"/>
      <c r="N64" s="646"/>
      <c r="O64" s="646"/>
      <c r="P64" s="448"/>
      <c r="Q64" s="423"/>
      <c r="R64" s="423"/>
      <c r="S64" s="423"/>
      <c r="T64" s="423"/>
      <c r="U64" s="423"/>
      <c r="V64" s="424"/>
      <c r="W64" s="422"/>
      <c r="X64" s="423"/>
      <c r="Y64" s="423"/>
      <c r="Z64" s="423"/>
      <c r="AA64" s="423"/>
      <c r="AB64" s="423"/>
      <c r="AC64" s="423"/>
      <c r="AD64" s="423"/>
      <c r="AE64" s="423"/>
      <c r="AF64" s="423"/>
      <c r="AG64" s="423"/>
      <c r="AH64" s="423"/>
      <c r="AI64" s="423"/>
      <c r="AJ64" s="424"/>
      <c r="AK64" s="106"/>
      <c r="AL64" s="115"/>
      <c r="AM64" s="115"/>
      <c r="AN64" s="115"/>
      <c r="AO64" s="115"/>
      <c r="AP64" s="115"/>
      <c r="AQ64" s="115"/>
      <c r="AR64" s="115"/>
      <c r="AS64" s="115"/>
      <c r="AT64" s="115"/>
      <c r="AU64" s="116"/>
    </row>
    <row r="65" spans="1:47" s="91" customFormat="1" ht="16.5" customHeight="1">
      <c r="A65" s="381"/>
      <c r="B65" s="382"/>
      <c r="C65" s="382"/>
      <c r="D65" s="382"/>
      <c r="E65" s="382"/>
      <c r="F65" s="382"/>
      <c r="G65" s="382"/>
      <c r="H65" s="383"/>
      <c r="I65" s="647"/>
      <c r="J65" s="647"/>
      <c r="K65" s="647"/>
      <c r="L65" s="647"/>
      <c r="M65" s="647"/>
      <c r="N65" s="647"/>
      <c r="O65" s="647"/>
      <c r="P65" s="410"/>
      <c r="Q65" s="411"/>
      <c r="R65" s="411"/>
      <c r="S65" s="411"/>
      <c r="T65" s="411"/>
      <c r="U65" s="411"/>
      <c r="V65" s="412"/>
      <c r="W65" s="425"/>
      <c r="X65" s="319"/>
      <c r="Y65" s="319"/>
      <c r="Z65" s="319"/>
      <c r="AA65" s="319"/>
      <c r="AB65" s="319"/>
      <c r="AC65" s="319"/>
      <c r="AD65" s="319"/>
      <c r="AE65" s="319"/>
      <c r="AF65" s="319"/>
      <c r="AG65" s="319"/>
      <c r="AH65" s="319"/>
      <c r="AI65" s="319"/>
      <c r="AJ65" s="426"/>
      <c r="AK65" s="111"/>
      <c r="AL65" s="47"/>
      <c r="AM65" s="47"/>
      <c r="AN65" s="47"/>
      <c r="AO65" s="47"/>
      <c r="AP65" s="47"/>
      <c r="AQ65" s="47"/>
      <c r="AR65" s="47"/>
      <c r="AS65" s="47"/>
      <c r="AT65" s="47"/>
      <c r="AU65" s="48"/>
    </row>
    <row r="66" spans="1:47" s="91" customFormat="1" ht="16.5" customHeight="1">
      <c r="A66" s="381"/>
      <c r="B66" s="382"/>
      <c r="C66" s="382"/>
      <c r="D66" s="382"/>
      <c r="E66" s="382"/>
      <c r="F66" s="382"/>
      <c r="G66" s="382"/>
      <c r="H66" s="383"/>
      <c r="I66" s="430" t="s">
        <v>19</v>
      </c>
      <c r="J66" s="430"/>
      <c r="K66" s="430"/>
      <c r="L66" s="430"/>
      <c r="M66" s="430"/>
      <c r="N66" s="430"/>
      <c r="O66" s="430"/>
      <c r="P66" s="432" t="s">
        <v>47</v>
      </c>
      <c r="Q66" s="433"/>
      <c r="R66" s="433"/>
      <c r="S66" s="433"/>
      <c r="T66" s="433"/>
      <c r="U66" s="433"/>
      <c r="V66" s="434"/>
      <c r="W66" s="425"/>
      <c r="X66" s="319"/>
      <c r="Y66" s="319"/>
      <c r="Z66" s="319"/>
      <c r="AA66" s="319"/>
      <c r="AB66" s="319"/>
      <c r="AC66" s="319"/>
      <c r="AD66" s="319"/>
      <c r="AE66" s="319"/>
      <c r="AF66" s="319"/>
      <c r="AG66" s="319"/>
      <c r="AH66" s="319"/>
      <c r="AI66" s="319"/>
      <c r="AJ66" s="426"/>
      <c r="AK66" s="219" t="s">
        <v>53</v>
      </c>
      <c r="AL66" s="447"/>
      <c r="AM66" s="447"/>
      <c r="AN66" s="447"/>
      <c r="AO66" s="447"/>
      <c r="AP66" s="447"/>
      <c r="AQ66" s="447"/>
      <c r="AR66" s="447"/>
      <c r="AS66" s="447"/>
      <c r="AT66" s="447"/>
      <c r="AU66" s="48" t="s">
        <v>54</v>
      </c>
    </row>
    <row r="67" spans="1:47" s="91" customFormat="1" ht="16.5" customHeight="1" thickBot="1">
      <c r="A67" s="398"/>
      <c r="B67" s="399"/>
      <c r="C67" s="399"/>
      <c r="D67" s="399"/>
      <c r="E67" s="399"/>
      <c r="F67" s="399"/>
      <c r="G67" s="399"/>
      <c r="H67" s="400"/>
      <c r="I67" s="431"/>
      <c r="J67" s="431"/>
      <c r="K67" s="431"/>
      <c r="L67" s="431"/>
      <c r="M67" s="431"/>
      <c r="N67" s="431"/>
      <c r="O67" s="431"/>
      <c r="P67" s="435"/>
      <c r="Q67" s="436"/>
      <c r="R67" s="436"/>
      <c r="S67" s="436"/>
      <c r="T67" s="436"/>
      <c r="U67" s="436"/>
      <c r="V67" s="437"/>
      <c r="W67" s="427"/>
      <c r="X67" s="428"/>
      <c r="Y67" s="428"/>
      <c r="Z67" s="428"/>
      <c r="AA67" s="428"/>
      <c r="AB67" s="428"/>
      <c r="AC67" s="428"/>
      <c r="AD67" s="428"/>
      <c r="AE67" s="428"/>
      <c r="AF67" s="428"/>
      <c r="AG67" s="428"/>
      <c r="AH67" s="428"/>
      <c r="AI67" s="428"/>
      <c r="AJ67" s="429"/>
      <c r="AK67" s="117"/>
      <c r="AL67" s="446"/>
      <c r="AM67" s="446"/>
      <c r="AN67" s="446"/>
      <c r="AO67" s="446"/>
      <c r="AP67" s="446"/>
      <c r="AQ67" s="446"/>
      <c r="AR67" s="446"/>
      <c r="AS67" s="446"/>
      <c r="AT67" s="446"/>
      <c r="AU67" s="118"/>
    </row>
    <row r="68" spans="1:47" s="91" customFormat="1" ht="16.5" customHeight="1">
      <c r="A68" s="378" t="s">
        <v>30</v>
      </c>
      <c r="B68" s="379"/>
      <c r="C68" s="379"/>
      <c r="D68" s="379"/>
      <c r="E68" s="379"/>
      <c r="F68" s="379"/>
      <c r="G68" s="379"/>
      <c r="H68" s="380"/>
      <c r="I68" s="419" t="s">
        <v>61</v>
      </c>
      <c r="J68" s="420"/>
      <c r="K68" s="420"/>
      <c r="L68" s="420"/>
      <c r="M68" s="420"/>
      <c r="N68" s="420"/>
      <c r="O68" s="420"/>
      <c r="P68" s="420"/>
      <c r="Q68" s="420"/>
      <c r="R68" s="420"/>
      <c r="S68" s="420"/>
      <c r="T68" s="420"/>
      <c r="U68" s="420"/>
      <c r="V68" s="420"/>
      <c r="W68" s="420"/>
      <c r="X68" s="420"/>
      <c r="Y68" s="420"/>
      <c r="Z68" s="420"/>
      <c r="AA68" s="420"/>
      <c r="AB68" s="420"/>
      <c r="AC68" s="420"/>
      <c r="AD68" s="420"/>
      <c r="AE68" s="420"/>
      <c r="AF68" s="420"/>
      <c r="AG68" s="420"/>
      <c r="AH68" s="420"/>
      <c r="AI68" s="420"/>
      <c r="AJ68" s="421"/>
      <c r="AK68" s="390" t="s">
        <v>132</v>
      </c>
      <c r="AL68" s="391"/>
      <c r="AM68" s="391"/>
      <c r="AN68" s="391"/>
      <c r="AO68" s="391"/>
      <c r="AP68" s="391"/>
      <c r="AQ68" s="391"/>
      <c r="AR68" s="391"/>
      <c r="AS68" s="391"/>
      <c r="AT68" s="391"/>
      <c r="AU68" s="392"/>
    </row>
    <row r="69" spans="1:47" s="91" customFormat="1" ht="16.5" customHeight="1">
      <c r="A69" s="381"/>
      <c r="B69" s="382"/>
      <c r="C69" s="382"/>
      <c r="D69" s="382"/>
      <c r="E69" s="382"/>
      <c r="F69" s="382"/>
      <c r="G69" s="382"/>
      <c r="H69" s="383"/>
      <c r="I69" s="42"/>
      <c r="J69" s="140"/>
      <c r="K69" s="43"/>
      <c r="L69" s="30"/>
      <c r="M69" s="43"/>
      <c r="N69" s="43"/>
      <c r="O69" s="43"/>
      <c r="P69" s="30"/>
      <c r="Q69" s="41"/>
      <c r="R69" s="30"/>
      <c r="S69" s="30"/>
      <c r="T69" s="30"/>
      <c r="U69" s="30"/>
      <c r="V69" s="30"/>
      <c r="W69" s="41"/>
      <c r="X69" s="41"/>
      <c r="Y69" s="41"/>
      <c r="Z69" s="41"/>
      <c r="AA69" s="41"/>
      <c r="AB69" s="41"/>
      <c r="AC69" s="41"/>
      <c r="AD69" s="41"/>
      <c r="AE69" s="41"/>
      <c r="AF69" s="43"/>
      <c r="AG69" s="30"/>
      <c r="AH69" s="30"/>
      <c r="AI69" s="30"/>
      <c r="AJ69" s="72"/>
      <c r="AK69" s="106" t="s">
        <v>53</v>
      </c>
      <c r="AL69" s="377"/>
      <c r="AM69" s="377"/>
      <c r="AN69" s="377"/>
      <c r="AO69" s="377"/>
      <c r="AP69" s="377"/>
      <c r="AQ69" s="377"/>
      <c r="AR69" s="377"/>
      <c r="AS69" s="377"/>
      <c r="AT69" s="377"/>
      <c r="AU69" s="48" t="s">
        <v>54</v>
      </c>
    </row>
    <row r="70" spans="1:47" s="91" customFormat="1" ht="16.5" customHeight="1" thickBot="1">
      <c r="A70" s="398"/>
      <c r="B70" s="399"/>
      <c r="C70" s="399"/>
      <c r="D70" s="399"/>
      <c r="E70" s="399"/>
      <c r="F70" s="399"/>
      <c r="G70" s="399"/>
      <c r="H70" s="400"/>
      <c r="I70" s="119"/>
      <c r="J70" s="113"/>
      <c r="K70" s="113"/>
      <c r="L70" s="32"/>
      <c r="M70" s="32"/>
      <c r="N70" s="32"/>
      <c r="O70" s="32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20"/>
      <c r="AG70" s="120"/>
      <c r="AH70" s="120"/>
      <c r="AI70" s="120"/>
      <c r="AJ70" s="121"/>
      <c r="AK70" s="122"/>
      <c r="AL70" s="648"/>
      <c r="AM70" s="648"/>
      <c r="AN70" s="648"/>
      <c r="AO70" s="648"/>
      <c r="AP70" s="648"/>
      <c r="AQ70" s="648"/>
      <c r="AR70" s="648"/>
      <c r="AS70" s="648"/>
      <c r="AT70" s="648"/>
      <c r="AU70" s="123"/>
    </row>
    <row r="71" spans="1:47" s="91" customFormat="1" ht="16.5" customHeight="1">
      <c r="A71" s="378" t="s">
        <v>166</v>
      </c>
      <c r="B71" s="379"/>
      <c r="C71" s="379"/>
      <c r="D71" s="379"/>
      <c r="E71" s="379"/>
      <c r="F71" s="379"/>
      <c r="G71" s="379"/>
      <c r="H71" s="380"/>
      <c r="I71" s="387" t="s">
        <v>1</v>
      </c>
      <c r="J71" s="388"/>
      <c r="K71" s="388"/>
      <c r="L71" s="388"/>
      <c r="M71" s="388"/>
      <c r="N71" s="388"/>
      <c r="O71" s="388"/>
      <c r="P71" s="388"/>
      <c r="Q71" s="388"/>
      <c r="R71" s="389"/>
      <c r="S71" s="419" t="s">
        <v>31</v>
      </c>
      <c r="T71" s="420"/>
      <c r="U71" s="420"/>
      <c r="V71" s="420"/>
      <c r="W71" s="420"/>
      <c r="X71" s="420"/>
      <c r="Y71" s="420"/>
      <c r="Z71" s="420"/>
      <c r="AA71" s="420"/>
      <c r="AB71" s="420"/>
      <c r="AC71" s="420"/>
      <c r="AD71" s="420"/>
      <c r="AE71" s="421"/>
      <c r="AF71" s="124" t="s">
        <v>12</v>
      </c>
      <c r="AG71" s="125"/>
      <c r="AH71" s="125"/>
      <c r="AI71" s="125"/>
      <c r="AJ71" s="126"/>
      <c r="AK71" s="390" t="s">
        <v>133</v>
      </c>
      <c r="AL71" s="391"/>
      <c r="AM71" s="391"/>
      <c r="AN71" s="391"/>
      <c r="AO71" s="391"/>
      <c r="AP71" s="391"/>
      <c r="AQ71" s="391"/>
      <c r="AR71" s="391"/>
      <c r="AS71" s="391"/>
      <c r="AT71" s="391"/>
      <c r="AU71" s="392"/>
    </row>
    <row r="72" spans="1:47" s="91" customFormat="1" ht="16.5" customHeight="1">
      <c r="A72" s="381"/>
      <c r="B72" s="382"/>
      <c r="C72" s="382"/>
      <c r="D72" s="382"/>
      <c r="E72" s="382"/>
      <c r="F72" s="382"/>
      <c r="G72" s="382"/>
      <c r="H72" s="383"/>
      <c r="I72" s="103" t="s">
        <v>162</v>
      </c>
      <c r="J72" s="52"/>
      <c r="K72" s="52"/>
      <c r="L72" s="52"/>
      <c r="M72" s="52"/>
      <c r="N72" s="127"/>
      <c r="O72" s="30"/>
      <c r="P72" s="30"/>
      <c r="Q72" s="30"/>
      <c r="R72" s="72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291" t="s">
        <v>163</v>
      </c>
      <c r="AG72" s="128"/>
      <c r="AH72" s="128"/>
      <c r="AI72" s="128"/>
      <c r="AJ72" s="129"/>
      <c r="AK72" s="106" t="s">
        <v>164</v>
      </c>
      <c r="AL72" s="47"/>
      <c r="AM72" s="47"/>
      <c r="AN72" s="47"/>
      <c r="AO72" s="47"/>
      <c r="AP72" s="47"/>
      <c r="AQ72" s="47"/>
      <c r="AR72" s="47"/>
      <c r="AS72" s="47"/>
      <c r="AT72" s="47"/>
      <c r="AU72" s="48"/>
    </row>
    <row r="73" spans="1:47" s="91" customFormat="1" ht="16.5" customHeight="1">
      <c r="A73" s="381"/>
      <c r="B73" s="382"/>
      <c r="C73" s="382"/>
      <c r="D73" s="382"/>
      <c r="E73" s="382"/>
      <c r="F73" s="382"/>
      <c r="G73" s="382"/>
      <c r="H73" s="383"/>
      <c r="I73" s="70"/>
      <c r="J73" s="30" t="s">
        <v>53</v>
      </c>
      <c r="K73" s="393"/>
      <c r="L73" s="393"/>
      <c r="M73" s="393"/>
      <c r="N73" s="393"/>
      <c r="O73" s="393"/>
      <c r="P73" s="393"/>
      <c r="Q73" s="393"/>
      <c r="R73" s="72" t="s">
        <v>54</v>
      </c>
      <c r="S73" s="30" t="s">
        <v>55</v>
      </c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220"/>
      <c r="AG73" s="130"/>
      <c r="AH73" s="130"/>
      <c r="AI73" s="130"/>
      <c r="AJ73" s="131"/>
      <c r="AK73" s="219" t="s">
        <v>53</v>
      </c>
      <c r="AL73" s="394"/>
      <c r="AM73" s="394"/>
      <c r="AN73" s="394"/>
      <c r="AO73" s="394"/>
      <c r="AP73" s="394"/>
      <c r="AQ73" s="394"/>
      <c r="AR73" s="394"/>
      <c r="AS73" s="394"/>
      <c r="AT73" s="394"/>
      <c r="AU73" s="48" t="s">
        <v>54</v>
      </c>
    </row>
    <row r="74" spans="1:47" s="91" customFormat="1" ht="16.5" customHeight="1" thickBot="1">
      <c r="A74" s="384"/>
      <c r="B74" s="385"/>
      <c r="C74" s="385"/>
      <c r="D74" s="385"/>
      <c r="E74" s="385"/>
      <c r="F74" s="385"/>
      <c r="G74" s="385"/>
      <c r="H74" s="386"/>
      <c r="I74" s="272"/>
      <c r="J74" s="273"/>
      <c r="K74" s="395"/>
      <c r="L74" s="395"/>
      <c r="M74" s="395"/>
      <c r="N74" s="395"/>
      <c r="O74" s="395"/>
      <c r="P74" s="395"/>
      <c r="Q74" s="395"/>
      <c r="R74" s="274"/>
      <c r="S74" s="396"/>
      <c r="T74" s="320"/>
      <c r="U74" s="320"/>
      <c r="V74" s="320"/>
      <c r="W74" s="320"/>
      <c r="X74" s="320"/>
      <c r="Y74" s="320"/>
      <c r="Z74" s="320"/>
      <c r="AA74" s="320"/>
      <c r="AB74" s="320"/>
      <c r="AC74" s="320"/>
      <c r="AD74" s="320"/>
      <c r="AE74" s="397"/>
      <c r="AF74" s="272"/>
      <c r="AG74" s="320"/>
      <c r="AH74" s="320"/>
      <c r="AI74" s="320"/>
      <c r="AJ74" s="275"/>
      <c r="AK74" s="276"/>
      <c r="AL74" s="321">
        <f>ROUNDDOWN(K74*AG74,0)</f>
        <v>0</v>
      </c>
      <c r="AM74" s="321"/>
      <c r="AN74" s="321"/>
      <c r="AO74" s="321"/>
      <c r="AP74" s="321"/>
      <c r="AQ74" s="321"/>
      <c r="AR74" s="321"/>
      <c r="AS74" s="321"/>
      <c r="AT74" s="321"/>
      <c r="AU74" s="277"/>
    </row>
    <row r="75" spans="1:47" s="14" customFormat="1" ht="8.25" customHeight="1" thickTop="1">
      <c r="A75" s="21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5"/>
    </row>
    <row r="76" spans="1:47" s="88" customFormat="1" ht="16.5" customHeight="1">
      <c r="A76" s="132"/>
      <c r="B76" s="18"/>
      <c r="C76" s="18"/>
      <c r="D76" s="18"/>
      <c r="E76" s="18"/>
      <c r="F76" s="18"/>
      <c r="G76" s="18"/>
      <c r="H76" s="18"/>
      <c r="I76" s="47"/>
      <c r="J76" s="47"/>
      <c r="K76" s="47"/>
      <c r="L76" s="47"/>
      <c r="M76" s="47"/>
      <c r="N76" s="133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 t="s">
        <v>53</v>
      </c>
      <c r="AK76" s="447">
        <f>SUM(AN83,AM90)</f>
        <v>0</v>
      </c>
      <c r="AL76" s="394"/>
      <c r="AM76" s="394"/>
      <c r="AN76" s="394"/>
      <c r="AO76" s="394"/>
      <c r="AP76" s="394"/>
      <c r="AQ76" s="394"/>
      <c r="AR76" s="394"/>
      <c r="AS76" s="394"/>
      <c r="AT76" s="394"/>
      <c r="AU76" s="48" t="s">
        <v>54</v>
      </c>
    </row>
    <row r="77" spans="1:47" s="88" customFormat="1" ht="16.5" customHeight="1">
      <c r="A77" s="15" t="s">
        <v>171</v>
      </c>
      <c r="B77" s="16"/>
      <c r="C77" s="16"/>
      <c r="D77" s="16"/>
      <c r="E77" s="16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89"/>
      <c r="AI77" s="89"/>
      <c r="AJ77" s="134"/>
      <c r="AK77" s="669">
        <f>AN84+AN87+AM91</f>
        <v>0</v>
      </c>
      <c r="AL77" s="669"/>
      <c r="AM77" s="669"/>
      <c r="AN77" s="669"/>
      <c r="AO77" s="669"/>
      <c r="AP77" s="669"/>
      <c r="AQ77" s="669"/>
      <c r="AR77" s="669"/>
      <c r="AS77" s="669"/>
      <c r="AT77" s="669"/>
      <c r="AU77" s="135"/>
    </row>
    <row r="78" spans="1:47" s="88" customFormat="1" ht="9" customHeight="1">
      <c r="A78" s="136"/>
      <c r="B78" s="137"/>
      <c r="C78" s="137"/>
      <c r="D78" s="137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60"/>
    </row>
    <row r="79" spans="1:47" s="91" customFormat="1" ht="16.5" customHeight="1">
      <c r="A79" s="138"/>
      <c r="B79" s="41"/>
      <c r="C79" s="41"/>
      <c r="D79" s="41"/>
      <c r="E79" s="41"/>
      <c r="F79" s="94"/>
      <c r="G79" s="94"/>
      <c r="H79" s="102"/>
      <c r="I79" s="375" t="s">
        <v>78</v>
      </c>
      <c r="J79" s="329"/>
      <c r="K79" s="329"/>
      <c r="L79" s="329"/>
      <c r="M79" s="330"/>
      <c r="N79" s="360" t="s">
        <v>48</v>
      </c>
      <c r="O79" s="361"/>
      <c r="P79" s="361"/>
      <c r="Q79" s="361"/>
      <c r="R79" s="361"/>
      <c r="S79" s="361"/>
      <c r="T79" s="361"/>
      <c r="U79" s="361"/>
      <c r="V79" s="361"/>
      <c r="W79" s="361"/>
      <c r="X79" s="361"/>
      <c r="Y79" s="361"/>
      <c r="Z79" s="361"/>
      <c r="AA79" s="361"/>
      <c r="AB79" s="361"/>
      <c r="AC79" s="361"/>
      <c r="AD79" s="361"/>
      <c r="AE79" s="361"/>
      <c r="AF79" s="361"/>
      <c r="AG79" s="361"/>
      <c r="AH79" s="361"/>
      <c r="AI79" s="361"/>
      <c r="AJ79" s="362"/>
      <c r="AK79" s="363" t="s">
        <v>134</v>
      </c>
      <c r="AL79" s="364"/>
      <c r="AM79" s="364"/>
      <c r="AN79" s="364"/>
      <c r="AO79" s="364"/>
      <c r="AP79" s="364"/>
      <c r="AQ79" s="364"/>
      <c r="AR79" s="364"/>
      <c r="AS79" s="364"/>
      <c r="AT79" s="364"/>
      <c r="AU79" s="365"/>
    </row>
    <row r="80" spans="1:47" s="91" customFormat="1" ht="16.5" customHeight="1">
      <c r="A80" s="138"/>
      <c r="B80" s="41"/>
      <c r="C80" s="41"/>
      <c r="D80" s="41"/>
      <c r="E80" s="41"/>
      <c r="F80" s="41"/>
      <c r="G80" s="41"/>
      <c r="H80" s="110"/>
      <c r="I80" s="376"/>
      <c r="J80" s="332"/>
      <c r="K80" s="332"/>
      <c r="L80" s="332"/>
      <c r="M80" s="333"/>
      <c r="N80" s="369" t="s">
        <v>77</v>
      </c>
      <c r="O80" s="370"/>
      <c r="P80" s="371"/>
      <c r="Q80" s="369" t="s">
        <v>79</v>
      </c>
      <c r="R80" s="370"/>
      <c r="S80" s="370"/>
      <c r="T80" s="370"/>
      <c r="U80" s="371"/>
      <c r="V80" s="369" t="s">
        <v>80</v>
      </c>
      <c r="W80" s="370"/>
      <c r="X80" s="370"/>
      <c r="Y80" s="370"/>
      <c r="Z80" s="371"/>
      <c r="AA80" s="369" t="s">
        <v>81</v>
      </c>
      <c r="AB80" s="370"/>
      <c r="AC80" s="370"/>
      <c r="AD80" s="370"/>
      <c r="AE80" s="371"/>
      <c r="AF80" s="370" t="s">
        <v>82</v>
      </c>
      <c r="AG80" s="370"/>
      <c r="AH80" s="370"/>
      <c r="AI80" s="370"/>
      <c r="AJ80" s="370"/>
      <c r="AK80" s="366"/>
      <c r="AL80" s="367"/>
      <c r="AM80" s="367"/>
      <c r="AN80" s="367"/>
      <c r="AO80" s="367"/>
      <c r="AP80" s="367"/>
      <c r="AQ80" s="367"/>
      <c r="AR80" s="367"/>
      <c r="AS80" s="367"/>
      <c r="AT80" s="367"/>
      <c r="AU80" s="368"/>
    </row>
    <row r="81" spans="1:47" s="91" customFormat="1" ht="16.5" customHeight="1">
      <c r="A81" s="331" t="s">
        <v>172</v>
      </c>
      <c r="B81" s="332"/>
      <c r="C81" s="332"/>
      <c r="D81" s="332"/>
      <c r="E81" s="332"/>
      <c r="F81" s="332"/>
      <c r="G81" s="332"/>
      <c r="H81" s="333"/>
      <c r="I81" s="95" t="s">
        <v>22</v>
      </c>
      <c r="J81" s="93"/>
      <c r="K81" s="53"/>
      <c r="L81" s="53"/>
      <c r="M81" s="105"/>
      <c r="N81" s="261"/>
      <c r="O81" s="262"/>
      <c r="P81" s="263"/>
      <c r="Q81" s="148"/>
      <c r="R81" s="148"/>
      <c r="S81" s="148"/>
      <c r="T81" s="148"/>
      <c r="U81" s="148"/>
      <c r="V81" s="264"/>
      <c r="W81" s="359"/>
      <c r="X81" s="359"/>
      <c r="Y81" s="359"/>
      <c r="Z81" s="265"/>
      <c r="AA81" s="259"/>
      <c r="AB81" s="148"/>
      <c r="AC81" s="148"/>
      <c r="AD81" s="148"/>
      <c r="AE81" s="158"/>
      <c r="AF81" s="300" t="s">
        <v>137</v>
      </c>
      <c r="AG81" s="41"/>
      <c r="AH81" s="41"/>
      <c r="AI81" s="41"/>
      <c r="AJ81" s="110"/>
      <c r="AK81" s="139" t="s">
        <v>138</v>
      </c>
      <c r="AL81" s="18"/>
      <c r="AM81" s="18"/>
      <c r="AN81" s="18"/>
      <c r="AO81" s="18"/>
      <c r="AP81" s="18"/>
      <c r="AQ81" s="18"/>
      <c r="AR81" s="18"/>
      <c r="AS81" s="18"/>
      <c r="AT81" s="18"/>
      <c r="AU81" s="135"/>
    </row>
    <row r="82" spans="1:47" s="91" customFormat="1" ht="16.5" customHeight="1">
      <c r="A82" s="331"/>
      <c r="B82" s="332"/>
      <c r="C82" s="332"/>
      <c r="D82" s="332"/>
      <c r="E82" s="332"/>
      <c r="F82" s="332"/>
      <c r="G82" s="332"/>
      <c r="H82" s="333"/>
      <c r="I82" s="288"/>
      <c r="J82" s="239"/>
      <c r="K82" s="239"/>
      <c r="L82" s="239"/>
      <c r="M82" s="289"/>
      <c r="N82" s="259"/>
      <c r="O82" s="372"/>
      <c r="P82" s="373"/>
      <c r="Q82" s="264"/>
      <c r="R82" s="374"/>
      <c r="S82" s="374"/>
      <c r="T82" s="374"/>
      <c r="U82" s="265"/>
      <c r="V82" s="279"/>
      <c r="W82" s="342"/>
      <c r="X82" s="342"/>
      <c r="Y82" s="342"/>
      <c r="Z82" s="110"/>
      <c r="AA82" s="259"/>
      <c r="AB82" s="148"/>
      <c r="AC82" s="148"/>
      <c r="AD82" s="148"/>
      <c r="AE82" s="158"/>
      <c r="AF82" s="140"/>
      <c r="AG82" s="30"/>
      <c r="AH82" s="30"/>
      <c r="AI82" s="41"/>
      <c r="AJ82" s="110"/>
      <c r="AK82" s="139"/>
      <c r="AL82" s="142"/>
      <c r="AM82" s="47"/>
      <c r="AN82" s="143"/>
      <c r="AO82" s="143"/>
      <c r="AP82" s="143"/>
      <c r="AQ82" s="18"/>
      <c r="AR82" s="18"/>
      <c r="AS82" s="18"/>
      <c r="AT82" s="18"/>
      <c r="AU82" s="48"/>
    </row>
    <row r="83" spans="1:47" s="91" customFormat="1" ht="16.5" customHeight="1">
      <c r="A83" s="138"/>
      <c r="B83" s="41"/>
      <c r="C83" s="41"/>
      <c r="D83" s="41"/>
      <c r="E83" s="41"/>
      <c r="F83" s="41"/>
      <c r="G83" s="41"/>
      <c r="H83" s="110"/>
      <c r="I83" s="288"/>
      <c r="J83" s="657"/>
      <c r="K83" s="657"/>
      <c r="L83" s="657"/>
      <c r="M83" s="658"/>
      <c r="N83" s="261"/>
      <c r="O83" s="262"/>
      <c r="P83" s="263"/>
      <c r="Q83" s="70"/>
      <c r="R83" s="341"/>
      <c r="S83" s="341"/>
      <c r="T83" s="341"/>
      <c r="U83" s="243"/>
      <c r="V83" s="266"/>
      <c r="W83" s="342"/>
      <c r="X83" s="342"/>
      <c r="Y83" s="342"/>
      <c r="Z83" s="110"/>
      <c r="AA83" s="259"/>
      <c r="AB83" s="656"/>
      <c r="AC83" s="656"/>
      <c r="AD83" s="656"/>
      <c r="AE83" s="158"/>
      <c r="AF83" s="267" t="s">
        <v>135</v>
      </c>
      <c r="AG83" s="374">
        <f>(R82+O82*W82)*AB83</f>
        <v>0</v>
      </c>
      <c r="AH83" s="374"/>
      <c r="AI83" s="374"/>
      <c r="AJ83" s="110" t="s">
        <v>136</v>
      </c>
      <c r="AK83" s="141"/>
      <c r="AL83" s="142"/>
      <c r="AM83" s="47" t="s">
        <v>135</v>
      </c>
      <c r="AN83" s="447">
        <f>SUM(J83,AG83)</f>
        <v>0</v>
      </c>
      <c r="AO83" s="447"/>
      <c r="AP83" s="447"/>
      <c r="AQ83" s="447"/>
      <c r="AR83" s="447"/>
      <c r="AS83" s="447"/>
      <c r="AT83" s="447"/>
      <c r="AU83" s="48" t="s">
        <v>136</v>
      </c>
    </row>
    <row r="84" spans="1:47" s="91" customFormat="1" ht="16.5" customHeight="1">
      <c r="A84" s="144"/>
      <c r="B84" s="57"/>
      <c r="C84" s="57"/>
      <c r="D84" s="57"/>
      <c r="E84" s="57"/>
      <c r="F84" s="57"/>
      <c r="G84" s="57"/>
      <c r="H84" s="145"/>
      <c r="I84" s="290"/>
      <c r="J84" s="649"/>
      <c r="K84" s="649"/>
      <c r="L84" s="649"/>
      <c r="M84" s="650"/>
      <c r="N84" s="153"/>
      <c r="O84" s="651"/>
      <c r="P84" s="652"/>
      <c r="Q84" s="58"/>
      <c r="R84" s="653"/>
      <c r="S84" s="653"/>
      <c r="T84" s="653"/>
      <c r="U84" s="268"/>
      <c r="V84" s="58"/>
      <c r="W84" s="655"/>
      <c r="X84" s="655"/>
      <c r="Y84" s="655"/>
      <c r="Z84" s="268"/>
      <c r="AA84" s="153"/>
      <c r="AB84" s="269"/>
      <c r="AC84" s="269"/>
      <c r="AD84" s="269"/>
      <c r="AE84" s="270"/>
      <c r="AF84" s="301"/>
      <c r="AG84" s="653">
        <f>(R83+O82*W82)*AB83</f>
        <v>0</v>
      </c>
      <c r="AH84" s="653"/>
      <c r="AI84" s="653"/>
      <c r="AJ84" s="145"/>
      <c r="AK84" s="146"/>
      <c r="AL84" s="137"/>
      <c r="AM84" s="137"/>
      <c r="AN84" s="654">
        <f>SUM(J84,AG84)</f>
        <v>0</v>
      </c>
      <c r="AO84" s="654"/>
      <c r="AP84" s="654"/>
      <c r="AQ84" s="654"/>
      <c r="AR84" s="654"/>
      <c r="AS84" s="654"/>
      <c r="AT84" s="654"/>
      <c r="AU84" s="60"/>
    </row>
    <row r="85" spans="1:47" s="91" customFormat="1" ht="33" customHeight="1">
      <c r="A85" s="328" t="s">
        <v>139</v>
      </c>
      <c r="B85" s="329"/>
      <c r="C85" s="329"/>
      <c r="D85" s="329"/>
      <c r="E85" s="329"/>
      <c r="F85" s="329"/>
      <c r="G85" s="329"/>
      <c r="H85" s="330"/>
      <c r="I85" s="346" t="s">
        <v>33</v>
      </c>
      <c r="J85" s="349" t="s">
        <v>34</v>
      </c>
      <c r="K85" s="350"/>
      <c r="L85" s="350"/>
      <c r="M85" s="350"/>
      <c r="N85" s="350"/>
      <c r="O85" s="350"/>
      <c r="P85" s="351"/>
      <c r="Q85" s="352" t="s">
        <v>13</v>
      </c>
      <c r="R85" s="353"/>
      <c r="S85" s="353"/>
      <c r="T85" s="353"/>
      <c r="U85" s="353"/>
      <c r="V85" s="354"/>
      <c r="W85" s="346" t="s">
        <v>32</v>
      </c>
      <c r="X85" s="355" t="s">
        <v>173</v>
      </c>
      <c r="Y85" s="356"/>
      <c r="Z85" s="356"/>
      <c r="AA85" s="356"/>
      <c r="AB85" s="356"/>
      <c r="AC85" s="356"/>
      <c r="AD85" s="357"/>
      <c r="AE85" s="352" t="s">
        <v>13</v>
      </c>
      <c r="AF85" s="353"/>
      <c r="AG85" s="353"/>
      <c r="AH85" s="353"/>
      <c r="AI85" s="353"/>
      <c r="AJ85" s="354"/>
      <c r="AK85" s="337" t="s">
        <v>140</v>
      </c>
      <c r="AL85" s="338"/>
      <c r="AM85" s="338"/>
      <c r="AN85" s="338"/>
      <c r="AO85" s="338"/>
      <c r="AP85" s="338"/>
      <c r="AQ85" s="338"/>
      <c r="AR85" s="338"/>
      <c r="AS85" s="338"/>
      <c r="AT85" s="338"/>
      <c r="AU85" s="339"/>
    </row>
    <row r="86" spans="1:49" s="91" customFormat="1" ht="16.5" customHeight="1">
      <c r="A86" s="331"/>
      <c r="B86" s="332"/>
      <c r="C86" s="332"/>
      <c r="D86" s="332"/>
      <c r="E86" s="332"/>
      <c r="F86" s="332"/>
      <c r="G86" s="332"/>
      <c r="H86" s="333"/>
      <c r="I86" s="347"/>
      <c r="J86" s="74"/>
      <c r="K86" s="41"/>
      <c r="L86" s="41"/>
      <c r="M86" s="41"/>
      <c r="N86" s="41"/>
      <c r="O86" s="41"/>
      <c r="P86" s="147"/>
      <c r="Q86" s="103" t="s">
        <v>43</v>
      </c>
      <c r="R86" s="30"/>
      <c r="S86" s="30"/>
      <c r="T86" s="30"/>
      <c r="U86" s="148"/>
      <c r="V86" s="110"/>
      <c r="W86" s="347"/>
      <c r="X86" s="148"/>
      <c r="Y86" s="41"/>
      <c r="Z86" s="41"/>
      <c r="AA86" s="41"/>
      <c r="AB86" s="41"/>
      <c r="AC86" s="41"/>
      <c r="AD86" s="110"/>
      <c r="AE86" s="103" t="s">
        <v>155</v>
      </c>
      <c r="AF86" s="41"/>
      <c r="AG86" s="41"/>
      <c r="AH86" s="41"/>
      <c r="AI86" s="41"/>
      <c r="AJ86" s="110"/>
      <c r="AK86" s="106" t="s">
        <v>156</v>
      </c>
      <c r="AL86" s="149"/>
      <c r="AM86" s="149"/>
      <c r="AN86" s="149"/>
      <c r="AO86" s="149"/>
      <c r="AP86" s="149"/>
      <c r="AQ86" s="149"/>
      <c r="AR86" s="149"/>
      <c r="AS86" s="149"/>
      <c r="AT86" s="149"/>
      <c r="AU86" s="150"/>
      <c r="AW86" s="271">
        <v>5000</v>
      </c>
    </row>
    <row r="87" spans="1:47" s="91" customFormat="1" ht="16.5" customHeight="1">
      <c r="A87" s="343"/>
      <c r="B87" s="344"/>
      <c r="C87" s="344"/>
      <c r="D87" s="344"/>
      <c r="E87" s="344"/>
      <c r="F87" s="344"/>
      <c r="G87" s="344"/>
      <c r="H87" s="345"/>
      <c r="I87" s="348"/>
      <c r="J87" s="58"/>
      <c r="K87" s="327"/>
      <c r="L87" s="327"/>
      <c r="M87" s="327"/>
      <c r="N87" s="327"/>
      <c r="O87" s="327"/>
      <c r="P87" s="151"/>
      <c r="Q87" s="152"/>
      <c r="R87" s="358"/>
      <c r="S87" s="358"/>
      <c r="T87" s="358"/>
      <c r="U87" s="358"/>
      <c r="V87" s="145"/>
      <c r="W87" s="348"/>
      <c r="X87" s="153"/>
      <c r="Y87" s="327"/>
      <c r="Z87" s="327"/>
      <c r="AA87" s="327"/>
      <c r="AB87" s="327"/>
      <c r="AC87" s="327"/>
      <c r="AD87" s="145"/>
      <c r="AE87" s="50"/>
      <c r="AF87" s="661"/>
      <c r="AG87" s="661"/>
      <c r="AH87" s="661"/>
      <c r="AI87" s="661"/>
      <c r="AJ87" s="145"/>
      <c r="AK87" s="154"/>
      <c r="AL87" s="155"/>
      <c r="AM87" s="156"/>
      <c r="AN87" s="631">
        <f>SUM(R87,AF87)</f>
        <v>0</v>
      </c>
      <c r="AO87" s="631"/>
      <c r="AP87" s="631"/>
      <c r="AQ87" s="631"/>
      <c r="AR87" s="631"/>
      <c r="AS87" s="631"/>
      <c r="AT87" s="631"/>
      <c r="AU87" s="157"/>
    </row>
    <row r="88" spans="1:47" s="91" customFormat="1" ht="33" customHeight="1">
      <c r="A88" s="328" t="s">
        <v>36</v>
      </c>
      <c r="B88" s="329"/>
      <c r="C88" s="329"/>
      <c r="D88" s="329"/>
      <c r="E88" s="329"/>
      <c r="F88" s="329"/>
      <c r="G88" s="329"/>
      <c r="H88" s="330"/>
      <c r="I88" s="334" t="s">
        <v>14</v>
      </c>
      <c r="J88" s="335"/>
      <c r="K88" s="335"/>
      <c r="L88" s="335"/>
      <c r="M88" s="335"/>
      <c r="N88" s="335"/>
      <c r="O88" s="336"/>
      <c r="P88" s="334" t="s">
        <v>15</v>
      </c>
      <c r="Q88" s="335"/>
      <c r="R88" s="335"/>
      <c r="S88" s="335"/>
      <c r="T88" s="335"/>
      <c r="U88" s="335"/>
      <c r="V88" s="336"/>
      <c r="W88" s="334" t="s">
        <v>37</v>
      </c>
      <c r="X88" s="335"/>
      <c r="Y88" s="335"/>
      <c r="Z88" s="335"/>
      <c r="AA88" s="335"/>
      <c r="AB88" s="335"/>
      <c r="AC88" s="336"/>
      <c r="AD88" s="62" t="s">
        <v>16</v>
      </c>
      <c r="AE88" s="65"/>
      <c r="AF88" s="65"/>
      <c r="AG88" s="65"/>
      <c r="AH88" s="65"/>
      <c r="AI88" s="65"/>
      <c r="AJ88" s="64"/>
      <c r="AK88" s="337" t="s">
        <v>141</v>
      </c>
      <c r="AL88" s="338"/>
      <c r="AM88" s="338"/>
      <c r="AN88" s="338"/>
      <c r="AO88" s="338"/>
      <c r="AP88" s="338"/>
      <c r="AQ88" s="338"/>
      <c r="AR88" s="338"/>
      <c r="AS88" s="338"/>
      <c r="AT88" s="338"/>
      <c r="AU88" s="339"/>
    </row>
    <row r="89" spans="1:47" s="91" customFormat="1" ht="16.5" customHeight="1">
      <c r="A89" s="331"/>
      <c r="B89" s="332"/>
      <c r="C89" s="332"/>
      <c r="D89" s="332"/>
      <c r="E89" s="332"/>
      <c r="F89" s="332"/>
      <c r="G89" s="332"/>
      <c r="H89" s="333"/>
      <c r="I89" s="178" t="s">
        <v>44</v>
      </c>
      <c r="J89" s="30"/>
      <c r="K89" s="30"/>
      <c r="L89" s="30"/>
      <c r="M89" s="30"/>
      <c r="N89" s="30"/>
      <c r="O89" s="158"/>
      <c r="P89" s="140" t="s">
        <v>49</v>
      </c>
      <c r="Q89" s="30"/>
      <c r="R89" s="30"/>
      <c r="S89" s="30"/>
      <c r="T89" s="30"/>
      <c r="U89" s="30"/>
      <c r="V89" s="72"/>
      <c r="W89" s="140" t="s">
        <v>50</v>
      </c>
      <c r="X89" s="30"/>
      <c r="Y89" s="30"/>
      <c r="Z89" s="30"/>
      <c r="AA89" s="30"/>
      <c r="AB89" s="30"/>
      <c r="AC89" s="72"/>
      <c r="AD89" s="185" t="s">
        <v>51</v>
      </c>
      <c r="AE89" s="30"/>
      <c r="AF89" s="30"/>
      <c r="AG89" s="148"/>
      <c r="AH89" s="30"/>
      <c r="AI89" s="30"/>
      <c r="AJ89" s="72"/>
      <c r="AK89" s="106" t="s">
        <v>157</v>
      </c>
      <c r="AL89" s="47"/>
      <c r="AM89" s="47"/>
      <c r="AN89" s="47"/>
      <c r="AO89" s="47"/>
      <c r="AP89" s="47"/>
      <c r="AQ89" s="47"/>
      <c r="AR89" s="47"/>
      <c r="AS89" s="47"/>
      <c r="AT89" s="47"/>
      <c r="AU89" s="48"/>
    </row>
    <row r="90" spans="1:47" s="91" customFormat="1" ht="16.5" customHeight="1">
      <c r="A90" s="331"/>
      <c r="B90" s="332"/>
      <c r="C90" s="332"/>
      <c r="D90" s="332"/>
      <c r="E90" s="332"/>
      <c r="F90" s="332"/>
      <c r="G90" s="332"/>
      <c r="H90" s="333"/>
      <c r="I90" s="178" t="s">
        <v>53</v>
      </c>
      <c r="J90" s="340"/>
      <c r="K90" s="340"/>
      <c r="L90" s="340"/>
      <c r="M90" s="340"/>
      <c r="N90" s="340"/>
      <c r="O90" s="158" t="s">
        <v>54</v>
      </c>
      <c r="P90" s="140" t="s">
        <v>53</v>
      </c>
      <c r="Q90" s="340"/>
      <c r="R90" s="340"/>
      <c r="S90" s="340"/>
      <c r="T90" s="340"/>
      <c r="U90" s="340"/>
      <c r="V90" s="72" t="s">
        <v>54</v>
      </c>
      <c r="W90" s="140" t="s">
        <v>53</v>
      </c>
      <c r="X90" s="340"/>
      <c r="Y90" s="340"/>
      <c r="Z90" s="340"/>
      <c r="AA90" s="340"/>
      <c r="AB90" s="340"/>
      <c r="AC90" s="72" t="s">
        <v>54</v>
      </c>
      <c r="AD90" s="185" t="s">
        <v>53</v>
      </c>
      <c r="AE90" s="393"/>
      <c r="AF90" s="393"/>
      <c r="AG90" s="393"/>
      <c r="AH90" s="393"/>
      <c r="AI90" s="393"/>
      <c r="AJ90" s="72" t="s">
        <v>54</v>
      </c>
      <c r="AK90" s="111"/>
      <c r="AL90" s="47" t="s">
        <v>53</v>
      </c>
      <c r="AM90" s="447">
        <f>SUM(J90,Q90,X90,AE90)</f>
        <v>0</v>
      </c>
      <c r="AN90" s="447"/>
      <c r="AO90" s="447"/>
      <c r="AP90" s="447"/>
      <c r="AQ90" s="447"/>
      <c r="AR90" s="447"/>
      <c r="AS90" s="447"/>
      <c r="AT90" s="447"/>
      <c r="AU90" s="48" t="s">
        <v>54</v>
      </c>
    </row>
    <row r="91" spans="1:47" s="91" customFormat="1" ht="16.5" customHeight="1" thickBot="1">
      <c r="A91" s="331"/>
      <c r="B91" s="332"/>
      <c r="C91" s="332"/>
      <c r="D91" s="332"/>
      <c r="E91" s="332"/>
      <c r="F91" s="332"/>
      <c r="G91" s="332"/>
      <c r="H91" s="333"/>
      <c r="I91" s="42"/>
      <c r="J91" s="322"/>
      <c r="K91" s="322"/>
      <c r="L91" s="322"/>
      <c r="M91" s="322"/>
      <c r="N91" s="322"/>
      <c r="O91" s="159"/>
      <c r="P91" s="30"/>
      <c r="Q91" s="322"/>
      <c r="R91" s="322"/>
      <c r="S91" s="322"/>
      <c r="T91" s="322"/>
      <c r="U91" s="322"/>
      <c r="V91" s="72"/>
      <c r="W91" s="30"/>
      <c r="X91" s="322"/>
      <c r="Y91" s="322"/>
      <c r="Z91" s="322"/>
      <c r="AA91" s="322"/>
      <c r="AB91" s="322"/>
      <c r="AC91" s="72"/>
      <c r="AD91" s="74"/>
      <c r="AE91" s="662"/>
      <c r="AF91" s="662"/>
      <c r="AG91" s="662"/>
      <c r="AH91" s="662"/>
      <c r="AI91" s="662"/>
      <c r="AJ91" s="110"/>
      <c r="AK91" s="160"/>
      <c r="AL91" s="47"/>
      <c r="AM91" s="323">
        <f>SUM(J91,Q91,X91,AE91)</f>
        <v>0</v>
      </c>
      <c r="AN91" s="323"/>
      <c r="AO91" s="323"/>
      <c r="AP91" s="323"/>
      <c r="AQ91" s="323"/>
      <c r="AR91" s="323"/>
      <c r="AS91" s="323"/>
      <c r="AT91" s="323"/>
      <c r="AU91" s="48"/>
    </row>
    <row r="92" spans="1:47" s="14" customFormat="1" ht="8.25" customHeight="1" thickTop="1">
      <c r="A92" s="214"/>
      <c r="B92" s="84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5"/>
    </row>
    <row r="93" spans="1:47" s="17" customFormat="1" ht="16.5" customHeight="1">
      <c r="A93" s="161"/>
      <c r="B93" s="162"/>
      <c r="C93" s="162"/>
      <c r="D93" s="162"/>
      <c r="E93" s="162"/>
      <c r="F93" s="162"/>
      <c r="G93" s="162"/>
      <c r="H93" s="162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  <c r="Y93" s="163"/>
      <c r="Z93" s="163"/>
      <c r="AA93" s="163"/>
      <c r="AB93" s="163"/>
      <c r="AC93" s="163"/>
      <c r="AD93" s="163"/>
      <c r="AE93" s="163"/>
      <c r="AF93" s="163"/>
      <c r="AG93" s="163"/>
      <c r="AH93" s="163"/>
      <c r="AI93" s="163"/>
      <c r="AJ93" s="163"/>
      <c r="AK93" s="324"/>
      <c r="AL93" s="324"/>
      <c r="AM93" s="324"/>
      <c r="AN93" s="324"/>
      <c r="AO93" s="324"/>
      <c r="AP93" s="324"/>
      <c r="AQ93" s="324"/>
      <c r="AR93" s="324"/>
      <c r="AS93" s="324"/>
      <c r="AT93" s="324"/>
      <c r="AU93" s="165"/>
    </row>
    <row r="94" spans="1:47" s="17" customFormat="1" ht="16.5" customHeight="1">
      <c r="A94" s="161" t="s">
        <v>142</v>
      </c>
      <c r="B94" s="162"/>
      <c r="C94" s="162"/>
      <c r="D94" s="162"/>
      <c r="E94" s="162"/>
      <c r="F94" s="162"/>
      <c r="G94" s="162"/>
      <c r="H94" s="162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3"/>
      <c r="AD94" s="163"/>
      <c r="AE94" s="163"/>
      <c r="AF94" s="163"/>
      <c r="AG94" s="163"/>
      <c r="AH94" s="163"/>
      <c r="AI94" s="162"/>
      <c r="AJ94" s="164"/>
      <c r="AK94" s="669">
        <f>AN99</f>
        <v>0</v>
      </c>
      <c r="AL94" s="669"/>
      <c r="AM94" s="669"/>
      <c r="AN94" s="669"/>
      <c r="AO94" s="669"/>
      <c r="AP94" s="669"/>
      <c r="AQ94" s="669"/>
      <c r="AR94" s="669"/>
      <c r="AS94" s="669"/>
      <c r="AT94" s="669"/>
      <c r="AU94" s="165"/>
    </row>
    <row r="95" spans="1:47" s="17" customFormat="1" ht="9" customHeight="1">
      <c r="A95" s="166"/>
      <c r="B95" s="167"/>
      <c r="C95" s="167"/>
      <c r="D95" s="167"/>
      <c r="E95" s="167"/>
      <c r="F95" s="167"/>
      <c r="G95" s="167"/>
      <c r="H95" s="167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68"/>
      <c r="AD95" s="168"/>
      <c r="AE95" s="168"/>
      <c r="AF95" s="168"/>
      <c r="AG95" s="168"/>
      <c r="AH95" s="168"/>
      <c r="AI95" s="168"/>
      <c r="AJ95" s="168"/>
      <c r="AK95" s="168"/>
      <c r="AL95" s="168"/>
      <c r="AM95" s="168"/>
      <c r="AN95" s="168"/>
      <c r="AO95" s="168"/>
      <c r="AP95" s="168"/>
      <c r="AQ95" s="168"/>
      <c r="AR95" s="168"/>
      <c r="AS95" s="168"/>
      <c r="AT95" s="168"/>
      <c r="AU95" s="169"/>
    </row>
    <row r="96" spans="1:47" ht="16.5" customHeight="1">
      <c r="A96" s="170"/>
      <c r="B96" s="171"/>
      <c r="C96" s="171"/>
      <c r="D96" s="171"/>
      <c r="E96" s="171"/>
      <c r="F96" s="171"/>
      <c r="G96" s="171"/>
      <c r="H96" s="172"/>
      <c r="I96" s="659"/>
      <c r="J96" s="317"/>
      <c r="K96" s="317"/>
      <c r="L96" s="317"/>
      <c r="M96" s="317"/>
      <c r="N96" s="317"/>
      <c r="O96" s="317"/>
      <c r="P96" s="317"/>
      <c r="Q96" s="317"/>
      <c r="R96" s="660"/>
      <c r="S96" s="173"/>
      <c r="T96" s="76"/>
      <c r="U96" s="76"/>
      <c r="V96" s="76"/>
      <c r="W96" s="76"/>
      <c r="X96" s="76"/>
      <c r="Y96" s="76"/>
      <c r="Z96" s="76"/>
      <c r="AA96" s="76"/>
      <c r="AB96" s="174"/>
      <c r="AC96" s="173"/>
      <c r="AD96" s="76"/>
      <c r="AE96" s="76"/>
      <c r="AF96" s="76"/>
      <c r="AG96" s="76"/>
      <c r="AH96" s="76"/>
      <c r="AI96" s="76"/>
      <c r="AJ96" s="174"/>
      <c r="AK96" s="305" t="s">
        <v>143</v>
      </c>
      <c r="AL96" s="306"/>
      <c r="AM96" s="306"/>
      <c r="AN96" s="306"/>
      <c r="AO96" s="306"/>
      <c r="AP96" s="306"/>
      <c r="AQ96" s="306"/>
      <c r="AR96" s="306"/>
      <c r="AS96" s="306"/>
      <c r="AT96" s="306"/>
      <c r="AU96" s="307"/>
    </row>
    <row r="97" spans="1:47" ht="16.5" customHeight="1">
      <c r="A97" s="311" t="s">
        <v>158</v>
      </c>
      <c r="B97" s="312"/>
      <c r="C97" s="312"/>
      <c r="D97" s="312"/>
      <c r="E97" s="312"/>
      <c r="F97" s="312"/>
      <c r="G97" s="312"/>
      <c r="H97" s="313"/>
      <c r="I97" s="314" t="s">
        <v>17</v>
      </c>
      <c r="J97" s="315"/>
      <c r="K97" s="315"/>
      <c r="L97" s="315"/>
      <c r="M97" s="315"/>
      <c r="N97" s="315"/>
      <c r="O97" s="315"/>
      <c r="P97" s="315"/>
      <c r="Q97" s="315"/>
      <c r="R97" s="316"/>
      <c r="S97" s="175" t="s">
        <v>2</v>
      </c>
      <c r="T97" s="176"/>
      <c r="U97" s="176"/>
      <c r="V97" s="176"/>
      <c r="W97" s="176"/>
      <c r="X97" s="176"/>
      <c r="Y97" s="176"/>
      <c r="Z97" s="176"/>
      <c r="AA97" s="176"/>
      <c r="AB97" s="177"/>
      <c r="AC97" s="175" t="s">
        <v>3</v>
      </c>
      <c r="AD97" s="176"/>
      <c r="AE97" s="176"/>
      <c r="AF97" s="176"/>
      <c r="AG97" s="176"/>
      <c r="AH97" s="176"/>
      <c r="AI97" s="176"/>
      <c r="AJ97" s="177"/>
      <c r="AK97" s="308"/>
      <c r="AL97" s="309"/>
      <c r="AM97" s="309"/>
      <c r="AN97" s="309"/>
      <c r="AO97" s="309"/>
      <c r="AP97" s="309"/>
      <c r="AQ97" s="309"/>
      <c r="AR97" s="309"/>
      <c r="AS97" s="309"/>
      <c r="AT97" s="309"/>
      <c r="AU97" s="310"/>
    </row>
    <row r="98" spans="1:47" ht="16.5" customHeight="1">
      <c r="A98" s="311"/>
      <c r="B98" s="312"/>
      <c r="C98" s="312"/>
      <c r="D98" s="312"/>
      <c r="E98" s="312"/>
      <c r="F98" s="312"/>
      <c r="G98" s="312"/>
      <c r="H98" s="313"/>
      <c r="I98" s="178" t="s">
        <v>144</v>
      </c>
      <c r="J98" s="179"/>
      <c r="K98" s="179"/>
      <c r="L98" s="179"/>
      <c r="M98" s="179"/>
      <c r="N98" s="179"/>
      <c r="O98" s="179"/>
      <c r="P98" s="179"/>
      <c r="Q98" s="179"/>
      <c r="R98" s="180"/>
      <c r="S98" s="181"/>
      <c r="T98" s="317"/>
      <c r="U98" s="317"/>
      <c r="V98" s="317"/>
      <c r="W98" s="317"/>
      <c r="X98" s="317"/>
      <c r="Y98" s="317"/>
      <c r="Z98" s="317"/>
      <c r="AA98" s="317"/>
      <c r="AB98" s="180"/>
      <c r="AC98" s="74" t="s">
        <v>145</v>
      </c>
      <c r="AD98" s="41"/>
      <c r="AE98" s="41"/>
      <c r="AF98" s="41"/>
      <c r="AG98" s="41"/>
      <c r="AH98" s="41"/>
      <c r="AI98" s="41"/>
      <c r="AJ98" s="110"/>
      <c r="AK98" s="182" t="s">
        <v>146</v>
      </c>
      <c r="AL98" s="149"/>
      <c r="AM98" s="149"/>
      <c r="AN98" s="149"/>
      <c r="AO98" s="149"/>
      <c r="AP98" s="149"/>
      <c r="AQ98" s="149"/>
      <c r="AR98" s="149"/>
      <c r="AS98" s="149"/>
      <c r="AT98" s="149"/>
      <c r="AU98" s="150"/>
    </row>
    <row r="99" spans="1:47" ht="16.5" customHeight="1" thickBot="1">
      <c r="A99" s="183"/>
      <c r="B99" s="179"/>
      <c r="C99" s="179"/>
      <c r="D99" s="179"/>
      <c r="E99" s="179"/>
      <c r="F99" s="179"/>
      <c r="G99" s="179"/>
      <c r="H99" s="180"/>
      <c r="I99" s="77"/>
      <c r="J99" s="184"/>
      <c r="K99" s="184"/>
      <c r="L99" s="184"/>
      <c r="M99" s="184"/>
      <c r="N99" s="319"/>
      <c r="O99" s="319"/>
      <c r="P99" s="319"/>
      <c r="Q99" s="184"/>
      <c r="R99" s="78"/>
      <c r="S99" s="181"/>
      <c r="T99" s="318"/>
      <c r="U99" s="318"/>
      <c r="V99" s="318"/>
      <c r="W99" s="318"/>
      <c r="X99" s="318"/>
      <c r="Y99" s="318"/>
      <c r="Z99" s="318"/>
      <c r="AA99" s="318"/>
      <c r="AB99" s="180"/>
      <c r="AC99" s="45"/>
      <c r="AD99" s="30"/>
      <c r="AE99" s="30"/>
      <c r="AF99" s="30"/>
      <c r="AG99" s="320"/>
      <c r="AH99" s="320"/>
      <c r="AI99" s="185" t="s">
        <v>38</v>
      </c>
      <c r="AJ99" s="72"/>
      <c r="AK99" s="46"/>
      <c r="AL99" s="133"/>
      <c r="AM99" s="133"/>
      <c r="AN99" s="321">
        <f>N99*AG99</f>
        <v>0</v>
      </c>
      <c r="AO99" s="321"/>
      <c r="AP99" s="321"/>
      <c r="AQ99" s="321"/>
      <c r="AR99" s="321"/>
      <c r="AS99" s="321"/>
      <c r="AT99" s="321"/>
      <c r="AU99" s="186"/>
    </row>
    <row r="100" spans="1:47" s="11" customFormat="1" ht="8.25" customHeight="1" thickTop="1">
      <c r="A100" s="222"/>
      <c r="B100" s="187"/>
      <c r="C100" s="187"/>
      <c r="D100" s="187"/>
      <c r="E100" s="187"/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87"/>
      <c r="S100" s="187"/>
      <c r="T100" s="187"/>
      <c r="U100" s="187"/>
      <c r="V100" s="187"/>
      <c r="W100" s="187"/>
      <c r="X100" s="187"/>
      <c r="Y100" s="187"/>
      <c r="Z100" s="187"/>
      <c r="AA100" s="187"/>
      <c r="AB100" s="187"/>
      <c r="AC100" s="187"/>
      <c r="AD100" s="187"/>
      <c r="AE100" s="187"/>
      <c r="AF100" s="187"/>
      <c r="AG100" s="187"/>
      <c r="AH100" s="187"/>
      <c r="AI100" s="187"/>
      <c r="AJ100" s="187"/>
      <c r="AK100" s="187"/>
      <c r="AL100" s="187"/>
      <c r="AM100" s="187"/>
      <c r="AN100" s="187"/>
      <c r="AO100" s="187"/>
      <c r="AP100" s="187"/>
      <c r="AQ100" s="187"/>
      <c r="AR100" s="187"/>
      <c r="AS100" s="187"/>
      <c r="AT100" s="187"/>
      <c r="AU100" s="188"/>
    </row>
    <row r="101" spans="1:47" s="201" customFormat="1" ht="16.5" customHeight="1">
      <c r="A101" s="189" t="s">
        <v>57</v>
      </c>
      <c r="B101" s="190"/>
      <c r="C101" s="190"/>
      <c r="D101" s="190"/>
      <c r="E101" s="190"/>
      <c r="F101" s="190"/>
      <c r="G101" s="190"/>
      <c r="H101" s="190"/>
      <c r="I101" s="190"/>
      <c r="J101" s="190"/>
      <c r="K101" s="190"/>
      <c r="L101" s="190"/>
      <c r="M101" s="190"/>
      <c r="N101" s="190"/>
      <c r="O101" s="190"/>
      <c r="P101" s="190"/>
      <c r="Q101" s="199"/>
      <c r="R101" s="190"/>
      <c r="S101" s="190"/>
      <c r="T101" s="190"/>
      <c r="U101" s="190"/>
      <c r="V101" s="190"/>
      <c r="W101" s="190"/>
      <c r="X101" s="190"/>
      <c r="Y101" s="190"/>
      <c r="Z101" s="190"/>
      <c r="AA101" s="190"/>
      <c r="AB101" s="190"/>
      <c r="AC101" s="190"/>
      <c r="AD101" s="190"/>
      <c r="AE101" s="190"/>
      <c r="AF101" s="190"/>
      <c r="AG101" s="190"/>
      <c r="AH101" s="670"/>
      <c r="AI101" s="670"/>
      <c r="AJ101" s="670"/>
      <c r="AK101" s="671">
        <f>$AG$108</f>
        <v>0</v>
      </c>
      <c r="AL101" s="671"/>
      <c r="AM101" s="671"/>
      <c r="AN101" s="671"/>
      <c r="AO101" s="671"/>
      <c r="AP101" s="671"/>
      <c r="AQ101" s="671"/>
      <c r="AR101" s="671"/>
      <c r="AS101" s="671"/>
      <c r="AT101" s="671"/>
      <c r="AU101" s="200"/>
    </row>
    <row r="102" spans="1:47" s="197" customFormat="1" ht="16.5" customHeight="1">
      <c r="A102" s="192"/>
      <c r="B102" s="193"/>
      <c r="C102" s="193"/>
      <c r="D102" s="193"/>
      <c r="E102" s="193"/>
      <c r="F102" s="194"/>
      <c r="G102" s="194"/>
      <c r="H102" s="194"/>
      <c r="I102" s="194"/>
      <c r="J102" s="194"/>
      <c r="K102" s="194"/>
      <c r="L102" s="194"/>
      <c r="M102" s="194"/>
      <c r="N102" s="194"/>
      <c r="O102" s="194"/>
      <c r="P102" s="194"/>
      <c r="Q102" s="195"/>
      <c r="R102" s="194"/>
      <c r="S102" s="194"/>
      <c r="T102" s="194"/>
      <c r="U102" s="194"/>
      <c r="V102" s="194"/>
      <c r="W102" s="194"/>
      <c r="X102" s="194"/>
      <c r="Y102" s="194"/>
      <c r="Z102" s="194"/>
      <c r="AA102" s="194"/>
      <c r="AB102" s="194"/>
      <c r="AC102" s="194"/>
      <c r="AD102" s="194"/>
      <c r="AE102" s="194"/>
      <c r="AF102" s="194"/>
      <c r="AG102" s="194"/>
      <c r="AH102" s="672"/>
      <c r="AI102" s="672"/>
      <c r="AJ102" s="672"/>
      <c r="AK102" s="673"/>
      <c r="AL102" s="673"/>
      <c r="AM102" s="673"/>
      <c r="AN102" s="673"/>
      <c r="AO102" s="673"/>
      <c r="AP102" s="673"/>
      <c r="AQ102" s="673"/>
      <c r="AR102" s="673"/>
      <c r="AS102" s="673"/>
      <c r="AT102" s="673"/>
      <c r="AU102" s="196"/>
    </row>
    <row r="103" spans="1:47" s="197" customFormat="1" ht="16.5" customHeight="1">
      <c r="A103" s="192"/>
      <c r="B103" s="193"/>
      <c r="C103" s="193"/>
      <c r="D103" s="191" t="s">
        <v>147</v>
      </c>
      <c r="E103" s="193"/>
      <c r="F103" s="194"/>
      <c r="G103" s="194"/>
      <c r="H103" s="194"/>
      <c r="I103" s="194"/>
      <c r="J103" s="194"/>
      <c r="K103" s="194"/>
      <c r="L103" s="194"/>
      <c r="M103" s="194"/>
      <c r="N103" s="194"/>
      <c r="O103" s="194"/>
      <c r="P103" s="673"/>
      <c r="Q103" s="194"/>
      <c r="R103" s="195"/>
      <c r="S103" s="194"/>
      <c r="T103" s="194"/>
      <c r="U103" s="194"/>
      <c r="V103" s="194"/>
      <c r="W103" s="194"/>
      <c r="X103" s="194"/>
      <c r="Y103" s="194"/>
      <c r="Z103" s="194"/>
      <c r="AA103" s="194"/>
      <c r="AB103" s="194"/>
      <c r="AC103" s="194"/>
      <c r="AD103" s="194"/>
      <c r="AE103" s="194"/>
      <c r="AF103" s="194"/>
      <c r="AG103" s="194"/>
      <c r="AH103" s="194"/>
      <c r="AI103" s="672"/>
      <c r="AJ103" s="672"/>
      <c r="AK103" s="672"/>
      <c r="AL103" s="673"/>
      <c r="AM103" s="673"/>
      <c r="AN103" s="673"/>
      <c r="AO103" s="673"/>
      <c r="AP103" s="673"/>
      <c r="AQ103" s="673"/>
      <c r="AR103" s="673"/>
      <c r="AS103" s="673"/>
      <c r="AT103" s="673"/>
      <c r="AU103" s="196"/>
    </row>
    <row r="104" spans="1:47" s="197" customFormat="1" ht="16.5" customHeight="1">
      <c r="A104" s="192"/>
      <c r="B104" s="193"/>
      <c r="C104" s="193"/>
      <c r="D104" s="193"/>
      <c r="E104" s="223" t="s">
        <v>174</v>
      </c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673"/>
      <c r="Q104" s="673"/>
      <c r="R104" s="228" t="s">
        <v>148</v>
      </c>
      <c r="S104" s="326">
        <f>$AL$14</f>
        <v>0</v>
      </c>
      <c r="T104" s="326"/>
      <c r="U104" s="326"/>
      <c r="V104" s="326"/>
      <c r="W104" s="326"/>
      <c r="X104" s="326"/>
      <c r="Y104" s="194"/>
      <c r="Z104" s="194"/>
      <c r="AA104" s="194"/>
      <c r="AB104" s="194"/>
      <c r="AC104" s="194"/>
      <c r="AD104" s="194"/>
      <c r="AE104" s="194"/>
      <c r="AF104" s="194"/>
      <c r="AG104" s="194"/>
      <c r="AH104" s="194"/>
      <c r="AI104" s="194"/>
      <c r="AJ104" s="672"/>
      <c r="AK104" s="672"/>
      <c r="AL104" s="672"/>
      <c r="AM104" s="673"/>
      <c r="AN104" s="673"/>
      <c r="AO104" s="673"/>
      <c r="AP104" s="673"/>
      <c r="AQ104" s="673"/>
      <c r="AR104" s="673"/>
      <c r="AS104" s="673"/>
      <c r="AT104" s="673"/>
      <c r="AU104" s="196"/>
    </row>
    <row r="105" spans="1:47" s="197" customFormat="1" ht="16.5" customHeight="1">
      <c r="A105" s="192"/>
      <c r="B105" s="193"/>
      <c r="C105" s="193"/>
      <c r="D105" s="193"/>
      <c r="E105" s="223" t="s">
        <v>161</v>
      </c>
      <c r="F105" s="223"/>
      <c r="G105" s="223"/>
      <c r="H105" s="223"/>
      <c r="I105" s="223"/>
      <c r="J105" s="223"/>
      <c r="K105" s="223"/>
      <c r="L105" s="223"/>
      <c r="M105" s="223"/>
      <c r="N105" s="223"/>
      <c r="O105" s="223"/>
      <c r="P105" s="673"/>
      <c r="Q105" s="673"/>
      <c r="R105" s="229" t="s">
        <v>56</v>
      </c>
      <c r="S105" s="325">
        <f>$AK$42</f>
        <v>0</v>
      </c>
      <c r="T105" s="325"/>
      <c r="U105" s="325"/>
      <c r="V105" s="325"/>
      <c r="W105" s="325"/>
      <c r="X105" s="325"/>
      <c r="Y105" s="194"/>
      <c r="Z105" s="194"/>
      <c r="AA105" s="194"/>
      <c r="AB105" s="194"/>
      <c r="AC105" s="194"/>
      <c r="AD105" s="194"/>
      <c r="AE105" s="194"/>
      <c r="AF105" s="194"/>
      <c r="AG105" s="194"/>
      <c r="AH105" s="194"/>
      <c r="AI105" s="194"/>
      <c r="AJ105" s="672"/>
      <c r="AK105" s="672"/>
      <c r="AL105" s="672"/>
      <c r="AM105" s="673"/>
      <c r="AN105" s="673"/>
      <c r="AO105" s="673"/>
      <c r="AP105" s="673"/>
      <c r="AQ105" s="673"/>
      <c r="AR105" s="673"/>
      <c r="AS105" s="673"/>
      <c r="AT105" s="673"/>
      <c r="AU105" s="196"/>
    </row>
    <row r="106" spans="1:47" s="197" customFormat="1" ht="16.5" customHeight="1">
      <c r="A106" s="192"/>
      <c r="B106" s="193"/>
      <c r="C106" s="193"/>
      <c r="D106" s="193"/>
      <c r="E106" s="223" t="s">
        <v>175</v>
      </c>
      <c r="F106" s="223"/>
      <c r="G106" s="223"/>
      <c r="H106" s="223"/>
      <c r="I106" s="223"/>
      <c r="J106" s="223"/>
      <c r="K106" s="223"/>
      <c r="L106" s="223"/>
      <c r="M106" s="223"/>
      <c r="N106" s="223"/>
      <c r="O106" s="223"/>
      <c r="P106" s="673"/>
      <c r="Q106" s="673"/>
      <c r="R106" s="229" t="s">
        <v>56</v>
      </c>
      <c r="S106" s="325">
        <f>$AK$76</f>
        <v>0</v>
      </c>
      <c r="T106" s="325"/>
      <c r="U106" s="325"/>
      <c r="V106" s="325"/>
      <c r="W106" s="325"/>
      <c r="X106" s="325"/>
      <c r="Y106" s="194"/>
      <c r="Z106" s="194"/>
      <c r="AA106" s="194"/>
      <c r="AB106" s="194"/>
      <c r="AC106" s="194"/>
      <c r="AD106" s="194"/>
      <c r="AE106" s="194"/>
      <c r="AF106" s="194"/>
      <c r="AG106" s="194"/>
      <c r="AH106" s="194"/>
      <c r="AI106" s="194"/>
      <c r="AJ106" s="672"/>
      <c r="AK106" s="672"/>
      <c r="AL106" s="672"/>
      <c r="AM106" s="673"/>
      <c r="AN106" s="673"/>
      <c r="AO106" s="673"/>
      <c r="AP106" s="673"/>
      <c r="AQ106" s="673"/>
      <c r="AR106" s="673"/>
      <c r="AS106" s="673"/>
      <c r="AT106" s="673"/>
      <c r="AU106" s="196"/>
    </row>
    <row r="107" spans="1:47" s="197" customFormat="1" ht="16.5" customHeight="1" thickBot="1">
      <c r="A107" s="192"/>
      <c r="B107" s="193"/>
      <c r="C107" s="193"/>
      <c r="D107" s="193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674"/>
      <c r="Q107" s="674"/>
      <c r="R107" s="230"/>
      <c r="S107" s="231"/>
      <c r="T107" s="231"/>
      <c r="U107" s="231"/>
      <c r="V107" s="231"/>
      <c r="W107" s="231"/>
      <c r="X107" s="231"/>
      <c r="Y107" s="194"/>
      <c r="Z107" s="194"/>
      <c r="AA107" s="194"/>
      <c r="AB107" s="194" t="s">
        <v>39</v>
      </c>
      <c r="AC107" s="194"/>
      <c r="AD107" s="194"/>
      <c r="AE107" s="194"/>
      <c r="AF107" s="194"/>
      <c r="AG107" s="194"/>
      <c r="AH107" s="194"/>
      <c r="AI107" s="194"/>
      <c r="AJ107" s="672"/>
      <c r="AK107" s="672"/>
      <c r="AL107" s="672"/>
      <c r="AM107" s="673"/>
      <c r="AN107" s="673"/>
      <c r="AO107" s="673"/>
      <c r="AP107" s="673"/>
      <c r="AQ107" s="673"/>
      <c r="AR107" s="673"/>
      <c r="AS107" s="673"/>
      <c r="AT107" s="673"/>
      <c r="AU107" s="196"/>
    </row>
    <row r="108" spans="1:47" s="197" customFormat="1" ht="16.5" customHeight="1" thickTop="1">
      <c r="A108" s="192"/>
      <c r="B108" s="193"/>
      <c r="C108" s="193"/>
      <c r="D108" s="193"/>
      <c r="E108" s="224" t="s">
        <v>52</v>
      </c>
      <c r="F108" s="224"/>
      <c r="G108" s="224"/>
      <c r="H108" s="224"/>
      <c r="I108" s="224"/>
      <c r="J108" s="224"/>
      <c r="K108" s="224"/>
      <c r="L108" s="224"/>
      <c r="M108" s="224"/>
      <c r="N108" s="224"/>
      <c r="O108" s="224"/>
      <c r="P108" s="673"/>
      <c r="Q108" s="673"/>
      <c r="R108" s="198" t="s">
        <v>149</v>
      </c>
      <c r="S108" s="302">
        <f>SUM(S104:X106)</f>
        <v>0</v>
      </c>
      <c r="T108" s="303"/>
      <c r="U108" s="303"/>
      <c r="V108" s="303"/>
      <c r="W108" s="303"/>
      <c r="X108" s="303"/>
      <c r="Y108" s="194"/>
      <c r="Z108" s="194" t="s">
        <v>150</v>
      </c>
      <c r="AA108" s="195"/>
      <c r="AB108" s="225"/>
      <c r="AC108" s="194"/>
      <c r="AD108" s="194" t="s">
        <v>151</v>
      </c>
      <c r="AE108" s="194"/>
      <c r="AF108" s="198" t="s">
        <v>149</v>
      </c>
      <c r="AG108" s="304">
        <f>ROUNDDOWN(S108*AB108,0)</f>
        <v>0</v>
      </c>
      <c r="AH108" s="304"/>
      <c r="AI108" s="304"/>
      <c r="AJ108" s="304"/>
      <c r="AK108" s="304"/>
      <c r="AL108" s="672"/>
      <c r="AM108" s="673"/>
      <c r="AN108" s="673"/>
      <c r="AO108" s="673"/>
      <c r="AP108" s="673"/>
      <c r="AQ108" s="673"/>
      <c r="AR108" s="673"/>
      <c r="AS108" s="673"/>
      <c r="AT108" s="673"/>
      <c r="AU108" s="196"/>
    </row>
    <row r="109" spans="1:47" s="197" customFormat="1" ht="16.5" customHeight="1">
      <c r="A109" s="192"/>
      <c r="B109" s="193"/>
      <c r="C109" s="193"/>
      <c r="D109" s="193"/>
      <c r="E109" s="193"/>
      <c r="F109" s="194"/>
      <c r="G109" s="194"/>
      <c r="H109" s="194"/>
      <c r="I109" s="194"/>
      <c r="J109" s="194"/>
      <c r="K109" s="194"/>
      <c r="L109" s="194"/>
      <c r="M109" s="194"/>
      <c r="N109" s="194"/>
      <c r="O109" s="194"/>
      <c r="P109" s="673"/>
      <c r="Q109" s="673"/>
      <c r="R109" s="194"/>
      <c r="S109" s="195"/>
      <c r="T109" s="194"/>
      <c r="U109" s="194"/>
      <c r="V109" s="194"/>
      <c r="W109" s="194"/>
      <c r="X109" s="194"/>
      <c r="Y109" s="194"/>
      <c r="Z109" s="194"/>
      <c r="AA109" s="194"/>
      <c r="AB109" s="194"/>
      <c r="AC109" s="194"/>
      <c r="AD109" s="194"/>
      <c r="AE109" s="194"/>
      <c r="AF109" s="194"/>
      <c r="AG109" s="194"/>
      <c r="AH109" s="194"/>
      <c r="AI109" s="194"/>
      <c r="AJ109" s="672"/>
      <c r="AK109" s="672"/>
      <c r="AL109" s="672"/>
      <c r="AM109" s="673"/>
      <c r="AN109" s="673"/>
      <c r="AO109" s="673"/>
      <c r="AP109" s="673"/>
      <c r="AQ109" s="673"/>
      <c r="AR109" s="673"/>
      <c r="AS109" s="673"/>
      <c r="AT109" s="673"/>
      <c r="AU109" s="196"/>
    </row>
    <row r="110" spans="1:47" s="197" customFormat="1" ht="9" customHeight="1" thickBot="1">
      <c r="A110" s="202"/>
      <c r="B110" s="203"/>
      <c r="C110" s="203"/>
      <c r="D110" s="203"/>
      <c r="E110" s="203"/>
      <c r="F110" s="204"/>
      <c r="G110" s="204"/>
      <c r="H110" s="204"/>
      <c r="I110" s="204"/>
      <c r="J110" s="204"/>
      <c r="K110" s="204"/>
      <c r="L110" s="204"/>
      <c r="M110" s="204"/>
      <c r="N110" s="204"/>
      <c r="O110" s="204"/>
      <c r="P110" s="204"/>
      <c r="Q110" s="205"/>
      <c r="R110" s="204"/>
      <c r="S110" s="204"/>
      <c r="T110" s="204"/>
      <c r="U110" s="204"/>
      <c r="V110" s="204"/>
      <c r="W110" s="204"/>
      <c r="X110" s="204"/>
      <c r="Y110" s="204"/>
      <c r="Z110" s="204"/>
      <c r="AA110" s="204"/>
      <c r="AB110" s="204"/>
      <c r="AC110" s="204"/>
      <c r="AD110" s="204"/>
      <c r="AE110" s="204"/>
      <c r="AF110" s="204"/>
      <c r="AG110" s="204"/>
      <c r="AH110" s="675"/>
      <c r="AI110" s="675"/>
      <c r="AJ110" s="675"/>
      <c r="AK110" s="206"/>
      <c r="AL110" s="206"/>
      <c r="AM110" s="206"/>
      <c r="AN110" s="206"/>
      <c r="AO110" s="206"/>
      <c r="AP110" s="206"/>
      <c r="AQ110" s="206"/>
      <c r="AR110" s="206"/>
      <c r="AS110" s="206"/>
      <c r="AT110" s="206"/>
      <c r="AU110" s="207"/>
    </row>
    <row r="111" spans="1:47" ht="13.5">
      <c r="A111" s="6"/>
      <c r="B111" s="6"/>
      <c r="C111" s="6"/>
      <c r="D111" s="6" t="s">
        <v>176</v>
      </c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</row>
    <row r="112" spans="1:47" ht="13.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</row>
  </sheetData>
  <sheetProtection/>
  <mergeCells count="250">
    <mergeCell ref="AK85:AU85"/>
    <mergeCell ref="X90:AB90"/>
    <mergeCell ref="AE90:AI90"/>
    <mergeCell ref="AM90:AT90"/>
    <mergeCell ref="AK94:AT94"/>
    <mergeCell ref="I96:R96"/>
    <mergeCell ref="AE85:AJ85"/>
    <mergeCell ref="AF87:AI87"/>
    <mergeCell ref="AN87:AT87"/>
    <mergeCell ref="AE91:AI91"/>
    <mergeCell ref="J84:M84"/>
    <mergeCell ref="O84:P84"/>
    <mergeCell ref="R84:T84"/>
    <mergeCell ref="AN84:AT84"/>
    <mergeCell ref="AG83:AI83"/>
    <mergeCell ref="AN83:AT83"/>
    <mergeCell ref="W84:Y84"/>
    <mergeCell ref="AG84:AI84"/>
    <mergeCell ref="AB83:AD83"/>
    <mergeCell ref="J83:M83"/>
    <mergeCell ref="AK68:AU68"/>
    <mergeCell ref="AL70:AT70"/>
    <mergeCell ref="S71:AE71"/>
    <mergeCell ref="V80:Z80"/>
    <mergeCell ref="AA80:AE80"/>
    <mergeCell ref="AF80:AJ80"/>
    <mergeCell ref="AG74:AI74"/>
    <mergeCell ref="AL74:AT74"/>
    <mergeCell ref="AK76:AT76"/>
    <mergeCell ref="AK77:AT77"/>
    <mergeCell ref="I58:AJ61"/>
    <mergeCell ref="AK58:AU58"/>
    <mergeCell ref="AM60:AT60"/>
    <mergeCell ref="AM61:AT61"/>
    <mergeCell ref="AK62:AU63"/>
    <mergeCell ref="I64:O65"/>
    <mergeCell ref="AL25:AU25"/>
    <mergeCell ref="I52:N54"/>
    <mergeCell ref="T52:AB52"/>
    <mergeCell ref="AC52:AH54"/>
    <mergeCell ref="AN52:AU52"/>
    <mergeCell ref="P53:R53"/>
    <mergeCell ref="T53:AB54"/>
    <mergeCell ref="AM32:AT32"/>
    <mergeCell ref="AE36:AJ36"/>
    <mergeCell ref="AL26:AU26"/>
    <mergeCell ref="AI4:AQ4"/>
    <mergeCell ref="AM3:AU3"/>
    <mergeCell ref="AI3:AL3"/>
    <mergeCell ref="AA3:AD3"/>
    <mergeCell ref="AB45:AJ45"/>
    <mergeCell ref="S45:AA45"/>
    <mergeCell ref="AL14:AT14"/>
    <mergeCell ref="AL34:AU34"/>
    <mergeCell ref="W31:Y31"/>
    <mergeCell ref="W32:Y32"/>
    <mergeCell ref="AR4:AU4"/>
    <mergeCell ref="AE3:AH3"/>
    <mergeCell ref="AE4:AH4"/>
    <mergeCell ref="AD32:AG32"/>
    <mergeCell ref="AH32:AK32"/>
    <mergeCell ref="AA4:AD4"/>
    <mergeCell ref="Z31:AC31"/>
    <mergeCell ref="Z32:AC32"/>
    <mergeCell ref="AD22:AK22"/>
    <mergeCell ref="AD21:AK21"/>
    <mergeCell ref="K19:Q19"/>
    <mergeCell ref="AM19:AT19"/>
    <mergeCell ref="AD20:AK20"/>
    <mergeCell ref="AM27:AT27"/>
    <mergeCell ref="AM36:AT36"/>
    <mergeCell ref="K22:Q22"/>
    <mergeCell ref="AD31:AG31"/>
    <mergeCell ref="I21:R21"/>
    <mergeCell ref="AL21:AU23"/>
    <mergeCell ref="S22:AC23"/>
    <mergeCell ref="AL17:AU17"/>
    <mergeCell ref="AL7:AU7"/>
    <mergeCell ref="A8:AK9"/>
    <mergeCell ref="AL8:AU9"/>
    <mergeCell ref="A11:F12"/>
    <mergeCell ref="G11:K12"/>
    <mergeCell ref="L11:O12"/>
    <mergeCell ref="P11:AC12"/>
    <mergeCell ref="AD11:AG12"/>
    <mergeCell ref="AH11:AU12"/>
    <mergeCell ref="AH31:AK31"/>
    <mergeCell ref="AL15:AT15"/>
    <mergeCell ref="A17:H20"/>
    <mergeCell ref="I17:R17"/>
    <mergeCell ref="S17:AC17"/>
    <mergeCell ref="AD17:AK17"/>
    <mergeCell ref="S18:AC20"/>
    <mergeCell ref="AL18:AU18"/>
    <mergeCell ref="K20:Q20"/>
    <mergeCell ref="AM20:AT20"/>
    <mergeCell ref="K23:Q23"/>
    <mergeCell ref="AD23:AK23"/>
    <mergeCell ref="K24:K26"/>
    <mergeCell ref="L25:L28"/>
    <mergeCell ref="M25:T25"/>
    <mergeCell ref="U25:AC25"/>
    <mergeCell ref="A27:H30"/>
    <mergeCell ref="N28:S28"/>
    <mergeCell ref="V28:AB28"/>
    <mergeCell ref="AE28:AJ28"/>
    <mergeCell ref="AM28:AT28"/>
    <mergeCell ref="K29:K32"/>
    <mergeCell ref="L30:L32"/>
    <mergeCell ref="W30:Y30"/>
    <mergeCell ref="Z30:AC30"/>
    <mergeCell ref="AL30:AU30"/>
    <mergeCell ref="AM31:AT31"/>
    <mergeCell ref="M32:O32"/>
    <mergeCell ref="P32:R32"/>
    <mergeCell ref="S32:V32"/>
    <mergeCell ref="K33:L36"/>
    <mergeCell ref="M33:R33"/>
    <mergeCell ref="S33:X33"/>
    <mergeCell ref="Y33:AC33"/>
    <mergeCell ref="AD33:AK33"/>
    <mergeCell ref="AL33:AU33"/>
    <mergeCell ref="I34:J39"/>
    <mergeCell ref="AE35:AJ35"/>
    <mergeCell ref="AM35:AT35"/>
    <mergeCell ref="M36:R36"/>
    <mergeCell ref="S36:W36"/>
    <mergeCell ref="Y36:AB36"/>
    <mergeCell ref="K37:K40"/>
    <mergeCell ref="L37:L40"/>
    <mergeCell ref="M37:V37"/>
    <mergeCell ref="W38:Y38"/>
    <mergeCell ref="Z38:AC38"/>
    <mergeCell ref="AL38:AU38"/>
    <mergeCell ref="W39:Y39"/>
    <mergeCell ref="Z39:AC39"/>
    <mergeCell ref="AD39:AG39"/>
    <mergeCell ref="AH39:AK39"/>
    <mergeCell ref="AM39:AT39"/>
    <mergeCell ref="AL47:AT47"/>
    <mergeCell ref="I48:R48"/>
    <mergeCell ref="N40:U40"/>
    <mergeCell ref="W40:Y40"/>
    <mergeCell ref="Z40:AC40"/>
    <mergeCell ref="AD40:AG40"/>
    <mergeCell ref="AH40:AK40"/>
    <mergeCell ref="AM40:AT40"/>
    <mergeCell ref="AK45:AU45"/>
    <mergeCell ref="I45:R45"/>
    <mergeCell ref="P54:R54"/>
    <mergeCell ref="AJ54:AL54"/>
    <mergeCell ref="AK42:AT42"/>
    <mergeCell ref="AK43:AT43"/>
    <mergeCell ref="A45:H51"/>
    <mergeCell ref="J46:Q47"/>
    <mergeCell ref="AB46:AJ47"/>
    <mergeCell ref="AL46:AM46"/>
    <mergeCell ref="AQ46:AT46"/>
    <mergeCell ref="U47:Z47"/>
    <mergeCell ref="S48:AA48"/>
    <mergeCell ref="AB48:AJ48"/>
    <mergeCell ref="AK48:AU48"/>
    <mergeCell ref="J49:Q49"/>
    <mergeCell ref="T50:Z50"/>
    <mergeCell ref="AC50:AI50"/>
    <mergeCell ref="AM50:AT50"/>
    <mergeCell ref="J51:Q51"/>
    <mergeCell ref="T51:Z51"/>
    <mergeCell ref="AC51:AI51"/>
    <mergeCell ref="AM51:AT51"/>
    <mergeCell ref="I55:N57"/>
    <mergeCell ref="T55:AB55"/>
    <mergeCell ref="AC55:AH57"/>
    <mergeCell ref="AN55:AU55"/>
    <mergeCell ref="AJ53:AL53"/>
    <mergeCell ref="AN53:AU54"/>
    <mergeCell ref="A56:H57"/>
    <mergeCell ref="P56:R56"/>
    <mergeCell ref="T56:AB57"/>
    <mergeCell ref="AJ56:AL56"/>
    <mergeCell ref="AJ57:AL57"/>
    <mergeCell ref="AL67:AT67"/>
    <mergeCell ref="AL66:AT66"/>
    <mergeCell ref="P64:V65"/>
    <mergeCell ref="AN56:AU57"/>
    <mergeCell ref="P57:R57"/>
    <mergeCell ref="A62:H67"/>
    <mergeCell ref="I62:O63"/>
    <mergeCell ref="P62:V63"/>
    <mergeCell ref="W62:AJ63"/>
    <mergeCell ref="A68:H70"/>
    <mergeCell ref="I68:AJ68"/>
    <mergeCell ref="W64:AJ67"/>
    <mergeCell ref="I66:O67"/>
    <mergeCell ref="P66:V67"/>
    <mergeCell ref="AL69:AT69"/>
    <mergeCell ref="A71:H74"/>
    <mergeCell ref="I71:R71"/>
    <mergeCell ref="AK71:AU71"/>
    <mergeCell ref="K73:Q73"/>
    <mergeCell ref="AL73:AT73"/>
    <mergeCell ref="K74:Q74"/>
    <mergeCell ref="S74:AE74"/>
    <mergeCell ref="W81:Y81"/>
    <mergeCell ref="A81:H82"/>
    <mergeCell ref="N79:AJ79"/>
    <mergeCell ref="AK79:AU80"/>
    <mergeCell ref="N80:P80"/>
    <mergeCell ref="Q80:U80"/>
    <mergeCell ref="O82:P82"/>
    <mergeCell ref="R82:T82"/>
    <mergeCell ref="W82:Y82"/>
    <mergeCell ref="I79:M80"/>
    <mergeCell ref="R83:T83"/>
    <mergeCell ref="W83:Y83"/>
    <mergeCell ref="A85:H87"/>
    <mergeCell ref="I85:I87"/>
    <mergeCell ref="J85:P85"/>
    <mergeCell ref="Q85:V85"/>
    <mergeCell ref="W85:W87"/>
    <mergeCell ref="X85:AD85"/>
    <mergeCell ref="K87:O87"/>
    <mergeCell ref="R87:U87"/>
    <mergeCell ref="Y87:AC87"/>
    <mergeCell ref="A88:H91"/>
    <mergeCell ref="I88:O88"/>
    <mergeCell ref="P88:V88"/>
    <mergeCell ref="W88:AC88"/>
    <mergeCell ref="AK88:AU88"/>
    <mergeCell ref="J90:N90"/>
    <mergeCell ref="Q90:U90"/>
    <mergeCell ref="J91:N91"/>
    <mergeCell ref="Q91:U91"/>
    <mergeCell ref="X91:AB91"/>
    <mergeCell ref="AM91:AT91"/>
    <mergeCell ref="AK93:AT93"/>
    <mergeCell ref="S106:X106"/>
    <mergeCell ref="S105:X105"/>
    <mergeCell ref="AK101:AT101"/>
    <mergeCell ref="S104:X104"/>
    <mergeCell ref="I24:J32"/>
    <mergeCell ref="S108:X108"/>
    <mergeCell ref="AG108:AK108"/>
    <mergeCell ref="AK96:AU97"/>
    <mergeCell ref="A97:H98"/>
    <mergeCell ref="I97:R97"/>
    <mergeCell ref="T98:AA99"/>
    <mergeCell ref="N99:P99"/>
    <mergeCell ref="AG99:AH99"/>
    <mergeCell ref="AN99:AT99"/>
  </mergeCells>
  <printOptions/>
  <pageMargins left="0.7874015748031497" right="0.7874015748031497" top="0.7874015748031497" bottom="0.7874015748031497" header="0.5118110236220472" footer="0.5118110236220472"/>
  <pageSetup fitToHeight="1" fitToWidth="1" horizontalDpi="300" verticalDpi="300" orientation="portrait" paperSize="9" scale="40" r:id="rId1"/>
  <rowBreaks count="1" manualBreakCount="1">
    <brk id="74" max="4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建設省関東地方建設局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大宮国道工事事務所</dc:creator>
  <cp:keywords/>
  <dc:description/>
  <cp:lastModifiedBy>Gifu</cp:lastModifiedBy>
  <cp:lastPrinted>2020-03-04T05:31:21Z</cp:lastPrinted>
  <dcterms:created xsi:type="dcterms:W3CDTF">1998-05-15T12:29:54Z</dcterms:created>
  <dcterms:modified xsi:type="dcterms:W3CDTF">2020-03-23T01:10:53Z</dcterms:modified>
  <cp:category/>
  <cp:version/>
  <cp:contentType/>
  <cp:contentStatus/>
</cp:coreProperties>
</file>