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X:\所属共有\005 決算関係\15財政状況資料集（財政状況等一覧表）\30年度決算\２回目（９月）\県提出・公表\結合後データ（県提出・公表）\"/>
    </mc:Choice>
  </mc:AlternateContent>
  <xr:revisionPtr revIDLastSave="0" documentId="13_ncr:1_{847F0C02-8739-4557-8B58-782C42A1EC8D}"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C39" i="10"/>
  <c r="AM38" i="10"/>
  <c r="C38" i="10"/>
  <c r="AM37" i="10"/>
  <c r="AM36" i="10"/>
  <c r="CO34" i="10"/>
  <c r="CO35" i="10" s="1"/>
  <c r="CO36" i="10" s="1"/>
  <c r="CO37" i="10" s="1"/>
  <c r="CO38" i="10" s="1"/>
  <c r="CO39" i="10" s="1"/>
  <c r="CO40" i="10" s="1"/>
  <c r="BW34" i="10"/>
  <c r="BW35" i="10" s="1"/>
  <c r="BW36" i="10" s="1"/>
  <c r="BW37" i="10" s="1"/>
  <c r="BW38" i="10" s="1"/>
  <c r="BW39" i="10" s="1"/>
  <c r="BW40" i="10" s="1"/>
  <c r="BW41" i="10" s="1"/>
  <c r="BW42" i="10" s="1"/>
  <c r="BW43" i="10" s="1"/>
  <c r="C34" i="10"/>
  <c r="C35" i="10" l="1"/>
  <c r="C36" i="10" s="1"/>
  <c r="C37" i="10" s="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 r="BE36" i="10" s="1"/>
  <c r="BE37" i="10" s="1"/>
  <c r="BE38" i="10" s="1"/>
</calcChain>
</file>

<file path=xl/sharedStrings.xml><?xml version="1.0" encoding="utf-8"?>
<sst xmlns="http://schemas.openxmlformats.org/spreadsheetml/2006/main" count="1163" uniqueCount="632">
  <si>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</si>
  <si>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</si>
  <si>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</si>
  <si>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</si>
  <si>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</si>
  <si>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</si>
  <si>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</si>
  <si>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</si>
  <si>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</si>
  <si>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</si>
  <si>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</si>
  <si>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</si>
  <si>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</si>
  <si>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</si>
  <si>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</si>
  <si>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</si>
  <si>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</si>
  <si>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</si>
  <si>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</si>
  <si>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</si>
  <si>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</si>
  <si>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</si>
  <si>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</si>
  <si>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</si>
  <si>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</si>
  <si>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</si>
  <si>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</si>
  <si>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</si>
  <si>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</si>
  <si>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</si>
  <si>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</si>
  <si>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</si>
  <si>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</si>
  <si>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</si>
  <si>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</si>
  <si>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</si>
  <si>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</si>
  <si>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</si>
  <si>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</si>
  <si>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</si>
  <si>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</si>
  <si>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</si>
  <si>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</si>
  <si>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</si>
  <si>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</si>
  <si>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</si>
  <si>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</si>
  <si>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</si>
  <si>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</si>
  <si>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</si>
  <si>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</si>
  <si>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</si>
  <si>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</si>
  <si>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</si>
  <si>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</si>
  <si>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</si>
  <si>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</si>
  <si>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</si>
  <si>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</si>
  <si>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</si>
  <si>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</si>
  <si>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</si>
  <si>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</si>
  <si>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</si>
  <si>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</si>
  <si>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</si>
  <si>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</si>
  <si>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</si>
  <si>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</si>
  <si>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</si>
  <si>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</si>
  <si>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</si>
  <si>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</si>
  <si>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</si>
  <si>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</si>
  <si>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</si>
  <si>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</si>
  <si>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</si>
  <si>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</si>
  <si>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</si>
  <si>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</si>
  <si>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</si>
  <si>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</si>
  <si>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</si>
  <si>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</si>
  <si>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</si>
  <si>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</si>
  <si>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</si>
  <si>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</si>
  <si>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</si>
  <si>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</si>
  <si>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</si>
  <si>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</si>
  <si>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</si>
  <si>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</si>
  <si>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</si>
  <si>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</si>
  <si>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</si>
  <si>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</si>
  <si>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</si>
  <si>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</si>
  <si>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</si>
  <si>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</si>
  <si>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</si>
  <si>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</si>
  <si>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</si>
  <si>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</si>
  <si>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</si>
  <si>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</si>
  <si>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</si>
  <si>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</si>
  <si>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</si>
  <si>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</si>
  <si>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</si>
  <si>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</si>
  <si>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</si>
  <si>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</si>
  <si>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</si>
  <si>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</si>
  <si>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</si>
  <si>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</si>
  <si>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</si>
  <si>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</si>
  <si>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</si>
  <si>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</si>
  <si>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</si>
  <si>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</si>
  <si>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</si>
  <si>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</si>
  <si>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</si>
  <si>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</si>
  <si>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</si>
  <si>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</si>
  <si>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</si>
  <si>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</si>
  <si>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</si>
  <si>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</si>
  <si>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</si>
  <si>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</si>
  <si>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</si>
  <si>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</si>
  <si>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</si>
  <si>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</si>
  <si>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</si>
  <si>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</si>
  <si>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</si>
  <si>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</si>
  <si>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</si>
  <si>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</si>
  <si>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</si>
  <si>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</si>
  <si>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</si>
  <si>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</si>
  <si>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</si>
  <si>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</si>
  <si>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</si>
  <si>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</si>
  <si>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</si>
  <si>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</si>
  <si>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</si>
  <si>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</si>
  <si>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</si>
  <si>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</si>
  <si>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</si>
  <si>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</si>
  <si>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</si>
  <si>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</si>
  <si>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</si>
  <si>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</si>
  <si>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</si>
  <si>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</si>
  <si>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</si>
  <si>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</si>
  <si>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</si>
  <si>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</si>
  <si>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</si>
  <si>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</si>
  <si>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</si>
  <si>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</si>
  <si>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</si>
  <si>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</si>
  <si>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</si>
  <si>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</si>
  <si>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</si>
  <si>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</si>
  <si>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</si>
  <si>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</si>
  <si>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</si>
  <si>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</si>
  <si>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</si>
  <si>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</si>
  <si>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</si>
  <si>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</si>
  <si>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</si>
  <si>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</si>
  <si>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</si>
  <si>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</si>
  <si>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</si>
  <si>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</si>
  <si>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</si>
  <si>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</si>
  <si>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</si>
  <si>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</si>
  <si>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</si>
  <si>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</si>
  <si>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</si>
  <si>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</si>
  <si>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</si>
  <si>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</si>
  <si>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</si>
  <si>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</si>
  <si>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</si>
  <si>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</si>
  <si>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</si>
  <si>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</si>
  <si>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</si>
  <si>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</si>
  <si>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</si>
  <si>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岐阜県大垣市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</si>
  <si>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</si>
  <si>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</si>
  <si>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</si>
  <si>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</si>
  <si>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</si>
  <si>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</si>
  <si>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</si>
  <si>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</si>
  <si>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</si>
  <si>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</si>
  <si>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</si>
  <si>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</si>
  <si>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</si>
  <si>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</si>
  <si>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</si>
  <si>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</si>
  <si>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</si>
  <si>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</si>
  <si>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</si>
  <si>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</si>
  <si>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</si>
  <si>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</si>
  <si>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</si>
  <si>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</si>
  <si>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</si>
  <si>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</si>
  <si>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</si>
  <si>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</si>
  <si>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</si>
  <si>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</si>
  <si>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</si>
  <si>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</si>
  <si>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</si>
  <si>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</si>
  <si>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</si>
  <si>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</si>
  <si>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</si>
  <si>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</si>
  <si>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</si>
  <si>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</si>
  <si>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</si>
  <si>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</si>
  <si>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</si>
  <si>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</si>
  <si>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</si>
  <si>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</si>
  <si>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</si>
  <si>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</si>
  <si>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</si>
  <si>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</si>
  <si>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</si>
  <si>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</si>
  <si>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</si>
  <si>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</si>
  <si>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</si>
  <si>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</si>
  <si>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</si>
  <si>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</si>
  <si>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</si>
  <si>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</si>
  <si>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</si>
  <si>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</si>
  <si>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</si>
  <si>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</si>
  <si>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</si>
  <si>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</si>
  <si>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</si>
  <si>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</si>
  <si>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</si>
  <si>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</si>
  <si>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</si>
  <si>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</si>
  <si>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</si>
  <si>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</si>
  <si>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</si>
  <si>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</si>
  <si>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</si>
  <si>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</si>
  <si>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</si>
  <si>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</si>
  <si>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</si>
  <si>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</si>
  <si>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</si>
  <si>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</si>
  <si>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</si>
  <si>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</si>
  <si>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</si>
  <si>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</si>
  <si>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</si>
  <si>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</si>
  <si>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</si>
  <si>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</si>
  <si>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</si>
  <si>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</si>
  <si>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</si>
  <si>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</si>
  <si>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</si>
  <si>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</si>
  <si>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</si>
  <si>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</si>
  <si>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</si>
  <si>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</si>
  <si>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</si>
  <si>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</si>
  <si>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</si>
  <si>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</si>
  <si>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</si>
  <si>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</si>
  <si>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</si>
  <si>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</si>
  <si>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</si>
  <si>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</si>
  <si>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</si>
  <si>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</si>
  <si>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</si>
  <si>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</si>
  <si>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</si>
  <si>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</si>
  <si>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</si>
  <si>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</si>
  <si>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</si>
  <si>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</si>
  <si>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</si>
  <si>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</si>
  <si>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</si>
  <si>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</si>
  <si>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</si>
  <si>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</si>
  <si>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</si>
  <si>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</si>
  <si>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</si>
  <si>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</si>
  <si>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</si>
  <si>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</si>
  <si>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</si>
  <si>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</si>
  <si>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</si>
  <si>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</si>
  <si>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</si>
  <si>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</si>
  <si>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</si>
  <si>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</si>
  <si>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</si>
  <si>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</si>
  <si>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</si>
  <si>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</si>
  <si>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</si>
  <si>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</si>
  <si>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</si>
  <si>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岐阜県大垣市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</si>
  <si>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</si>
  <si>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</si>
  <si>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</si>
  <si>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</si>
  <si>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</si>
  <si>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</si>
  <si>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</si>
  <si>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</si>
  <si>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</si>
  <si>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</si>
  <si>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</si>
  <si>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</si>
  <si>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</si>
  <si>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</si>
  <si>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</si>
  <si>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</si>
  <si>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</si>
  <si>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</si>
  <si>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</si>
  <si>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</si>
  <si>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物品調達会計</t>
    <phoneticPr fontId="5"/>
  </si>
  <si>
    <t>公共用地先行取得事業会計</t>
    <phoneticPr fontId="5"/>
  </si>
  <si>
    <t>市行造林事業会計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</si>
  <si>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</si>
  <si>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</si>
  <si>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</si>
  <si>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</si>
  <si>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</si>
  <si>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</si>
  <si>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</si>
  <si>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</si>
  <si>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</si>
  <si>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</si>
  <si>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</si>
  <si>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</si>
  <si>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</si>
  <si>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</si>
  <si>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国民健康保険直営診療施設事業会計</t>
    <phoneticPr fontId="5"/>
  </si>
  <si>
    <t>後期高齢者医療事業会計</t>
    <phoneticPr fontId="5"/>
  </si>
  <si>
    <t>介護保険事業会計</t>
    <phoneticPr fontId="5"/>
  </si>
  <si>
    <t>駐車場事業会計</t>
    <phoneticPr fontId="5"/>
  </si>
  <si>
    <t>競輪事業会計</t>
    <phoneticPr fontId="5"/>
  </si>
  <si>
    <t>病院事業会計</t>
    <phoneticPr fontId="5"/>
  </si>
  <si>
    <t>法適用企業</t>
    <phoneticPr fontId="5"/>
  </si>
  <si>
    <t>水道事業会計</t>
    <phoneticPr fontId="5"/>
  </si>
  <si>
    <t>簡易水道事業会計</t>
    <phoneticPr fontId="5"/>
  </si>
  <si>
    <t>法非適用企業</t>
    <phoneticPr fontId="5"/>
  </si>
  <si>
    <t>公設地方卸売市場事業会計</t>
    <phoneticPr fontId="5"/>
  </si>
  <si>
    <t>公共下水道事業会計</t>
    <phoneticPr fontId="5"/>
  </si>
  <si>
    <t>-</t>
    <phoneticPr fontId="5"/>
  </si>
  <si>
    <t>法非適用企業</t>
    <phoneticPr fontId="5"/>
  </si>
  <si>
    <t>特定環境保全公共下水道事業会計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</si>
  <si>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</si>
  <si>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</si>
  <si>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</si>
  <si>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</si>
  <si>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</si>
  <si>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</si>
  <si>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</si>
  <si>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</si>
  <si>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</si>
  <si>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</si>
  <si>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</si>
  <si>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</si>
  <si>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</si>
  <si>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</si>
  <si>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</si>
  <si>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</si>
  <si>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</si>
  <si>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</si>
  <si>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</si>
  <si>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</si>
  <si>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</si>
  <si>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</si>
  <si>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</si>
  <si>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</si>
  <si>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</si>
  <si>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</si>
  <si>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</si>
  <si>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</si>
  <si>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</si>
  <si>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</si>
  <si>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</si>
  <si>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</si>
  <si>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</si>
  <si>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</si>
  <si>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</si>
  <si>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</si>
  <si>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</si>
  <si>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</si>
  <si>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</si>
  <si>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</si>
  <si>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</si>
  <si>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</si>
  <si>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</si>
  <si>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</si>
  <si>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</si>
  <si>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</si>
  <si>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</si>
  <si>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</si>
  <si>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</si>
  <si>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</si>
  <si>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</si>
  <si>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</si>
  <si>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</si>
  <si>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</si>
  <si>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</si>
  <si>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</si>
  <si>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</si>
  <si>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</si>
  <si>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</si>
  <si>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</si>
  <si>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特定環境保全公共下水道事業会計</t>
    <phoneticPr fontId="5"/>
  </si>
  <si>
    <t>(Ｆ)</t>
    <phoneticPr fontId="5"/>
  </si>
  <si>
    <t>簡易水道事業会計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</si>
  <si>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</si>
  <si>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</si>
  <si>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</si>
  <si>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</si>
  <si>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</si>
  <si>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</si>
  <si>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</si>
  <si>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</si>
  <si>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</si>
  <si>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</si>
  <si>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</si>
  <si>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</si>
  <si>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</si>
  <si>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</si>
  <si>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</si>
  <si>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</si>
  <si>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</si>
  <si>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</si>
  <si>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</si>
  <si>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</si>
  <si>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</si>
  <si>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</si>
  <si>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</si>
  <si>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</si>
  <si>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</si>
  <si>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</si>
  <si>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</si>
  <si>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</si>
  <si>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</si>
  <si>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</si>
  <si>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</si>
  <si>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</si>
  <si>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</si>
  <si>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</si>
  <si>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</si>
  <si>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</si>
  <si>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</si>
  <si>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</si>
  <si>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</si>
  <si>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</si>
  <si>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</si>
  <si>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</si>
  <si>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</si>
  <si>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</si>
  <si>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</si>
  <si>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</si>
  <si>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</si>
  <si>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</si>
  <si>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</si>
  <si>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</si>
  <si>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</si>
  <si>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</si>
  <si>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</si>
  <si>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</si>
  <si>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</si>
  <si>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</si>
  <si>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</si>
  <si>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</si>
  <si>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</si>
  <si>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</si>
  <si>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</si>
  <si>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</si>
  <si>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</si>
  <si>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</si>
  <si>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</si>
  <si>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</si>
  <si>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</si>
  <si>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</si>
  <si>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</si>
  <si>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</si>
  <si>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</si>
  <si>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</si>
  <si>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</si>
  <si>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</si>
  <si>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</si>
  <si>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</si>
  <si>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</si>
  <si>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</si>
  <si>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</si>
  <si>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</si>
  <si>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</si>
  <si>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</si>
  <si>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</si>
  <si>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</si>
  <si>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</si>
  <si>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0.04</t>
  </si>
  <si>
    <t>▲ 0.80</t>
  </si>
  <si>
    <t>病院事業会計</t>
  </si>
  <si>
    <t>国民健康保険事業会計</t>
  </si>
  <si>
    <t>一般会計</t>
  </si>
  <si>
    <t>水道事業会計</t>
  </si>
  <si>
    <t>介護保険事業会計</t>
  </si>
  <si>
    <t>競輪事業会計</t>
  </si>
  <si>
    <t>後期高齢者医療事業会計</t>
  </si>
  <si>
    <t>駐車場事業会計</t>
  </si>
  <si>
    <t>その他会計（赤字）</t>
  </si>
  <si>
    <t>その他会計（黒字）</t>
  </si>
  <si>
    <t>H25末</t>
    <phoneticPr fontId="5"/>
  </si>
  <si>
    <t>H26末</t>
    <phoneticPr fontId="5"/>
  </si>
  <si>
    <t>H27末</t>
    <phoneticPr fontId="5"/>
  </si>
  <si>
    <t>H28末</t>
    <phoneticPr fontId="5"/>
  </si>
  <si>
    <t>H29末</t>
    <phoneticPr fontId="5"/>
  </si>
  <si>
    <t>-</t>
    <phoneticPr fontId="2"/>
  </si>
  <si>
    <t>基金繰入金993</t>
    <phoneticPr fontId="2"/>
  </si>
  <si>
    <t>基金繰入金115</t>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</si>
  <si>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</si>
  <si>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</si>
  <si>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3">
      <t>セイナンノウ</t>
    </rPh>
    <rPh sb="3" eb="5">
      <t>ソダイ</t>
    </rPh>
    <rPh sb="5" eb="8">
      <t>ハイキブツ</t>
    </rPh>
    <rPh sb="8" eb="10">
      <t>ショリ</t>
    </rPh>
    <rPh sb="10" eb="12">
      <t>クミアイ</t>
    </rPh>
    <phoneticPr fontId="2"/>
  </si>
  <si>
    <t>西濃環境整備組合</t>
    <rPh sb="0" eb="2">
      <t>セイノウ</t>
    </rPh>
    <rPh sb="2" eb="4">
      <t>カンキョウ</t>
    </rPh>
    <rPh sb="4" eb="6">
      <t>セイビ</t>
    </rPh>
    <rPh sb="6" eb="8">
      <t>クミアイ</t>
    </rPh>
    <phoneticPr fontId="2"/>
  </si>
  <si>
    <t>西南濃老人福祉施設事務組合</t>
    <rPh sb="0" eb="3">
      <t>セイナンノウ</t>
    </rPh>
    <rPh sb="3" eb="5">
      <t>ロウジン</t>
    </rPh>
    <rPh sb="5" eb="7">
      <t>フクシ</t>
    </rPh>
    <rPh sb="7" eb="9">
      <t>シセツ</t>
    </rPh>
    <rPh sb="9" eb="11">
      <t>ジム</t>
    </rPh>
    <rPh sb="11" eb="13">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</si>
  <si>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</si>
  <si>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大垣市安八郡安八町東安中学校組合</t>
    <rPh sb="0" eb="3">
      <t>オオガキシ</t>
    </rPh>
    <rPh sb="3" eb="6">
      <t>アンパチグン</t>
    </rPh>
    <rPh sb="6" eb="9">
      <t>アンパチチョウ</t>
    </rPh>
    <rPh sb="9" eb="10">
      <t>トウ</t>
    </rPh>
    <rPh sb="10" eb="11">
      <t>アン</t>
    </rPh>
    <rPh sb="11" eb="14">
      <t>チュウガッコウ</t>
    </rPh>
    <rPh sb="14" eb="16">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</si>
  <si>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</si>
  <si>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</si>
  <si>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2"/>
  </si>
  <si>
    <t>大垣輪中水防事務組合</t>
    <rPh sb="0" eb="2">
      <t>オオガキ</t>
    </rPh>
    <rPh sb="2" eb="4">
      <t>ワジュウ</t>
    </rPh>
    <rPh sb="4" eb="6">
      <t>スイボウ</t>
    </rPh>
    <rPh sb="6" eb="8">
      <t>ジム</t>
    </rPh>
    <rPh sb="8" eb="10">
      <t>クミアイ</t>
    </rPh>
    <phoneticPr fontId="2"/>
  </si>
  <si>
    <t>岐阜県市町村会館組合</t>
    <rPh sb="0" eb="3">
      <t>ギフケン</t>
    </rPh>
    <rPh sb="3" eb="6">
      <t>シチョウソン</t>
    </rPh>
    <rPh sb="6" eb="8">
      <t>カイカン</t>
    </rPh>
    <rPh sb="8" eb="10">
      <t>クミアイ</t>
    </rPh>
    <phoneticPr fontId="2"/>
  </si>
  <si>
    <t>基金繰入金140</t>
    <phoneticPr fontId="2"/>
  </si>
  <si>
    <t>基金繰入金96</t>
    <phoneticPr fontId="2"/>
  </si>
  <si>
    <t>基金繰入金21</t>
    <phoneticPr fontId="2"/>
  </si>
  <si>
    <t>基金繰入金1</t>
    <phoneticPr fontId="2"/>
  </si>
  <si>
    <t>法適用</t>
    <rPh sb="0" eb="1">
      <t>ホウ</t>
    </rPh>
    <rPh sb="1" eb="3">
      <t>テキヨウ</t>
    </rPh>
    <phoneticPr fontId="2"/>
  </si>
  <si>
    <t>大垣勤労者福祉サービスセンター</t>
    <rPh sb="0" eb="2">
      <t>オオガキ</t>
    </rPh>
    <rPh sb="2" eb="5">
      <t>キンロウシャ</t>
    </rPh>
    <rPh sb="5" eb="7">
      <t>フクシ</t>
    </rPh>
    <phoneticPr fontId="2"/>
  </si>
  <si>
    <t>大垣市文化事業団</t>
    <rPh sb="0" eb="3">
      <t>オオガキシ</t>
    </rPh>
    <rPh sb="3" eb="5">
      <t>ブンカ</t>
    </rPh>
    <rPh sb="5" eb="8">
      <t>ジギョウダン</t>
    </rPh>
    <phoneticPr fontId="2"/>
  </si>
  <si>
    <t>大垣地方市場冷蔵</t>
    <rPh sb="0" eb="2">
      <t>オオガキ</t>
    </rPh>
    <rPh sb="2" eb="4">
      <t>チホウ</t>
    </rPh>
    <rPh sb="4" eb="6">
      <t>イチバ</t>
    </rPh>
    <rPh sb="6" eb="8">
      <t>レイゾウ</t>
    </rPh>
    <phoneticPr fontId="2"/>
  </si>
  <si>
    <t>○</t>
    <phoneticPr fontId="2"/>
  </si>
  <si>
    <t>大垣市土地開発公社</t>
    <rPh sb="0" eb="3">
      <t>オオガキシ</t>
    </rPh>
    <rPh sb="3" eb="5">
      <t>トチ</t>
    </rPh>
    <rPh sb="5" eb="7">
      <t>カイハツ</t>
    </rPh>
    <rPh sb="7" eb="9">
      <t>コウシャ</t>
    </rPh>
    <phoneticPr fontId="2"/>
  </si>
  <si>
    <t>かみいしづ緑の村公社</t>
    <rPh sb="5" eb="6">
      <t>ミドリ</t>
    </rPh>
    <rPh sb="7" eb="8">
      <t>ムラ</t>
    </rPh>
    <rPh sb="8" eb="10">
      <t>コウシャ</t>
    </rPh>
    <phoneticPr fontId="2"/>
  </si>
  <si>
    <t>養老線管理機構</t>
    <rPh sb="0" eb="2">
      <t>ヨウロウ</t>
    </rPh>
    <rPh sb="2" eb="3">
      <t>セン</t>
    </rPh>
    <rPh sb="3" eb="5">
      <t>カンリ</t>
    </rPh>
    <rPh sb="5" eb="7">
      <t>キコウ</t>
    </rPh>
    <phoneticPr fontId="2"/>
  </si>
  <si>
    <t>樽見鉄道株式会社</t>
    <rPh sb="0" eb="2">
      <t>タルミ</t>
    </rPh>
    <rPh sb="2" eb="4">
      <t>テツドウ</t>
    </rPh>
    <rPh sb="4" eb="6">
      <t>カブシキ</t>
    </rPh>
    <rPh sb="6" eb="8">
      <t>カイシャ</t>
    </rPh>
    <phoneticPr fontId="2"/>
  </si>
  <si>
    <t>-</t>
    <phoneticPr fontId="2"/>
  </si>
  <si>
    <t>公共施設整備基金</t>
    <rPh sb="0" eb="2">
      <t>コウキョウ</t>
    </rPh>
    <rPh sb="2" eb="4">
      <t>シセツ</t>
    </rPh>
    <rPh sb="4" eb="6">
      <t>セイビ</t>
    </rPh>
    <rPh sb="6" eb="8">
      <t>キキン</t>
    </rPh>
    <phoneticPr fontId="2"/>
  </si>
  <si>
    <t>養老線支援基金</t>
    <rPh sb="0" eb="3">
      <t>ヨウロウセン</t>
    </rPh>
    <rPh sb="3" eb="5">
      <t>シエン</t>
    </rPh>
    <rPh sb="5" eb="7">
      <t>キキン</t>
    </rPh>
    <phoneticPr fontId="2"/>
  </si>
  <si>
    <t>国際協力田口基金</t>
    <rPh sb="0" eb="2">
      <t>コクサイ</t>
    </rPh>
    <rPh sb="2" eb="4">
      <t>キョウリョク</t>
    </rPh>
    <rPh sb="4" eb="6">
      <t>タグチ</t>
    </rPh>
    <rPh sb="6" eb="8">
      <t>キキン</t>
    </rPh>
    <phoneticPr fontId="2"/>
  </si>
  <si>
    <t>水都大垣ふるさと応援基金</t>
    <rPh sb="0" eb="2">
      <t>スイト</t>
    </rPh>
    <rPh sb="2" eb="4">
      <t>オオガキ</t>
    </rPh>
    <rPh sb="8" eb="10">
      <t>オウエン</t>
    </rPh>
    <rPh sb="10" eb="12">
      <t>キキン</t>
    </rPh>
    <phoneticPr fontId="2"/>
  </si>
  <si>
    <t>少年スポーツ振興小川基金</t>
    <rPh sb="0" eb="2">
      <t>ショウネン</t>
    </rPh>
    <rPh sb="6" eb="8">
      <t>シンコウ</t>
    </rPh>
    <rPh sb="8" eb="10">
      <t>オガワ</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</si>
  <si>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</si>
  <si>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</si>
  <si>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</si>
  <si>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等と比較して、将来負担比率が低い水準にある一方で、有形固定資産減価償却率が高い水準にあることから、公共施設等の管理においては維持補修等を重視し、施設更新や大規模改修を抑制してきたことがわかる。今後は個別施設計画を策定していく中で、将来の需要を見通した上で公共施設等の集約、規模の縮小、廃止等の検討を進めるとともに、老朽化に伴う更新等を計画的に順次進めることで新規整備の抑制と施設の適正管理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</si>
  <si>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</si>
  <si>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</si>
  <si>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</si>
  <si>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</si>
  <si>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</si>
  <si>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</si>
  <si>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実質公債費比率は、類似団体と比較して低い水準にあり、近年改善傾向が続いている。
　将来負担比率は、土地開発公社の経営健全化を進めたことなどにより将来負担額が減少する一方で、庁舎建設事業債発行により地方債現在高が大きく増加したため、平成29年度より4.6ポイント増加した。いずれの指標も類似団体に比べ健全度が高いが、次年度以降も継続して実施する、新庁舎建設事業に伴う地方債残高、公債費の増加にあわせ、充当可能基金残高の減少により指標の悪化が見込まれるため、事務事業の徹底した見直しなど財政健全化に向けた取り組みが必要である。</t>
    <rPh sb="83" eb="85">
      <t>イッポウ</t>
    </rPh>
    <rPh sb="89" eb="91">
      <t>ケンセツ</t>
    </rPh>
    <rPh sb="91" eb="93">
      <t>ジギョウ</t>
    </rPh>
    <rPh sb="93" eb="94">
      <t>サイ</t>
    </rPh>
    <rPh sb="94" eb="96">
      <t>ハッコウ</t>
    </rPh>
    <rPh sb="99" eb="102">
      <t>チホウサイ</t>
    </rPh>
    <rPh sb="102" eb="104">
      <t>ゲンザイ</t>
    </rPh>
    <rPh sb="104" eb="105">
      <t>ダカ</t>
    </rPh>
    <rPh sb="106" eb="107">
      <t>オオ</t>
    </rPh>
    <rPh sb="109" eb="111">
      <t>ゾウカ</t>
    </rPh>
    <rPh sb="116" eb="118">
      <t>ヘイセイ</t>
    </rPh>
    <rPh sb="120" eb="122">
      <t>ネンド</t>
    </rPh>
    <rPh sb="131" eb="133">
      <t>ゾウカ</t>
    </rPh>
    <rPh sb="158" eb="161">
      <t>ジネンド</t>
    </rPh>
    <rPh sb="161" eb="163">
      <t>イコウ</t>
    </rPh>
    <rPh sb="164" eb="166">
      <t>ケイゾク</t>
    </rPh>
    <rPh sb="168" eb="170">
      <t>ジッシ</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</si>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</sst>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6" xfId="14" quotePrefix="1"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D64537E-7D81-46C7-9539-1B39A8E3DBD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52496</c:v>
                </c:pt>
                <c:pt idx="2">
                  <c:v>52619</c:v>
                </c:pt>
                <c:pt idx="3">
                  <c:v>51875</c:v>
                </c:pt>
                <c:pt idx="4">
                  <c:v>48064</c:v>
                </c:pt>
              </c:numCache>
            </c:numRef>
          </c:val>
          <c:smooth val="0"/>
          <c:extLst>
            <c:ext xmlns:c16="http://schemas.microsoft.com/office/drawing/2014/chart" uri="{C3380CC4-5D6E-409C-BE32-E72D297353CC}">
              <c16:uniqueId val="{00000000-513E-40F2-90E8-2C4621B11A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52065</c:v>
                </c:pt>
                <c:pt idx="1">
                  <c:v>53312</c:v>
                </c:pt>
                <c:pt idx="2">
                  <c:v>62969</c:v>
                </c:pt>
                <c:pt idx="3">
                  <c:v>39551</c:v>
                </c:pt>
                <c:pt idx="4">
                  <c:v>55328</c:v>
                </c:pt>
              </c:numCache>
            </c:numRef>
          </c:val>
          <c:smooth val="0"/>
          <c:extLst>
            <c:ext xmlns:c16="http://schemas.microsoft.com/office/drawing/2014/chart" uri="{C3380CC4-5D6E-409C-BE32-E72D297353CC}">
              <c16:uniqueId val="{00000001-513E-40F2-90E8-2C4621B11A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6.01</c:v>
                </c:pt>
                <c:pt idx="1">
                  <c:v>6.7</c:v>
                </c:pt>
                <c:pt idx="2">
                  <c:v>6.1</c:v>
                </c:pt>
                <c:pt idx="3">
                  <c:v>5.88</c:v>
                </c:pt>
                <c:pt idx="4">
                  <c:v>7.02</c:v>
                </c:pt>
              </c:numCache>
            </c:numRef>
          </c:val>
          <c:extLst>
            <c:ext xmlns:c16="http://schemas.microsoft.com/office/drawing/2014/chart" uri="{C3380CC4-5D6E-409C-BE32-E72D297353CC}">
              <c16:uniqueId val="{00000000-6E1E-4960-B3C2-117620C185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12.45</c:v>
                </c:pt>
                <c:pt idx="1">
                  <c:v>13.06</c:v>
                </c:pt>
                <c:pt idx="2">
                  <c:v>12.68</c:v>
                </c:pt>
                <c:pt idx="3">
                  <c:v>14.04</c:v>
                </c:pt>
                <c:pt idx="4">
                  <c:v>15.73</c:v>
                </c:pt>
              </c:numCache>
            </c:numRef>
          </c:val>
          <c:extLst>
            <c:ext xmlns:c16="http://schemas.microsoft.com/office/drawing/2014/chart" uri="{C3380CC4-5D6E-409C-BE32-E72D297353CC}">
              <c16:uniqueId val="{00000001-6E1E-4960-B3C2-117620C185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-0.04</c:v>
                </c:pt>
                <c:pt idx="1">
                  <c:v>1.3</c:v>
                </c:pt>
                <c:pt idx="2">
                  <c:v>-0.8</c:v>
                </c:pt>
                <c:pt idx="3">
                  <c:v>1.29</c:v>
                </c:pt>
                <c:pt idx="4">
                  <c:v>2.87</c:v>
                </c:pt>
              </c:numCache>
            </c:numRef>
          </c:val>
          <c:smooth val="0"/>
          <c:extLst>
            <c:ext xmlns:c16="http://schemas.microsoft.com/office/drawing/2014/chart" uri="{C3380CC4-5D6E-409C-BE32-E72D297353CC}">
              <c16:uniqueId val="{00000002-6E1E-4960-B3C2-117620C185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812-4841-8345-FDDF365E01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12-4841-8345-FDDF365E018A}"/>
            </c:ext>
          </c:extLst>
        </c:ser>
        <c:ser>
          <c:idx val="2"/>
          <c:order val="2"/>
          <c:tx>
            <c:strRef>
              <c:f>データシート!$A$29</c:f>
              <c:strCache>
                <c:ptCount val="1"/>
                <c:pt idx="0">
                  <c:v>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0.06</c:v>
                </c:pt>
                <c:pt idx="4">
                  <c:v>#N/A</c:v>
                </c:pt>
                <c:pt idx="5">
                  <c:v>0.08</c:v>
                </c:pt>
                <c:pt idx="6">
                  <c:v>#N/A</c:v>
                </c:pt>
                <c:pt idx="7">
                  <c:v>0.04</c:v>
                </c:pt>
                <c:pt idx="8">
                  <c:v>#N/A</c:v>
                </c:pt>
                <c:pt idx="9">
                  <c:v>0.06</c:v>
                </c:pt>
              </c:numCache>
            </c:numRef>
          </c:val>
          <c:extLst>
            <c:ext xmlns:c16="http://schemas.microsoft.com/office/drawing/2014/chart" uri="{C3380CC4-5D6E-409C-BE32-E72D297353CC}">
              <c16:uniqueId val="{00000002-B812-4841-8345-FDDF365E018A}"/>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0.15</c:v>
                </c:pt>
                <c:pt idx="4">
                  <c:v>#N/A</c:v>
                </c:pt>
                <c:pt idx="5">
                  <c:v>0.16</c:v>
                </c:pt>
                <c:pt idx="6">
                  <c:v>#N/A</c:v>
                </c:pt>
                <c:pt idx="7">
                  <c:v>0.17</c:v>
                </c:pt>
                <c:pt idx="8">
                  <c:v>#N/A</c:v>
                </c:pt>
                <c:pt idx="9">
                  <c:v>0.16</c:v>
                </c:pt>
              </c:numCache>
            </c:numRef>
          </c:val>
          <c:extLst>
            <c:ext xmlns:c16="http://schemas.microsoft.com/office/drawing/2014/chart" uri="{C3380CC4-5D6E-409C-BE32-E72D297353CC}">
              <c16:uniqueId val="{00000003-B812-4841-8345-FDDF365E018A}"/>
            </c:ext>
          </c:extLst>
        </c:ser>
        <c:ser>
          <c:idx val="4"/>
          <c:order val="4"/>
          <c:tx>
            <c:strRef>
              <c:f>データシート!$A$31</c:f>
              <c:strCache>
                <c:ptCount val="1"/>
                <c:pt idx="0">
                  <c:v>競輪事業会計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3.04</c:v>
                </c:pt>
                <c:pt idx="2">
                  <c:v>#N/A</c:v>
                </c:pt>
                <c:pt idx="3">
                  <c:v>3.31</c:v>
                </c:pt>
                <c:pt idx="4">
                  <c:v>#N/A</c:v>
                </c:pt>
                <c:pt idx="5">
                  <c:v>3.51</c:v>
                </c:pt>
                <c:pt idx="6">
                  <c:v>#N/A</c:v>
                </c:pt>
                <c:pt idx="7">
                  <c:v>3.5</c:v>
                </c:pt>
                <c:pt idx="8">
                  <c:v>#N/A</c:v>
                </c:pt>
                <c:pt idx="9">
                  <c:v>3.39</c:v>
                </c:pt>
              </c:numCache>
            </c:numRef>
          </c:val>
          <c:extLst>
            <c:ext xmlns:c16="http://schemas.microsoft.com/office/drawing/2014/chart" uri="{C3380CC4-5D6E-409C-BE32-E72D297353CC}">
              <c16:uniqueId val="{00000004-B812-4841-8345-FDDF365E018A}"/>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2.5099999999999998</c:v>
                </c:pt>
                <c:pt idx="2">
                  <c:v>#N/A</c:v>
                </c:pt>
                <c:pt idx="3">
                  <c:v>3.3</c:v>
                </c:pt>
                <c:pt idx="4">
                  <c:v>#N/A</c:v>
                </c:pt>
                <c:pt idx="5">
                  <c:v>4.01</c:v>
                </c:pt>
                <c:pt idx="6">
                  <c:v>#N/A</c:v>
                </c:pt>
                <c:pt idx="7">
                  <c:v>4.91</c:v>
                </c:pt>
                <c:pt idx="8">
                  <c:v>#N/A</c:v>
                </c:pt>
                <c:pt idx="9">
                  <c:v>4.7</c:v>
                </c:pt>
              </c:numCache>
            </c:numRef>
          </c:val>
          <c:extLst>
            <c:ext xmlns:c16="http://schemas.microsoft.com/office/drawing/2014/chart" uri="{C3380CC4-5D6E-409C-BE32-E72D297353CC}">
              <c16:uniqueId val="{00000005-B812-4841-8345-FDDF365E018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6.68</c:v>
                </c:pt>
                <c:pt idx="2">
                  <c:v>#N/A</c:v>
                </c:pt>
                <c:pt idx="3">
                  <c:v>6.7</c:v>
                </c:pt>
                <c:pt idx="4">
                  <c:v>#N/A</c:v>
                </c:pt>
                <c:pt idx="5">
                  <c:v>6.75</c:v>
                </c:pt>
                <c:pt idx="6">
                  <c:v>#N/A</c:v>
                </c:pt>
                <c:pt idx="7">
                  <c:v>6.09</c:v>
                </c:pt>
                <c:pt idx="8">
                  <c:v>#N/A</c:v>
                </c:pt>
                <c:pt idx="9">
                  <c:v>5.88</c:v>
                </c:pt>
              </c:numCache>
            </c:numRef>
          </c:val>
          <c:extLst>
            <c:ext xmlns:c16="http://schemas.microsoft.com/office/drawing/2014/chart" uri="{C3380CC4-5D6E-409C-BE32-E72D297353CC}">
              <c16:uniqueId val="{00000006-B812-4841-8345-FDDF365E018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6.01</c:v>
                </c:pt>
                <c:pt idx="2">
                  <c:v>#N/A</c:v>
                </c:pt>
                <c:pt idx="3">
                  <c:v>6.69</c:v>
                </c:pt>
                <c:pt idx="4">
                  <c:v>#N/A</c:v>
                </c:pt>
                <c:pt idx="5">
                  <c:v>6.09</c:v>
                </c:pt>
                <c:pt idx="6">
                  <c:v>#N/A</c:v>
                </c:pt>
                <c:pt idx="7">
                  <c:v>5.87</c:v>
                </c:pt>
                <c:pt idx="8">
                  <c:v>#N/A</c:v>
                </c:pt>
                <c:pt idx="9">
                  <c:v>7.01</c:v>
                </c:pt>
              </c:numCache>
            </c:numRef>
          </c:val>
          <c:extLst>
            <c:ext xmlns:c16="http://schemas.microsoft.com/office/drawing/2014/chart" uri="{C3380CC4-5D6E-409C-BE32-E72D297353CC}">
              <c16:uniqueId val="{00000007-B812-4841-8345-FDDF365E018A}"/>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6.37</c:v>
                </c:pt>
                <c:pt idx="2">
                  <c:v>#N/A</c:v>
                </c:pt>
                <c:pt idx="3">
                  <c:v>6.55</c:v>
                </c:pt>
                <c:pt idx="4">
                  <c:v>#N/A</c:v>
                </c:pt>
                <c:pt idx="5">
                  <c:v>7.64</c:v>
                </c:pt>
                <c:pt idx="6">
                  <c:v>#N/A</c:v>
                </c:pt>
                <c:pt idx="7">
                  <c:v>8.83</c:v>
                </c:pt>
                <c:pt idx="8">
                  <c:v>#N/A</c:v>
                </c:pt>
                <c:pt idx="9">
                  <c:v>8.08</c:v>
                </c:pt>
              </c:numCache>
            </c:numRef>
          </c:val>
          <c:extLst>
            <c:ext xmlns:c16="http://schemas.microsoft.com/office/drawing/2014/chart" uri="{C3380CC4-5D6E-409C-BE32-E72D297353CC}">
              <c16:uniqueId val="{00000008-B812-4841-8345-FDDF365E018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74.95</c:v>
                </c:pt>
                <c:pt idx="2">
                  <c:v>#N/A</c:v>
                </c:pt>
                <c:pt idx="3">
                  <c:v>78.7</c:v>
                </c:pt>
                <c:pt idx="4">
                  <c:v>#N/A</c:v>
                </c:pt>
                <c:pt idx="5">
                  <c:v>78.64</c:v>
                </c:pt>
                <c:pt idx="6">
                  <c:v>#N/A</c:v>
                </c:pt>
                <c:pt idx="7">
                  <c:v>77.680000000000007</c:v>
                </c:pt>
                <c:pt idx="8">
                  <c:v>#N/A</c:v>
                </c:pt>
                <c:pt idx="9">
                  <c:v>78.17</c:v>
                </c:pt>
              </c:numCache>
            </c:numRef>
          </c:val>
          <c:extLst>
            <c:ext xmlns:c16="http://schemas.microsoft.com/office/drawing/2014/chart" uri="{C3380CC4-5D6E-409C-BE32-E72D297353CC}">
              <c16:uniqueId val="{00000009-B812-4841-8345-FDDF365E01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6579</c:v>
                </c:pt>
                <c:pt idx="5">
                  <c:v>6431</c:v>
                </c:pt>
                <c:pt idx="8">
                  <c:v>6634</c:v>
                </c:pt>
                <c:pt idx="11">
                  <c:v>6754</c:v>
                </c:pt>
                <c:pt idx="14">
                  <c:v>6832</c:v>
                </c:pt>
              </c:numCache>
            </c:numRef>
          </c:val>
          <c:extLst>
            <c:ext xmlns:c16="http://schemas.microsoft.com/office/drawing/2014/chart" uri="{C3380CC4-5D6E-409C-BE32-E72D297353CC}">
              <c16:uniqueId val="{00000000-0843-4D6B-BDE9-3215378AAC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43-4D6B-BDE9-3215378AAC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211</c:v>
                </c:pt>
                <c:pt idx="3">
                  <c:v>205</c:v>
                </c:pt>
                <c:pt idx="6">
                  <c:v>203</c:v>
                </c:pt>
                <c:pt idx="9">
                  <c:v>193</c:v>
                </c:pt>
                <c:pt idx="12">
                  <c:v>220</c:v>
                </c:pt>
              </c:numCache>
            </c:numRef>
          </c:val>
          <c:extLst>
            <c:ext xmlns:c16="http://schemas.microsoft.com/office/drawing/2014/chart" uri="{C3380CC4-5D6E-409C-BE32-E72D297353CC}">
              <c16:uniqueId val="{00000002-0843-4D6B-BDE9-3215378AAC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241</c:v>
                </c:pt>
                <c:pt idx="3">
                  <c:v>129</c:v>
                </c:pt>
                <c:pt idx="6">
                  <c:v>78</c:v>
                </c:pt>
                <c:pt idx="9">
                  <c:v>97</c:v>
                </c:pt>
                <c:pt idx="12">
                  <c:v>100</c:v>
                </c:pt>
              </c:numCache>
            </c:numRef>
          </c:val>
          <c:extLst>
            <c:ext xmlns:c16="http://schemas.microsoft.com/office/drawing/2014/chart" uri="{C3380CC4-5D6E-409C-BE32-E72D297353CC}">
              <c16:uniqueId val="{00000003-0843-4D6B-BDE9-3215378AAC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1325</c:v>
                </c:pt>
                <c:pt idx="3">
                  <c:v>1298</c:v>
                </c:pt>
                <c:pt idx="6">
                  <c:v>1499</c:v>
                </c:pt>
                <c:pt idx="9">
                  <c:v>1455</c:v>
                </c:pt>
                <c:pt idx="12">
                  <c:v>1420</c:v>
                </c:pt>
              </c:numCache>
            </c:numRef>
          </c:val>
          <c:extLst>
            <c:ext xmlns:c16="http://schemas.microsoft.com/office/drawing/2014/chart" uri="{C3380CC4-5D6E-409C-BE32-E72D297353CC}">
              <c16:uniqueId val="{00000004-0843-4D6B-BDE9-3215378AAC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43-4D6B-BDE9-3215378AAC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43-4D6B-BDE9-3215378AAC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4967</c:v>
                </c:pt>
                <c:pt idx="3">
                  <c:v>5100</c:v>
                </c:pt>
                <c:pt idx="6">
                  <c:v>5212</c:v>
                </c:pt>
                <c:pt idx="9">
                  <c:v>5211</c:v>
                </c:pt>
                <c:pt idx="12">
                  <c:v>5289</c:v>
                </c:pt>
              </c:numCache>
            </c:numRef>
          </c:val>
          <c:extLst>
            <c:ext xmlns:c16="http://schemas.microsoft.com/office/drawing/2014/chart" uri="{C3380CC4-5D6E-409C-BE32-E72D297353CC}">
              <c16:uniqueId val="{00000007-0843-4D6B-BDE9-3215378AAC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165</c:v>
                </c:pt>
                <c:pt idx="2">
                  <c:v>#N/A</c:v>
                </c:pt>
                <c:pt idx="3">
                  <c:v>#N/A</c:v>
                </c:pt>
                <c:pt idx="4">
                  <c:v>301</c:v>
                </c:pt>
                <c:pt idx="5">
                  <c:v>#N/A</c:v>
                </c:pt>
                <c:pt idx="6">
                  <c:v>#N/A</c:v>
                </c:pt>
                <c:pt idx="7">
                  <c:v>358</c:v>
                </c:pt>
                <c:pt idx="8">
                  <c:v>#N/A</c:v>
                </c:pt>
                <c:pt idx="9">
                  <c:v>#N/A</c:v>
                </c:pt>
                <c:pt idx="10">
                  <c:v>202</c:v>
                </c:pt>
                <c:pt idx="11">
                  <c:v>#N/A</c:v>
                </c:pt>
                <c:pt idx="12">
                  <c:v>#N/A</c:v>
                </c:pt>
                <c:pt idx="13">
                  <c:v>197</c:v>
                </c:pt>
                <c:pt idx="14">
                  <c:v>#N/A</c:v>
                </c:pt>
              </c:numCache>
            </c:numRef>
          </c:val>
          <c:smooth val="0"/>
          <c:extLst>
            <c:ext xmlns:c16="http://schemas.microsoft.com/office/drawing/2014/chart" uri="{C3380CC4-5D6E-409C-BE32-E72D297353CC}">
              <c16:uniqueId val="{00000008-0843-4D6B-BDE9-3215378AAC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62280</c:v>
                </c:pt>
                <c:pt idx="5">
                  <c:v>62557</c:v>
                </c:pt>
                <c:pt idx="8">
                  <c:v>61951</c:v>
                </c:pt>
                <c:pt idx="11">
                  <c:v>61151</c:v>
                </c:pt>
                <c:pt idx="14">
                  <c:v>61266</c:v>
                </c:pt>
              </c:numCache>
            </c:numRef>
          </c:val>
          <c:extLst>
            <c:ext xmlns:c16="http://schemas.microsoft.com/office/drawing/2014/chart" uri="{C3380CC4-5D6E-409C-BE32-E72D297353CC}">
              <c16:uniqueId val="{00000000-EEEF-4F5C-93FD-508CD8C895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22765</c:v>
                </c:pt>
                <c:pt idx="5">
                  <c:v>23170</c:v>
                </c:pt>
                <c:pt idx="8">
                  <c:v>23067</c:v>
                </c:pt>
                <c:pt idx="11">
                  <c:v>23108</c:v>
                </c:pt>
                <c:pt idx="14">
                  <c:v>21859</c:v>
                </c:pt>
              </c:numCache>
            </c:numRef>
          </c:val>
          <c:extLst>
            <c:ext xmlns:c16="http://schemas.microsoft.com/office/drawing/2014/chart" uri="{C3380CC4-5D6E-409C-BE32-E72D297353CC}">
              <c16:uniqueId val="{00000001-EEEF-4F5C-93FD-508CD8C895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11141</c:v>
                </c:pt>
                <c:pt idx="5">
                  <c:v>12590</c:v>
                </c:pt>
                <c:pt idx="8">
                  <c:v>13094</c:v>
                </c:pt>
                <c:pt idx="11">
                  <c:v>15196</c:v>
                </c:pt>
                <c:pt idx="14">
                  <c:v>15972</c:v>
                </c:pt>
              </c:numCache>
            </c:numRef>
          </c:val>
          <c:extLst>
            <c:ext xmlns:c16="http://schemas.microsoft.com/office/drawing/2014/chart" uri="{C3380CC4-5D6E-409C-BE32-E72D297353CC}">
              <c16:uniqueId val="{00000002-EEEF-4F5C-93FD-508CD8C895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EF-4F5C-93FD-508CD8C895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EF-4F5C-93FD-508CD8C895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4402</c:v>
                </c:pt>
                <c:pt idx="3">
                  <c:v>3799</c:v>
                </c:pt>
                <c:pt idx="6">
                  <c:v>3164</c:v>
                </c:pt>
                <c:pt idx="9">
                  <c:v>2512</c:v>
                </c:pt>
                <c:pt idx="12">
                  <c:v>2000</c:v>
                </c:pt>
              </c:numCache>
            </c:numRef>
          </c:val>
          <c:extLst>
            <c:ext xmlns:c16="http://schemas.microsoft.com/office/drawing/2014/chart" uri="{C3380CC4-5D6E-409C-BE32-E72D297353CC}">
              <c16:uniqueId val="{00000005-EEEF-4F5C-93FD-508CD8C895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8283</c:v>
                </c:pt>
                <c:pt idx="3">
                  <c:v>7859</c:v>
                </c:pt>
                <c:pt idx="6">
                  <c:v>8023</c:v>
                </c:pt>
                <c:pt idx="9">
                  <c:v>8180</c:v>
                </c:pt>
                <c:pt idx="12">
                  <c:v>8269</c:v>
                </c:pt>
              </c:numCache>
            </c:numRef>
          </c:val>
          <c:extLst>
            <c:ext xmlns:c16="http://schemas.microsoft.com/office/drawing/2014/chart" uri="{C3380CC4-5D6E-409C-BE32-E72D297353CC}">
              <c16:uniqueId val="{00000006-EEEF-4F5C-93FD-508CD8C895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809</c:v>
                </c:pt>
                <c:pt idx="3">
                  <c:v>831</c:v>
                </c:pt>
                <c:pt idx="6">
                  <c:v>885</c:v>
                </c:pt>
                <c:pt idx="9">
                  <c:v>932</c:v>
                </c:pt>
                <c:pt idx="12">
                  <c:v>990</c:v>
                </c:pt>
              </c:numCache>
            </c:numRef>
          </c:val>
          <c:extLst>
            <c:ext xmlns:c16="http://schemas.microsoft.com/office/drawing/2014/chart" uri="{C3380CC4-5D6E-409C-BE32-E72D297353CC}">
              <c16:uniqueId val="{00000007-EEEF-4F5C-93FD-508CD8C895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19901</c:v>
                </c:pt>
                <c:pt idx="3">
                  <c:v>19909</c:v>
                </c:pt>
                <c:pt idx="6">
                  <c:v>20193</c:v>
                </c:pt>
                <c:pt idx="9">
                  <c:v>19710</c:v>
                </c:pt>
                <c:pt idx="12">
                  <c:v>19054</c:v>
                </c:pt>
              </c:numCache>
            </c:numRef>
          </c:val>
          <c:extLst>
            <c:ext xmlns:c16="http://schemas.microsoft.com/office/drawing/2014/chart" uri="{C3380CC4-5D6E-409C-BE32-E72D297353CC}">
              <c16:uniqueId val="{00000008-EEEF-4F5C-93FD-508CD8C895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6850</c:v>
                </c:pt>
                <c:pt idx="3">
                  <c:v>6559</c:v>
                </c:pt>
                <c:pt idx="6">
                  <c:v>4986</c:v>
                </c:pt>
                <c:pt idx="9">
                  <c:v>4648</c:v>
                </c:pt>
                <c:pt idx="12">
                  <c:v>4411</c:v>
                </c:pt>
              </c:numCache>
            </c:numRef>
          </c:val>
          <c:extLst>
            <c:ext xmlns:c16="http://schemas.microsoft.com/office/drawing/2014/chart" uri="{C3380CC4-5D6E-409C-BE32-E72D297353CC}">
              <c16:uniqueId val="{00000009-EEEF-4F5C-93FD-508CD8C895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61695</c:v>
                </c:pt>
                <c:pt idx="3">
                  <c:v>63352</c:v>
                </c:pt>
                <c:pt idx="6">
                  <c:v>65555</c:v>
                </c:pt>
                <c:pt idx="9">
                  <c:v>65207</c:v>
                </c:pt>
                <c:pt idx="12">
                  <c:v>67506</c:v>
                </c:pt>
              </c:numCache>
            </c:numRef>
          </c:val>
          <c:extLst>
            <c:ext xmlns:c16="http://schemas.microsoft.com/office/drawing/2014/chart" uri="{C3380CC4-5D6E-409C-BE32-E72D297353CC}">
              <c16:uniqueId val="{0000000A-EEEF-4F5C-93FD-508CD8C895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5754</c:v>
                </c:pt>
                <c:pt idx="2">
                  <c:v>#N/A</c:v>
                </c:pt>
                <c:pt idx="3">
                  <c:v>#N/A</c:v>
                </c:pt>
                <c:pt idx="4">
                  <c:v>3992</c:v>
                </c:pt>
                <c:pt idx="5">
                  <c:v>#N/A</c:v>
                </c:pt>
                <c:pt idx="6">
                  <c:v>#N/A</c:v>
                </c:pt>
                <c:pt idx="7">
                  <c:v>4694</c:v>
                </c:pt>
                <c:pt idx="8">
                  <c:v>#N/A</c:v>
                </c:pt>
                <c:pt idx="9">
                  <c:v>#N/A</c:v>
                </c:pt>
                <c:pt idx="10">
                  <c:v>1733</c:v>
                </c:pt>
                <c:pt idx="11">
                  <c:v>#N/A</c:v>
                </c:pt>
                <c:pt idx="12">
                  <c:v>#N/A</c:v>
                </c:pt>
                <c:pt idx="13">
                  <c:v>3134</c:v>
                </c:pt>
                <c:pt idx="14">
                  <c:v>#N/A</c:v>
                </c:pt>
              </c:numCache>
            </c:numRef>
          </c:val>
          <c:smooth val="0"/>
          <c:extLst>
            <c:ext xmlns:c16="http://schemas.microsoft.com/office/drawing/2014/chart" uri="{C3380CC4-5D6E-409C-BE32-E72D297353CC}">
              <c16:uniqueId val="{0000000B-EEEF-4F5C-93FD-508CD8C895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4424</c:v>
                </c:pt>
                <c:pt idx="1">
                  <c:v>4936</c:v>
                </c:pt>
                <c:pt idx="2">
                  <c:v>5542</c:v>
                </c:pt>
              </c:numCache>
            </c:numRef>
          </c:val>
          <c:extLst>
            <c:ext xmlns:c16="http://schemas.microsoft.com/office/drawing/2014/chart" uri="{C3380CC4-5D6E-409C-BE32-E72D297353CC}">
              <c16:uniqueId val="{00000000-6908-4901-B4C6-976D69B075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616</c:v>
                </c:pt>
                <c:pt idx="1">
                  <c:v>616</c:v>
                </c:pt>
                <c:pt idx="2">
                  <c:v>1057</c:v>
                </c:pt>
              </c:numCache>
            </c:numRef>
          </c:val>
          <c:extLst>
            <c:ext xmlns:c16="http://schemas.microsoft.com/office/drawing/2014/chart" uri="{C3380CC4-5D6E-409C-BE32-E72D297353CC}">
              <c16:uniqueId val="{00000001-6908-4901-B4C6-976D69B075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6629</c:v>
                </c:pt>
                <c:pt idx="1">
                  <c:v>7697</c:v>
                </c:pt>
                <c:pt idx="2">
                  <c:v>7137</c:v>
                </c:pt>
              </c:numCache>
            </c:numRef>
          </c:val>
          <c:extLst>
            <c:ext xmlns:c16="http://schemas.microsoft.com/office/drawing/2014/chart" uri="{C3380CC4-5D6E-409C-BE32-E72D297353CC}">
              <c16:uniqueId val="{00000002-6908-4901-B4C6-976D69B075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{297DD304-1DDE-40ED-BB4A-0BF648883BF7}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344-4C7A-B328-32E2C33E96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{3DB06B0F-28D5-4CB7-B960-65B77D9AC59B}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44-4C7A-B328-32E2C33E96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{B2EBE6F7-C838-4287-80B0-1EF3EB3944FA}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44-4C7A-B328-32E2C33E96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{16AE66FC-D73D-4583-A334-48B5A00455B7}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44-4C7A-B328-32E2C33E96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{C280A345-2573-42C0-8437-81079CED3890}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44-4C7A-B328-32E2C33E968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{FA2D024F-FF0D-4127-A0AD-4D322B87B9B1}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344-4C7A-B328-32E2C33E968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{5403FF04-5AAE-41B2-AF66-118934499BD6}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344-4C7A-B328-32E2C33E968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{7F72347E-3FDC-41FE-AEDD-A16F0AEB80C5}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344-4C7A-B328-32E2C33E968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{EAADD976-9181-4832-A656-B3254EBF2870}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344-4C7A-B328-32E2C33E96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73.8</c:v>
                </c:pt>
                <c:pt idx="24">
                  <c:v>73.5</c:v>
                </c:pt>
                <c:pt idx="32">
                  <c:v>74.5</c:v>
                </c:pt>
              </c:numCache>
            </c:numRef>
          </c:xVal>
          <c:yVal>
            <c:numRef>
              <c:f>公会計指標分析・財政指標組合せ分析表!$BP$51:$DC$51</c:f>
              <c:numCache>
                <c:formatCode>#,##0.0;"▲ "#,##0.0</c:formatCode>
                <c:ptCount val="40"/>
                <c:pt idx="16">
                  <c:v>15.6</c:v>
                </c:pt>
                <c:pt idx="24">
                  <c:v>5.7</c:v>
                </c:pt>
                <c:pt idx="32">
                  <c:v>10.3</c:v>
                </c:pt>
              </c:numCache>
            </c:numRef>
          </c:yVal>
          <c:smooth val="0"/>
          <c:extLst>
            <c:ext xmlns:c16="http://schemas.microsoft.com/office/drawing/2014/chart" uri="{C3380CC4-5D6E-409C-BE32-E72D297353CC}">
              <c16:uniqueId val="{00000009-B344-4C7A-B328-32E2C33E96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{D52AA009-4EE8-4EAD-9064-9F0939F3260C}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344-4C7A-B328-32E2C33E96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{80A588F7-D015-4023-8E82-7E8E0C338A38}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44-4C7A-B328-32E2C33E96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{D7632616-2C19-41B3-84A3-AA5F5C2B75D8}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44-4C7A-B328-32E2C33E96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{AD6074BD-0E0F-42F1-9F96-21437ECDFF97}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44-4C7A-B328-32E2C33E96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{DFE19F3C-79E3-47DF-9E2F-02CA0DE97EF4}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44-4C7A-B328-32E2C33E968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{301BA92C-BB12-4390-A8D7-4522B3BAE681}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344-4C7A-B328-32E2C33E968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{C5BB0BF1-6FAD-4A24-8A98-979091C28051}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344-4C7A-B328-32E2C33E968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{E76C88EE-6D4D-41B4-B4D4-979D11A35BBA}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344-4C7A-B328-32E2C33E968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{EC97A820-C121-4A43-AE7F-7F403AC14E1D}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344-4C7A-B328-32E2C33E96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57.7</c:v>
                </c:pt>
                <c:pt idx="32">
                  <c:v>57.1</c:v>
                </c:pt>
              </c:numCache>
            </c:numRef>
          </c:xVal>
          <c:yVal>
            <c:numRef>
              <c:f>公会計指標分析・財政指標組合せ分析表!$BP$55:$DC$55</c:f>
              <c:numCache>
                <c:formatCode>#,##0.0;"▲ "#,##0.0</c:formatCode>
                <c:ptCount val="40"/>
                <c:pt idx="16">
                  <c:v>24.1</c:v>
                </c:pt>
                <c:pt idx="24">
                  <c:v>20.100000000000001</c:v>
                </c:pt>
                <c:pt idx="32">
                  <c:v>16</c:v>
                </c:pt>
              </c:numCache>
            </c:numRef>
          </c:yVal>
          <c:smooth val="0"/>
          <c:extLst>
            <c:ext xmlns:c16="http://schemas.microsoft.com/office/drawing/2014/chart" uri="{C3380CC4-5D6E-409C-BE32-E72D297353CC}">
              <c16:uniqueId val="{00000013-B344-4C7A-B328-32E2C33E9680}"/>
            </c:ext>
          </c:extLst>
        </c:ser>
        <c:dLbls>
          <c:showLegendKey val="0"/>
          <c:showVal val="1"/>
          <c:showCatName val="0"/>
          <c:showSerName val="0"/>
          <c:showPercent val="0"/>
          <c:showBubbleSize val="0"/>
        </c:dLbls>
        <c:axId val="46179840"/>
        <c:axId val="46181760"/>
      </c:scatterChart>
      <c:valAx>
        <c:axId val="46179840"/>
        <c:scaling>
          <c:orientation val="minMax"/>
          <c:max val="7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{A34C3AD5-3B10-4EAB-B3CC-061D183FD571}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1CC-42F7-882B-A7C5F39718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{52671CCC-6145-4217-B3D6-F66B5B728D3E}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CC-42F7-882B-A7C5F39718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{C251A504-68E2-4DAA-A1CB-278CB17E0601}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CC-42F7-882B-A7C5F39718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{66727E3D-FCF1-4939-82FC-15C851991785}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CC-42F7-882B-A7C5F39718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{6010067C-0F42-424E-8430-6C1E5AD9D3D6}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CC-42F7-882B-A7C5F397187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{835353BF-6E07-4073-8521-28FB0133C32E}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1CC-42F7-882B-A7C5F397187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{298A6A07-CF84-4225-B26F-ED74767B50D8}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1CC-42F7-882B-A7C5F397187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{4E1DAEB5-6DC9-4864-8B9B-4E3FC1843A83}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1CC-42F7-882B-A7C5F397187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{078F45BA-971E-442D-893C-CE520E06F84B}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1CC-42F7-882B-A7C5F39718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1.2</c:v>
                </c:pt>
                <c:pt idx="16">
                  <c:v>0.9</c:v>
                </c:pt>
                <c:pt idx="24">
                  <c:v>0.9</c:v>
                </c:pt>
                <c:pt idx="32">
                  <c:v>0.8</c:v>
                </c:pt>
              </c:numCache>
            </c:numRef>
          </c:xVal>
          <c:yVal>
            <c:numRef>
              <c:f>公会計指標分析・財政指標組合せ分析表!$BP$73:$DC$73</c:f>
              <c:numCache>
                <c:formatCode>#,##0.0;"▲ "#,##0.0</c:formatCode>
                <c:ptCount val="40"/>
                <c:pt idx="0">
                  <c:v>19.3</c:v>
                </c:pt>
                <c:pt idx="8">
                  <c:v>13.3</c:v>
                </c:pt>
                <c:pt idx="16">
                  <c:v>15.6</c:v>
                </c:pt>
                <c:pt idx="24">
                  <c:v>5.7</c:v>
                </c:pt>
                <c:pt idx="32">
                  <c:v>10.3</c:v>
                </c:pt>
              </c:numCache>
            </c:numRef>
          </c:yVal>
          <c:smooth val="0"/>
          <c:extLst>
            <c:ext xmlns:c16="http://schemas.microsoft.com/office/drawing/2014/chart" uri="{C3380CC4-5D6E-409C-BE32-E72D297353CC}">
              <c16:uniqueId val="{00000009-11CC-42F7-882B-A7C5F39718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{50FD9D6E-DD5F-44B6-9479-7C0FA8B0C3CC}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1CC-42F7-882B-A7C5F39718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{1E7B2487-234A-4A21-B468-934D19C77B9B}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CC-42F7-882B-A7C5F39718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{21FA7915-F0AA-4DC4-9E20-7D96E30D94A4}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CC-42F7-882B-A7C5F39718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{F1EDFABE-78A7-4F3B-81C5-CC7CCD3E7B84}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CC-42F7-882B-A7C5F39718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{9EF19BDC-4376-46E5-9E17-3CDED9EB4549}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CC-42F7-882B-A7C5F397187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{D927A35A-A55A-48AC-8C98-B12BC5753129}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1CC-42F7-882B-A7C5F397187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{309A074D-F475-46C9-9DE5-D557077EF997}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1CC-42F7-882B-A7C5F397187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{326E6690-4B0E-4118-9771-D4ADC0DD1B48}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1CC-42F7-882B-A7C5F397187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{B6959382-0913-4BAE-AC94-6C2F9E2DF8E4}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1CC-42F7-882B-A7C5F39718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5.8</c:v>
                </c:pt>
                <c:pt idx="16">
                  <c:v>6</c:v>
                </c:pt>
                <c:pt idx="24">
                  <c:v>5.8</c:v>
                </c:pt>
                <c:pt idx="32">
                  <c:v>5.3</c:v>
                </c:pt>
              </c:numCache>
            </c:numRef>
          </c:xVal>
          <c:yVal>
            <c:numRef>
              <c:f>公会計指標分析・財政指標組合せ分析表!$BP$77:$DC$77</c:f>
              <c:numCache>
                <c:formatCode>#,##0.0;"▲ "#,##0.0</c:formatCode>
                <c:ptCount val="40"/>
                <c:pt idx="0">
                  <c:v>30.5</c:v>
                </c:pt>
                <c:pt idx="8">
                  <c:v>13.7</c:v>
                </c:pt>
                <c:pt idx="16">
                  <c:v>24.1</c:v>
                </c:pt>
                <c:pt idx="24">
                  <c:v>20.100000000000001</c:v>
                </c:pt>
                <c:pt idx="32">
                  <c:v>16</c:v>
                </c:pt>
              </c:numCache>
            </c:numRef>
          </c:yVal>
          <c:smooth val="0"/>
          <c:extLst>
            <c:ext xmlns:c16="http://schemas.microsoft.com/office/drawing/2014/chart" uri="{C3380CC4-5D6E-409C-BE32-E72D297353CC}">
              <c16:uniqueId val="{00000013-11CC-42F7-882B-A7C5F397187A}"/>
            </c:ext>
          </c:extLst>
        </c:ser>
        <c:dLbls>
          <c:showLegendKey val="0"/>
          <c:showVal val="1"/>
          <c:showCatName val="0"/>
          <c:showSerName val="0"/>
          <c:showPercent val="0"/>
          <c:showBubbleSize val="0"/>
        </c:dLbls>
        <c:axId val="84219776"/>
        <c:axId val="84234240"/>
      </c:scatterChart>
      <c:valAx>
        <c:axId val="84219776"/>
        <c:scaling>
          <c:orientation val="minMax"/>
          <c:max val="6.5"/>
          <c:min val="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年度に借り入れた臨時財政対策債の元金償還が始まったことなどにより、前年度比</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元利償還金等から差し引く算入公債費等は、臨時財政対策債償還費の増などにより、前年度比</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この結果、元利償還金等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の合計が</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百万円の増、算入公債費等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百万円の増となり、実質公債費比率の分子は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公営企業債等繰入見込額は、公営企業債等の償還が進んだことにより前年度比</a:t>
          </a:r>
          <a:r>
            <a:rPr kumimoji="1" lang="en-US" altLang="ja-JP" sz="1200">
              <a:latin typeface="ＭＳ ゴシック" pitchFamily="49" charset="-128"/>
              <a:ea typeface="ＭＳ ゴシック" pitchFamily="49" charset="-128"/>
            </a:rPr>
            <a:t>656</a:t>
          </a:r>
          <a:r>
            <a:rPr kumimoji="1" lang="ja-JP" altLang="en-US" sz="1200">
              <a:latin typeface="ＭＳ ゴシック" pitchFamily="49" charset="-128"/>
              <a:ea typeface="ＭＳ ゴシック" pitchFamily="49" charset="-128"/>
            </a:rPr>
            <a:t>百万円の減となるほか、債務負担行為に基づく支出予定額及び設立法人等の負債額等負担見込額のうち、土地開発公社に係る将来負担額は、前年度比</a:t>
          </a:r>
          <a:r>
            <a:rPr kumimoji="1" lang="en-US" altLang="ja-JP" sz="1200">
              <a:latin typeface="ＭＳ ゴシック" pitchFamily="49" charset="-128"/>
              <a:ea typeface="ＭＳ ゴシック" pitchFamily="49" charset="-128"/>
            </a:rPr>
            <a:t>549</a:t>
          </a:r>
          <a:r>
            <a:rPr kumimoji="1" lang="ja-JP" altLang="en-US" sz="1200">
              <a:latin typeface="ＭＳ ゴシック" pitchFamily="49" charset="-128"/>
              <a:ea typeface="ＭＳ ゴシック" pitchFamily="49" charset="-128"/>
            </a:rPr>
            <a:t>百万円の減となった。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一方で、一般会計等に係る地方債の現在高は、新庁舎建設事業債の発行などにより前年度比</a:t>
          </a:r>
          <a:r>
            <a:rPr kumimoji="1" lang="en-US" altLang="ja-JP" sz="1200">
              <a:latin typeface="ＭＳ ゴシック" pitchFamily="49" charset="-128"/>
              <a:ea typeface="ＭＳ ゴシック" pitchFamily="49" charset="-128"/>
            </a:rPr>
            <a:t>2,299</a:t>
          </a:r>
          <a:r>
            <a:rPr kumimoji="1" lang="ja-JP" altLang="en-US" sz="1200">
              <a:latin typeface="ＭＳ ゴシック" pitchFamily="49" charset="-128"/>
              <a:ea typeface="ＭＳ ゴシック" pitchFamily="49" charset="-128"/>
            </a:rPr>
            <a:t>百万円の増となり、将来負担額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の合計は、</a:t>
          </a:r>
          <a:r>
            <a:rPr kumimoji="1" lang="en-US" altLang="ja-JP" sz="1200">
              <a:latin typeface="ＭＳ ゴシック" pitchFamily="49" charset="-128"/>
              <a:ea typeface="ＭＳ ゴシック" pitchFamily="49" charset="-128"/>
            </a:rPr>
            <a:t>1,041</a:t>
          </a:r>
          <a:r>
            <a:rPr kumimoji="1" lang="ja-JP" altLang="en-US" sz="1200">
              <a:latin typeface="ＭＳ ゴシック" pitchFamily="49" charset="-128"/>
              <a:ea typeface="ＭＳ ゴシック" pitchFamily="49" charset="-128"/>
            </a:rPr>
            <a:t>百万円の増となった。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将来負担額から差し引く充当可能財源等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は、充当可能基金現在高が、前年度比</a:t>
          </a:r>
          <a:r>
            <a:rPr kumimoji="1" lang="en-US" altLang="ja-JP" sz="1200">
              <a:latin typeface="ＭＳ ゴシック" pitchFamily="49" charset="-128"/>
              <a:ea typeface="ＭＳ ゴシック" pitchFamily="49" charset="-128"/>
            </a:rPr>
            <a:t>776</a:t>
          </a:r>
          <a:r>
            <a:rPr kumimoji="1" lang="ja-JP" altLang="en-US" sz="1200">
              <a:latin typeface="ＭＳ ゴシック" pitchFamily="49" charset="-128"/>
              <a:ea typeface="ＭＳ ゴシック" pitchFamily="49" charset="-128"/>
            </a:rPr>
            <a:t>百万円の増となる一方で、都市計画税歳入見込額の減により充当可能特定歳入が、</a:t>
          </a:r>
          <a:r>
            <a:rPr kumimoji="1" lang="en-US" altLang="ja-JP" sz="1200">
              <a:latin typeface="ＭＳ ゴシック" pitchFamily="49" charset="-128"/>
              <a:ea typeface="ＭＳ ゴシック" pitchFamily="49" charset="-128"/>
            </a:rPr>
            <a:t>1,249</a:t>
          </a:r>
          <a:r>
            <a:rPr kumimoji="1" lang="ja-JP" altLang="en-US" sz="1200">
              <a:latin typeface="ＭＳ ゴシック" pitchFamily="49" charset="-128"/>
              <a:ea typeface="ＭＳ ゴシック" pitchFamily="49" charset="-128"/>
            </a:rPr>
            <a:t>百万円の減となった。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以上の結果、将来負担比率の分子</a:t>
          </a:r>
          <a:r>
            <a:rPr kumimoji="1" lang="en-US" altLang="ja-JP" sz="1200">
              <a:latin typeface="ＭＳ ゴシック" pitchFamily="49" charset="-128"/>
              <a:ea typeface="ＭＳ ゴシック" pitchFamily="49" charset="-128"/>
            </a:rPr>
            <a:t>(A-B)</a:t>
          </a:r>
          <a:r>
            <a:rPr kumimoji="1" lang="ja-JP" altLang="en-US" sz="1200">
              <a:latin typeface="ＭＳ ゴシック" pitchFamily="49" charset="-128"/>
              <a:ea typeface="ＭＳ ゴシック" pitchFamily="49" charset="-128"/>
            </a:rPr>
            <a:t>は</a:t>
          </a:r>
          <a:r>
            <a:rPr kumimoji="1" lang="en-US" altLang="ja-JP" sz="1200">
              <a:latin typeface="ＭＳ ゴシック" pitchFamily="49" charset="-128"/>
              <a:ea typeface="ＭＳ ゴシック" pitchFamily="49" charset="-128"/>
            </a:rPr>
            <a:t>1,401</a:t>
          </a:r>
          <a:r>
            <a:rPr kumimoji="1" lang="ja-JP" altLang="en-US" sz="1200">
              <a:latin typeface="ＭＳ ゴシック" pitchFamily="49" charset="-128"/>
              <a:ea typeface="ＭＳ ゴシック" pitchFamily="49" charset="-128"/>
            </a:rPr>
            <a:t>百万円の増となった。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岐阜県大垣市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百万円、水都大垣ふるさと応援基金に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百万円、養老線支援基金に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百万円、水都大垣ふるさと応援基金を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百万円、養老線支援基金を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百万円など、基金全体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その結果、前年度比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大規模事業の実施による公債費の逓増や退職手当の増加が見込まれるため、財政調整基金や減債基金の積立残高を確保すると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同時に、計画的に公共施設整備基金の取り崩しを行うなど、年度間において財源の不均衡が生じないよう、中長期的な視野で基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公共施設整備基金　：　公共施設の整備　　</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養老線支援基金　　：　養老線の存続を支援</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国際協力田口基金　：　国際協力その他国際交流の発展に寄与</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住民参加型の地方自治を実現し、住民の福祉の増進を図るとともに、個性豊かな活力あるまちづくり</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を推進</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少年スポーツ振興小川基金　：　スポーツの分野において、特に顕著な功績のあった小・中学生及び高校生に対し、少年スポーツ賞を</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授与し、スポーツ振興・発展に寄与</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公共施設整備基金　：　新庁舎建設事業に</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百万円、小・中学校トイレ改修事業など学校施設整備に</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百万円を充当したことなどに</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より前年度比</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養老線支援基金　　：　養老鉄道株式会社の利益相当額など</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百万円を積み立てた一方で、養老線の安全運行に必要な設備整備に</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百万円を充当したことにより前年度比</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国際協力田口基金　：　国際交流協会事業補助金などに</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百万円充当したことなどにより前年度比</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新庁舎建設事業や小・中学校営繕事業などに</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百万円を充当する一方で、個人や法人からの寄附金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など</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百万円を積み立てたことにより前年度比</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公共施設整備基金　：　有形固定資産帳簿価額（土地を除く）の</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％程度を基準として積み立て</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養老線支援基金　　：　養老鉄道株式会社の利益相当額を積み立て、養老線の安全運行に必要な設備整備や維持管理に要する経費などに</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取り崩し</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個人や法人からの寄附金を積み立て、使途として定める事業に取り崩し</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基金利子及び決算剰余金を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景気動向による法人市民税の減収や災害等による財政需要に備え、標準財政規模の概ね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基金利子及び決算剰余金を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新庁舎建設事業や幼保園建設事業などの大規模事業の実施に伴い公債費が逓増する見込みであるため、それに備えて積立残高を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確保する。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9FCB6CC-C530-46C3-B54D-4F6965E96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9DE5A5D-E84A-480F-A4B8-2B8785A6B5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0188F19-772C-4064-80DA-1404F7B487A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F6B212B-82DE-401F-B1CB-95CAA2B2ED1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2838D3A-9B60-4AD6-8535-BAA721A9CB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2AAAE0C-3FF7-4281-89F3-AE35B0A301A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CD2A92A-90EA-4CB0-9CD7-6FDE2ACB11B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BCC31CA-CEA2-4BB5-93BF-6D5D41DDE5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627D3C8-0AB0-4A46-889A-5483ECF1CC9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F77A616-26BA-46A1-96F7-C657AEC298C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DBDF690-E735-4DD8-8D27-5C2141494A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13F1918-52B4-4B1A-A885-DA7EF184705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161,539
156,419
206.57
61,715,721
59,148,705
2,473,560
35,243,702
67,478,794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F7E6D2D-BE7A-4907-A692-1A4DC45B65D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C67E71E-1ADC-4E8A-AF7C-7A11C7F5857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231043B-0541-4623-94C5-B173C2A7AA1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A1D43F5-073F-4905-AD7D-45D253EAFB8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45E09A5-15AD-423A-A90A-C20B3F6BFDF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A688922-429B-4216-BD80-D03112E554F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EEDD664-75BB-4B56-B1B4-59A8D9F9BE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31671AE-D0AF-4F41-BED0-A19D216073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3877537-B009-4A0A-9787-6B4F2926E25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8340230-E581-45FD-B1F8-1CCB07C1C55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33F7AEA-986B-4F35-8274-4951CED05F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041EC5D-FC57-4EC6-9059-97216C572D9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B2D5581-BC8F-415A-AF34-2F8AEFA1E36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C79ED92-F38C-4E78-8F49-665C46B291F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D8012A8-77DD-48B0-A5E9-F58A641BC61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754715E-ADE6-40DA-B582-10B8CEE2C71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AD35B6E-2F1A-4E27-AD88-A793CA8DB48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AB7717E-6E9D-47D8-8B29-18A7CA0773A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4445E017-DE6C-4BCD-BC17-E43EE35B92F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5AB83CA-9556-4A2C-8E2E-33068259F8D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DE99B9B3-3EBC-4CB7-8B30-67FD7B3DF18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748EFD9-82A3-4C61-BDF7-07B22C600A3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40701C5-5AF8-4EC9-9DC5-3871E77B262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A823C1E5-C9CF-493A-9989-EF01763F756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AFE44B2B-2C49-4B59-9B62-A9124088C05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D2CAB94-3B73-46BE-A5E0-46829B54DC1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AC93B962-C6DD-445C-B790-0816093A52E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E91CCEA-4D9E-4D19-B08C-06122F08532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5EA2D92-56F4-4E12-9B5E-CFC921913F4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7830C0F-04D7-4BD8-AF1E-F618CC1787F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A0C9B09-B0D6-46B0-AD72-08042D67F6B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3559EB8E-AC36-4DDE-9FC8-07ADBA926FD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DF27EBB-138D-48D3-A7D6-6CD8F6E40EC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25C3E24-BA7F-44CC-8A02-200DB065330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等と比べ高い水準にあるが、施設の維持管理を適切に進めており、それぞれの公共施設等について個別施設計画を策定中である。個別施設計画策定に際しては各施設の老朽化状況の調査を行い、今後の方針を検討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8E49871-B56F-449F-9425-34BE88FA905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2F5FA2B-C43D-4348-A7A6-4BD764E481C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B3972D55-56F5-4E31-BDB1-997169EA899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B7999E3-6F9C-4DC3-9FA1-4028487470C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C226ACC7-72C8-447E-9FB3-038746C286A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70B36F34-947A-4876-AD5F-4918B60DD2B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9F03E70C-7148-44F7-9BC2-503BC93634E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1F7A336D-CF3C-4640-85F0-67327C0166D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2A1F8E7B-8DED-418A-8596-67C64D0BD51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FD8583E1-127F-4B8B-8BD0-B4ED3DADE56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BE27EFF8-BDD7-404F-A438-58015A9BAB8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F96E5EDA-6BA4-40FE-A2CF-0F3EA34226F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64E0BA4B-A9B4-439C-9A94-664EAA3D50E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90CD4BC2-B491-4EC1-BA6B-6DDB57A6BAF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5D1A4AD7-EC4D-4B62-8E1B-7051A92BDED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40894EB4-361C-444E-9A47-FB263BF83BC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64" name="直線コネクタ 63">
          <a:extLst>
            <a:ext uri="{FF2B5EF4-FFF2-40B4-BE49-F238E27FC236}">
              <a16:creationId xmlns:a16="http://schemas.microsoft.com/office/drawing/2014/main" id="{9633AF6F-1056-4C5F-803A-3B7B363AD614}"/>
            </a:ext>
          </a:extLst>
        </xdr:cNvPr>
        <xdr:cNvCxnSpPr/>
      </xdr:nvCxnSpPr>
      <xdr:spPr>
        <a:xfrm flipV="1">
          <a:off x="4760595" y="5510742"/>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a:extLst>
            <a:ext uri="{FF2B5EF4-FFF2-40B4-BE49-F238E27FC236}">
              <a16:creationId xmlns:a16="http://schemas.microsoft.com/office/drawing/2014/main" id="{352B1FED-4231-4FE3-BDC8-578D8FC62590}"/>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a:extLst>
            <a:ext uri="{FF2B5EF4-FFF2-40B4-BE49-F238E27FC236}">
              <a16:creationId xmlns:a16="http://schemas.microsoft.com/office/drawing/2014/main" id="{72D48425-B624-419C-AB5F-A0AFA8C7DA17}"/>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7" name="有形固定資産減価償却率最大値テキスト">
          <a:extLst>
            <a:ext uri="{FF2B5EF4-FFF2-40B4-BE49-F238E27FC236}">
              <a16:creationId xmlns:a16="http://schemas.microsoft.com/office/drawing/2014/main" id="{BB454844-C755-46D6-AFF0-A617CF3EA73A}"/>
            </a:ext>
          </a:extLst>
        </xdr:cNvPr>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8" name="直線コネクタ 67">
          <a:extLst>
            <a:ext uri="{FF2B5EF4-FFF2-40B4-BE49-F238E27FC236}">
              <a16:creationId xmlns:a16="http://schemas.microsoft.com/office/drawing/2014/main" id="{2F95B933-20C0-4E99-8650-31F4D8D7236A}"/>
            </a:ext>
          </a:extLst>
        </xdr:cNvPr>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149454</xdr:rowOff>
    </xdr:from>
    <xdr:ext cx="405111" cy="259045"/>
    <xdr:sp macro="" textlink="">
      <xdr:nvSpPr>
        <xdr:cNvPr id="69" name="有形固定資産減価償却率平均値テキスト">
          <a:extLst>
            <a:ext uri="{FF2B5EF4-FFF2-40B4-BE49-F238E27FC236}">
              <a16:creationId xmlns:a16="http://schemas.microsoft.com/office/drawing/2014/main" id="{EAE131E2-D32E-45E5-B04B-0A1C69A7225B}"/>
            </a:ext>
          </a:extLst>
        </xdr:cNvPr>
        <xdr:cNvSpPr txBox="1"/>
      </xdr:nvSpPr>
      <xdr:spPr>
        <a:xfrm>
          <a:off x="4813300" y="6064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0" name="フローチャート: 判断 69">
          <a:extLst>
            <a:ext uri="{FF2B5EF4-FFF2-40B4-BE49-F238E27FC236}">
              <a16:creationId xmlns:a16="http://schemas.microsoft.com/office/drawing/2014/main" id="{405FF0D9-40B5-43F7-940F-D789EF1AC68D}"/>
            </a:ext>
          </a:extLst>
        </xdr:cNvPr>
        <xdr:cNvSpPr/>
      </xdr:nvSpPr>
      <xdr:spPr>
        <a:xfrm>
          <a:off x="47117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1" name="フローチャート: 判断 70">
          <a:extLst>
            <a:ext uri="{FF2B5EF4-FFF2-40B4-BE49-F238E27FC236}">
              <a16:creationId xmlns:a16="http://schemas.microsoft.com/office/drawing/2014/main" id="{28EFB4D3-DDD4-499C-8D8A-32665DD33F71}"/>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a:extLst>
            <a:ext uri="{FF2B5EF4-FFF2-40B4-BE49-F238E27FC236}">
              <a16:creationId xmlns:a16="http://schemas.microsoft.com/office/drawing/2014/main" id="{1507A76E-F273-4716-B3B5-6EAD993423D1}"/>
            </a:ext>
          </a:extLst>
        </xdr:cNvPr>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108797</xdr:rowOff>
    </xdr:from>
    <xdr:to>
      <xdr:col>11</xdr:col>
      <xdr:colOff>187325</xdr:colOff>
      <xdr:row>33</xdr:row>
      <xdr:rowOff>38947</xdr:rowOff>
    </xdr:to>
    <xdr:sp macro="" textlink="">
      <xdr:nvSpPr>
        <xdr:cNvPr id="73" name="フローチャート: 判断 72">
          <a:extLst>
            <a:ext uri="{FF2B5EF4-FFF2-40B4-BE49-F238E27FC236}">
              <a16:creationId xmlns:a16="http://schemas.microsoft.com/office/drawing/2014/main" id="{61593EC8-F708-4ED1-9D6E-1C4338A0F976}"/>
            </a:ext>
          </a:extLst>
        </xdr:cNvPr>
        <xdr:cNvSpPr/>
      </xdr:nvSpPr>
      <xdr:spPr>
        <a:xfrm>
          <a:off x="2476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5ED7C5E-B63D-4A83-ABDA-911B6E6667A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FC1CA93-DA77-4D8D-89F1-1DA637CCBB5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28A3AD4-21EA-44D1-873D-1F384713CA7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919FD5F-AFCB-4E11-AF1E-EA09EAE79BB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348860A-2D23-4F69-87E7-FFBE053D646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59267</xdr:rowOff>
    </xdr:from>
    <xdr:to>
      <xdr:col>23</xdr:col>
      <xdr:colOff>136525</xdr:colOff>
      <xdr:row>27</xdr:row>
      <xdr:rowOff>160867</xdr:rowOff>
    </xdr:to>
    <xdr:sp macro="" textlink="">
      <xdr:nvSpPr>
        <xdr:cNvPr id="79" name="楕円 78">
          <a:extLst>
            <a:ext uri="{FF2B5EF4-FFF2-40B4-BE49-F238E27FC236}">
              <a16:creationId xmlns:a16="http://schemas.microsoft.com/office/drawing/2014/main" id="{A852A3FF-B692-4EA9-8E22-0D876FFE44E5}"/>
            </a:ext>
          </a:extLst>
        </xdr:cNvPr>
        <xdr:cNvSpPr/>
      </xdr:nvSpPr>
      <xdr:spPr>
        <a:xfrm>
          <a:off x="47117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12294</xdr:rowOff>
    </xdr:from>
    <xdr:ext cx="405111" cy="259045"/>
    <xdr:sp macro="" textlink="">
      <xdr:nvSpPr>
        <xdr:cNvPr id="80" name="有形固定資産減価償却率該当値テキスト">
          <a:extLst>
            <a:ext uri="{FF2B5EF4-FFF2-40B4-BE49-F238E27FC236}">
              <a16:creationId xmlns:a16="http://schemas.microsoft.com/office/drawing/2014/main" id="{D8E9E86D-0591-4EEC-86E3-205D2A059B9A}"/>
            </a:ext>
          </a:extLst>
        </xdr:cNvPr>
        <xdr:cNvSpPr txBox="1"/>
      </xdr:nvSpPr>
      <xdr:spPr>
        <a:xfrm>
          <a:off x="4813300" y="541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95250</xdr:rowOff>
    </xdr:from>
    <xdr:to>
      <xdr:col>19</xdr:col>
      <xdr:colOff>187325</xdr:colOff>
      <xdr:row>28</xdr:row>
      <xdr:rowOff>25400</xdr:rowOff>
    </xdr:to>
    <xdr:sp macro="" textlink="">
      <xdr:nvSpPr>
        <xdr:cNvPr id="81" name="楕円 80">
          <a:extLst>
            <a:ext uri="{FF2B5EF4-FFF2-40B4-BE49-F238E27FC236}">
              <a16:creationId xmlns:a16="http://schemas.microsoft.com/office/drawing/2014/main" id="{D6C12726-3BD2-48E1-AF99-8725E3AD3F67}"/>
            </a:ext>
          </a:extLst>
        </xdr:cNvPr>
        <xdr:cNvSpPr/>
      </xdr:nvSpPr>
      <xdr:spPr>
        <a:xfrm>
          <a:off x="40005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110067</xdr:rowOff>
    </xdr:from>
    <xdr:to>
      <xdr:col>23</xdr:col>
      <xdr:colOff>85725</xdr:colOff>
      <xdr:row>27</xdr:row>
      <xdr:rowOff>146050</xdr:rowOff>
    </xdr:to>
    <xdr:cxnSp macro="">
      <xdr:nvCxnSpPr>
        <xdr:cNvPr id="82" name="直線コネクタ 81">
          <a:extLst>
            <a:ext uri="{FF2B5EF4-FFF2-40B4-BE49-F238E27FC236}">
              <a16:creationId xmlns:a16="http://schemas.microsoft.com/office/drawing/2014/main" id="{BD148C1F-4114-4C99-9A9F-B1AAF554814A}"/>
            </a:ext>
          </a:extLst>
        </xdr:cNvPr>
        <xdr:cNvCxnSpPr/>
      </xdr:nvCxnSpPr>
      <xdr:spPr>
        <a:xfrm flipV="1">
          <a:off x="4051300" y="5510742"/>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84455</xdr:rowOff>
    </xdr:from>
    <xdr:to>
      <xdr:col>15</xdr:col>
      <xdr:colOff>187325</xdr:colOff>
      <xdr:row>28</xdr:row>
      <xdr:rowOff>14605</xdr:rowOff>
    </xdr:to>
    <xdr:sp macro="" textlink="">
      <xdr:nvSpPr>
        <xdr:cNvPr id="83" name="楕円 82">
          <a:extLst>
            <a:ext uri="{FF2B5EF4-FFF2-40B4-BE49-F238E27FC236}">
              <a16:creationId xmlns:a16="http://schemas.microsoft.com/office/drawing/2014/main" id="{F849A544-3DB2-4518-A7AA-37FD7CBCDE68}"/>
            </a:ext>
          </a:extLst>
        </xdr:cNvPr>
        <xdr:cNvSpPr/>
      </xdr:nvSpPr>
      <xdr:spPr>
        <a:xfrm>
          <a:off x="3238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135255</xdr:rowOff>
    </xdr:from>
    <xdr:to>
      <xdr:col>19</xdr:col>
      <xdr:colOff>136525</xdr:colOff>
      <xdr:row>27</xdr:row>
      <xdr:rowOff>146050</xdr:rowOff>
    </xdr:to>
    <xdr:cxnSp macro="">
      <xdr:nvCxnSpPr>
        <xdr:cNvPr id="84" name="直線コネクタ 83">
          <a:extLst>
            <a:ext uri="{FF2B5EF4-FFF2-40B4-BE49-F238E27FC236}">
              <a16:creationId xmlns:a16="http://schemas.microsoft.com/office/drawing/2014/main" id="{45386E31-928A-427C-8730-C5C293FBCC15}"/>
            </a:ext>
          </a:extLst>
        </xdr:cNvPr>
        <xdr:cNvCxnSpPr/>
      </xdr:nvCxnSpPr>
      <xdr:spPr>
        <a:xfrm>
          <a:off x="3289300" y="553593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85" name="n_1aveValue有形固定資産減価償却率">
          <a:extLst>
            <a:ext uri="{FF2B5EF4-FFF2-40B4-BE49-F238E27FC236}">
              <a16:creationId xmlns:a16="http://schemas.microsoft.com/office/drawing/2014/main" id="{D278A38E-BDAA-4F85-BEE9-1DBBFF5AAB4B}"/>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86" name="n_2aveValue有形固定資産減価償却率">
          <a:extLst>
            <a:ext uri="{FF2B5EF4-FFF2-40B4-BE49-F238E27FC236}">
              <a16:creationId xmlns:a16="http://schemas.microsoft.com/office/drawing/2014/main" id="{94AE6864-7428-4483-86F1-86E90A172D96}"/>
            </a:ext>
          </a:extLst>
        </xdr:cNvPr>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55474</xdr:rowOff>
    </xdr:from>
    <xdr:ext cx="405111" cy="259045"/>
    <xdr:sp macro="" textlink="">
      <xdr:nvSpPr>
        <xdr:cNvPr id="87" name="n_3aveValue有形固定資産減価償却率">
          <a:extLst>
            <a:ext uri="{FF2B5EF4-FFF2-40B4-BE49-F238E27FC236}">
              <a16:creationId xmlns:a16="http://schemas.microsoft.com/office/drawing/2014/main" id="{9494D04F-9182-4CFC-9B28-255EF5BA216A}"/>
            </a:ext>
          </a:extLst>
        </xdr:cNvPr>
        <xdr:cNvSpPr txBox="1"/>
      </xdr:nvSpPr>
      <xdr:spPr>
        <a:xfrm>
          <a:off x="2324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41927</xdr:rowOff>
    </xdr:from>
    <xdr:ext cx="405111" cy="259045"/>
    <xdr:sp macro="" textlink="">
      <xdr:nvSpPr>
        <xdr:cNvPr id="88" name="n_1mainValue有形固定資産減価償却率">
          <a:extLst>
            <a:ext uri="{FF2B5EF4-FFF2-40B4-BE49-F238E27FC236}">
              <a16:creationId xmlns:a16="http://schemas.microsoft.com/office/drawing/2014/main" id="{FDF75775-0036-4F2E-A7AF-F46E4CC2FEAD}"/>
            </a:ext>
          </a:extLst>
        </xdr:cNvPr>
        <xdr:cNvSpPr txBox="1"/>
      </xdr:nvSpPr>
      <xdr:spPr>
        <a:xfrm>
          <a:off x="3836044" y="527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31132</xdr:rowOff>
    </xdr:from>
    <xdr:ext cx="405111" cy="259045"/>
    <xdr:sp macro="" textlink="">
      <xdr:nvSpPr>
        <xdr:cNvPr id="89" name="n_2mainValue有形固定資産減価償却率">
          <a:extLst>
            <a:ext uri="{FF2B5EF4-FFF2-40B4-BE49-F238E27FC236}">
              <a16:creationId xmlns:a16="http://schemas.microsoft.com/office/drawing/2014/main" id="{0A29A6F1-7D6B-4435-B69A-4058E4571AA9}"/>
            </a:ext>
          </a:extLst>
        </xdr:cNvPr>
        <xdr:cNvSpPr txBox="1"/>
      </xdr:nvSpPr>
      <xdr:spPr>
        <a:xfrm>
          <a:off x="30867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F92826FB-5F7F-44F5-813D-CEEC9BB4651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5CC976E7-8BD1-41F2-8B04-CC56E298BAC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7F2D6654-E67F-474C-B79D-C632B939642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3EA8C7A0-FA55-48AC-B99E-389DAE61812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5478A06B-9013-4EB6-93C7-1EB5BCA4ED8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10458B36-3796-44FB-87B4-38CA90B8F47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2FE3FF19-9CFA-4AD9-8485-60468F7B0B5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5BCAB4F2-81BC-4B2E-B38F-EE56CAB1ACE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F036591C-9BA3-4F84-A9F7-6818048272B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398FBFA5-B27A-489A-9D79-3872D57A6B1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91B5C07D-342A-43EF-ACB1-8B53342DAFC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97EB3018-74D2-4C2E-9901-270562F9839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57CBB272-AE87-4ECC-ACB4-502D7E54B6A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一般廃棄物処理事業債や公共用地先行取得事業債といった地方債の発行を行ってきたため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は類似団体等の平均を上回っている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年度は庁舎建設事業債の発行により、将来負担額が増加しているが、財政調整基金の増、税収の増加により、横ばいとなっている。次年度以降、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が減少する見込みであるため、引き続き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合併特例債や公共施設等適正管理推進事業債などの活用により将来負担の抑制を図っていく。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A83DFE7A-8BA9-4444-A2BB-71EF5383CC5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4AB0CAB3-FB4A-4BE6-9199-8E11BA48EFC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103BE480-48BD-4ADB-9A84-4CEB6413787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863C4B4D-56FA-42D0-AB88-06AEB173F9C9}"/>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31779521-3787-4A6F-B5D5-2AA39F0D962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id="{1FFE67A5-17D8-436E-AD5D-011339CD9A9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974CB80C-B116-49B4-8654-E9236BFB6EA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id="{E645C82E-5EFA-4326-8118-EA6C6341BAB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7FCFC84C-6FDF-4A2B-A71B-D02984F1FFE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id="{0B285208-6411-4BEA-9EBA-3F5F1D33406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2372AF7C-3EC9-467C-833F-3307EE191F8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a:extLst>
            <a:ext uri="{FF2B5EF4-FFF2-40B4-BE49-F238E27FC236}">
              <a16:creationId xmlns:a16="http://schemas.microsoft.com/office/drawing/2014/main" id="{2001F8B6-67E9-4F2C-A197-92594A09217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8E91F050-F272-4B4C-8336-A4B5C931102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8ABEA849-BF17-4A00-9781-9AF6D20E3673}"/>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DF3D135E-7EC1-418D-9F5E-F2F2D1942B8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86CBBAD-2CA1-494C-BA95-3A24F40617A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7655E252-0E54-444A-B569-3A610AB78A4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20" name="直線コネクタ 119">
          <a:extLst>
            <a:ext uri="{FF2B5EF4-FFF2-40B4-BE49-F238E27FC236}">
              <a16:creationId xmlns:a16="http://schemas.microsoft.com/office/drawing/2014/main" id="{7BAAD1C5-D011-4E50-9C9B-BD1B5766BAFA}"/>
            </a:ext>
          </a:extLst>
        </xdr:cNvPr>
        <xdr:cNvCxnSpPr/>
      </xdr:nvCxnSpPr>
      <xdr:spPr>
        <a:xfrm flipV="1">
          <a:off x="14793595" y="5388964"/>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a:extLst>
            <a:ext uri="{FF2B5EF4-FFF2-40B4-BE49-F238E27FC236}">
              <a16:creationId xmlns:a16="http://schemas.microsoft.com/office/drawing/2014/main" id="{ED28EAD1-9E7B-47BE-83BA-93A923AF331D}"/>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a:extLst>
            <a:ext uri="{FF2B5EF4-FFF2-40B4-BE49-F238E27FC236}">
              <a16:creationId xmlns:a16="http://schemas.microsoft.com/office/drawing/2014/main" id="{12D36F9F-E2FA-4AE1-B5FA-E75EE33052E1}"/>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23" name="債務償還比率最大値テキスト">
          <a:extLst>
            <a:ext uri="{FF2B5EF4-FFF2-40B4-BE49-F238E27FC236}">
              <a16:creationId xmlns:a16="http://schemas.microsoft.com/office/drawing/2014/main" id="{84C8590A-5CFA-4851-8082-2CFA905AA62B}"/>
            </a:ext>
          </a:extLst>
        </xdr:cNvPr>
        <xdr:cNvSpPr txBox="1"/>
      </xdr:nvSpPr>
      <xdr:spPr>
        <a:xfrm>
          <a:off x="14846300" y="5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24" name="直線コネクタ 123">
          <a:extLst>
            <a:ext uri="{FF2B5EF4-FFF2-40B4-BE49-F238E27FC236}">
              <a16:creationId xmlns:a16="http://schemas.microsoft.com/office/drawing/2014/main" id="{BF94682D-554B-4E41-88D8-45486A5B868D}"/>
            </a:ext>
          </a:extLst>
        </xdr:cNvPr>
        <xdr:cNvCxnSpPr/>
      </xdr:nvCxnSpPr>
      <xdr:spPr>
        <a:xfrm>
          <a:off x="14706600" y="5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2539</xdr:rowOff>
    </xdr:from>
    <xdr:ext cx="469744" cy="259045"/>
    <xdr:sp macro="" textlink="">
      <xdr:nvSpPr>
        <xdr:cNvPr id="125" name="債務償還比率平均値テキスト">
          <a:extLst>
            <a:ext uri="{FF2B5EF4-FFF2-40B4-BE49-F238E27FC236}">
              <a16:creationId xmlns:a16="http://schemas.microsoft.com/office/drawing/2014/main" id="{2091650C-F031-4C8F-BC14-50C462CAD638}"/>
            </a:ext>
          </a:extLst>
        </xdr:cNvPr>
        <xdr:cNvSpPr txBox="1"/>
      </xdr:nvSpPr>
      <xdr:spPr>
        <a:xfrm>
          <a:off x="14846300" y="5917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26" name="フローチャート: 判断 125">
          <a:extLst>
            <a:ext uri="{FF2B5EF4-FFF2-40B4-BE49-F238E27FC236}">
              <a16:creationId xmlns:a16="http://schemas.microsoft.com/office/drawing/2014/main" id="{C0DBB852-5483-413E-B79A-A3AEEE317145}"/>
            </a:ext>
          </a:extLst>
        </xdr:cNvPr>
        <xdr:cNvSpPr/>
      </xdr:nvSpPr>
      <xdr:spPr>
        <a:xfrm>
          <a:off x="14744700" y="5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27" name="フローチャート: 判断 126">
          <a:extLst>
            <a:ext uri="{FF2B5EF4-FFF2-40B4-BE49-F238E27FC236}">
              <a16:creationId xmlns:a16="http://schemas.microsoft.com/office/drawing/2014/main" id="{CC306EB9-3CB1-4788-B312-7942A7981D23}"/>
            </a:ext>
          </a:extLst>
        </xdr:cNvPr>
        <xdr:cNvSpPr/>
      </xdr:nvSpPr>
      <xdr:spPr>
        <a:xfrm>
          <a:off x="14033500" y="590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CCFEB8F3-F3A3-4C5B-A69E-4AEFE314BA5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D4D7A22F-F382-4217-A85E-8FD019D529F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2E6551A0-864E-4075-B214-59E9CDAA44E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8DC9600-4659-4D35-95AF-94A0A42EF44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A633E18C-9486-4BAC-988C-C65734AD8D7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115833</xdr:rowOff>
    </xdr:from>
    <xdr:to>
      <xdr:col>76</xdr:col>
      <xdr:colOff>73025</xdr:colOff>
      <xdr:row>30</xdr:row>
      <xdr:rowOff>45983</xdr:rowOff>
    </xdr:to>
    <xdr:sp macro="" textlink="">
      <xdr:nvSpPr>
        <xdr:cNvPr id="133" name="楕円 132">
          <a:extLst>
            <a:ext uri="{FF2B5EF4-FFF2-40B4-BE49-F238E27FC236}">
              <a16:creationId xmlns:a16="http://schemas.microsoft.com/office/drawing/2014/main" id="{47F9650B-F48F-4A7D-8F37-EB3153A95086}"/>
            </a:ext>
          </a:extLst>
        </xdr:cNvPr>
        <xdr:cNvSpPr/>
      </xdr:nvSpPr>
      <xdr:spPr>
        <a:xfrm>
          <a:off x="14744700" y="58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138710</xdr:rowOff>
    </xdr:from>
    <xdr:ext cx="469744" cy="259045"/>
    <xdr:sp macro="" textlink="">
      <xdr:nvSpPr>
        <xdr:cNvPr id="134" name="債務償還比率該当値テキスト">
          <a:extLst>
            <a:ext uri="{FF2B5EF4-FFF2-40B4-BE49-F238E27FC236}">
              <a16:creationId xmlns:a16="http://schemas.microsoft.com/office/drawing/2014/main" id="{95BA69CA-5E61-4904-BAE3-6EA0C12F5299}"/>
            </a:ext>
          </a:extLst>
        </xdr:cNvPr>
        <xdr:cNvSpPr txBox="1"/>
      </xdr:nvSpPr>
      <xdr:spPr>
        <a:xfrm>
          <a:off x="14846300" y="571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99949</xdr:rowOff>
    </xdr:from>
    <xdr:to>
      <xdr:col>72</xdr:col>
      <xdr:colOff>123825</xdr:colOff>
      <xdr:row>30</xdr:row>
      <xdr:rowOff>30099</xdr:rowOff>
    </xdr:to>
    <xdr:sp macro="" textlink="">
      <xdr:nvSpPr>
        <xdr:cNvPr id="135" name="楕円 134">
          <a:extLst>
            <a:ext uri="{FF2B5EF4-FFF2-40B4-BE49-F238E27FC236}">
              <a16:creationId xmlns:a16="http://schemas.microsoft.com/office/drawing/2014/main" id="{B71ADA10-959B-482C-A71F-F6BC658015A2}"/>
            </a:ext>
          </a:extLst>
        </xdr:cNvPr>
        <xdr:cNvSpPr/>
      </xdr:nvSpPr>
      <xdr:spPr>
        <a:xfrm>
          <a:off x="14033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150749</xdr:rowOff>
    </xdr:from>
    <xdr:to>
      <xdr:col>76</xdr:col>
      <xdr:colOff>22225</xdr:colOff>
      <xdr:row>29</xdr:row>
      <xdr:rowOff>166633</xdr:rowOff>
    </xdr:to>
    <xdr:cxnSp macro="">
      <xdr:nvCxnSpPr>
        <xdr:cNvPr id="136" name="直線コネクタ 135">
          <a:extLst>
            <a:ext uri="{FF2B5EF4-FFF2-40B4-BE49-F238E27FC236}">
              <a16:creationId xmlns:a16="http://schemas.microsoft.com/office/drawing/2014/main" id="{0694DD92-3B18-4EF5-BF5A-5C961D92D3B5}"/>
            </a:ext>
          </a:extLst>
        </xdr:cNvPr>
        <xdr:cNvCxnSpPr/>
      </xdr:nvCxnSpPr>
      <xdr:spPr>
        <a:xfrm>
          <a:off x="14084300" y="5894324"/>
          <a:ext cx="711200" cy="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80753</xdr:rowOff>
    </xdr:from>
    <xdr:ext cx="469744" cy="259045"/>
    <xdr:sp macro="" textlink="">
      <xdr:nvSpPr>
        <xdr:cNvPr id="137" name="n_1aveValue債務償還比率">
          <a:extLst>
            <a:ext uri="{FF2B5EF4-FFF2-40B4-BE49-F238E27FC236}">
              <a16:creationId xmlns:a16="http://schemas.microsoft.com/office/drawing/2014/main" id="{1283CCCE-978A-4A69-ADEA-7110333CB731}"/>
            </a:ext>
          </a:extLst>
        </xdr:cNvPr>
        <xdr:cNvSpPr txBox="1"/>
      </xdr:nvSpPr>
      <xdr:spPr>
        <a:xfrm>
          <a:off x="13836727" y="599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46626</xdr:rowOff>
    </xdr:from>
    <xdr:ext cx="469744" cy="259045"/>
    <xdr:sp macro="" textlink="">
      <xdr:nvSpPr>
        <xdr:cNvPr id="138" name="n_1mainValue債務償還比率">
          <a:extLst>
            <a:ext uri="{FF2B5EF4-FFF2-40B4-BE49-F238E27FC236}">
              <a16:creationId xmlns:a16="http://schemas.microsoft.com/office/drawing/2014/main" id="{C19472B8-197D-4A4D-ACC8-C8FC1952CF4D}"/>
            </a:ext>
          </a:extLst>
        </xdr:cNvPr>
        <xdr:cNvSpPr txBox="1"/>
      </xdr:nvSpPr>
      <xdr:spPr>
        <a:xfrm>
          <a:off x="138367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22F0B68A-8E1D-4AF7-BBC8-49A84F39964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CB839A2B-2544-4851-B86A-D379431A4FE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1C6E69FC-DCDE-4749-9BBE-EA651FF808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B0213C05-E478-412D-AA2D-C682B492B41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96063D6E-4F3E-4BF7-9160-DDA4DCF3FC8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67411444-E182-4629-B5B3-1BEE81CEE4C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1164B7-D908-4C68-BBEF-8DFF1A3E048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98CA316-4D81-477D-8B25-F6ECA86ECC4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1CA7A4-F10A-4F96-9007-88076C3737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882EC2-6F6B-424E-8CB4-2BA226D7B3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EEC853D-1018-4DE3-8861-9BADE36271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25A462-D6F7-43C3-A937-F37B745544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727FD3-1C4C-4717-9286-EA630E3DF26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525B0D-083B-4F79-9A32-6D7638B441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C0E381B-C882-45A0-84D8-FDF6363218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EBDD64-D429-4A53-9256-CAF570C264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161,539
156,419
206.57
61,715,721
59,148,705
2,473,560
35,243,702
67,478,794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9B98E7-CF94-490F-A898-382D284AB80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F697E68-3245-49DD-A811-A9FA28A1BFF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90984D-284C-4609-91EA-B739FA939B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4E6AAC-A20A-412C-8B78-EDD5CB1A31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A8E520-3184-4D6A-9970-082D9317648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9E6D501-AF60-47F6-BEDA-E58DC82F49C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9FA0208-8069-4CAE-9625-D652AED8AB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B3E4CB7-EA60-463D-9BE7-4A0A6CB596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2554EFC-F2CE-4FF5-B071-301CF56EB8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396060-BE03-4CFC-9008-6696B65109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5F59960-9CA0-4E19-B367-CD5889F6D1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E24DCD-2D13-4514-B76C-63F9F5CFC31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E5187D8-34E9-4640-83C2-BBBE1EB1D8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72555F-9A93-4C5F-A43B-86531D3714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F7F72D-4DA2-4CBF-8021-6B3944E8C1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5ED263-4974-4496-B4BD-3540233EA9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B16FF5-6359-4163-B06B-7352614AC3E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2EAEDDE-5B9D-4756-9085-54274CFC76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BE2CDA-279B-4146-8581-9F01401380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091C484-3BED-42A1-82A2-63C0736A391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ACC6F34-5FA1-446B-A866-65875C6EC1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168ED0A-DA67-4539-9D2E-DB8B413152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26456F5-8BDE-4998-81CB-AC2FD437C2F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47B9D7F-5D94-4545-ABB2-149CFF3EEBC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3DF3F34-03D6-4198-9D11-D12F2634B54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D042755-53F2-45F8-AA83-32EFA148E4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1594997-7604-49B9-93B9-4D942F4E376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77C940D-A986-4F1A-9C7E-E954527602E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128EEFB-81BB-4B80-93AB-C86FF68802F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0B27DF3-E187-407A-BDCA-4A5EA547EB3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288539A-DDDD-48C8-A782-4C85443C0C2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7D65C404-D3AF-42BC-80DB-E30ECBB0746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61105C4B-6CB8-4F82-9B37-9DA8AD74C7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C4A3595-0E04-4FEA-BAB7-B6DDBC82791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E6ED659-D388-41EF-98FB-DDDF150CBFC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36BEBF0-A8CD-4914-BDA1-30FD612E458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4CF6E4D0-935D-4D40-B013-73984C03BE1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111BD53-0378-409D-9D5F-C49E28E26C3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3F3BAF8-E717-45C1-BD2C-6F444EB1DAA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38BA216-427B-4317-91DA-3721960891D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7E201F0-BB07-4787-A76E-EEF5837C5B1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F5011B15-488F-46DC-9499-90A96956E273}"/>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99B5B47-5D9E-4579-8498-51D2173BF9C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4089A1AA-AE95-4155-81E3-7B8D6AAEC25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CA0453B-ADE7-4A4F-BF8F-CD517D4DF5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a:extLst>
            <a:ext uri="{FF2B5EF4-FFF2-40B4-BE49-F238E27FC236}">
              <a16:creationId xmlns:a16="http://schemas.microsoft.com/office/drawing/2014/main" id="{218F98A8-C6DA-465B-9170-879CDEEA1E49}"/>
            </a:ext>
          </a:extLst>
        </xdr:cNvPr>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a:extLst>
            <a:ext uri="{FF2B5EF4-FFF2-40B4-BE49-F238E27FC236}">
              <a16:creationId xmlns:a16="http://schemas.microsoft.com/office/drawing/2014/main" id="{A2FAAAD7-01AF-49E1-9CFD-82388D9919CD}"/>
            </a:ext>
          </a:extLst>
        </xdr:cNvPr>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a:extLst>
            <a:ext uri="{FF2B5EF4-FFF2-40B4-BE49-F238E27FC236}">
              <a16:creationId xmlns:a16="http://schemas.microsoft.com/office/drawing/2014/main" id="{A8D2C862-861B-4AEF-9A36-D0B9F2DBFFFE}"/>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a:extLst>
            <a:ext uri="{FF2B5EF4-FFF2-40B4-BE49-F238E27FC236}">
              <a16:creationId xmlns:a16="http://schemas.microsoft.com/office/drawing/2014/main" id="{6BE98DCF-743D-4744-AD2E-4948F90898F9}"/>
            </a:ext>
          </a:extLst>
        </xdr:cNvPr>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a:extLst>
            <a:ext uri="{FF2B5EF4-FFF2-40B4-BE49-F238E27FC236}">
              <a16:creationId xmlns:a16="http://schemas.microsoft.com/office/drawing/2014/main" id="{90159183-ED5A-4272-9CF8-8EEFDC2B3F3C}"/>
            </a:ext>
          </a:extLst>
        </xdr:cNvPr>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2" name="【道路】&#10;有形固定資産減価償却率平均値テキスト">
          <a:extLst>
            <a:ext uri="{FF2B5EF4-FFF2-40B4-BE49-F238E27FC236}">
              <a16:creationId xmlns:a16="http://schemas.microsoft.com/office/drawing/2014/main" id="{83EABA5B-2F36-4BCA-9616-1EA76E933D81}"/>
            </a:ext>
          </a:extLst>
        </xdr:cNvPr>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a:extLst>
            <a:ext uri="{FF2B5EF4-FFF2-40B4-BE49-F238E27FC236}">
              <a16:creationId xmlns:a16="http://schemas.microsoft.com/office/drawing/2014/main" id="{E4723B1E-8F09-4EC9-97BC-39AFE16AC57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a:extLst>
            <a:ext uri="{FF2B5EF4-FFF2-40B4-BE49-F238E27FC236}">
              <a16:creationId xmlns:a16="http://schemas.microsoft.com/office/drawing/2014/main" id="{495434A6-50AB-4FDE-9211-4193095198DA}"/>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a:extLst>
            <a:ext uri="{FF2B5EF4-FFF2-40B4-BE49-F238E27FC236}">
              <a16:creationId xmlns:a16="http://schemas.microsoft.com/office/drawing/2014/main" id="{4FD3F9D0-F27A-428B-A507-AA5EB5EB31E9}"/>
            </a:ext>
          </a:extLst>
        </xdr:cNvPr>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6" name="フローチャート: 判断 65">
          <a:extLst>
            <a:ext uri="{FF2B5EF4-FFF2-40B4-BE49-F238E27FC236}">
              <a16:creationId xmlns:a16="http://schemas.microsoft.com/office/drawing/2014/main" id="{0ECFFDEB-FEB3-4D97-B18C-7FC7349020E9}"/>
            </a:ext>
          </a:extLst>
        </xdr:cNvPr>
        <xdr:cNvSpPr/>
      </xdr:nvSpPr>
      <xdr:spPr>
        <a:xfrm>
          <a:off x="196850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09167D2-8954-41A2-ADB2-F3C18BAEC66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BABCC98-EF96-448D-A429-4F3D8F103F6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794AE09-8EBA-46BE-90CF-F858B265926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9F0F3D5-F92F-417E-883D-4E4EFBDFB09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5FBFE6-1179-49FD-AF1D-416FE1C2962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12337</xdr:rowOff>
    </xdr:from>
    <xdr:to>
      <xdr:col>24</xdr:col>
      <xdr:colOff>114300</xdr:colOff>
      <xdr:row>33</xdr:row>
      <xdr:rowOff>113937</xdr:rowOff>
    </xdr:to>
    <xdr:sp macro="" textlink="">
      <xdr:nvSpPr>
        <xdr:cNvPr id="72" name="楕円 71">
          <a:extLst>
            <a:ext uri="{FF2B5EF4-FFF2-40B4-BE49-F238E27FC236}">
              <a16:creationId xmlns:a16="http://schemas.microsoft.com/office/drawing/2014/main" id="{5F4A9C16-ACD6-4160-ADE8-9B67F4CAA0A0}"/>
            </a:ext>
          </a:extLst>
        </xdr:cNvPr>
        <xdr:cNvSpPr/>
      </xdr:nvSpPr>
      <xdr:spPr>
        <a:xfrm>
          <a:off x="45847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131915</xdr:rowOff>
    </xdr:from>
    <xdr:ext cx="405111" cy="259045"/>
    <xdr:sp macro="" textlink="">
      <xdr:nvSpPr>
        <xdr:cNvPr id="73" name="【道路】&#10;有形固定資産減価償却率該当値テキスト">
          <a:extLst>
            <a:ext uri="{FF2B5EF4-FFF2-40B4-BE49-F238E27FC236}">
              <a16:creationId xmlns:a16="http://schemas.microsoft.com/office/drawing/2014/main" id="{D0BD13AB-1EB1-4D22-BA1C-6F020D406394}"/>
            </a:ext>
          </a:extLst>
        </xdr:cNvPr>
        <xdr:cNvSpPr txBox="1"/>
      </xdr:nvSpPr>
      <xdr:spPr>
        <a:xfrm>
          <a:off x="4673600" y="561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164193</xdr:rowOff>
    </xdr:from>
    <xdr:to>
      <xdr:col>20</xdr:col>
      <xdr:colOff>38100</xdr:colOff>
      <xdr:row>33</xdr:row>
      <xdr:rowOff>94343</xdr:rowOff>
    </xdr:to>
    <xdr:sp macro="" textlink="">
      <xdr:nvSpPr>
        <xdr:cNvPr id="74" name="楕円 73">
          <a:extLst>
            <a:ext uri="{FF2B5EF4-FFF2-40B4-BE49-F238E27FC236}">
              <a16:creationId xmlns:a16="http://schemas.microsoft.com/office/drawing/2014/main" id="{76D777D1-FF21-4104-BBB9-27541ADB66D0}"/>
            </a:ext>
          </a:extLst>
        </xdr:cNvPr>
        <xdr:cNvSpPr/>
      </xdr:nvSpPr>
      <xdr:spPr>
        <a:xfrm>
          <a:off x="3746500" y="56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43543</xdr:rowOff>
    </xdr:from>
    <xdr:to>
      <xdr:col>24</xdr:col>
      <xdr:colOff>63500</xdr:colOff>
      <xdr:row>33</xdr:row>
      <xdr:rowOff>63137</xdr:rowOff>
    </xdr:to>
    <xdr:cxnSp macro="">
      <xdr:nvCxnSpPr>
        <xdr:cNvPr id="75" name="直線コネクタ 74">
          <a:extLst>
            <a:ext uri="{FF2B5EF4-FFF2-40B4-BE49-F238E27FC236}">
              <a16:creationId xmlns:a16="http://schemas.microsoft.com/office/drawing/2014/main" id="{A92EE3F9-A77B-4180-9E23-46F2E2624F80}"/>
            </a:ext>
          </a:extLst>
        </xdr:cNvPr>
        <xdr:cNvCxnSpPr/>
      </xdr:nvCxnSpPr>
      <xdr:spPr>
        <a:xfrm>
          <a:off x="3797300" y="570139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152763</xdr:rowOff>
    </xdr:from>
    <xdr:to>
      <xdr:col>15</xdr:col>
      <xdr:colOff>101600</xdr:colOff>
      <xdr:row>33</xdr:row>
      <xdr:rowOff>82913</xdr:rowOff>
    </xdr:to>
    <xdr:sp macro="" textlink="">
      <xdr:nvSpPr>
        <xdr:cNvPr id="76" name="楕円 75">
          <a:extLst>
            <a:ext uri="{FF2B5EF4-FFF2-40B4-BE49-F238E27FC236}">
              <a16:creationId xmlns:a16="http://schemas.microsoft.com/office/drawing/2014/main" id="{37A57A8F-2068-4C5E-84CF-D2C1982AA2EA}"/>
            </a:ext>
          </a:extLst>
        </xdr:cNvPr>
        <xdr:cNvSpPr/>
      </xdr:nvSpPr>
      <xdr:spPr>
        <a:xfrm>
          <a:off x="2857500" y="56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32113</xdr:rowOff>
    </xdr:from>
    <xdr:to>
      <xdr:col>19</xdr:col>
      <xdr:colOff>177800</xdr:colOff>
      <xdr:row>33</xdr:row>
      <xdr:rowOff>43543</xdr:rowOff>
    </xdr:to>
    <xdr:cxnSp macro="">
      <xdr:nvCxnSpPr>
        <xdr:cNvPr id="77" name="直線コネクタ 76">
          <a:extLst>
            <a:ext uri="{FF2B5EF4-FFF2-40B4-BE49-F238E27FC236}">
              <a16:creationId xmlns:a16="http://schemas.microsoft.com/office/drawing/2014/main" id="{7069DA9B-7B56-44E3-8D3C-90009FAF87DF}"/>
            </a:ext>
          </a:extLst>
        </xdr:cNvPr>
        <xdr:cNvCxnSpPr/>
      </xdr:nvCxnSpPr>
      <xdr:spPr>
        <a:xfrm>
          <a:off x="2908300" y="56899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78" name="n_1aveValue【道路】&#10;有形固定資産減価償却率">
          <a:extLst>
            <a:ext uri="{FF2B5EF4-FFF2-40B4-BE49-F238E27FC236}">
              <a16:creationId xmlns:a16="http://schemas.microsoft.com/office/drawing/2014/main" id="{4D4C5A3E-EB3F-4106-8009-54596FB5EBD1}"/>
            </a:ext>
          </a:extLst>
        </xdr:cNvPr>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85470</xdr:rowOff>
    </xdr:from>
    <xdr:ext cx="405111" cy="259045"/>
    <xdr:sp macro="" textlink="">
      <xdr:nvSpPr>
        <xdr:cNvPr id="79" name="n_2aveValue【道路】&#10;有形固定資産減価償却率">
          <a:extLst>
            <a:ext uri="{FF2B5EF4-FFF2-40B4-BE49-F238E27FC236}">
              <a16:creationId xmlns:a16="http://schemas.microsoft.com/office/drawing/2014/main" id="{D680786C-7950-4BF9-AC00-8563C07B623E}"/>
            </a:ext>
          </a:extLst>
        </xdr:cNvPr>
        <xdr:cNvSpPr txBox="1"/>
      </xdr:nvSpPr>
      <xdr:spPr>
        <a:xfrm>
          <a:off x="2705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163121</xdr:rowOff>
    </xdr:from>
    <xdr:ext cx="405111" cy="259045"/>
    <xdr:sp macro="" textlink="">
      <xdr:nvSpPr>
        <xdr:cNvPr id="80" name="n_3aveValue【道路】&#10;有形固定資産減価償却率">
          <a:extLst>
            <a:ext uri="{FF2B5EF4-FFF2-40B4-BE49-F238E27FC236}">
              <a16:creationId xmlns:a16="http://schemas.microsoft.com/office/drawing/2014/main" id="{6F07A316-4919-4D87-8454-FE3F608B848D}"/>
            </a:ext>
          </a:extLst>
        </xdr:cNvPr>
        <xdr:cNvSpPr txBox="1"/>
      </xdr:nvSpPr>
      <xdr:spPr>
        <a:xfrm>
          <a:off x="181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110870</xdr:rowOff>
    </xdr:from>
    <xdr:ext cx="405111" cy="259045"/>
    <xdr:sp macro="" textlink="">
      <xdr:nvSpPr>
        <xdr:cNvPr id="81" name="n_1mainValue【道路】&#10;有形固定資産減価償却率">
          <a:extLst>
            <a:ext uri="{FF2B5EF4-FFF2-40B4-BE49-F238E27FC236}">
              <a16:creationId xmlns:a16="http://schemas.microsoft.com/office/drawing/2014/main" id="{CC968850-9E6C-4D7F-894E-A41BC9AD524B}"/>
            </a:ext>
          </a:extLst>
        </xdr:cNvPr>
        <xdr:cNvSpPr txBox="1"/>
      </xdr:nvSpPr>
      <xdr:spPr>
        <a:xfrm>
          <a:off x="3582044" y="542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99440</xdr:rowOff>
    </xdr:from>
    <xdr:ext cx="405111" cy="259045"/>
    <xdr:sp macro="" textlink="">
      <xdr:nvSpPr>
        <xdr:cNvPr id="82" name="n_2mainValue【道路】&#10;有形固定資産減価償却率">
          <a:extLst>
            <a:ext uri="{FF2B5EF4-FFF2-40B4-BE49-F238E27FC236}">
              <a16:creationId xmlns:a16="http://schemas.microsoft.com/office/drawing/2014/main" id="{C6E52AEA-85B6-4B0A-84CC-CEAFBDEC58F3}"/>
            </a:ext>
          </a:extLst>
        </xdr:cNvPr>
        <xdr:cNvSpPr txBox="1"/>
      </xdr:nvSpPr>
      <xdr:spPr>
        <a:xfrm>
          <a:off x="2705744" y="541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F19BC3D-28DF-4EDC-91FE-798F757F04C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48757E7-12F8-4C33-AA37-5A82231F3C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BA69A44F-266B-48CF-A4EA-8FF2F3D8F9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59F80D06-1A54-49A9-B462-901CDFC664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1CDCF2E0-B67B-4924-A529-15ADCA54B73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BB459EE0-DBC4-4ABD-9671-E77AE3654F2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96FF43F6-A296-464B-BD5A-1EB1567A985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3EED2B34-7FEE-40DB-AAF0-F666EA5E96A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3DA6CFA9-13C7-4515-9738-0CF62CE2DD6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C51B9069-676D-4737-924A-6EF4890CA22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a:extLst>
            <a:ext uri="{FF2B5EF4-FFF2-40B4-BE49-F238E27FC236}">
              <a16:creationId xmlns:a16="http://schemas.microsoft.com/office/drawing/2014/main" id="{7D54610D-F2F2-4977-805A-D15A4289BA2C}"/>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9C12E5CA-F315-46F9-A767-E2174C14A46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B34DF4F4-BBBF-4813-905F-A518961B993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C662C55D-C6D3-4815-A6F1-62F6FFB5473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13D2BF87-6BBC-40D1-846B-576D5974E1A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44521B99-1B26-47E4-A898-4D42068342D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a:extLst>
            <a:ext uri="{FF2B5EF4-FFF2-40B4-BE49-F238E27FC236}">
              <a16:creationId xmlns:a16="http://schemas.microsoft.com/office/drawing/2014/main" id="{D2F17A9C-8890-4F72-8905-206EEA84587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6B6864DA-5350-4D6C-8E9D-D50DD05C499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a:extLst>
            <a:ext uri="{FF2B5EF4-FFF2-40B4-BE49-F238E27FC236}">
              <a16:creationId xmlns:a16="http://schemas.microsoft.com/office/drawing/2014/main" id="{35992782-B61E-4396-8F01-7FEEABB7FC6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198073B7-114B-4D10-812D-99ECD389A5C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a:extLst>
            <a:ext uri="{FF2B5EF4-FFF2-40B4-BE49-F238E27FC236}">
              <a16:creationId xmlns:a16="http://schemas.microsoft.com/office/drawing/2014/main" id="{B203F9E3-95D4-4039-8C42-7CC3C3D6865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A4F5D3B6-AE4C-480F-BA0A-13837FDBAA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a:extLst>
            <a:ext uri="{FF2B5EF4-FFF2-40B4-BE49-F238E27FC236}">
              <a16:creationId xmlns:a16="http://schemas.microsoft.com/office/drawing/2014/main" id="{1304F132-222B-4B9E-B296-59E1E6B5A73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198BBDD7-5593-4EC7-9751-8FB5E17B49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07" name="直線コネクタ 106">
          <a:extLst>
            <a:ext uri="{FF2B5EF4-FFF2-40B4-BE49-F238E27FC236}">
              <a16:creationId xmlns:a16="http://schemas.microsoft.com/office/drawing/2014/main" id="{6051CA37-E4E0-4C84-B210-BC50C3CF91A0}"/>
            </a:ext>
          </a:extLst>
        </xdr:cNvPr>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08" name="【道路】&#10;一人当たり延長最小値テキスト">
          <a:extLst>
            <a:ext uri="{FF2B5EF4-FFF2-40B4-BE49-F238E27FC236}">
              <a16:creationId xmlns:a16="http://schemas.microsoft.com/office/drawing/2014/main" id="{6370879B-9535-4F59-87C3-612C9EDBE92B}"/>
            </a:ext>
          </a:extLst>
        </xdr:cNvPr>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09" name="直線コネクタ 108">
          <a:extLst>
            <a:ext uri="{FF2B5EF4-FFF2-40B4-BE49-F238E27FC236}">
              <a16:creationId xmlns:a16="http://schemas.microsoft.com/office/drawing/2014/main" id="{1B2C23C9-D90C-417E-8175-2C3FF19D9989}"/>
            </a:ext>
          </a:extLst>
        </xdr:cNvPr>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10" name="【道路】&#10;一人当たり延長最大値テキスト">
          <a:extLst>
            <a:ext uri="{FF2B5EF4-FFF2-40B4-BE49-F238E27FC236}">
              <a16:creationId xmlns:a16="http://schemas.microsoft.com/office/drawing/2014/main" id="{7AD9CD28-FFF9-41ED-AF78-D4F17B667D1A}"/>
            </a:ext>
          </a:extLst>
        </xdr:cNvPr>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11" name="直線コネクタ 110">
          <a:extLst>
            <a:ext uri="{FF2B5EF4-FFF2-40B4-BE49-F238E27FC236}">
              <a16:creationId xmlns:a16="http://schemas.microsoft.com/office/drawing/2014/main" id="{438AE2B6-F86A-4E44-BFB8-205822D1CBA7}"/>
            </a:ext>
          </a:extLst>
        </xdr:cNvPr>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32402</xdr:rowOff>
    </xdr:from>
    <xdr:ext cx="469744" cy="259045"/>
    <xdr:sp macro="" textlink="">
      <xdr:nvSpPr>
        <xdr:cNvPr id="112" name="【道路】&#10;一人当たり延長平均値テキスト">
          <a:extLst>
            <a:ext uri="{FF2B5EF4-FFF2-40B4-BE49-F238E27FC236}">
              <a16:creationId xmlns:a16="http://schemas.microsoft.com/office/drawing/2014/main" id="{A89EDB30-E04A-452A-89F5-D007A383703F}"/>
            </a:ext>
          </a:extLst>
        </xdr:cNvPr>
        <xdr:cNvSpPr txBox="1"/>
      </xdr:nvSpPr>
      <xdr:spPr>
        <a:xfrm>
          <a:off x="10515600" y="654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3" name="フローチャート: 判断 112">
          <a:extLst>
            <a:ext uri="{FF2B5EF4-FFF2-40B4-BE49-F238E27FC236}">
              <a16:creationId xmlns:a16="http://schemas.microsoft.com/office/drawing/2014/main" id="{52866DD4-4148-4DEC-BBA7-AEC3600EFA4C}"/>
            </a:ext>
          </a:extLst>
        </xdr:cNvPr>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4" name="フローチャート: 判断 113">
          <a:extLst>
            <a:ext uri="{FF2B5EF4-FFF2-40B4-BE49-F238E27FC236}">
              <a16:creationId xmlns:a16="http://schemas.microsoft.com/office/drawing/2014/main" id="{F336769B-9D75-4785-B54C-D42C56BB3190}"/>
            </a:ext>
          </a:extLst>
        </xdr:cNvPr>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5" name="フローチャート: 判断 114">
          <a:extLst>
            <a:ext uri="{FF2B5EF4-FFF2-40B4-BE49-F238E27FC236}">
              <a16:creationId xmlns:a16="http://schemas.microsoft.com/office/drawing/2014/main" id="{CCE6F13D-4D54-4B61-898F-B1E1CD02AF78}"/>
            </a:ext>
          </a:extLst>
        </xdr:cNvPr>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46355</xdr:rowOff>
    </xdr:from>
    <xdr:to>
      <xdr:col>41</xdr:col>
      <xdr:colOff>101600</xdr:colOff>
      <xdr:row>39</xdr:row>
      <xdr:rowOff>147955</xdr:rowOff>
    </xdr:to>
    <xdr:sp macro="" textlink="">
      <xdr:nvSpPr>
        <xdr:cNvPr id="116" name="フローチャート: 判断 115">
          <a:extLst>
            <a:ext uri="{FF2B5EF4-FFF2-40B4-BE49-F238E27FC236}">
              <a16:creationId xmlns:a16="http://schemas.microsoft.com/office/drawing/2014/main" id="{AACEFD18-650B-42B3-AD60-C6C6B49278C1}"/>
            </a:ext>
          </a:extLst>
        </xdr:cNvPr>
        <xdr:cNvSpPr/>
      </xdr:nvSpPr>
      <xdr:spPr>
        <a:xfrm>
          <a:off x="7810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2495CD24-61C4-4E55-A546-03715572F57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5F3ADE2-BD7A-44AD-80B4-BCE7600DD2B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6A5F056-B4C2-4B9D-8858-71AF95E0076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120FC4A-A440-45AB-B104-150A47CA397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5CC0202-2721-4644-B411-ABFF5C0B8F9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2" name="楕円 121">
          <a:extLst>
            <a:ext uri="{FF2B5EF4-FFF2-40B4-BE49-F238E27FC236}">
              <a16:creationId xmlns:a16="http://schemas.microsoft.com/office/drawing/2014/main" id="{640D1A1D-29C7-4922-ABFA-A9D2EFE5C86B}"/>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23" name="【道路】&#10;一人当たり延長該当値テキスト">
          <a:extLst>
            <a:ext uri="{FF2B5EF4-FFF2-40B4-BE49-F238E27FC236}">
              <a16:creationId xmlns:a16="http://schemas.microsoft.com/office/drawing/2014/main" id="{4AF822C2-6D9D-4708-99E6-C282546591F3}"/>
            </a:ext>
          </a:extLst>
        </xdr:cNvPr>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80010</xdr:rowOff>
    </xdr:from>
    <xdr:to>
      <xdr:col>50</xdr:col>
      <xdr:colOff>165100</xdr:colOff>
      <xdr:row>41</xdr:row>
      <xdr:rowOff>10160</xdr:rowOff>
    </xdr:to>
    <xdr:sp macro="" textlink="">
      <xdr:nvSpPr>
        <xdr:cNvPr id="124" name="楕円 123">
          <a:extLst>
            <a:ext uri="{FF2B5EF4-FFF2-40B4-BE49-F238E27FC236}">
              <a16:creationId xmlns:a16="http://schemas.microsoft.com/office/drawing/2014/main" id="{AE04EB68-B69B-4E62-B738-041D0669A61B}"/>
            </a:ext>
          </a:extLst>
        </xdr:cNvPr>
        <xdr:cNvSpPr/>
      </xdr:nvSpPr>
      <xdr:spPr>
        <a:xfrm>
          <a:off x="9588500" y="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130810</xdr:rowOff>
    </xdr:to>
    <xdr:cxnSp macro="">
      <xdr:nvCxnSpPr>
        <xdr:cNvPr id="125" name="直線コネクタ 124">
          <a:extLst>
            <a:ext uri="{FF2B5EF4-FFF2-40B4-BE49-F238E27FC236}">
              <a16:creationId xmlns:a16="http://schemas.microsoft.com/office/drawing/2014/main" id="{7BFBA8A8-0F96-4A3B-9303-8417C5233EF9}"/>
            </a:ext>
          </a:extLst>
        </xdr:cNvPr>
        <xdr:cNvCxnSpPr/>
      </xdr:nvCxnSpPr>
      <xdr:spPr>
        <a:xfrm flipV="1">
          <a:off x="9639300" y="697992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86741</xdr:rowOff>
    </xdr:from>
    <xdr:to>
      <xdr:col>46</xdr:col>
      <xdr:colOff>38100</xdr:colOff>
      <xdr:row>41</xdr:row>
      <xdr:rowOff>16891</xdr:rowOff>
    </xdr:to>
    <xdr:sp macro="" textlink="">
      <xdr:nvSpPr>
        <xdr:cNvPr id="126" name="楕円 125">
          <a:extLst>
            <a:ext uri="{FF2B5EF4-FFF2-40B4-BE49-F238E27FC236}">
              <a16:creationId xmlns:a16="http://schemas.microsoft.com/office/drawing/2014/main" id="{050C2521-C040-4EFB-87DD-1B76D50BA4A5}"/>
            </a:ext>
          </a:extLst>
        </xdr:cNvPr>
        <xdr:cNvSpPr/>
      </xdr:nvSpPr>
      <xdr:spPr>
        <a:xfrm>
          <a:off x="8699500" y="69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130810</xdr:rowOff>
    </xdr:from>
    <xdr:to>
      <xdr:col>50</xdr:col>
      <xdr:colOff>114300</xdr:colOff>
      <xdr:row>40</xdr:row>
      <xdr:rowOff>137541</xdr:rowOff>
    </xdr:to>
    <xdr:cxnSp macro="">
      <xdr:nvCxnSpPr>
        <xdr:cNvPr id="127" name="直線コネクタ 126">
          <a:extLst>
            <a:ext uri="{FF2B5EF4-FFF2-40B4-BE49-F238E27FC236}">
              <a16:creationId xmlns:a16="http://schemas.microsoft.com/office/drawing/2014/main" id="{DD6D4916-2C50-4788-9491-5460AE8644DD}"/>
            </a:ext>
          </a:extLst>
        </xdr:cNvPr>
        <xdr:cNvCxnSpPr/>
      </xdr:nvCxnSpPr>
      <xdr:spPr>
        <a:xfrm flipV="1">
          <a:off x="8750300" y="698881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65041</xdr:rowOff>
    </xdr:from>
    <xdr:ext cx="534377" cy="259045"/>
    <xdr:sp macro="" textlink="">
      <xdr:nvSpPr>
        <xdr:cNvPr id="128" name="n_1aveValue【道路】&#10;一人当たり延長">
          <a:extLst>
            <a:ext uri="{FF2B5EF4-FFF2-40B4-BE49-F238E27FC236}">
              <a16:creationId xmlns:a16="http://schemas.microsoft.com/office/drawing/2014/main" id="{5FC09F4B-C6A9-4FFF-8761-30B73F5AEA9C}"/>
            </a:ext>
          </a:extLst>
        </xdr:cNvPr>
        <xdr:cNvSpPr txBox="1"/>
      </xdr:nvSpPr>
      <xdr:spPr>
        <a:xfrm>
          <a:off x="93594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29" name="n_2aveValue【道路】&#10;一人当たり延長">
          <a:extLst>
            <a:ext uri="{FF2B5EF4-FFF2-40B4-BE49-F238E27FC236}">
              <a16:creationId xmlns:a16="http://schemas.microsoft.com/office/drawing/2014/main" id="{A8856AF0-6630-4A3E-8966-182D2BBB5596}"/>
            </a:ext>
          </a:extLst>
        </xdr:cNvPr>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164482</xdr:rowOff>
    </xdr:from>
    <xdr:ext cx="469744" cy="259045"/>
    <xdr:sp macro="" textlink="">
      <xdr:nvSpPr>
        <xdr:cNvPr id="130" name="n_3aveValue【道路】&#10;一人当たり延長">
          <a:extLst>
            <a:ext uri="{FF2B5EF4-FFF2-40B4-BE49-F238E27FC236}">
              <a16:creationId xmlns:a16="http://schemas.microsoft.com/office/drawing/2014/main" id="{9E908D8F-3614-4AF0-B059-20A24121AFC4}"/>
            </a:ext>
          </a:extLst>
        </xdr:cNvPr>
        <xdr:cNvSpPr txBox="1"/>
      </xdr:nvSpPr>
      <xdr:spPr>
        <a:xfrm>
          <a:off x="7626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1287</xdr:rowOff>
    </xdr:from>
    <xdr:ext cx="469744" cy="259045"/>
    <xdr:sp macro="" textlink="">
      <xdr:nvSpPr>
        <xdr:cNvPr id="131" name="n_1mainValue【道路】&#10;一人当たり延長">
          <a:extLst>
            <a:ext uri="{FF2B5EF4-FFF2-40B4-BE49-F238E27FC236}">
              <a16:creationId xmlns:a16="http://schemas.microsoft.com/office/drawing/2014/main" id="{908C4AF6-4FE1-47FD-8F30-270419DEDECE}"/>
            </a:ext>
          </a:extLst>
        </xdr:cNvPr>
        <xdr:cNvSpPr txBox="1"/>
      </xdr:nvSpPr>
      <xdr:spPr>
        <a:xfrm>
          <a:off x="9391727" y="703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8018</xdr:rowOff>
    </xdr:from>
    <xdr:ext cx="469744" cy="259045"/>
    <xdr:sp macro="" textlink="">
      <xdr:nvSpPr>
        <xdr:cNvPr id="132" name="n_2mainValue【道路】&#10;一人当たり延長">
          <a:extLst>
            <a:ext uri="{FF2B5EF4-FFF2-40B4-BE49-F238E27FC236}">
              <a16:creationId xmlns:a16="http://schemas.microsoft.com/office/drawing/2014/main" id="{81114C25-EEF2-4935-995D-46896F1EB7ED}"/>
            </a:ext>
          </a:extLst>
        </xdr:cNvPr>
        <xdr:cNvSpPr txBox="1"/>
      </xdr:nvSpPr>
      <xdr:spPr>
        <a:xfrm>
          <a:off x="8515427" y="70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BDDC2D0A-6C2D-4E14-BAE7-51A4C425DB1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7CF73FD2-7375-4561-A129-919BB61AAD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862BFE24-8203-454D-91A5-CB0471A238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1EC554BD-743A-4270-8EBE-1CF504837FD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D95C01EB-FBB6-4327-B760-F108366864A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0A3DA6CC-1793-45C6-95D0-9F47A33F5F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57A0A825-C30A-47F7-A7B6-860C5F8AF2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9D005823-CEAF-465C-8FCD-51C90A1D302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DFE38B6B-1208-4216-9D1E-F70AECD710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94141492-3FD7-46E5-97E0-9EE0F959AED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a:extLst>
            <a:ext uri="{FF2B5EF4-FFF2-40B4-BE49-F238E27FC236}">
              <a16:creationId xmlns:a16="http://schemas.microsoft.com/office/drawing/2014/main" id="{8A9E4479-ABD5-4375-82D0-A8B1EAF9100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a:extLst>
            <a:ext uri="{FF2B5EF4-FFF2-40B4-BE49-F238E27FC236}">
              <a16:creationId xmlns:a16="http://schemas.microsoft.com/office/drawing/2014/main" id="{EBFD7B8B-5FBC-4755-A469-B01E29A5AC5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a:extLst>
            <a:ext uri="{FF2B5EF4-FFF2-40B4-BE49-F238E27FC236}">
              <a16:creationId xmlns:a16="http://schemas.microsoft.com/office/drawing/2014/main" id="{B88E4943-8260-42AD-BF6E-4CCCCDC65B0C}"/>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a:extLst>
            <a:ext uri="{FF2B5EF4-FFF2-40B4-BE49-F238E27FC236}">
              <a16:creationId xmlns:a16="http://schemas.microsoft.com/office/drawing/2014/main" id="{C5058B37-089B-4FE6-B56A-5D826B91F22E}"/>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a:extLst>
            <a:ext uri="{FF2B5EF4-FFF2-40B4-BE49-F238E27FC236}">
              <a16:creationId xmlns:a16="http://schemas.microsoft.com/office/drawing/2014/main" id="{63B88ADF-2441-442E-95CB-B504EFF8517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a:extLst>
            <a:ext uri="{FF2B5EF4-FFF2-40B4-BE49-F238E27FC236}">
              <a16:creationId xmlns:a16="http://schemas.microsoft.com/office/drawing/2014/main" id="{C2B1D4C2-581D-4D8F-B326-C38A46043918}"/>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a:extLst>
            <a:ext uri="{FF2B5EF4-FFF2-40B4-BE49-F238E27FC236}">
              <a16:creationId xmlns:a16="http://schemas.microsoft.com/office/drawing/2014/main" id="{CC026053-FB6F-4868-B684-6E439A53147A}"/>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a:extLst>
            <a:ext uri="{FF2B5EF4-FFF2-40B4-BE49-F238E27FC236}">
              <a16:creationId xmlns:a16="http://schemas.microsoft.com/office/drawing/2014/main" id="{91D6C7D7-7EE7-4685-A850-E3C3E95B782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a:extLst>
            <a:ext uri="{FF2B5EF4-FFF2-40B4-BE49-F238E27FC236}">
              <a16:creationId xmlns:a16="http://schemas.microsoft.com/office/drawing/2014/main" id="{AA46D460-6E21-41FC-BC7D-4BF02473054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7C5A8913-C213-47B7-9BF4-6491CF47C4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3" name="テキスト ボックス 152">
          <a:extLst>
            <a:ext uri="{FF2B5EF4-FFF2-40B4-BE49-F238E27FC236}">
              <a16:creationId xmlns:a16="http://schemas.microsoft.com/office/drawing/2014/main" id="{DA98CA6C-65D7-4236-8908-11A4874135A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BACA3DB4-2783-4E24-A728-E0A1137074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55" name="直線コネクタ 154">
          <a:extLst>
            <a:ext uri="{FF2B5EF4-FFF2-40B4-BE49-F238E27FC236}">
              <a16:creationId xmlns:a16="http://schemas.microsoft.com/office/drawing/2014/main" id="{AD7B0548-5908-45CE-B6C5-7C66F6EBECA6}"/>
            </a:ext>
          </a:extLst>
        </xdr:cNvPr>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A30CF388-AF12-4DF6-A177-B7CA1274BC38}"/>
            </a:ext>
          </a:extLst>
        </xdr:cNvPr>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57" name="直線コネクタ 156">
          <a:extLst>
            <a:ext uri="{FF2B5EF4-FFF2-40B4-BE49-F238E27FC236}">
              <a16:creationId xmlns:a16="http://schemas.microsoft.com/office/drawing/2014/main" id="{A5533B38-E032-477B-B78B-E395F5F8137D}"/>
            </a:ext>
          </a:extLst>
        </xdr:cNvPr>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F289494E-D937-4265-BCC5-8C323CDAE27F}"/>
            </a:ext>
          </a:extLst>
        </xdr:cNvPr>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9" name="直線コネクタ 158">
          <a:extLst>
            <a:ext uri="{FF2B5EF4-FFF2-40B4-BE49-F238E27FC236}">
              <a16:creationId xmlns:a16="http://schemas.microsoft.com/office/drawing/2014/main" id="{9B12D540-BE86-4013-86D4-782E95912130}"/>
            </a:ext>
          </a:extLst>
        </xdr:cNvPr>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8DA3BF6C-771E-4DA5-93E5-CF04F676DEF4}"/>
            </a:ext>
          </a:extLst>
        </xdr:cNvPr>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1" name="フローチャート: 判断 160">
          <a:extLst>
            <a:ext uri="{FF2B5EF4-FFF2-40B4-BE49-F238E27FC236}">
              <a16:creationId xmlns:a16="http://schemas.microsoft.com/office/drawing/2014/main" id="{56EFDDBA-BE6D-4FA3-B2AF-1BC2D52B8247}"/>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2" name="フローチャート: 判断 161">
          <a:extLst>
            <a:ext uri="{FF2B5EF4-FFF2-40B4-BE49-F238E27FC236}">
              <a16:creationId xmlns:a16="http://schemas.microsoft.com/office/drawing/2014/main" id="{79935E00-9A2C-4A2C-8CC2-57FAA1193CC0}"/>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3" name="フローチャート: 判断 162">
          <a:extLst>
            <a:ext uri="{FF2B5EF4-FFF2-40B4-BE49-F238E27FC236}">
              <a16:creationId xmlns:a16="http://schemas.microsoft.com/office/drawing/2014/main" id="{C79623E0-6C94-401F-A306-D0794CECD30E}"/>
            </a:ext>
          </a:extLst>
        </xdr:cNvPr>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64" name="フローチャート: 判断 163">
          <a:extLst>
            <a:ext uri="{FF2B5EF4-FFF2-40B4-BE49-F238E27FC236}">
              <a16:creationId xmlns:a16="http://schemas.microsoft.com/office/drawing/2014/main" id="{3B77BC02-E782-4B9F-9DAF-559664F934BF}"/>
            </a:ext>
          </a:extLst>
        </xdr:cNvPr>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CDFA53FB-1CB4-4ED9-92D4-477C712B150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CF3B6E25-B37B-4060-88A5-5D2BF7C2D07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41563074-BC35-4EFE-9663-E2F1224CE21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9D98035-001B-4D53-87D0-98BF95BACE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F047EF9-2D4C-4F4F-9467-7CB2ACDAF9F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58928</xdr:rowOff>
    </xdr:from>
    <xdr:to>
      <xdr:col>24</xdr:col>
      <xdr:colOff>114300</xdr:colOff>
      <xdr:row>56</xdr:row>
      <xdr:rowOff>160528</xdr:rowOff>
    </xdr:to>
    <xdr:sp macro="" textlink="">
      <xdr:nvSpPr>
        <xdr:cNvPr id="170" name="楕円 169">
          <a:extLst>
            <a:ext uri="{FF2B5EF4-FFF2-40B4-BE49-F238E27FC236}">
              <a16:creationId xmlns:a16="http://schemas.microsoft.com/office/drawing/2014/main" id="{5A27B747-AAAE-434E-B761-9B00D70D5ACD}"/>
            </a:ext>
          </a:extLst>
        </xdr:cNvPr>
        <xdr:cNvSpPr/>
      </xdr:nvSpPr>
      <xdr:spPr>
        <a:xfrm>
          <a:off x="45847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145305</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4EF76D08-199F-4319-94C4-8C30CA6DA14F}"/>
            </a:ext>
          </a:extLst>
        </xdr:cNvPr>
        <xdr:cNvSpPr txBox="1"/>
      </xdr:nvSpPr>
      <xdr:spPr>
        <a:xfrm>
          <a:off x="4673600" y="957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172" name="楕円 171">
          <a:extLst>
            <a:ext uri="{FF2B5EF4-FFF2-40B4-BE49-F238E27FC236}">
              <a16:creationId xmlns:a16="http://schemas.microsoft.com/office/drawing/2014/main" id="{0083BD76-95A8-4430-B97D-A1CF105DC61D}"/>
            </a:ext>
          </a:extLst>
        </xdr:cNvPr>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109728</xdr:rowOff>
    </xdr:from>
    <xdr:to>
      <xdr:col>24</xdr:col>
      <xdr:colOff>63500</xdr:colOff>
      <xdr:row>57</xdr:row>
      <xdr:rowOff>11430</xdr:rowOff>
    </xdr:to>
    <xdr:cxnSp macro="">
      <xdr:nvCxnSpPr>
        <xdr:cNvPr id="173" name="直線コネクタ 172">
          <a:extLst>
            <a:ext uri="{FF2B5EF4-FFF2-40B4-BE49-F238E27FC236}">
              <a16:creationId xmlns:a16="http://schemas.microsoft.com/office/drawing/2014/main" id="{94A902AB-2769-47F1-851B-F7E6BD45C3E0}"/>
            </a:ext>
          </a:extLst>
        </xdr:cNvPr>
        <xdr:cNvCxnSpPr/>
      </xdr:nvCxnSpPr>
      <xdr:spPr>
        <a:xfrm flipV="1">
          <a:off x="3797300" y="9710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38354</xdr:rowOff>
    </xdr:from>
    <xdr:to>
      <xdr:col>15</xdr:col>
      <xdr:colOff>101600</xdr:colOff>
      <xdr:row>57</xdr:row>
      <xdr:rowOff>139954</xdr:rowOff>
    </xdr:to>
    <xdr:sp macro="" textlink="">
      <xdr:nvSpPr>
        <xdr:cNvPr id="174" name="楕円 173">
          <a:extLst>
            <a:ext uri="{FF2B5EF4-FFF2-40B4-BE49-F238E27FC236}">
              <a16:creationId xmlns:a16="http://schemas.microsoft.com/office/drawing/2014/main" id="{89EF53C5-95A0-4AED-947D-B2849AC1CB0D}"/>
            </a:ext>
          </a:extLst>
        </xdr:cNvPr>
        <xdr:cNvSpPr/>
      </xdr:nvSpPr>
      <xdr:spPr>
        <a:xfrm>
          <a:off x="2857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57</xdr:row>
      <xdr:rowOff>89154</xdr:rowOff>
    </xdr:to>
    <xdr:cxnSp macro="">
      <xdr:nvCxnSpPr>
        <xdr:cNvPr id="175" name="直線コネクタ 174">
          <a:extLst>
            <a:ext uri="{FF2B5EF4-FFF2-40B4-BE49-F238E27FC236}">
              <a16:creationId xmlns:a16="http://schemas.microsoft.com/office/drawing/2014/main" id="{4C4BDD0E-7312-485F-B907-41CED0F47BF1}"/>
            </a:ext>
          </a:extLst>
        </xdr:cNvPr>
        <xdr:cNvCxnSpPr/>
      </xdr:nvCxnSpPr>
      <xdr:spPr>
        <a:xfrm flipV="1">
          <a:off x="2908300" y="9784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A82C36B7-67CF-4B5A-8888-4BF9418421C6}"/>
            </a:ext>
          </a:extLst>
        </xdr:cNvPr>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37355</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2CD5492B-A7EA-46AE-BB0C-8E0DE071E4B6}"/>
            </a:ext>
          </a:extLst>
        </xdr:cNvPr>
        <xdr:cNvSpPr txBox="1"/>
      </xdr:nvSpPr>
      <xdr:spPr>
        <a:xfrm>
          <a:off x="2705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09EE9055-0CF1-4A9E-B3C7-15F1AA375D20}"/>
            </a:ext>
          </a:extLst>
        </xdr:cNvPr>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78757</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DA04D38D-63C0-4B59-9CEF-12D4EA4ECCF3}"/>
            </a:ext>
          </a:extLst>
        </xdr:cNvPr>
        <xdr:cNvSpPr txBox="1"/>
      </xdr:nvSpPr>
      <xdr:spPr>
        <a:xfrm>
          <a:off x="3582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156481</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E7162949-5057-4D42-A2FF-65FADDA73A05}"/>
            </a:ext>
          </a:extLst>
        </xdr:cNvPr>
        <xdr:cNvSpPr txBox="1"/>
      </xdr:nvSpPr>
      <xdr:spPr>
        <a:xfrm>
          <a:off x="27057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20067C0C-FEFC-4792-9FD8-F4852582B6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339FA561-A878-4577-BEBC-F400BE5430F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D828B6C3-BAE0-46D6-9CB6-F12B019600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3B3F3305-F197-4E87-99BE-40831623A76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92B99327-9F7A-4F24-B678-6B712AD726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6A56A7C5-8FFA-4A35-AB4A-776496105E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57FF0F6B-7EC1-4054-9A52-17AFA27F863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D75ADABD-CA5F-46BF-96DE-337334415A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44CB4450-BC38-4458-A2E3-076DBD09F3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DD2E5404-8B0A-4A22-93CC-ABCE85F50D2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a:extLst>
            <a:ext uri="{FF2B5EF4-FFF2-40B4-BE49-F238E27FC236}">
              <a16:creationId xmlns:a16="http://schemas.microsoft.com/office/drawing/2014/main" id="{B588247E-B50B-413F-B3D0-9E3BEDDA097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a:extLst>
            <a:ext uri="{FF2B5EF4-FFF2-40B4-BE49-F238E27FC236}">
              <a16:creationId xmlns:a16="http://schemas.microsoft.com/office/drawing/2014/main" id="{FD0391CF-64F7-4C3C-90A3-A4DB2EE905C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a:extLst>
            <a:ext uri="{FF2B5EF4-FFF2-40B4-BE49-F238E27FC236}">
              <a16:creationId xmlns:a16="http://schemas.microsoft.com/office/drawing/2014/main" id="{3AE3C77B-90CB-41D6-A167-C4006D23EBE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a:extLst>
            <a:ext uri="{FF2B5EF4-FFF2-40B4-BE49-F238E27FC236}">
              <a16:creationId xmlns:a16="http://schemas.microsoft.com/office/drawing/2014/main" id="{0915A0B4-CC01-4F1C-BC3A-E3F50A2021CC}"/>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a:extLst>
            <a:ext uri="{FF2B5EF4-FFF2-40B4-BE49-F238E27FC236}">
              <a16:creationId xmlns:a16="http://schemas.microsoft.com/office/drawing/2014/main" id="{CBCDB514-6441-41DD-BFE5-29784B633A3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a:extLst>
            <a:ext uri="{FF2B5EF4-FFF2-40B4-BE49-F238E27FC236}">
              <a16:creationId xmlns:a16="http://schemas.microsoft.com/office/drawing/2014/main" id="{CB9DA1AE-308D-426B-B340-D4907E18DAF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a:extLst>
            <a:ext uri="{FF2B5EF4-FFF2-40B4-BE49-F238E27FC236}">
              <a16:creationId xmlns:a16="http://schemas.microsoft.com/office/drawing/2014/main" id="{63AFC52F-4CA9-439B-82CF-A29B624920D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a:extLst>
            <a:ext uri="{FF2B5EF4-FFF2-40B4-BE49-F238E27FC236}">
              <a16:creationId xmlns:a16="http://schemas.microsoft.com/office/drawing/2014/main" id="{0E8E2C77-A45D-4EC0-B1E1-4A00916D6588}"/>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a:extLst>
            <a:ext uri="{FF2B5EF4-FFF2-40B4-BE49-F238E27FC236}">
              <a16:creationId xmlns:a16="http://schemas.microsoft.com/office/drawing/2014/main" id="{862EEDEF-D725-402C-86AA-F56EF13F6A2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a:extLst>
            <a:ext uri="{FF2B5EF4-FFF2-40B4-BE49-F238E27FC236}">
              <a16:creationId xmlns:a16="http://schemas.microsoft.com/office/drawing/2014/main" id="{E6AE9765-20F4-434B-B63F-A08B91D20B9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a:extLst>
            <a:ext uri="{FF2B5EF4-FFF2-40B4-BE49-F238E27FC236}">
              <a16:creationId xmlns:a16="http://schemas.microsoft.com/office/drawing/2014/main" id="{0E35194D-B821-4225-B4F5-960C36FECAC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a:extLst>
            <a:ext uri="{FF2B5EF4-FFF2-40B4-BE49-F238E27FC236}">
              <a16:creationId xmlns:a16="http://schemas.microsoft.com/office/drawing/2014/main" id="{B5321F76-C066-4C23-86AF-EC1098E7F7D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B1957476-11A1-4873-BFDD-76278ACC0F1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id="{AFFBBCD9-08D8-4DA6-B563-2A52621C642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id="{0AA1915D-15F8-4734-8357-69639EA6498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06" name="直線コネクタ 205">
          <a:extLst>
            <a:ext uri="{FF2B5EF4-FFF2-40B4-BE49-F238E27FC236}">
              <a16:creationId xmlns:a16="http://schemas.microsoft.com/office/drawing/2014/main" id="{9CF94D0F-7468-434C-A814-A096E2671332}"/>
            </a:ext>
          </a:extLst>
        </xdr:cNvPr>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07" name="【橋りょう・トンネル】&#10;一人当たり有形固定資産（償却資産）額最小値テキスト">
          <a:extLst>
            <a:ext uri="{FF2B5EF4-FFF2-40B4-BE49-F238E27FC236}">
              <a16:creationId xmlns:a16="http://schemas.microsoft.com/office/drawing/2014/main" id="{F2C05820-BBBE-427A-AC76-D55712356146}"/>
            </a:ext>
          </a:extLst>
        </xdr:cNvPr>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08" name="直線コネクタ 207">
          <a:extLst>
            <a:ext uri="{FF2B5EF4-FFF2-40B4-BE49-F238E27FC236}">
              <a16:creationId xmlns:a16="http://schemas.microsoft.com/office/drawing/2014/main" id="{EB297D6F-4157-4A84-81BB-3EFF07452AC1}"/>
            </a:ext>
          </a:extLst>
        </xdr:cNvPr>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09" name="【橋りょう・トンネル】&#10;一人当たり有形固定資産（償却資産）額最大値テキスト">
          <a:extLst>
            <a:ext uri="{FF2B5EF4-FFF2-40B4-BE49-F238E27FC236}">
              <a16:creationId xmlns:a16="http://schemas.microsoft.com/office/drawing/2014/main" id="{4F6B4659-D0B7-447C-A75C-1F16973A276D}"/>
            </a:ext>
          </a:extLst>
        </xdr:cNvPr>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10" name="直線コネクタ 209">
          <a:extLst>
            <a:ext uri="{FF2B5EF4-FFF2-40B4-BE49-F238E27FC236}">
              <a16:creationId xmlns:a16="http://schemas.microsoft.com/office/drawing/2014/main" id="{8B58C344-EBA5-4D1E-9001-976532B5BB36}"/>
            </a:ext>
          </a:extLst>
        </xdr:cNvPr>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168209</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id="{9D2860EA-A3EC-4EAB-B925-DBDD7B5A729F}"/>
            </a:ext>
          </a:extLst>
        </xdr:cNvPr>
        <xdr:cNvSpPr txBox="1"/>
      </xdr:nvSpPr>
      <xdr:spPr>
        <a:xfrm>
          <a:off x="10515600" y="10626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12" name="フローチャート: 判断 211">
          <a:extLst>
            <a:ext uri="{FF2B5EF4-FFF2-40B4-BE49-F238E27FC236}">
              <a16:creationId xmlns:a16="http://schemas.microsoft.com/office/drawing/2014/main" id="{D6927131-C702-43F8-A9F3-831899C3965A}"/>
            </a:ext>
          </a:extLst>
        </xdr:cNvPr>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13" name="フローチャート: 判断 212">
          <a:extLst>
            <a:ext uri="{FF2B5EF4-FFF2-40B4-BE49-F238E27FC236}">
              <a16:creationId xmlns:a16="http://schemas.microsoft.com/office/drawing/2014/main" id="{426E5915-86AA-49C9-BC68-9B6C4DCC46B7}"/>
            </a:ext>
          </a:extLst>
        </xdr:cNvPr>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14" name="フローチャート: 判断 213">
          <a:extLst>
            <a:ext uri="{FF2B5EF4-FFF2-40B4-BE49-F238E27FC236}">
              <a16:creationId xmlns:a16="http://schemas.microsoft.com/office/drawing/2014/main" id="{52D61F91-C4A1-464A-969A-61D7537B5ABB}"/>
            </a:ext>
          </a:extLst>
        </xdr:cNvPr>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121261</xdr:rowOff>
    </xdr:from>
    <xdr:to>
      <xdr:col>41</xdr:col>
      <xdr:colOff>101600</xdr:colOff>
      <xdr:row>64</xdr:row>
      <xdr:rowOff>51411</xdr:rowOff>
    </xdr:to>
    <xdr:sp macro="" textlink="">
      <xdr:nvSpPr>
        <xdr:cNvPr id="215" name="フローチャート: 判断 214">
          <a:extLst>
            <a:ext uri="{FF2B5EF4-FFF2-40B4-BE49-F238E27FC236}">
              <a16:creationId xmlns:a16="http://schemas.microsoft.com/office/drawing/2014/main" id="{0E492E13-BB22-46DF-8DFB-1EE544BFA7A2}"/>
            </a:ext>
          </a:extLst>
        </xdr:cNvPr>
        <xdr:cNvSpPr/>
      </xdr:nvSpPr>
      <xdr:spPr>
        <a:xfrm>
          <a:off x="7810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48751629-E298-479A-BEC4-1A7BCD405C3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C250624E-F59F-4ADA-A5C0-B00E1D877C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6C395185-1818-4DA0-9F96-F36306AA5C1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8EB010D8-A51D-4BD1-8F54-F76492304D8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D0302744-5C69-4CDC-B17E-CDB7EC89C3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31645</xdr:rowOff>
    </xdr:from>
    <xdr:to>
      <xdr:col>55</xdr:col>
      <xdr:colOff>50800</xdr:colOff>
      <xdr:row>63</xdr:row>
      <xdr:rowOff>133245</xdr:rowOff>
    </xdr:to>
    <xdr:sp macro="" textlink="">
      <xdr:nvSpPr>
        <xdr:cNvPr id="221" name="楕円 220">
          <a:extLst>
            <a:ext uri="{FF2B5EF4-FFF2-40B4-BE49-F238E27FC236}">
              <a16:creationId xmlns:a16="http://schemas.microsoft.com/office/drawing/2014/main" id="{E9DB1856-51B7-4F47-B84D-CCEA2B570AF6}"/>
            </a:ext>
          </a:extLst>
        </xdr:cNvPr>
        <xdr:cNvSpPr/>
      </xdr:nvSpPr>
      <xdr:spPr>
        <a:xfrm>
          <a:off x="10426700" y="108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10072</xdr:rowOff>
    </xdr:from>
    <xdr:ext cx="599010" cy="259045"/>
    <xdr:sp macro="" textlink="">
      <xdr:nvSpPr>
        <xdr:cNvPr id="222" name="【橋りょう・トンネル】&#10;一人当たり有形固定資産（償却資産）額該当値テキスト">
          <a:extLst>
            <a:ext uri="{FF2B5EF4-FFF2-40B4-BE49-F238E27FC236}">
              <a16:creationId xmlns:a16="http://schemas.microsoft.com/office/drawing/2014/main" id="{B411AFC9-21FA-4361-A655-25DC11B587C2}"/>
            </a:ext>
          </a:extLst>
        </xdr:cNvPr>
        <xdr:cNvSpPr txBox="1"/>
      </xdr:nvSpPr>
      <xdr:spPr>
        <a:xfrm>
          <a:off x="10515600" y="1081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32170</xdr:rowOff>
    </xdr:from>
    <xdr:to>
      <xdr:col>50</xdr:col>
      <xdr:colOff>165100</xdr:colOff>
      <xdr:row>63</xdr:row>
      <xdr:rowOff>133770</xdr:rowOff>
    </xdr:to>
    <xdr:sp macro="" textlink="">
      <xdr:nvSpPr>
        <xdr:cNvPr id="223" name="楕円 222">
          <a:extLst>
            <a:ext uri="{FF2B5EF4-FFF2-40B4-BE49-F238E27FC236}">
              <a16:creationId xmlns:a16="http://schemas.microsoft.com/office/drawing/2014/main" id="{90B754A9-9E64-4471-B4D8-13D50B06A247}"/>
            </a:ext>
          </a:extLst>
        </xdr:cNvPr>
        <xdr:cNvSpPr/>
      </xdr:nvSpPr>
      <xdr:spPr>
        <a:xfrm>
          <a:off x="9588500" y="108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82445</xdr:rowOff>
    </xdr:from>
    <xdr:to>
      <xdr:col>55</xdr:col>
      <xdr:colOff>0</xdr:colOff>
      <xdr:row>63</xdr:row>
      <xdr:rowOff>82970</xdr:rowOff>
    </xdr:to>
    <xdr:cxnSp macro="">
      <xdr:nvCxnSpPr>
        <xdr:cNvPr id="224" name="直線コネクタ 223">
          <a:extLst>
            <a:ext uri="{FF2B5EF4-FFF2-40B4-BE49-F238E27FC236}">
              <a16:creationId xmlns:a16="http://schemas.microsoft.com/office/drawing/2014/main" id="{E5CF683F-64AF-4F8D-993A-527D25CA9F9E}"/>
            </a:ext>
          </a:extLst>
        </xdr:cNvPr>
        <xdr:cNvCxnSpPr/>
      </xdr:nvCxnSpPr>
      <xdr:spPr>
        <a:xfrm flipV="1">
          <a:off x="9639300" y="10883795"/>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31761</xdr:rowOff>
    </xdr:from>
    <xdr:to>
      <xdr:col>46</xdr:col>
      <xdr:colOff>38100</xdr:colOff>
      <xdr:row>63</xdr:row>
      <xdr:rowOff>133361</xdr:rowOff>
    </xdr:to>
    <xdr:sp macro="" textlink="">
      <xdr:nvSpPr>
        <xdr:cNvPr id="225" name="楕円 224">
          <a:extLst>
            <a:ext uri="{FF2B5EF4-FFF2-40B4-BE49-F238E27FC236}">
              <a16:creationId xmlns:a16="http://schemas.microsoft.com/office/drawing/2014/main" id="{D9DF39D0-59D7-4BB7-846C-6C6C5B4CBC40}"/>
            </a:ext>
          </a:extLst>
        </xdr:cNvPr>
        <xdr:cNvSpPr/>
      </xdr:nvSpPr>
      <xdr:spPr>
        <a:xfrm>
          <a:off x="8699500" y="108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82561</xdr:rowOff>
    </xdr:from>
    <xdr:to>
      <xdr:col>50</xdr:col>
      <xdr:colOff>114300</xdr:colOff>
      <xdr:row>63</xdr:row>
      <xdr:rowOff>82970</xdr:rowOff>
    </xdr:to>
    <xdr:cxnSp macro="">
      <xdr:nvCxnSpPr>
        <xdr:cNvPr id="226" name="直線コネクタ 225">
          <a:extLst>
            <a:ext uri="{FF2B5EF4-FFF2-40B4-BE49-F238E27FC236}">
              <a16:creationId xmlns:a16="http://schemas.microsoft.com/office/drawing/2014/main" id="{0122224E-A501-44C4-B74A-E054061A4A05}"/>
            </a:ext>
          </a:extLst>
        </xdr:cNvPr>
        <xdr:cNvCxnSpPr/>
      </xdr:nvCxnSpPr>
      <xdr:spPr>
        <a:xfrm>
          <a:off x="8750300" y="10883911"/>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115887</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id="{D3F15EA5-8C3E-4715-84E4-EC3BD00D4322}"/>
            </a:ext>
          </a:extLst>
        </xdr:cNvPr>
        <xdr:cNvSpPr txBox="1"/>
      </xdr:nvSpPr>
      <xdr:spPr>
        <a:xfrm>
          <a:off x="93270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115630</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id="{2DD9CE44-B11F-491A-80D8-194C2794BD37}"/>
            </a:ext>
          </a:extLst>
        </xdr:cNvPr>
        <xdr:cNvSpPr txBox="1"/>
      </xdr:nvSpPr>
      <xdr:spPr>
        <a:xfrm>
          <a:off x="8450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67938</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id="{888A127D-DF3C-4E12-BD35-43655FFBA26F}"/>
            </a:ext>
          </a:extLst>
        </xdr:cNvPr>
        <xdr:cNvSpPr txBox="1"/>
      </xdr:nvSpPr>
      <xdr:spPr>
        <a:xfrm>
          <a:off x="7561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124897</xdr:rowOff>
    </xdr:from>
    <xdr:ext cx="599010" cy="259045"/>
    <xdr:sp macro="" textlink="">
      <xdr:nvSpPr>
        <xdr:cNvPr id="230" name="n_1mainValue【橋りょう・トンネル】&#10;一人当たり有形固定資産（償却資産）額">
          <a:extLst>
            <a:ext uri="{FF2B5EF4-FFF2-40B4-BE49-F238E27FC236}">
              <a16:creationId xmlns:a16="http://schemas.microsoft.com/office/drawing/2014/main" id="{61BB9A6C-2978-4BBA-8727-A8CE3ADDB1D5}"/>
            </a:ext>
          </a:extLst>
        </xdr:cNvPr>
        <xdr:cNvSpPr txBox="1"/>
      </xdr:nvSpPr>
      <xdr:spPr>
        <a:xfrm>
          <a:off x="9327095" y="1092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124488</xdr:rowOff>
    </xdr:from>
    <xdr:ext cx="599010" cy="259045"/>
    <xdr:sp macro="" textlink="">
      <xdr:nvSpPr>
        <xdr:cNvPr id="231" name="n_2mainValue【橋りょう・トンネル】&#10;一人当たり有形固定資産（償却資産）額">
          <a:extLst>
            <a:ext uri="{FF2B5EF4-FFF2-40B4-BE49-F238E27FC236}">
              <a16:creationId xmlns:a16="http://schemas.microsoft.com/office/drawing/2014/main" id="{47052618-0BED-4E6A-8E75-DFB0F276C193}"/>
            </a:ext>
          </a:extLst>
        </xdr:cNvPr>
        <xdr:cNvSpPr txBox="1"/>
      </xdr:nvSpPr>
      <xdr:spPr>
        <a:xfrm>
          <a:off x="8450795" y="1092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20C3D26C-7412-4B76-A4EC-1BEF2A48E4F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BF64D20A-93FB-434C-A4FB-21FBDED628D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10EFAF54-3308-4DA5-BD49-F7729D8EFD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9FA5ACE2-3AF4-4229-BB32-1645555E59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01751150-AAEF-4149-8D3B-EBC39992CF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86EAF01B-DA48-4A79-841F-9C009F72A4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DE39C342-3D47-4F2A-BC81-8809FC39DD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9E07D823-AB0D-41BC-A53F-001ADD9B20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6994E194-073B-41E2-8954-C386C2803B2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C966B401-06DA-4507-90F0-3C56D055724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a:extLst>
            <a:ext uri="{FF2B5EF4-FFF2-40B4-BE49-F238E27FC236}">
              <a16:creationId xmlns:a16="http://schemas.microsoft.com/office/drawing/2014/main" id="{60864ADA-FEF1-4B6D-93DB-A2F595B4CA6F}"/>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76DFED0E-9B0F-42CE-B975-CE3A9E981AE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3DFEF759-D118-4B32-97CB-5FFDDFD1A13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B1444052-CC68-499B-8237-AC227AE87FE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6E0C9991-CD8E-4328-B22F-19F27BFEDB7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786AFB43-D43D-4A6D-B93F-B22390836BC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6BD5CC3D-A2B6-40CF-AE30-4073F058E64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D1882513-39F7-4BA9-B550-9BDE718ACC8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01F70FCE-2FA2-4541-B316-AE525705A7A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997959AA-3C7E-481F-AFF3-207F8EF2A24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a:extLst>
            <a:ext uri="{FF2B5EF4-FFF2-40B4-BE49-F238E27FC236}">
              <a16:creationId xmlns:a16="http://schemas.microsoft.com/office/drawing/2014/main" id="{59D59E09-73D4-4958-87C2-09D16EEED4E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DEFF7FE6-8FDA-4C56-B166-5A345BAAEE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15D6209D-8414-4709-9217-5D4D3563C23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4E98C7DE-BC83-4DA2-9570-489F09144DA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56" name="直線コネクタ 255">
          <a:extLst>
            <a:ext uri="{FF2B5EF4-FFF2-40B4-BE49-F238E27FC236}">
              <a16:creationId xmlns:a16="http://schemas.microsoft.com/office/drawing/2014/main" id="{1FE8A960-5854-4560-A603-38D3C5271D42}"/>
            </a:ext>
          </a:extLst>
        </xdr:cNvPr>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57" name="【公営住宅】&#10;有形固定資産減価償却率最小値テキスト">
          <a:extLst>
            <a:ext uri="{FF2B5EF4-FFF2-40B4-BE49-F238E27FC236}">
              <a16:creationId xmlns:a16="http://schemas.microsoft.com/office/drawing/2014/main" id="{99B3CFFB-2A20-49B2-8F3C-C54FFB344197}"/>
            </a:ext>
          </a:extLst>
        </xdr:cNvPr>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58" name="直線コネクタ 257">
          <a:extLst>
            <a:ext uri="{FF2B5EF4-FFF2-40B4-BE49-F238E27FC236}">
              <a16:creationId xmlns:a16="http://schemas.microsoft.com/office/drawing/2014/main" id="{EB41A0C7-EB80-42E9-8EA4-F441876F1688}"/>
            </a:ext>
          </a:extLst>
        </xdr:cNvPr>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59" name="【公営住宅】&#10;有形固定資産減価償却率最大値テキスト">
          <a:extLst>
            <a:ext uri="{FF2B5EF4-FFF2-40B4-BE49-F238E27FC236}">
              <a16:creationId xmlns:a16="http://schemas.microsoft.com/office/drawing/2014/main" id="{22B145B3-1F93-4271-9B0A-B3BBC4148C1E}"/>
            </a:ext>
          </a:extLst>
        </xdr:cNvPr>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60" name="直線コネクタ 259">
          <a:extLst>
            <a:ext uri="{FF2B5EF4-FFF2-40B4-BE49-F238E27FC236}">
              <a16:creationId xmlns:a16="http://schemas.microsoft.com/office/drawing/2014/main" id="{82FD5DEE-36A9-487F-92C5-EEE2471251B4}"/>
            </a:ext>
          </a:extLst>
        </xdr:cNvPr>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2AFDF99F-0F9A-4788-8709-E2DE38962DAA}"/>
            </a:ext>
          </a:extLst>
        </xdr:cNvPr>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62" name="フローチャート: 判断 261">
          <a:extLst>
            <a:ext uri="{FF2B5EF4-FFF2-40B4-BE49-F238E27FC236}">
              <a16:creationId xmlns:a16="http://schemas.microsoft.com/office/drawing/2014/main" id="{809C8073-5B94-4206-AB84-6CF90BB7FA39}"/>
            </a:ext>
          </a:extLst>
        </xdr:cNvPr>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63" name="フローチャート: 判断 262">
          <a:extLst>
            <a:ext uri="{FF2B5EF4-FFF2-40B4-BE49-F238E27FC236}">
              <a16:creationId xmlns:a16="http://schemas.microsoft.com/office/drawing/2014/main" id="{CE610F5B-8DD1-406B-BB61-D02657825A5E}"/>
            </a:ext>
          </a:extLst>
        </xdr:cNvPr>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64" name="フローチャート: 判断 263">
          <a:extLst>
            <a:ext uri="{FF2B5EF4-FFF2-40B4-BE49-F238E27FC236}">
              <a16:creationId xmlns:a16="http://schemas.microsoft.com/office/drawing/2014/main" id="{F5B018F1-B6F4-412A-9991-AC54F49E3232}"/>
            </a:ext>
          </a:extLst>
        </xdr:cNvPr>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65" name="フローチャート: 判断 264">
          <a:extLst>
            <a:ext uri="{FF2B5EF4-FFF2-40B4-BE49-F238E27FC236}">
              <a16:creationId xmlns:a16="http://schemas.microsoft.com/office/drawing/2014/main" id="{B5D71D1D-E9B1-480E-8122-8DF4693C1FE5}"/>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CE7AAEDA-F5D0-49E2-B46D-E306D566AF1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B62436A0-D9AA-4D28-AE5D-8A5BC7F912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68431F1-C117-4EB9-A96E-C69AD7771B0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8FA09D62-208A-4BF0-96DC-FAB1B0B75DD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4842552C-2F5B-4194-8345-5A47F6AFFC0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71" name="楕円 270">
          <a:extLst>
            <a:ext uri="{FF2B5EF4-FFF2-40B4-BE49-F238E27FC236}">
              <a16:creationId xmlns:a16="http://schemas.microsoft.com/office/drawing/2014/main" id="{1752FD65-218A-4472-8B3B-5232849BA508}"/>
            </a:ext>
          </a:extLst>
        </xdr:cNvPr>
        <xdr:cNvSpPr/>
      </xdr:nvSpPr>
      <xdr:spPr>
        <a:xfrm>
          <a:off x="4584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170197</xdr:rowOff>
    </xdr:from>
    <xdr:ext cx="405111" cy="259045"/>
    <xdr:sp macro="" textlink="">
      <xdr:nvSpPr>
        <xdr:cNvPr id="272" name="【公営住宅】&#10;有形固定資産減価償却率該当値テキスト">
          <a:extLst>
            <a:ext uri="{FF2B5EF4-FFF2-40B4-BE49-F238E27FC236}">
              <a16:creationId xmlns:a16="http://schemas.microsoft.com/office/drawing/2014/main" id="{A7A77263-37C6-462B-B036-FEBD67352019}"/>
            </a:ext>
          </a:extLst>
        </xdr:cNvPr>
        <xdr:cNvSpPr txBox="1"/>
      </xdr:nvSpPr>
      <xdr:spPr>
        <a:xfrm>
          <a:off x="4673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273" name="楕円 272">
          <a:extLst>
            <a:ext uri="{FF2B5EF4-FFF2-40B4-BE49-F238E27FC236}">
              <a16:creationId xmlns:a16="http://schemas.microsoft.com/office/drawing/2014/main" id="{EB55AEE5-6117-42B0-A18A-D0FDACE4EC03}"/>
            </a:ext>
          </a:extLst>
        </xdr:cNvPr>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26670</xdr:rowOff>
    </xdr:from>
    <xdr:to>
      <xdr:col>24</xdr:col>
      <xdr:colOff>63500</xdr:colOff>
      <xdr:row>80</xdr:row>
      <xdr:rowOff>91439</xdr:rowOff>
    </xdr:to>
    <xdr:cxnSp macro="">
      <xdr:nvCxnSpPr>
        <xdr:cNvPr id="274" name="直線コネクタ 273">
          <a:extLst>
            <a:ext uri="{FF2B5EF4-FFF2-40B4-BE49-F238E27FC236}">
              <a16:creationId xmlns:a16="http://schemas.microsoft.com/office/drawing/2014/main" id="{FE5FAFB5-EA08-4805-9B74-88EDF00231B2}"/>
            </a:ext>
          </a:extLst>
        </xdr:cNvPr>
        <xdr:cNvCxnSpPr/>
      </xdr:nvCxnSpPr>
      <xdr:spPr>
        <a:xfrm flipV="1">
          <a:off x="3797300" y="137426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93980</xdr:rowOff>
    </xdr:from>
    <xdr:to>
      <xdr:col>15</xdr:col>
      <xdr:colOff>101600</xdr:colOff>
      <xdr:row>81</xdr:row>
      <xdr:rowOff>24130</xdr:rowOff>
    </xdr:to>
    <xdr:sp macro="" textlink="">
      <xdr:nvSpPr>
        <xdr:cNvPr id="275" name="楕円 274">
          <a:extLst>
            <a:ext uri="{FF2B5EF4-FFF2-40B4-BE49-F238E27FC236}">
              <a16:creationId xmlns:a16="http://schemas.microsoft.com/office/drawing/2014/main" id="{FCEB4592-11B6-470F-BCBC-1A891A5B76B6}"/>
            </a:ext>
          </a:extLst>
        </xdr:cNvPr>
        <xdr:cNvSpPr/>
      </xdr:nvSpPr>
      <xdr:spPr>
        <a:xfrm>
          <a:off x="2857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80</xdr:row>
      <xdr:rowOff>144780</xdr:rowOff>
    </xdr:to>
    <xdr:cxnSp macro="">
      <xdr:nvCxnSpPr>
        <xdr:cNvPr id="276" name="直線コネクタ 275">
          <a:extLst>
            <a:ext uri="{FF2B5EF4-FFF2-40B4-BE49-F238E27FC236}">
              <a16:creationId xmlns:a16="http://schemas.microsoft.com/office/drawing/2014/main" id="{7882E08E-6A30-4A38-BE74-86BFCA770C82}"/>
            </a:ext>
          </a:extLst>
        </xdr:cNvPr>
        <xdr:cNvCxnSpPr/>
      </xdr:nvCxnSpPr>
      <xdr:spPr>
        <a:xfrm flipV="1">
          <a:off x="2908300" y="13807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77" name="n_1aveValue【公営住宅】&#10;有形固定資産減価償却率">
          <a:extLst>
            <a:ext uri="{FF2B5EF4-FFF2-40B4-BE49-F238E27FC236}">
              <a16:creationId xmlns:a16="http://schemas.microsoft.com/office/drawing/2014/main" id="{0D01FE3A-8A86-4B66-BD25-6A90356ED2FD}"/>
            </a:ext>
          </a:extLst>
        </xdr:cNvPr>
        <xdr:cNvSpPr txBox="1"/>
      </xdr:nvSpPr>
      <xdr:spPr>
        <a:xfrm>
          <a:off x="35820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278" name="n_2aveValue【公営住宅】&#10;有形固定資産減価償却率">
          <a:extLst>
            <a:ext uri="{FF2B5EF4-FFF2-40B4-BE49-F238E27FC236}">
              <a16:creationId xmlns:a16="http://schemas.microsoft.com/office/drawing/2014/main" id="{6CC6ACC3-A7BF-4022-BF42-1950265F7D4F}"/>
            </a:ext>
          </a:extLst>
        </xdr:cNvPr>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79" name="n_3aveValue【公営住宅】&#10;有形固定資産減価償却率">
          <a:extLst>
            <a:ext uri="{FF2B5EF4-FFF2-40B4-BE49-F238E27FC236}">
              <a16:creationId xmlns:a16="http://schemas.microsoft.com/office/drawing/2014/main" id="{FACEA317-5EC3-4748-9F5F-F2D6733269DF}"/>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280" name="n_1mainValue【公営住宅】&#10;有形固定資産減価償却率">
          <a:extLst>
            <a:ext uri="{FF2B5EF4-FFF2-40B4-BE49-F238E27FC236}">
              <a16:creationId xmlns:a16="http://schemas.microsoft.com/office/drawing/2014/main" id="{3DB56BDD-C4B2-4AF4-A992-A93A778F560A}"/>
            </a:ext>
          </a:extLst>
        </xdr:cNvPr>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40657</xdr:rowOff>
    </xdr:from>
    <xdr:ext cx="405111" cy="259045"/>
    <xdr:sp macro="" textlink="">
      <xdr:nvSpPr>
        <xdr:cNvPr id="281" name="n_2mainValue【公営住宅】&#10;有形固定資産減価償却率">
          <a:extLst>
            <a:ext uri="{FF2B5EF4-FFF2-40B4-BE49-F238E27FC236}">
              <a16:creationId xmlns:a16="http://schemas.microsoft.com/office/drawing/2014/main" id="{2BCB675E-CC9B-4C03-81B4-6412EBFF4E6F}"/>
            </a:ext>
          </a:extLst>
        </xdr:cNvPr>
        <xdr:cNvSpPr txBox="1"/>
      </xdr:nvSpPr>
      <xdr:spPr>
        <a:xfrm>
          <a:off x="2705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BB782413-DF39-4C7B-AD70-DBC2C36999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603AD8CA-3430-4B08-918E-1E3867A7E3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F4AF012E-A8D6-49E0-93F1-5DAA9083C5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19E824AF-0223-4645-8B20-1C49FE87A53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32AACD46-1DE7-4AD7-B6D2-F85298878FF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B5EB54C9-28EC-476F-BB28-D739782F560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DB68B3B0-6713-460E-90FC-995208F0DD8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112E3EC8-BFDA-4E99-9C11-9EEDA33F466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748747AC-7E39-426E-8986-26373425E8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F14B954C-6D3C-4F9B-880B-33DD5308D13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a:extLst>
            <a:ext uri="{FF2B5EF4-FFF2-40B4-BE49-F238E27FC236}">
              <a16:creationId xmlns:a16="http://schemas.microsoft.com/office/drawing/2014/main" id="{6E23293E-1009-44BE-B2ED-0EFE0F3DDDC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a:extLst>
            <a:ext uri="{FF2B5EF4-FFF2-40B4-BE49-F238E27FC236}">
              <a16:creationId xmlns:a16="http://schemas.microsoft.com/office/drawing/2014/main" id="{F6277FF8-251D-424F-B4B5-261CB38E4E5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a:extLst>
            <a:ext uri="{FF2B5EF4-FFF2-40B4-BE49-F238E27FC236}">
              <a16:creationId xmlns:a16="http://schemas.microsoft.com/office/drawing/2014/main" id="{C4C82F88-FBEC-4731-9132-265EFCC9D1B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a:extLst>
            <a:ext uri="{FF2B5EF4-FFF2-40B4-BE49-F238E27FC236}">
              <a16:creationId xmlns:a16="http://schemas.microsoft.com/office/drawing/2014/main" id="{FEB31580-0244-4740-AA04-346E447EA9A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a:extLst>
            <a:ext uri="{FF2B5EF4-FFF2-40B4-BE49-F238E27FC236}">
              <a16:creationId xmlns:a16="http://schemas.microsoft.com/office/drawing/2014/main" id="{DB5DCBB3-ADFF-400F-A4D2-391E62F5A07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a:extLst>
            <a:ext uri="{FF2B5EF4-FFF2-40B4-BE49-F238E27FC236}">
              <a16:creationId xmlns:a16="http://schemas.microsoft.com/office/drawing/2014/main" id="{CD01BA26-B9CD-452A-8278-1F5E2B0B49C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a:extLst>
            <a:ext uri="{FF2B5EF4-FFF2-40B4-BE49-F238E27FC236}">
              <a16:creationId xmlns:a16="http://schemas.microsoft.com/office/drawing/2014/main" id="{5C043B1F-606C-481D-AE23-9FAE7EEFA33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a:extLst>
            <a:ext uri="{FF2B5EF4-FFF2-40B4-BE49-F238E27FC236}">
              <a16:creationId xmlns:a16="http://schemas.microsoft.com/office/drawing/2014/main" id="{D81BD150-FC6A-43A7-9097-DB52FDE6CED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a:extLst>
            <a:ext uri="{FF2B5EF4-FFF2-40B4-BE49-F238E27FC236}">
              <a16:creationId xmlns:a16="http://schemas.microsoft.com/office/drawing/2014/main" id="{62613541-0776-4A92-941A-7F523FEA91B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a:extLst>
            <a:ext uri="{FF2B5EF4-FFF2-40B4-BE49-F238E27FC236}">
              <a16:creationId xmlns:a16="http://schemas.microsoft.com/office/drawing/2014/main" id="{907F8E5E-E1EF-4518-AC6F-5D7FDB11860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E1F996A6-7F3F-4030-A268-81DC9C83437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a:extLst>
            <a:ext uri="{FF2B5EF4-FFF2-40B4-BE49-F238E27FC236}">
              <a16:creationId xmlns:a16="http://schemas.microsoft.com/office/drawing/2014/main" id="{907E5789-2B62-4809-8D74-E1AB62C204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94D006D8-E9F8-44AC-88C8-3C7E6E93568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05" name="直線コネクタ 304">
          <a:extLst>
            <a:ext uri="{FF2B5EF4-FFF2-40B4-BE49-F238E27FC236}">
              <a16:creationId xmlns:a16="http://schemas.microsoft.com/office/drawing/2014/main" id="{F003667A-B043-4103-8BF3-2F4AD570D121}"/>
            </a:ext>
          </a:extLst>
        </xdr:cNvPr>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06" name="【公営住宅】&#10;一人当たり面積最小値テキスト">
          <a:extLst>
            <a:ext uri="{FF2B5EF4-FFF2-40B4-BE49-F238E27FC236}">
              <a16:creationId xmlns:a16="http://schemas.microsoft.com/office/drawing/2014/main" id="{A75E9DA6-BB34-4457-94A0-7D578D74DD9E}"/>
            </a:ext>
          </a:extLst>
        </xdr:cNvPr>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07" name="直線コネクタ 306">
          <a:extLst>
            <a:ext uri="{FF2B5EF4-FFF2-40B4-BE49-F238E27FC236}">
              <a16:creationId xmlns:a16="http://schemas.microsoft.com/office/drawing/2014/main" id="{F09705FA-D55E-4538-BDD1-D266FB64F40C}"/>
            </a:ext>
          </a:extLst>
        </xdr:cNvPr>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08" name="【公営住宅】&#10;一人当たり面積最大値テキスト">
          <a:extLst>
            <a:ext uri="{FF2B5EF4-FFF2-40B4-BE49-F238E27FC236}">
              <a16:creationId xmlns:a16="http://schemas.microsoft.com/office/drawing/2014/main" id="{52BE7A2B-46F0-4E45-BBF1-F8D107B7169D}"/>
            </a:ext>
          </a:extLst>
        </xdr:cNvPr>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09" name="直線コネクタ 308">
          <a:extLst>
            <a:ext uri="{FF2B5EF4-FFF2-40B4-BE49-F238E27FC236}">
              <a16:creationId xmlns:a16="http://schemas.microsoft.com/office/drawing/2014/main" id="{1470279C-DA46-49F9-9E49-47DB0C50C1B9}"/>
            </a:ext>
          </a:extLst>
        </xdr:cNvPr>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119397</xdr:rowOff>
    </xdr:from>
    <xdr:ext cx="469744" cy="259045"/>
    <xdr:sp macro="" textlink="">
      <xdr:nvSpPr>
        <xdr:cNvPr id="310" name="【公営住宅】&#10;一人当たり面積平均値テキスト">
          <a:extLst>
            <a:ext uri="{FF2B5EF4-FFF2-40B4-BE49-F238E27FC236}">
              <a16:creationId xmlns:a16="http://schemas.microsoft.com/office/drawing/2014/main" id="{E5806169-C4BB-4FFC-9F69-A1AEE6B5A632}"/>
            </a:ext>
          </a:extLst>
        </xdr:cNvPr>
        <xdr:cNvSpPr txBox="1"/>
      </xdr:nvSpPr>
      <xdr:spPr>
        <a:xfrm>
          <a:off x="10515600" y="14178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11" name="フローチャート: 判断 310">
          <a:extLst>
            <a:ext uri="{FF2B5EF4-FFF2-40B4-BE49-F238E27FC236}">
              <a16:creationId xmlns:a16="http://schemas.microsoft.com/office/drawing/2014/main" id="{1FB40FD1-159B-4A3B-A6E7-8509123E4FE9}"/>
            </a:ext>
          </a:extLst>
        </xdr:cNvPr>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12" name="フローチャート: 判断 311">
          <a:extLst>
            <a:ext uri="{FF2B5EF4-FFF2-40B4-BE49-F238E27FC236}">
              <a16:creationId xmlns:a16="http://schemas.microsoft.com/office/drawing/2014/main" id="{F11C65F8-AC94-48E6-A1C1-64E2882B1A1E}"/>
            </a:ext>
          </a:extLst>
        </xdr:cNvPr>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13" name="フローチャート: 判断 312">
          <a:extLst>
            <a:ext uri="{FF2B5EF4-FFF2-40B4-BE49-F238E27FC236}">
              <a16:creationId xmlns:a16="http://schemas.microsoft.com/office/drawing/2014/main" id="{1F08FC9E-A753-43FA-9019-AE1A721A402A}"/>
            </a:ext>
          </a:extLst>
        </xdr:cNvPr>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69850</xdr:rowOff>
    </xdr:from>
    <xdr:to>
      <xdr:col>41</xdr:col>
      <xdr:colOff>101600</xdr:colOff>
      <xdr:row>83</xdr:row>
      <xdr:rowOff>0</xdr:rowOff>
    </xdr:to>
    <xdr:sp macro="" textlink="">
      <xdr:nvSpPr>
        <xdr:cNvPr id="314" name="フローチャート: 判断 313">
          <a:extLst>
            <a:ext uri="{FF2B5EF4-FFF2-40B4-BE49-F238E27FC236}">
              <a16:creationId xmlns:a16="http://schemas.microsoft.com/office/drawing/2014/main" id="{66E437F9-3CC5-4827-819D-AA6A6E914847}"/>
            </a:ext>
          </a:extLst>
        </xdr:cNvPr>
        <xdr:cNvSpPr/>
      </xdr:nvSpPr>
      <xdr:spPr>
        <a:xfrm>
          <a:off x="781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CC76324C-1533-459A-BCF6-8EA96BDCD8A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943FA8DF-0B60-427F-88B6-21EB6FE4383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E9F15572-03F8-4308-9DA7-2A55989B938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1B5393C-1662-41C7-B82F-AB831A9C75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B1805462-9759-4581-A6C5-5D1D7312F7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82550</xdr:rowOff>
    </xdr:from>
    <xdr:to>
      <xdr:col>55</xdr:col>
      <xdr:colOff>50800</xdr:colOff>
      <xdr:row>83</xdr:row>
      <xdr:rowOff>12700</xdr:rowOff>
    </xdr:to>
    <xdr:sp macro="" textlink="">
      <xdr:nvSpPr>
        <xdr:cNvPr id="320" name="楕円 319">
          <a:extLst>
            <a:ext uri="{FF2B5EF4-FFF2-40B4-BE49-F238E27FC236}">
              <a16:creationId xmlns:a16="http://schemas.microsoft.com/office/drawing/2014/main" id="{B4918EAE-58B1-4AFA-B98C-DAA409067480}"/>
            </a:ext>
          </a:extLst>
        </xdr:cNvPr>
        <xdr:cNvSpPr/>
      </xdr:nvSpPr>
      <xdr:spPr>
        <a:xfrm>
          <a:off x="10426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105427</xdr:rowOff>
    </xdr:from>
    <xdr:ext cx="469744" cy="259045"/>
    <xdr:sp macro="" textlink="">
      <xdr:nvSpPr>
        <xdr:cNvPr id="321" name="【公営住宅】&#10;一人当たり面積該当値テキスト">
          <a:extLst>
            <a:ext uri="{FF2B5EF4-FFF2-40B4-BE49-F238E27FC236}">
              <a16:creationId xmlns:a16="http://schemas.microsoft.com/office/drawing/2014/main" id="{6837BF8F-11EE-49F4-9484-2E6E2B22C81A}"/>
            </a:ext>
          </a:extLst>
        </xdr:cNvPr>
        <xdr:cNvSpPr txBox="1"/>
      </xdr:nvSpPr>
      <xdr:spPr>
        <a:xfrm>
          <a:off x="10515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83820</xdr:rowOff>
    </xdr:from>
    <xdr:to>
      <xdr:col>50</xdr:col>
      <xdr:colOff>165100</xdr:colOff>
      <xdr:row>83</xdr:row>
      <xdr:rowOff>13970</xdr:rowOff>
    </xdr:to>
    <xdr:sp macro="" textlink="">
      <xdr:nvSpPr>
        <xdr:cNvPr id="322" name="楕円 321">
          <a:extLst>
            <a:ext uri="{FF2B5EF4-FFF2-40B4-BE49-F238E27FC236}">
              <a16:creationId xmlns:a16="http://schemas.microsoft.com/office/drawing/2014/main" id="{897F021F-DA80-4848-A794-ACCE05922372}"/>
            </a:ext>
          </a:extLst>
        </xdr:cNvPr>
        <xdr:cNvSpPr/>
      </xdr:nvSpPr>
      <xdr:spPr>
        <a:xfrm>
          <a:off x="9588500" y="141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133350</xdr:rowOff>
    </xdr:from>
    <xdr:to>
      <xdr:col>55</xdr:col>
      <xdr:colOff>0</xdr:colOff>
      <xdr:row>82</xdr:row>
      <xdr:rowOff>134620</xdr:rowOff>
    </xdr:to>
    <xdr:cxnSp macro="">
      <xdr:nvCxnSpPr>
        <xdr:cNvPr id="323" name="直線コネクタ 322">
          <a:extLst>
            <a:ext uri="{FF2B5EF4-FFF2-40B4-BE49-F238E27FC236}">
              <a16:creationId xmlns:a16="http://schemas.microsoft.com/office/drawing/2014/main" id="{984D618B-31AD-4599-8535-9A4A0EF96C63}"/>
            </a:ext>
          </a:extLst>
        </xdr:cNvPr>
        <xdr:cNvCxnSpPr/>
      </xdr:nvCxnSpPr>
      <xdr:spPr>
        <a:xfrm flipV="1">
          <a:off x="9639300" y="141922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72389</xdr:rowOff>
    </xdr:from>
    <xdr:to>
      <xdr:col>46</xdr:col>
      <xdr:colOff>38100</xdr:colOff>
      <xdr:row>83</xdr:row>
      <xdr:rowOff>2539</xdr:rowOff>
    </xdr:to>
    <xdr:sp macro="" textlink="">
      <xdr:nvSpPr>
        <xdr:cNvPr id="324" name="楕円 323">
          <a:extLst>
            <a:ext uri="{FF2B5EF4-FFF2-40B4-BE49-F238E27FC236}">
              <a16:creationId xmlns:a16="http://schemas.microsoft.com/office/drawing/2014/main" id="{6FFD3D06-594C-442F-9B6D-FA17142C097B}"/>
            </a:ext>
          </a:extLst>
        </xdr:cNvPr>
        <xdr:cNvSpPr/>
      </xdr:nvSpPr>
      <xdr:spPr>
        <a:xfrm>
          <a:off x="8699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123189</xdr:rowOff>
    </xdr:from>
    <xdr:to>
      <xdr:col>50</xdr:col>
      <xdr:colOff>114300</xdr:colOff>
      <xdr:row>82</xdr:row>
      <xdr:rowOff>134620</xdr:rowOff>
    </xdr:to>
    <xdr:cxnSp macro="">
      <xdr:nvCxnSpPr>
        <xdr:cNvPr id="325" name="直線コネクタ 324">
          <a:extLst>
            <a:ext uri="{FF2B5EF4-FFF2-40B4-BE49-F238E27FC236}">
              <a16:creationId xmlns:a16="http://schemas.microsoft.com/office/drawing/2014/main" id="{4C54C542-96B9-4954-A757-C8A02A34E771}"/>
            </a:ext>
          </a:extLst>
        </xdr:cNvPr>
        <xdr:cNvCxnSpPr/>
      </xdr:nvCxnSpPr>
      <xdr:spPr>
        <a:xfrm>
          <a:off x="8750300" y="14182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26" name="n_1aveValue【公営住宅】&#10;一人当たり面積">
          <a:extLst>
            <a:ext uri="{FF2B5EF4-FFF2-40B4-BE49-F238E27FC236}">
              <a16:creationId xmlns:a16="http://schemas.microsoft.com/office/drawing/2014/main" id="{041FFF37-1E35-4920-BE4B-57E719578B80}"/>
            </a:ext>
          </a:extLst>
        </xdr:cNvPr>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327" name="n_2aveValue【公営住宅】&#10;一人当たり面積">
          <a:extLst>
            <a:ext uri="{FF2B5EF4-FFF2-40B4-BE49-F238E27FC236}">
              <a16:creationId xmlns:a16="http://schemas.microsoft.com/office/drawing/2014/main" id="{A4005ABE-3FBC-470A-ACEE-23B1CDAA7843}"/>
            </a:ext>
          </a:extLst>
        </xdr:cNvPr>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16527</xdr:rowOff>
    </xdr:from>
    <xdr:ext cx="469744" cy="259045"/>
    <xdr:sp macro="" textlink="">
      <xdr:nvSpPr>
        <xdr:cNvPr id="328" name="n_3aveValue【公営住宅】&#10;一人当たり面積">
          <a:extLst>
            <a:ext uri="{FF2B5EF4-FFF2-40B4-BE49-F238E27FC236}">
              <a16:creationId xmlns:a16="http://schemas.microsoft.com/office/drawing/2014/main" id="{F27E74C8-96FC-447B-ADC6-2FEBEA46A54F}"/>
            </a:ext>
          </a:extLst>
        </xdr:cNvPr>
        <xdr:cNvSpPr txBox="1"/>
      </xdr:nvSpPr>
      <xdr:spPr>
        <a:xfrm>
          <a:off x="7626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30497</xdr:rowOff>
    </xdr:from>
    <xdr:ext cx="469744" cy="259045"/>
    <xdr:sp macro="" textlink="">
      <xdr:nvSpPr>
        <xdr:cNvPr id="329" name="n_1mainValue【公営住宅】&#10;一人当たり面積">
          <a:extLst>
            <a:ext uri="{FF2B5EF4-FFF2-40B4-BE49-F238E27FC236}">
              <a16:creationId xmlns:a16="http://schemas.microsoft.com/office/drawing/2014/main" id="{877173F6-6B10-487E-A646-159AA94F4B84}"/>
            </a:ext>
          </a:extLst>
        </xdr:cNvPr>
        <xdr:cNvSpPr txBox="1"/>
      </xdr:nvSpPr>
      <xdr:spPr>
        <a:xfrm>
          <a:off x="9391727" y="139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19066</xdr:rowOff>
    </xdr:from>
    <xdr:ext cx="469744" cy="259045"/>
    <xdr:sp macro="" textlink="">
      <xdr:nvSpPr>
        <xdr:cNvPr id="330" name="n_2mainValue【公営住宅】&#10;一人当たり面積">
          <a:extLst>
            <a:ext uri="{FF2B5EF4-FFF2-40B4-BE49-F238E27FC236}">
              <a16:creationId xmlns:a16="http://schemas.microsoft.com/office/drawing/2014/main" id="{DD398B39-7B74-4CB0-B717-B6873CB1ECC2}"/>
            </a:ext>
          </a:extLst>
        </xdr:cNvPr>
        <xdr:cNvSpPr txBox="1"/>
      </xdr:nvSpPr>
      <xdr:spPr>
        <a:xfrm>
          <a:off x="8515427" y="1390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9A2BE430-4881-46C9-9EB4-779816757CB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EA21164-ED7E-4B20-8DC1-BC9958EEF5E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CDFFA03D-69A9-449B-8390-47400A57719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E38481A3-2F22-455D-AFD2-8625EBE89D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898C96A9-0803-4892-A40C-B063E68AFC3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B927E187-CDA8-4A3D-A9B8-2215214E361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7B9134D9-F481-495F-8954-E4E97B2AE1E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18C3AEAA-194A-4ED3-910C-1C120B671A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EA64B1C4-CB4E-4A26-93BB-EC8BB00B519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C615CCE-A255-4930-87FF-34881A3A04D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F008A267-3762-43D8-A2F6-4CE752571E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3D078D4A-ECB0-4085-929B-F90B4D0E631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9AF90E8B-D92C-4F19-9175-450581DDF0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B593B5C1-6590-4D46-9300-69E9B6C2BE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1F5142A9-85C2-4269-B381-A1316A3F17B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820D28A8-9507-4706-AC9F-14FF80D3400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242A0F32-91DC-49CB-8D99-DB284612A9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56AB8C34-F0D7-4F70-A622-1D95CE899E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F9FFAD95-0581-473C-8F57-B9FD7418C35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AE0D37E2-1763-4568-A5C7-D81A0B34BE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400511FA-A53C-4186-BECA-6DFB576BADC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65673789-CE54-4A7F-91E6-91B40D1FF7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82A98329-0E5E-4246-9634-386E8A969C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299D5992-361E-4F87-A00D-4E88F3A8B22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F5511197-5505-44BB-912C-148CD8B9E8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8ABCC9E6-6655-4621-B30C-B995246725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a:extLst>
            <a:ext uri="{FF2B5EF4-FFF2-40B4-BE49-F238E27FC236}">
              <a16:creationId xmlns:a16="http://schemas.microsoft.com/office/drawing/2014/main" id="{900B9610-C006-4A90-9AFE-759BC7426EAC}"/>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8" name="直線コネクタ 357">
          <a:extLst>
            <a:ext uri="{FF2B5EF4-FFF2-40B4-BE49-F238E27FC236}">
              <a16:creationId xmlns:a16="http://schemas.microsoft.com/office/drawing/2014/main" id="{781062EC-F88F-46C7-B71C-BABF3F9A218B}"/>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9" name="テキスト ボックス 358">
          <a:extLst>
            <a:ext uri="{FF2B5EF4-FFF2-40B4-BE49-F238E27FC236}">
              <a16:creationId xmlns:a16="http://schemas.microsoft.com/office/drawing/2014/main" id="{9E8C4676-23E1-4D42-B353-AF343940A892}"/>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0" name="直線コネクタ 359">
          <a:extLst>
            <a:ext uri="{FF2B5EF4-FFF2-40B4-BE49-F238E27FC236}">
              <a16:creationId xmlns:a16="http://schemas.microsoft.com/office/drawing/2014/main" id="{B79108AC-051E-4119-A6C1-3B4CADD031BA}"/>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61" name="テキスト ボックス 360">
          <a:extLst>
            <a:ext uri="{FF2B5EF4-FFF2-40B4-BE49-F238E27FC236}">
              <a16:creationId xmlns:a16="http://schemas.microsoft.com/office/drawing/2014/main" id="{D84D1C6A-E08E-4ACD-91C5-71573C9F4FE5}"/>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2" name="直線コネクタ 361">
          <a:extLst>
            <a:ext uri="{FF2B5EF4-FFF2-40B4-BE49-F238E27FC236}">
              <a16:creationId xmlns:a16="http://schemas.microsoft.com/office/drawing/2014/main" id="{06E82388-C495-4B5F-A81C-783E9FEE2C41}"/>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3" name="テキスト ボックス 362">
          <a:extLst>
            <a:ext uri="{FF2B5EF4-FFF2-40B4-BE49-F238E27FC236}">
              <a16:creationId xmlns:a16="http://schemas.microsoft.com/office/drawing/2014/main" id="{EFF2AAFF-AD51-4EC8-B12E-62B0C1833C51}"/>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4" name="直線コネクタ 363">
          <a:extLst>
            <a:ext uri="{FF2B5EF4-FFF2-40B4-BE49-F238E27FC236}">
              <a16:creationId xmlns:a16="http://schemas.microsoft.com/office/drawing/2014/main" id="{08A67C45-1DE3-4381-836C-6CF7ED013725}"/>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5" name="テキスト ボックス 364">
          <a:extLst>
            <a:ext uri="{FF2B5EF4-FFF2-40B4-BE49-F238E27FC236}">
              <a16:creationId xmlns:a16="http://schemas.microsoft.com/office/drawing/2014/main" id="{40A7FECF-1FA8-403A-8299-939D40F08F4F}"/>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6FBA4B95-7B4C-44E0-915C-D9D932D3CB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a:extLst>
            <a:ext uri="{FF2B5EF4-FFF2-40B4-BE49-F238E27FC236}">
              <a16:creationId xmlns:a16="http://schemas.microsoft.com/office/drawing/2014/main" id="{D72B50BF-BE47-4139-8CB8-6E020B39709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a:extLst>
            <a:ext uri="{FF2B5EF4-FFF2-40B4-BE49-F238E27FC236}">
              <a16:creationId xmlns:a16="http://schemas.microsoft.com/office/drawing/2014/main" id="{C2BA62F2-52E0-4679-BE9D-05CCB289860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369" name="直線コネクタ 368">
          <a:extLst>
            <a:ext uri="{FF2B5EF4-FFF2-40B4-BE49-F238E27FC236}">
              <a16:creationId xmlns:a16="http://schemas.microsoft.com/office/drawing/2014/main" id="{A91DFB1D-2E56-4D68-9A22-F646262E4B3D}"/>
            </a:ext>
          </a:extLst>
        </xdr:cNvPr>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370" name="【認定こども園・幼稚園・保育所】&#10;有形固定資産減価償却率最小値テキスト">
          <a:extLst>
            <a:ext uri="{FF2B5EF4-FFF2-40B4-BE49-F238E27FC236}">
              <a16:creationId xmlns:a16="http://schemas.microsoft.com/office/drawing/2014/main" id="{A612E187-2D8C-40E4-B833-CAE2E27D9398}"/>
            </a:ext>
          </a:extLst>
        </xdr:cNvPr>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371" name="直線コネクタ 370">
          <a:extLst>
            <a:ext uri="{FF2B5EF4-FFF2-40B4-BE49-F238E27FC236}">
              <a16:creationId xmlns:a16="http://schemas.microsoft.com/office/drawing/2014/main" id="{78375E33-7EEF-47E2-988B-345EF7564B45}"/>
            </a:ext>
          </a:extLst>
        </xdr:cNvPr>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372" name="【認定こども園・幼稚園・保育所】&#10;有形固定資産減価償却率最大値テキスト">
          <a:extLst>
            <a:ext uri="{FF2B5EF4-FFF2-40B4-BE49-F238E27FC236}">
              <a16:creationId xmlns:a16="http://schemas.microsoft.com/office/drawing/2014/main" id="{D31ABA60-8254-4652-99C3-EA4E85EE817A}"/>
            </a:ext>
          </a:extLst>
        </xdr:cNvPr>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373" name="直線コネクタ 372">
          <a:extLst>
            <a:ext uri="{FF2B5EF4-FFF2-40B4-BE49-F238E27FC236}">
              <a16:creationId xmlns:a16="http://schemas.microsoft.com/office/drawing/2014/main" id="{E9999D6D-1767-4CBB-8933-B3AE32BF2527}"/>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128287</xdr:rowOff>
    </xdr:from>
    <xdr:ext cx="405111" cy="259045"/>
    <xdr:sp macro="" textlink="">
      <xdr:nvSpPr>
        <xdr:cNvPr id="374" name="【認定こども園・幼稚園・保育所】&#10;有形固定資産減価償却率平均値テキスト">
          <a:extLst>
            <a:ext uri="{FF2B5EF4-FFF2-40B4-BE49-F238E27FC236}">
              <a16:creationId xmlns:a16="http://schemas.microsoft.com/office/drawing/2014/main" id="{8B75F63E-C079-4DE3-ACCD-9844BAC41C8C}"/>
            </a:ext>
          </a:extLst>
        </xdr:cNvPr>
        <xdr:cNvSpPr txBox="1"/>
      </xdr:nvSpPr>
      <xdr:spPr>
        <a:xfrm>
          <a:off x="163576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75" name="フローチャート: 判断 374">
          <a:extLst>
            <a:ext uri="{FF2B5EF4-FFF2-40B4-BE49-F238E27FC236}">
              <a16:creationId xmlns:a16="http://schemas.microsoft.com/office/drawing/2014/main" id="{5E99DE4C-76AF-4257-BAEA-1C816B38D771}"/>
            </a:ext>
          </a:extLst>
        </xdr:cNvPr>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376" name="フローチャート: 判断 375">
          <a:extLst>
            <a:ext uri="{FF2B5EF4-FFF2-40B4-BE49-F238E27FC236}">
              <a16:creationId xmlns:a16="http://schemas.microsoft.com/office/drawing/2014/main" id="{14B312B3-8702-41DA-AC53-0CD7A9D66A10}"/>
            </a:ext>
          </a:extLst>
        </xdr:cNvPr>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377" name="フローチャート: 判断 376">
          <a:extLst>
            <a:ext uri="{FF2B5EF4-FFF2-40B4-BE49-F238E27FC236}">
              <a16:creationId xmlns:a16="http://schemas.microsoft.com/office/drawing/2014/main" id="{1C4D008E-BBA3-4C59-9FBB-37770CBA2C36}"/>
            </a:ext>
          </a:extLst>
        </xdr:cNvPr>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378" name="フローチャート: 判断 377">
          <a:extLst>
            <a:ext uri="{FF2B5EF4-FFF2-40B4-BE49-F238E27FC236}">
              <a16:creationId xmlns:a16="http://schemas.microsoft.com/office/drawing/2014/main" id="{26D385DD-469A-4F24-AC45-AFB13FE7312B}"/>
            </a:ext>
          </a:extLst>
        </xdr:cNvPr>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CB38CC04-116E-4536-8729-8FEFA03120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6CED151E-9FDE-444B-B0FF-1D0ADBE6A0D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B92B996F-04E1-4771-A1AF-6BBDDD0AF0C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D7969D7-4627-42DC-A74D-912B7DA8A6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7BF9677F-9453-4E01-A9F2-93D598E24FC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107696</xdr:rowOff>
    </xdr:from>
    <xdr:to>
      <xdr:col>85</xdr:col>
      <xdr:colOff>177800</xdr:colOff>
      <xdr:row>37</xdr:row>
      <xdr:rowOff>37846</xdr:rowOff>
    </xdr:to>
    <xdr:sp macro="" textlink="">
      <xdr:nvSpPr>
        <xdr:cNvPr id="384" name="楕円 383">
          <a:extLst>
            <a:ext uri="{FF2B5EF4-FFF2-40B4-BE49-F238E27FC236}">
              <a16:creationId xmlns:a16="http://schemas.microsoft.com/office/drawing/2014/main" id="{3C06268A-95B1-4EC7-AD3D-7480FE849EE6}"/>
            </a:ext>
          </a:extLst>
        </xdr:cNvPr>
        <xdr:cNvSpPr/>
      </xdr:nvSpPr>
      <xdr:spPr>
        <a:xfrm>
          <a:off x="16268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86123</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id="{96908260-B85F-4505-8256-C5AFDBA4DED0}"/>
            </a:ext>
          </a:extLst>
        </xdr:cNvPr>
        <xdr:cNvSpPr txBox="1"/>
      </xdr:nvSpPr>
      <xdr:spPr>
        <a:xfrm>
          <a:off x="16357600" y="625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153416</xdr:rowOff>
    </xdr:from>
    <xdr:to>
      <xdr:col>81</xdr:col>
      <xdr:colOff>101600</xdr:colOff>
      <xdr:row>36</xdr:row>
      <xdr:rowOff>83566</xdr:rowOff>
    </xdr:to>
    <xdr:sp macro="" textlink="">
      <xdr:nvSpPr>
        <xdr:cNvPr id="386" name="楕円 385">
          <a:extLst>
            <a:ext uri="{FF2B5EF4-FFF2-40B4-BE49-F238E27FC236}">
              <a16:creationId xmlns:a16="http://schemas.microsoft.com/office/drawing/2014/main" id="{DAD049C6-EA14-4610-AEBA-B601352F64F3}"/>
            </a:ext>
          </a:extLst>
        </xdr:cNvPr>
        <xdr:cNvSpPr/>
      </xdr:nvSpPr>
      <xdr:spPr>
        <a:xfrm>
          <a:off x="15430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32766</xdr:rowOff>
    </xdr:from>
    <xdr:to>
      <xdr:col>85</xdr:col>
      <xdr:colOff>127000</xdr:colOff>
      <xdr:row>36</xdr:row>
      <xdr:rowOff>158496</xdr:rowOff>
    </xdr:to>
    <xdr:cxnSp macro="">
      <xdr:nvCxnSpPr>
        <xdr:cNvPr id="387" name="直線コネクタ 386">
          <a:extLst>
            <a:ext uri="{FF2B5EF4-FFF2-40B4-BE49-F238E27FC236}">
              <a16:creationId xmlns:a16="http://schemas.microsoft.com/office/drawing/2014/main" id="{88CB2A0F-8669-4C07-A0FD-38492BF0BC4B}"/>
            </a:ext>
          </a:extLst>
        </xdr:cNvPr>
        <xdr:cNvCxnSpPr/>
      </xdr:nvCxnSpPr>
      <xdr:spPr>
        <a:xfrm>
          <a:off x="15481300" y="6204966"/>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27686</xdr:rowOff>
    </xdr:from>
    <xdr:to>
      <xdr:col>76</xdr:col>
      <xdr:colOff>165100</xdr:colOff>
      <xdr:row>36</xdr:row>
      <xdr:rowOff>129286</xdr:rowOff>
    </xdr:to>
    <xdr:sp macro="" textlink="">
      <xdr:nvSpPr>
        <xdr:cNvPr id="388" name="楕円 387">
          <a:extLst>
            <a:ext uri="{FF2B5EF4-FFF2-40B4-BE49-F238E27FC236}">
              <a16:creationId xmlns:a16="http://schemas.microsoft.com/office/drawing/2014/main" id="{B6290627-0827-4BDE-80DC-0D30DFB339C8}"/>
            </a:ext>
          </a:extLst>
        </xdr:cNvPr>
        <xdr:cNvSpPr/>
      </xdr:nvSpPr>
      <xdr:spPr>
        <a:xfrm>
          <a:off x="14541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32766</xdr:rowOff>
    </xdr:from>
    <xdr:to>
      <xdr:col>81</xdr:col>
      <xdr:colOff>50800</xdr:colOff>
      <xdr:row>36</xdr:row>
      <xdr:rowOff>78486</xdr:rowOff>
    </xdr:to>
    <xdr:cxnSp macro="">
      <xdr:nvCxnSpPr>
        <xdr:cNvPr id="389" name="直線コネクタ 388">
          <a:extLst>
            <a:ext uri="{FF2B5EF4-FFF2-40B4-BE49-F238E27FC236}">
              <a16:creationId xmlns:a16="http://schemas.microsoft.com/office/drawing/2014/main" id="{7740DBA2-6664-4B55-8606-5D78BCE64130}"/>
            </a:ext>
          </a:extLst>
        </xdr:cNvPr>
        <xdr:cNvCxnSpPr/>
      </xdr:nvCxnSpPr>
      <xdr:spPr>
        <a:xfrm flipV="1">
          <a:off x="14592300" y="62049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161561</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2CF75E7E-D38D-49DB-A1CF-A359668E65B2}"/>
            </a:ext>
          </a:extLst>
        </xdr:cNvPr>
        <xdr:cNvSpPr txBox="1"/>
      </xdr:nvSpPr>
      <xdr:spPr>
        <a:xfrm>
          <a:off x="15266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15257</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4AFD2005-F695-4F15-B196-B959D02A5E3D}"/>
            </a:ext>
          </a:extLst>
        </xdr:cNvPr>
        <xdr:cNvSpPr txBox="1"/>
      </xdr:nvSpPr>
      <xdr:spPr>
        <a:xfrm>
          <a:off x="14389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1DACDA46-5358-4E32-9609-F10E18278771}"/>
            </a:ext>
          </a:extLst>
        </xdr:cNvPr>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100093</xdr:rowOff>
    </xdr:from>
    <xdr:ext cx="405111" cy="259045"/>
    <xdr:sp macro="" textlink="">
      <xdr:nvSpPr>
        <xdr:cNvPr id="393" name="n_1mainValue【認定こども園・幼稚園・保育所】&#10;有形固定資産減価償却率">
          <a:extLst>
            <a:ext uri="{FF2B5EF4-FFF2-40B4-BE49-F238E27FC236}">
              <a16:creationId xmlns:a16="http://schemas.microsoft.com/office/drawing/2014/main" id="{9DF289AB-93BD-4809-83BD-A6529AC5E976}"/>
            </a:ext>
          </a:extLst>
        </xdr:cNvPr>
        <xdr:cNvSpPr txBox="1"/>
      </xdr:nvSpPr>
      <xdr:spPr>
        <a:xfrm>
          <a:off x="152660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145813</xdr:rowOff>
    </xdr:from>
    <xdr:ext cx="405111" cy="259045"/>
    <xdr:sp macro="" textlink="">
      <xdr:nvSpPr>
        <xdr:cNvPr id="394" name="n_2mainValue【認定こども園・幼稚園・保育所】&#10;有形固定資産減価償却率">
          <a:extLst>
            <a:ext uri="{FF2B5EF4-FFF2-40B4-BE49-F238E27FC236}">
              <a16:creationId xmlns:a16="http://schemas.microsoft.com/office/drawing/2014/main" id="{CD63AA7B-FF39-4A63-AE09-9D1389A3C446}"/>
            </a:ext>
          </a:extLst>
        </xdr:cNvPr>
        <xdr:cNvSpPr txBox="1"/>
      </xdr:nvSpPr>
      <xdr:spPr>
        <a:xfrm>
          <a:off x="14389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id="{63F1E9CB-B925-436C-AA77-1CA70A7D6A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id="{D2AF0D01-445C-429A-B3C4-8393DC9AAB5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id="{60AD231D-3751-4EB1-81AD-41D9734CE4C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id="{D638D2E6-24DF-47F3-9AAD-2C810D6E781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id="{E14FEDA9-16C2-4AAC-B584-631583850B8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id="{0FC24240-FFA9-45B3-BB66-6A176A12181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id="{60BFEDEF-CDCB-44F8-905A-5DA791D71A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id="{0A4B321B-9183-4BE9-A44C-37ED88E14C9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id="{ECACD10A-367F-4ED0-BC34-A0175C0B802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id="{840C375F-85C8-4698-BF5E-BD4C5E512E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6D3A9B98-BDC8-47AC-9A8D-407FD9A9C819}"/>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a:extLst>
            <a:ext uri="{FF2B5EF4-FFF2-40B4-BE49-F238E27FC236}">
              <a16:creationId xmlns:a16="http://schemas.microsoft.com/office/drawing/2014/main" id="{DF6992B5-C34F-4425-9BBC-96DA00D510E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FFF5918E-F3D3-4CBA-ABAC-731CF2CC680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a:extLst>
            <a:ext uri="{FF2B5EF4-FFF2-40B4-BE49-F238E27FC236}">
              <a16:creationId xmlns:a16="http://schemas.microsoft.com/office/drawing/2014/main" id="{2F77F424-82B4-400A-A5B6-FAC1FA2185D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a:extLst>
            <a:ext uri="{FF2B5EF4-FFF2-40B4-BE49-F238E27FC236}">
              <a16:creationId xmlns:a16="http://schemas.microsoft.com/office/drawing/2014/main" id="{B3F30634-FC2B-49FB-94A0-C4FE110434F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a:extLst>
            <a:ext uri="{FF2B5EF4-FFF2-40B4-BE49-F238E27FC236}">
              <a16:creationId xmlns:a16="http://schemas.microsoft.com/office/drawing/2014/main" id="{E3404528-B05B-4496-B1C7-349C0DB03A7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a:extLst>
            <a:ext uri="{FF2B5EF4-FFF2-40B4-BE49-F238E27FC236}">
              <a16:creationId xmlns:a16="http://schemas.microsoft.com/office/drawing/2014/main" id="{69B662E1-8E88-42DC-96F2-3A60E8F6DE1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a:extLst>
            <a:ext uri="{FF2B5EF4-FFF2-40B4-BE49-F238E27FC236}">
              <a16:creationId xmlns:a16="http://schemas.microsoft.com/office/drawing/2014/main" id="{4A266501-3070-4C0D-8929-C29A4361949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a:extLst>
            <a:ext uri="{FF2B5EF4-FFF2-40B4-BE49-F238E27FC236}">
              <a16:creationId xmlns:a16="http://schemas.microsoft.com/office/drawing/2014/main" id="{4C95723E-AF80-4122-AEB2-C273943934A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a:extLst>
            <a:ext uri="{FF2B5EF4-FFF2-40B4-BE49-F238E27FC236}">
              <a16:creationId xmlns:a16="http://schemas.microsoft.com/office/drawing/2014/main" id="{54A95FF7-599F-422F-8888-B8B9F2BF0E8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a:extLst>
            <a:ext uri="{FF2B5EF4-FFF2-40B4-BE49-F238E27FC236}">
              <a16:creationId xmlns:a16="http://schemas.microsoft.com/office/drawing/2014/main" id="{2BB26B56-4E8D-4A21-8EA6-06E9126433F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7404972C-73BF-4951-AB92-6955B241E7E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CAFF9DF7-B116-47F3-82C6-34BD2F328B4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1E475D36-9B09-4DA5-B1FF-F551F6CD521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419" name="直線コネクタ 418">
          <a:extLst>
            <a:ext uri="{FF2B5EF4-FFF2-40B4-BE49-F238E27FC236}">
              <a16:creationId xmlns:a16="http://schemas.microsoft.com/office/drawing/2014/main" id="{BF836D89-3F92-4534-9267-5C9AEAAA639F}"/>
            </a:ext>
          </a:extLst>
        </xdr:cNvPr>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id="{072F1271-92E2-473C-9CDC-2B72BEA29B91}"/>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21" name="直線コネクタ 420">
          <a:extLst>
            <a:ext uri="{FF2B5EF4-FFF2-40B4-BE49-F238E27FC236}">
              <a16:creationId xmlns:a16="http://schemas.microsoft.com/office/drawing/2014/main" id="{9EC84DA9-158C-4AF5-9B76-BFF0276F1DFA}"/>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id="{77D1128C-DAEF-4FA7-9093-8F18EDFEF6B1}"/>
            </a:ext>
          </a:extLst>
        </xdr:cNvPr>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423" name="直線コネクタ 422">
          <a:extLst>
            <a:ext uri="{FF2B5EF4-FFF2-40B4-BE49-F238E27FC236}">
              <a16:creationId xmlns:a16="http://schemas.microsoft.com/office/drawing/2014/main" id="{9756A126-37BB-4607-AE61-D24DF2A68E19}"/>
            </a:ext>
          </a:extLst>
        </xdr:cNvPr>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144797</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id="{111F75A9-E66F-4A23-9F92-B4BA7359E83E}"/>
            </a:ext>
          </a:extLst>
        </xdr:cNvPr>
        <xdr:cNvSpPr txBox="1"/>
      </xdr:nvSpPr>
      <xdr:spPr>
        <a:xfrm>
          <a:off x="2219960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25" name="フローチャート: 判断 424">
          <a:extLst>
            <a:ext uri="{FF2B5EF4-FFF2-40B4-BE49-F238E27FC236}">
              <a16:creationId xmlns:a16="http://schemas.microsoft.com/office/drawing/2014/main" id="{086728B3-1887-4C94-A36C-D503C9E7F4BE}"/>
            </a:ext>
          </a:extLst>
        </xdr:cNvPr>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26" name="フローチャート: 判断 425">
          <a:extLst>
            <a:ext uri="{FF2B5EF4-FFF2-40B4-BE49-F238E27FC236}">
              <a16:creationId xmlns:a16="http://schemas.microsoft.com/office/drawing/2014/main" id="{F4DED840-D7C8-481F-BD5C-03E2CBF15E68}"/>
            </a:ext>
          </a:extLst>
        </xdr:cNvPr>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27" name="フローチャート: 判断 426">
          <a:extLst>
            <a:ext uri="{FF2B5EF4-FFF2-40B4-BE49-F238E27FC236}">
              <a16:creationId xmlns:a16="http://schemas.microsoft.com/office/drawing/2014/main" id="{A6FAEDC2-BDC5-473B-9120-A0797F507919}"/>
            </a:ext>
          </a:extLst>
        </xdr:cNvPr>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428" name="フローチャート: 判断 427">
          <a:extLst>
            <a:ext uri="{FF2B5EF4-FFF2-40B4-BE49-F238E27FC236}">
              <a16:creationId xmlns:a16="http://schemas.microsoft.com/office/drawing/2014/main" id="{85D17C1B-8F7B-48ED-A468-86DD202EB9E9}"/>
            </a:ext>
          </a:extLst>
        </xdr:cNvPr>
        <xdr:cNvSpPr/>
      </xdr:nvSpPr>
      <xdr:spPr>
        <a:xfrm>
          <a:off x="19494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46E24B0-DB34-4064-99E4-154BC755E9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9EDE606-7C6B-4192-8D82-09AC0A5C95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DB86EC9-C7BE-48CD-9DF0-31AB22BF2A6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9008AF8-E6F0-4AC4-B04B-06CB1FAD8CB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25C87B7-835C-4E76-A8CC-11E582789CC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97790</xdr:rowOff>
    </xdr:from>
    <xdr:to>
      <xdr:col>116</xdr:col>
      <xdr:colOff>114300</xdr:colOff>
      <xdr:row>34</xdr:row>
      <xdr:rowOff>27940</xdr:rowOff>
    </xdr:to>
    <xdr:sp macro="" textlink="">
      <xdr:nvSpPr>
        <xdr:cNvPr id="434" name="楕円 433">
          <a:extLst>
            <a:ext uri="{FF2B5EF4-FFF2-40B4-BE49-F238E27FC236}">
              <a16:creationId xmlns:a16="http://schemas.microsoft.com/office/drawing/2014/main" id="{80ADFB8C-E96D-4B93-9061-CC1F0403708F}"/>
            </a:ext>
          </a:extLst>
        </xdr:cNvPr>
        <xdr:cNvSpPr/>
      </xdr:nvSpPr>
      <xdr:spPr>
        <a:xfrm>
          <a:off x="221107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50817</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4822A915-E9E7-4C47-B26B-98E5386EDE60}"/>
            </a:ext>
          </a:extLst>
        </xdr:cNvPr>
        <xdr:cNvSpPr txBox="1"/>
      </xdr:nvSpPr>
      <xdr:spPr>
        <a:xfrm>
          <a:off x="22199600"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10160</xdr:rowOff>
    </xdr:from>
    <xdr:to>
      <xdr:col>112</xdr:col>
      <xdr:colOff>38100</xdr:colOff>
      <xdr:row>34</xdr:row>
      <xdr:rowOff>111760</xdr:rowOff>
    </xdr:to>
    <xdr:sp macro="" textlink="">
      <xdr:nvSpPr>
        <xdr:cNvPr id="436" name="楕円 435">
          <a:extLst>
            <a:ext uri="{FF2B5EF4-FFF2-40B4-BE49-F238E27FC236}">
              <a16:creationId xmlns:a16="http://schemas.microsoft.com/office/drawing/2014/main" id="{37C507FF-2494-4420-A06F-05D4B1F3CB14}"/>
            </a:ext>
          </a:extLst>
        </xdr:cNvPr>
        <xdr:cNvSpPr/>
      </xdr:nvSpPr>
      <xdr:spPr>
        <a:xfrm>
          <a:off x="21272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148590</xdr:rowOff>
    </xdr:from>
    <xdr:to>
      <xdr:col>116</xdr:col>
      <xdr:colOff>63500</xdr:colOff>
      <xdr:row>34</xdr:row>
      <xdr:rowOff>60960</xdr:rowOff>
    </xdr:to>
    <xdr:cxnSp macro="">
      <xdr:nvCxnSpPr>
        <xdr:cNvPr id="437" name="直線コネクタ 436">
          <a:extLst>
            <a:ext uri="{FF2B5EF4-FFF2-40B4-BE49-F238E27FC236}">
              <a16:creationId xmlns:a16="http://schemas.microsoft.com/office/drawing/2014/main" id="{0D17F88C-B793-4184-8CF5-6ED8295DDB36}"/>
            </a:ext>
          </a:extLst>
        </xdr:cNvPr>
        <xdr:cNvCxnSpPr/>
      </xdr:nvCxnSpPr>
      <xdr:spPr>
        <a:xfrm flipV="1">
          <a:off x="21323300" y="5806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67310</xdr:rowOff>
    </xdr:from>
    <xdr:to>
      <xdr:col>107</xdr:col>
      <xdr:colOff>101600</xdr:colOff>
      <xdr:row>33</xdr:row>
      <xdr:rowOff>168910</xdr:rowOff>
    </xdr:to>
    <xdr:sp macro="" textlink="">
      <xdr:nvSpPr>
        <xdr:cNvPr id="438" name="楕円 437">
          <a:extLst>
            <a:ext uri="{FF2B5EF4-FFF2-40B4-BE49-F238E27FC236}">
              <a16:creationId xmlns:a16="http://schemas.microsoft.com/office/drawing/2014/main" id="{9F2567DA-E8D7-4977-89E5-27FD20362306}"/>
            </a:ext>
          </a:extLst>
        </xdr:cNvPr>
        <xdr:cNvSpPr/>
      </xdr:nvSpPr>
      <xdr:spPr>
        <a:xfrm>
          <a:off x="20383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118110</xdr:rowOff>
    </xdr:from>
    <xdr:to>
      <xdr:col>111</xdr:col>
      <xdr:colOff>177800</xdr:colOff>
      <xdr:row>34</xdr:row>
      <xdr:rowOff>60960</xdr:rowOff>
    </xdr:to>
    <xdr:cxnSp macro="">
      <xdr:nvCxnSpPr>
        <xdr:cNvPr id="439" name="直線コネクタ 438">
          <a:extLst>
            <a:ext uri="{FF2B5EF4-FFF2-40B4-BE49-F238E27FC236}">
              <a16:creationId xmlns:a16="http://schemas.microsoft.com/office/drawing/2014/main" id="{47557886-7617-4A2A-B0FF-996F1402ED6A}"/>
            </a:ext>
          </a:extLst>
        </xdr:cNvPr>
        <xdr:cNvCxnSpPr/>
      </xdr:nvCxnSpPr>
      <xdr:spPr>
        <a:xfrm>
          <a:off x="20434300" y="5775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163847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5E4CE204-F01A-418D-ADFC-B7DF4EA5E80F}"/>
            </a:ext>
          </a:extLst>
        </xdr:cNvPr>
        <xdr:cNvSpPr txBox="1"/>
      </xdr:nvSpPr>
      <xdr:spPr>
        <a:xfrm>
          <a:off x="21075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01362A31-86C8-416A-BB95-4597B7BB1564}"/>
            </a:ext>
          </a:extLst>
        </xdr:cNvPr>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85B91FF8-D9E1-4454-84EA-FA8B9D8DE542}"/>
            </a:ext>
          </a:extLst>
        </xdr:cNvPr>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128287</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id="{5A0CBBF9-2390-4674-AE64-F70341DBED54}"/>
            </a:ext>
          </a:extLst>
        </xdr:cNvPr>
        <xdr:cNvSpPr txBox="1"/>
      </xdr:nvSpPr>
      <xdr:spPr>
        <a:xfrm>
          <a:off x="21075727" y="56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13987</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id="{AE357006-E843-4613-94BA-15556CC5F044}"/>
            </a:ext>
          </a:extLst>
        </xdr:cNvPr>
        <xdr:cNvSpPr txBox="1"/>
      </xdr:nvSpPr>
      <xdr:spPr>
        <a:xfrm>
          <a:off x="201994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EBE6F65F-ACF1-4EA6-93F5-B01801CBB54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D797D511-09AB-46C4-AE0B-599AA7141A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49B72869-1CE8-4051-B750-B684629F2C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114351EC-5C56-463B-B196-A59B834A6E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F2BBDC4D-6A7A-4351-BC1B-5F429173607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4711518D-55E3-4101-9668-5A6BA93688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74263F91-0928-41EF-AA65-2D95480359A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D85527F0-98BC-4D8D-AF35-7411208D7E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CE32B91B-1BC2-4354-B460-359CE5437FE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5880D87C-3308-478D-8E89-2ED4CF387D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a:extLst>
            <a:ext uri="{FF2B5EF4-FFF2-40B4-BE49-F238E27FC236}">
              <a16:creationId xmlns:a16="http://schemas.microsoft.com/office/drawing/2014/main" id="{F84FD38F-EF7C-4915-AD26-D892F85CB6C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id="{023992E7-2C0F-4120-84B0-D6F872D9F98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id="{96C1FA95-37D3-48EC-8E62-46D6449D250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id="{5D4A1F7A-6FE5-408C-A4BF-089A95EF0D2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id="{2D10BE08-1C9B-468B-BB67-F8F7BCFDE9C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072B773B-95C5-4F87-B07F-1208A385B11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id="{8769C5E6-B74F-4A78-ACDB-AE642A8CD76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id="{9F5DAC9C-F392-47E1-B05B-65C97D0F76E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id="{C753B8CD-24F3-4D65-9A06-DE8297D8158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id="{9CCB5E78-F7B6-4F84-B526-DDFC6E90073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5" name="テキスト ボックス 464">
          <a:extLst>
            <a:ext uri="{FF2B5EF4-FFF2-40B4-BE49-F238E27FC236}">
              <a16:creationId xmlns:a16="http://schemas.microsoft.com/office/drawing/2014/main" id="{9C9C599C-30A8-41D6-9A94-660844E8A16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473A857F-4458-4C35-8839-DC70D1D3EF8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7" name="テキスト ボックス 466">
          <a:extLst>
            <a:ext uri="{FF2B5EF4-FFF2-40B4-BE49-F238E27FC236}">
              <a16:creationId xmlns:a16="http://schemas.microsoft.com/office/drawing/2014/main" id="{E1367A91-AEA2-4945-B3AE-8ED043E3F34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16C3C4E2-79CF-4BDF-954E-000D762CE32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469" name="直線コネクタ 468">
          <a:extLst>
            <a:ext uri="{FF2B5EF4-FFF2-40B4-BE49-F238E27FC236}">
              <a16:creationId xmlns:a16="http://schemas.microsoft.com/office/drawing/2014/main" id="{9250955F-5007-40BA-BA60-CF8D1730CF9D}"/>
            </a:ext>
          </a:extLst>
        </xdr:cNvPr>
        <xdr:cNvCxnSpPr/>
      </xdr:nvCxnSpPr>
      <xdr:spPr>
        <a:xfrm flipV="1">
          <a:off x="16318864" y="965454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5A7EDF83-DBEA-40FE-AB53-F2AEDD98E805}"/>
            </a:ext>
          </a:extLst>
        </xdr:cNvPr>
        <xdr:cNvSpPr txBox="1"/>
      </xdr:nvSpPr>
      <xdr:spPr>
        <a:xfrm>
          <a:off x="16357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471" name="直線コネクタ 470">
          <a:extLst>
            <a:ext uri="{FF2B5EF4-FFF2-40B4-BE49-F238E27FC236}">
              <a16:creationId xmlns:a16="http://schemas.microsoft.com/office/drawing/2014/main" id="{6EE990FF-6D63-44A7-9366-736BACB7F744}"/>
            </a:ext>
          </a:extLst>
        </xdr:cNvPr>
        <xdr:cNvCxnSpPr/>
      </xdr:nvCxnSpPr>
      <xdr:spPr>
        <a:xfrm>
          <a:off x="16230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F07D492E-97A0-43DE-9C93-7D18DFA64951}"/>
            </a:ext>
          </a:extLst>
        </xdr:cNvPr>
        <xdr:cNvSpPr txBox="1"/>
      </xdr:nvSpPr>
      <xdr:spPr>
        <a:xfrm>
          <a:off x="16357600"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473" name="直線コネクタ 472">
          <a:extLst>
            <a:ext uri="{FF2B5EF4-FFF2-40B4-BE49-F238E27FC236}">
              <a16:creationId xmlns:a16="http://schemas.microsoft.com/office/drawing/2014/main" id="{E9BE1EA5-AF60-4E72-BA6B-9D0A6BB43002}"/>
            </a:ext>
          </a:extLst>
        </xdr:cNvPr>
        <xdr:cNvCxnSpPr/>
      </xdr:nvCxnSpPr>
      <xdr:spPr>
        <a:xfrm>
          <a:off x="16230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C959A65B-DEA9-4AAD-908D-B72EF4F88CD1}"/>
            </a:ext>
          </a:extLst>
        </xdr:cNvPr>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75" name="フローチャート: 判断 474">
          <a:extLst>
            <a:ext uri="{FF2B5EF4-FFF2-40B4-BE49-F238E27FC236}">
              <a16:creationId xmlns:a16="http://schemas.microsoft.com/office/drawing/2014/main" id="{29F01026-0A7E-40E9-87A1-D05DA6A7BE12}"/>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476" name="フローチャート: 判断 475">
          <a:extLst>
            <a:ext uri="{FF2B5EF4-FFF2-40B4-BE49-F238E27FC236}">
              <a16:creationId xmlns:a16="http://schemas.microsoft.com/office/drawing/2014/main" id="{FB33EE10-7406-4B32-918F-1E9AA1746282}"/>
            </a:ext>
          </a:extLst>
        </xdr:cNvPr>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477" name="フローチャート: 判断 476">
          <a:extLst>
            <a:ext uri="{FF2B5EF4-FFF2-40B4-BE49-F238E27FC236}">
              <a16:creationId xmlns:a16="http://schemas.microsoft.com/office/drawing/2014/main" id="{81A6FBA0-E704-4B0E-92D3-42A4D3D843EA}"/>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154940</xdr:rowOff>
    </xdr:from>
    <xdr:to>
      <xdr:col>72</xdr:col>
      <xdr:colOff>38100</xdr:colOff>
      <xdr:row>61</xdr:row>
      <xdr:rowOff>85090</xdr:rowOff>
    </xdr:to>
    <xdr:sp macro="" textlink="">
      <xdr:nvSpPr>
        <xdr:cNvPr id="478" name="フローチャート: 判断 477">
          <a:extLst>
            <a:ext uri="{FF2B5EF4-FFF2-40B4-BE49-F238E27FC236}">
              <a16:creationId xmlns:a16="http://schemas.microsoft.com/office/drawing/2014/main" id="{DBA5E019-29F0-4605-968F-84B8521E7893}"/>
            </a:ext>
          </a:extLst>
        </xdr:cNvPr>
        <xdr:cNvSpPr/>
      </xdr:nvSpPr>
      <xdr:spPr>
        <a:xfrm>
          <a:off x="13652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B757BD2B-B1B3-4A28-B1B0-5808A328676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8EF99B64-3608-4227-BB14-DCF846C07C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275A8FDB-69E9-499C-B6AB-FBDACB023DB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3A5A6C2D-4370-46B5-82F5-C3B0BA8AFA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28521F03-60AB-48B5-9F23-C5DC8C11771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2540</xdr:rowOff>
    </xdr:from>
    <xdr:to>
      <xdr:col>85</xdr:col>
      <xdr:colOff>177800</xdr:colOff>
      <xdr:row>56</xdr:row>
      <xdr:rowOff>104140</xdr:rowOff>
    </xdr:to>
    <xdr:sp macro="" textlink="">
      <xdr:nvSpPr>
        <xdr:cNvPr id="484" name="楕円 483">
          <a:extLst>
            <a:ext uri="{FF2B5EF4-FFF2-40B4-BE49-F238E27FC236}">
              <a16:creationId xmlns:a16="http://schemas.microsoft.com/office/drawing/2014/main" id="{236F877B-D44A-48B8-BA6D-3E238B77F76B}"/>
            </a:ext>
          </a:extLst>
        </xdr:cNvPr>
        <xdr:cNvSpPr/>
      </xdr:nvSpPr>
      <xdr:spPr>
        <a:xfrm>
          <a:off x="162687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127017</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ABFE01BB-9EBD-4B43-AD0A-4F687392227E}"/>
            </a:ext>
          </a:extLst>
        </xdr:cNvPr>
        <xdr:cNvSpPr txBox="1"/>
      </xdr:nvSpPr>
      <xdr:spPr>
        <a:xfrm>
          <a:off x="16357600" y="955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25400</xdr:rowOff>
    </xdr:from>
    <xdr:to>
      <xdr:col>81</xdr:col>
      <xdr:colOff>101600</xdr:colOff>
      <xdr:row>56</xdr:row>
      <xdr:rowOff>127000</xdr:rowOff>
    </xdr:to>
    <xdr:sp macro="" textlink="">
      <xdr:nvSpPr>
        <xdr:cNvPr id="486" name="楕円 485">
          <a:extLst>
            <a:ext uri="{FF2B5EF4-FFF2-40B4-BE49-F238E27FC236}">
              <a16:creationId xmlns:a16="http://schemas.microsoft.com/office/drawing/2014/main" id="{647AA88C-9EEC-466A-8A2C-CFE899524BF5}"/>
            </a:ext>
          </a:extLst>
        </xdr:cNvPr>
        <xdr:cNvSpPr/>
      </xdr:nvSpPr>
      <xdr:spPr>
        <a:xfrm>
          <a:off x="15430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53340</xdr:rowOff>
    </xdr:from>
    <xdr:to>
      <xdr:col>85</xdr:col>
      <xdr:colOff>127000</xdr:colOff>
      <xdr:row>56</xdr:row>
      <xdr:rowOff>76200</xdr:rowOff>
    </xdr:to>
    <xdr:cxnSp macro="">
      <xdr:nvCxnSpPr>
        <xdr:cNvPr id="487" name="直線コネクタ 486">
          <a:extLst>
            <a:ext uri="{FF2B5EF4-FFF2-40B4-BE49-F238E27FC236}">
              <a16:creationId xmlns:a16="http://schemas.microsoft.com/office/drawing/2014/main" id="{5941F0BA-B823-49EA-8A85-AE71D9D4273B}"/>
            </a:ext>
          </a:extLst>
        </xdr:cNvPr>
        <xdr:cNvCxnSpPr/>
      </xdr:nvCxnSpPr>
      <xdr:spPr>
        <a:xfrm flipV="1">
          <a:off x="15481300" y="9654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488" name="楕円 487">
          <a:extLst>
            <a:ext uri="{FF2B5EF4-FFF2-40B4-BE49-F238E27FC236}">
              <a16:creationId xmlns:a16="http://schemas.microsoft.com/office/drawing/2014/main" id="{1E4573B3-559C-44E1-B079-73083141EDB0}"/>
            </a:ext>
          </a:extLst>
        </xdr:cNvPr>
        <xdr:cNvSpPr/>
      </xdr:nvSpPr>
      <xdr:spPr>
        <a:xfrm>
          <a:off x="14541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76200</xdr:rowOff>
    </xdr:from>
    <xdr:to>
      <xdr:col>81</xdr:col>
      <xdr:colOff>50800</xdr:colOff>
      <xdr:row>56</xdr:row>
      <xdr:rowOff>137160</xdr:rowOff>
    </xdr:to>
    <xdr:cxnSp macro="">
      <xdr:nvCxnSpPr>
        <xdr:cNvPr id="489" name="直線コネクタ 488">
          <a:extLst>
            <a:ext uri="{FF2B5EF4-FFF2-40B4-BE49-F238E27FC236}">
              <a16:creationId xmlns:a16="http://schemas.microsoft.com/office/drawing/2014/main" id="{C17E22A3-D647-47D5-9564-0A2C9DA44C3F}"/>
            </a:ext>
          </a:extLst>
        </xdr:cNvPr>
        <xdr:cNvCxnSpPr/>
      </xdr:nvCxnSpPr>
      <xdr:spPr>
        <a:xfrm flipV="1">
          <a:off x="14592300" y="9677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3827</xdr:rowOff>
    </xdr:from>
    <xdr:ext cx="405111" cy="259045"/>
    <xdr:sp macro="" textlink="">
      <xdr:nvSpPr>
        <xdr:cNvPr id="490" name="n_1aveValue【学校施設】&#10;有形固定資産減価償却率">
          <a:extLst>
            <a:ext uri="{FF2B5EF4-FFF2-40B4-BE49-F238E27FC236}">
              <a16:creationId xmlns:a16="http://schemas.microsoft.com/office/drawing/2014/main" id="{130B61E2-D2E4-4F0D-9C2C-CAA1789FE95D}"/>
            </a:ext>
          </a:extLst>
        </xdr:cNvPr>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491" name="n_2aveValue【学校施設】&#10;有形固定資産減価償却率">
          <a:extLst>
            <a:ext uri="{FF2B5EF4-FFF2-40B4-BE49-F238E27FC236}">
              <a16:creationId xmlns:a16="http://schemas.microsoft.com/office/drawing/2014/main" id="{52F0F7B7-B19B-458A-85EF-81E3A553AD09}"/>
            </a:ext>
          </a:extLst>
        </xdr:cNvPr>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101617</xdr:rowOff>
    </xdr:from>
    <xdr:ext cx="405111" cy="259045"/>
    <xdr:sp macro="" textlink="">
      <xdr:nvSpPr>
        <xdr:cNvPr id="492" name="n_3aveValue【学校施設】&#10;有形固定資産減価償却率">
          <a:extLst>
            <a:ext uri="{FF2B5EF4-FFF2-40B4-BE49-F238E27FC236}">
              <a16:creationId xmlns:a16="http://schemas.microsoft.com/office/drawing/2014/main" id="{C543D80B-5B10-46E1-BB1A-D8FD75F9E24F}"/>
            </a:ext>
          </a:extLst>
        </xdr:cNvPr>
        <xdr:cNvSpPr txBox="1"/>
      </xdr:nvSpPr>
      <xdr:spPr>
        <a:xfrm>
          <a:off x="13500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143527</xdr:rowOff>
    </xdr:from>
    <xdr:ext cx="405111" cy="259045"/>
    <xdr:sp macro="" textlink="">
      <xdr:nvSpPr>
        <xdr:cNvPr id="493" name="n_1mainValue【学校施設】&#10;有形固定資産減価償却率">
          <a:extLst>
            <a:ext uri="{FF2B5EF4-FFF2-40B4-BE49-F238E27FC236}">
              <a16:creationId xmlns:a16="http://schemas.microsoft.com/office/drawing/2014/main" id="{64791E76-EBBC-44A2-9D2C-5831B83409B4}"/>
            </a:ext>
          </a:extLst>
        </xdr:cNvPr>
        <xdr:cNvSpPr txBox="1"/>
      </xdr:nvSpPr>
      <xdr:spPr>
        <a:xfrm>
          <a:off x="152660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494" name="n_2mainValue【学校施設】&#10;有形固定資産減価償却率">
          <a:extLst>
            <a:ext uri="{FF2B5EF4-FFF2-40B4-BE49-F238E27FC236}">
              <a16:creationId xmlns:a16="http://schemas.microsoft.com/office/drawing/2014/main" id="{9CCBBB96-3A20-4D59-A30B-C372CB77E1EE}"/>
            </a:ext>
          </a:extLst>
        </xdr:cNvPr>
        <xdr:cNvSpPr txBox="1"/>
      </xdr:nvSpPr>
      <xdr:spPr>
        <a:xfrm>
          <a:off x="14389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9B6CD234-460D-4E19-B4F6-E734A4A7140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093668C2-9E1B-4F23-B4BF-37C95EDF381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D40E769A-0DA9-4BCD-A5BC-76C7EC6201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C9EF0A38-6B7E-42C5-A11E-39D9EC3C84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BF22C9D9-D638-44C2-B03C-172CD9451A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132EEAF3-20A5-4D44-A671-E18E616B8F6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35E57921-8D7A-43C1-B40D-6AA1FBACED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A532EE3C-3F7C-492D-9C5D-E55C9FDAF17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044800FB-E9D2-44E2-91C5-F13254129FA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CF272999-39A3-490A-B5DC-D596DD51F9F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659AC83C-24A5-4893-81A3-66BFA33852F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a:extLst>
            <a:ext uri="{FF2B5EF4-FFF2-40B4-BE49-F238E27FC236}">
              <a16:creationId xmlns:a16="http://schemas.microsoft.com/office/drawing/2014/main" id="{BC3AC61E-F339-42A7-9357-45A1D1CA7C73}"/>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a:extLst>
            <a:ext uri="{FF2B5EF4-FFF2-40B4-BE49-F238E27FC236}">
              <a16:creationId xmlns:a16="http://schemas.microsoft.com/office/drawing/2014/main" id="{40480303-1454-43B2-B16A-4E9D471BC55A}"/>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a:extLst>
            <a:ext uri="{FF2B5EF4-FFF2-40B4-BE49-F238E27FC236}">
              <a16:creationId xmlns:a16="http://schemas.microsoft.com/office/drawing/2014/main" id="{3DBA7A08-BE06-4F25-9445-54E0AB93C9A8}"/>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a:extLst>
            <a:ext uri="{FF2B5EF4-FFF2-40B4-BE49-F238E27FC236}">
              <a16:creationId xmlns:a16="http://schemas.microsoft.com/office/drawing/2014/main" id="{A2935DA9-C9E4-480E-AD10-C9E16BEFC18D}"/>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a:extLst>
            <a:ext uri="{FF2B5EF4-FFF2-40B4-BE49-F238E27FC236}">
              <a16:creationId xmlns:a16="http://schemas.microsoft.com/office/drawing/2014/main" id="{6313051D-F7C8-4914-9ABB-6FC50D645D7C}"/>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a:extLst>
            <a:ext uri="{FF2B5EF4-FFF2-40B4-BE49-F238E27FC236}">
              <a16:creationId xmlns:a16="http://schemas.microsoft.com/office/drawing/2014/main" id="{29E7CAE8-3194-4407-85BA-659EA8A18C52}"/>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a:extLst>
            <a:ext uri="{FF2B5EF4-FFF2-40B4-BE49-F238E27FC236}">
              <a16:creationId xmlns:a16="http://schemas.microsoft.com/office/drawing/2014/main" id="{BB3D5D81-E89E-4D8E-950D-6E6A91F46C9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a:extLst>
            <a:ext uri="{FF2B5EF4-FFF2-40B4-BE49-F238E27FC236}">
              <a16:creationId xmlns:a16="http://schemas.microsoft.com/office/drawing/2014/main" id="{001153E2-F75A-4778-A587-F07FA630F4E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a:extLst>
            <a:ext uri="{FF2B5EF4-FFF2-40B4-BE49-F238E27FC236}">
              <a16:creationId xmlns:a16="http://schemas.microsoft.com/office/drawing/2014/main" id="{9E39EFAA-76FA-477F-85E6-394C537B6D8C}"/>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a:extLst>
            <a:ext uri="{FF2B5EF4-FFF2-40B4-BE49-F238E27FC236}">
              <a16:creationId xmlns:a16="http://schemas.microsoft.com/office/drawing/2014/main" id="{7EF6EC7B-D6BF-4BD4-8926-8E6919A7411D}"/>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a:extLst>
            <a:ext uri="{FF2B5EF4-FFF2-40B4-BE49-F238E27FC236}">
              <a16:creationId xmlns:a16="http://schemas.microsoft.com/office/drawing/2014/main" id="{3F638793-0E99-4E26-945C-74C1A2A15ADF}"/>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a:extLst>
            <a:ext uri="{FF2B5EF4-FFF2-40B4-BE49-F238E27FC236}">
              <a16:creationId xmlns:a16="http://schemas.microsoft.com/office/drawing/2014/main" id="{F590E424-E302-4965-B5F2-460ADA3EBD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a:extLst>
            <a:ext uri="{FF2B5EF4-FFF2-40B4-BE49-F238E27FC236}">
              <a16:creationId xmlns:a16="http://schemas.microsoft.com/office/drawing/2014/main" id="{CC2A461A-9DBC-4DF8-A111-14EE10507165}"/>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a:extLst>
            <a:ext uri="{FF2B5EF4-FFF2-40B4-BE49-F238E27FC236}">
              <a16:creationId xmlns:a16="http://schemas.microsoft.com/office/drawing/2014/main" id="{A014763F-ED57-4924-BA5B-CBDB62BE939A}"/>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E5ACD612-B05C-4B43-A220-E38801B9FF1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id="{16AC01CD-1FAC-4DEC-B888-8D88BD121A1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1838DAE3-CE94-4237-BD3A-2B84AD8B78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523" name="直線コネクタ 522">
          <a:extLst>
            <a:ext uri="{FF2B5EF4-FFF2-40B4-BE49-F238E27FC236}">
              <a16:creationId xmlns:a16="http://schemas.microsoft.com/office/drawing/2014/main" id="{D6C9B9A2-FBD2-4A47-AD87-F3D41DDDEF1D}"/>
            </a:ext>
          </a:extLst>
        </xdr:cNvPr>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524" name="【学校施設】&#10;一人当たり面積最小値テキスト">
          <a:extLst>
            <a:ext uri="{FF2B5EF4-FFF2-40B4-BE49-F238E27FC236}">
              <a16:creationId xmlns:a16="http://schemas.microsoft.com/office/drawing/2014/main" id="{A252F286-63AF-41B9-B448-CCBC72973631}"/>
            </a:ext>
          </a:extLst>
        </xdr:cNvPr>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525" name="直線コネクタ 524">
          <a:extLst>
            <a:ext uri="{FF2B5EF4-FFF2-40B4-BE49-F238E27FC236}">
              <a16:creationId xmlns:a16="http://schemas.microsoft.com/office/drawing/2014/main" id="{DE8F0918-F5E8-446C-BE66-F1D636EFEE13}"/>
            </a:ext>
          </a:extLst>
        </xdr:cNvPr>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526" name="【学校施設】&#10;一人当たり面積最大値テキスト">
          <a:extLst>
            <a:ext uri="{FF2B5EF4-FFF2-40B4-BE49-F238E27FC236}">
              <a16:creationId xmlns:a16="http://schemas.microsoft.com/office/drawing/2014/main" id="{F3210470-5302-4038-8719-6EC54F05CAB7}"/>
            </a:ext>
          </a:extLst>
        </xdr:cNvPr>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527" name="直線コネクタ 526">
          <a:extLst>
            <a:ext uri="{FF2B5EF4-FFF2-40B4-BE49-F238E27FC236}">
              <a16:creationId xmlns:a16="http://schemas.microsoft.com/office/drawing/2014/main" id="{27106FED-FAF6-4169-9791-A690C783CA3B}"/>
            </a:ext>
          </a:extLst>
        </xdr:cNvPr>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92092</xdr:rowOff>
    </xdr:from>
    <xdr:ext cx="469744" cy="259045"/>
    <xdr:sp macro="" textlink="">
      <xdr:nvSpPr>
        <xdr:cNvPr id="528" name="【学校施設】&#10;一人当たり面積平均値テキスト">
          <a:extLst>
            <a:ext uri="{FF2B5EF4-FFF2-40B4-BE49-F238E27FC236}">
              <a16:creationId xmlns:a16="http://schemas.microsoft.com/office/drawing/2014/main" id="{AD83F4CD-75BD-4338-B907-BDEA2EE34C91}"/>
            </a:ext>
          </a:extLst>
        </xdr:cNvPr>
        <xdr:cNvSpPr txBox="1"/>
      </xdr:nvSpPr>
      <xdr:spPr>
        <a:xfrm>
          <a:off x="22199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529" name="フローチャート: 判断 528">
          <a:extLst>
            <a:ext uri="{FF2B5EF4-FFF2-40B4-BE49-F238E27FC236}">
              <a16:creationId xmlns:a16="http://schemas.microsoft.com/office/drawing/2014/main" id="{9C95C9FD-E40E-451D-A8B6-95BD865F72D0}"/>
            </a:ext>
          </a:extLst>
        </xdr:cNvPr>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530" name="フローチャート: 判断 529">
          <a:extLst>
            <a:ext uri="{FF2B5EF4-FFF2-40B4-BE49-F238E27FC236}">
              <a16:creationId xmlns:a16="http://schemas.microsoft.com/office/drawing/2014/main" id="{D6695A86-842A-4F0C-9663-062C63540221}"/>
            </a:ext>
          </a:extLst>
        </xdr:cNvPr>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531" name="フローチャート: 判断 530">
          <a:extLst>
            <a:ext uri="{FF2B5EF4-FFF2-40B4-BE49-F238E27FC236}">
              <a16:creationId xmlns:a16="http://schemas.microsoft.com/office/drawing/2014/main" id="{644F0963-6732-467C-8B40-34237CE91FD6}"/>
            </a:ext>
          </a:extLst>
        </xdr:cNvPr>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152082</xdr:rowOff>
    </xdr:from>
    <xdr:to>
      <xdr:col>102</xdr:col>
      <xdr:colOff>165100</xdr:colOff>
      <xdr:row>61</xdr:row>
      <xdr:rowOff>82232</xdr:rowOff>
    </xdr:to>
    <xdr:sp macro="" textlink="">
      <xdr:nvSpPr>
        <xdr:cNvPr id="532" name="フローチャート: 判断 531">
          <a:extLst>
            <a:ext uri="{FF2B5EF4-FFF2-40B4-BE49-F238E27FC236}">
              <a16:creationId xmlns:a16="http://schemas.microsoft.com/office/drawing/2014/main" id="{33974C08-7BE1-4CBC-B76F-3817A73684F3}"/>
            </a:ext>
          </a:extLst>
        </xdr:cNvPr>
        <xdr:cNvSpPr/>
      </xdr:nvSpPr>
      <xdr:spPr>
        <a:xfrm>
          <a:off x="19494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F8DF88FC-16DA-4862-9A13-F17087948C0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F4E4696C-524E-44ED-A917-71383ACF470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26125D83-89A6-4A7A-AE1E-DF41DF97C7D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6E674538-0C5E-4A58-AD4D-270D8E85DE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4FCA9E82-76D1-46F9-A0B8-D52957838D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137795</xdr:rowOff>
    </xdr:from>
    <xdr:to>
      <xdr:col>116</xdr:col>
      <xdr:colOff>114300</xdr:colOff>
      <xdr:row>62</xdr:row>
      <xdr:rowOff>67945</xdr:rowOff>
    </xdr:to>
    <xdr:sp macro="" textlink="">
      <xdr:nvSpPr>
        <xdr:cNvPr id="538" name="楕円 537">
          <a:extLst>
            <a:ext uri="{FF2B5EF4-FFF2-40B4-BE49-F238E27FC236}">
              <a16:creationId xmlns:a16="http://schemas.microsoft.com/office/drawing/2014/main" id="{C81BC36D-8FC2-4E50-BD36-A00D8612D0FF}"/>
            </a:ext>
          </a:extLst>
        </xdr:cNvPr>
        <xdr:cNvSpPr/>
      </xdr:nvSpPr>
      <xdr:spPr>
        <a:xfrm>
          <a:off x="22110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116222</xdr:rowOff>
    </xdr:from>
    <xdr:ext cx="469744" cy="259045"/>
    <xdr:sp macro="" textlink="">
      <xdr:nvSpPr>
        <xdr:cNvPr id="539" name="【学校施設】&#10;一人当たり面積該当値テキスト">
          <a:extLst>
            <a:ext uri="{FF2B5EF4-FFF2-40B4-BE49-F238E27FC236}">
              <a16:creationId xmlns:a16="http://schemas.microsoft.com/office/drawing/2014/main" id="{E93F602A-0E91-4D6E-9AEC-EA3B7D07DA30}"/>
            </a:ext>
          </a:extLst>
        </xdr:cNvPr>
        <xdr:cNvSpPr txBox="1"/>
      </xdr:nvSpPr>
      <xdr:spPr>
        <a:xfrm>
          <a:off x="22199600" y="1057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146368</xdr:rowOff>
    </xdr:from>
    <xdr:to>
      <xdr:col>112</xdr:col>
      <xdr:colOff>38100</xdr:colOff>
      <xdr:row>62</xdr:row>
      <xdr:rowOff>76518</xdr:rowOff>
    </xdr:to>
    <xdr:sp macro="" textlink="">
      <xdr:nvSpPr>
        <xdr:cNvPr id="540" name="楕円 539">
          <a:extLst>
            <a:ext uri="{FF2B5EF4-FFF2-40B4-BE49-F238E27FC236}">
              <a16:creationId xmlns:a16="http://schemas.microsoft.com/office/drawing/2014/main" id="{4DC3B906-E524-41FD-8CE5-2CD2AADBE73B}"/>
            </a:ext>
          </a:extLst>
        </xdr:cNvPr>
        <xdr:cNvSpPr/>
      </xdr:nvSpPr>
      <xdr:spPr>
        <a:xfrm>
          <a:off x="21272500" y="106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17145</xdr:rowOff>
    </xdr:from>
    <xdr:to>
      <xdr:col>116</xdr:col>
      <xdr:colOff>63500</xdr:colOff>
      <xdr:row>62</xdr:row>
      <xdr:rowOff>25718</xdr:rowOff>
    </xdr:to>
    <xdr:cxnSp macro="">
      <xdr:nvCxnSpPr>
        <xdr:cNvPr id="541" name="直線コネクタ 540">
          <a:extLst>
            <a:ext uri="{FF2B5EF4-FFF2-40B4-BE49-F238E27FC236}">
              <a16:creationId xmlns:a16="http://schemas.microsoft.com/office/drawing/2014/main" id="{14CC0BCD-EC6F-4D63-B017-10C137F80A0A}"/>
            </a:ext>
          </a:extLst>
        </xdr:cNvPr>
        <xdr:cNvCxnSpPr/>
      </xdr:nvCxnSpPr>
      <xdr:spPr>
        <a:xfrm flipV="1">
          <a:off x="21323300" y="10647045"/>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157797</xdr:rowOff>
    </xdr:from>
    <xdr:to>
      <xdr:col>107</xdr:col>
      <xdr:colOff>101600</xdr:colOff>
      <xdr:row>62</xdr:row>
      <xdr:rowOff>87947</xdr:rowOff>
    </xdr:to>
    <xdr:sp macro="" textlink="">
      <xdr:nvSpPr>
        <xdr:cNvPr id="542" name="楕円 541">
          <a:extLst>
            <a:ext uri="{FF2B5EF4-FFF2-40B4-BE49-F238E27FC236}">
              <a16:creationId xmlns:a16="http://schemas.microsoft.com/office/drawing/2014/main" id="{A4E9A390-A42F-4937-A62D-D708FE91A81E}"/>
            </a:ext>
          </a:extLst>
        </xdr:cNvPr>
        <xdr:cNvSpPr/>
      </xdr:nvSpPr>
      <xdr:spPr>
        <a:xfrm>
          <a:off x="20383500" y="10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25718</xdr:rowOff>
    </xdr:from>
    <xdr:to>
      <xdr:col>111</xdr:col>
      <xdr:colOff>177800</xdr:colOff>
      <xdr:row>62</xdr:row>
      <xdr:rowOff>37147</xdr:rowOff>
    </xdr:to>
    <xdr:cxnSp macro="">
      <xdr:nvCxnSpPr>
        <xdr:cNvPr id="543" name="直線コネクタ 542">
          <a:extLst>
            <a:ext uri="{FF2B5EF4-FFF2-40B4-BE49-F238E27FC236}">
              <a16:creationId xmlns:a16="http://schemas.microsoft.com/office/drawing/2014/main" id="{8EB63EB0-E62A-419B-8DCB-2FDE43919955}"/>
            </a:ext>
          </a:extLst>
        </xdr:cNvPr>
        <xdr:cNvCxnSpPr/>
      </xdr:nvCxnSpPr>
      <xdr:spPr>
        <a:xfrm flipV="1">
          <a:off x="20434300" y="1065561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53040</xdr:rowOff>
    </xdr:from>
    <xdr:ext cx="469744" cy="259045"/>
    <xdr:sp macro="" textlink="">
      <xdr:nvSpPr>
        <xdr:cNvPr id="544" name="n_1aveValue【学校施設】&#10;一人当たり面積">
          <a:extLst>
            <a:ext uri="{FF2B5EF4-FFF2-40B4-BE49-F238E27FC236}">
              <a16:creationId xmlns:a16="http://schemas.microsoft.com/office/drawing/2014/main" id="{5CC0FA58-775D-4FFA-A442-CEE082FF9C02}"/>
            </a:ext>
          </a:extLst>
        </xdr:cNvPr>
        <xdr:cNvSpPr txBox="1"/>
      </xdr:nvSpPr>
      <xdr:spPr>
        <a:xfrm>
          <a:off x="210757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111618</xdr:rowOff>
    </xdr:from>
    <xdr:ext cx="469744" cy="259045"/>
    <xdr:sp macro="" textlink="">
      <xdr:nvSpPr>
        <xdr:cNvPr id="545" name="n_2aveValue【学校施設】&#10;一人当たり面積">
          <a:extLst>
            <a:ext uri="{FF2B5EF4-FFF2-40B4-BE49-F238E27FC236}">
              <a16:creationId xmlns:a16="http://schemas.microsoft.com/office/drawing/2014/main" id="{931D49B4-3CEE-48EE-B198-83D441C49A6F}"/>
            </a:ext>
          </a:extLst>
        </xdr:cNvPr>
        <xdr:cNvSpPr txBox="1"/>
      </xdr:nvSpPr>
      <xdr:spPr>
        <a:xfrm>
          <a:off x="20199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98759</xdr:rowOff>
    </xdr:from>
    <xdr:ext cx="469744" cy="259045"/>
    <xdr:sp macro="" textlink="">
      <xdr:nvSpPr>
        <xdr:cNvPr id="546" name="n_3aveValue【学校施設】&#10;一人当たり面積">
          <a:extLst>
            <a:ext uri="{FF2B5EF4-FFF2-40B4-BE49-F238E27FC236}">
              <a16:creationId xmlns:a16="http://schemas.microsoft.com/office/drawing/2014/main" id="{AA0765A0-E303-4DCC-B4DF-D725CF3F6709}"/>
            </a:ext>
          </a:extLst>
        </xdr:cNvPr>
        <xdr:cNvSpPr txBox="1"/>
      </xdr:nvSpPr>
      <xdr:spPr>
        <a:xfrm>
          <a:off x="19310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67645</xdr:rowOff>
    </xdr:from>
    <xdr:ext cx="469744" cy="259045"/>
    <xdr:sp macro="" textlink="">
      <xdr:nvSpPr>
        <xdr:cNvPr id="547" name="n_1mainValue【学校施設】&#10;一人当たり面積">
          <a:extLst>
            <a:ext uri="{FF2B5EF4-FFF2-40B4-BE49-F238E27FC236}">
              <a16:creationId xmlns:a16="http://schemas.microsoft.com/office/drawing/2014/main" id="{71FCFBFF-B43B-4E8C-A40D-9071F47AA9B9}"/>
            </a:ext>
          </a:extLst>
        </xdr:cNvPr>
        <xdr:cNvSpPr txBox="1"/>
      </xdr:nvSpPr>
      <xdr:spPr>
        <a:xfrm>
          <a:off x="21075727" y="106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79074</xdr:rowOff>
    </xdr:from>
    <xdr:ext cx="469744" cy="259045"/>
    <xdr:sp macro="" textlink="">
      <xdr:nvSpPr>
        <xdr:cNvPr id="548" name="n_2mainValue【学校施設】&#10;一人当たり面積">
          <a:extLst>
            <a:ext uri="{FF2B5EF4-FFF2-40B4-BE49-F238E27FC236}">
              <a16:creationId xmlns:a16="http://schemas.microsoft.com/office/drawing/2014/main" id="{3890828E-8161-416E-B132-5DDEF52E1080}"/>
            </a:ext>
          </a:extLst>
        </xdr:cNvPr>
        <xdr:cNvSpPr txBox="1"/>
      </xdr:nvSpPr>
      <xdr:spPr>
        <a:xfrm>
          <a:off x="20199427" y="1070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0490CB0B-237D-4963-9184-A6D7B29FC4C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A3ECA6E2-D765-4AA6-80BF-A22339B0D5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42A2CE6A-5D7C-44E4-8513-6AB3A8884E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F44CE2F6-FC35-4C08-9EEE-0A2E2EA4EA0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DCBB0AE9-9A60-44C7-9BA2-D67A768D382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9AC85F52-915B-4560-98C5-22FB1F902C4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CCCC68D5-FC2A-457C-B81B-A164BED543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72807ECC-E200-4F65-BAA6-3269AD344EC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a:extLst>
            <a:ext uri="{FF2B5EF4-FFF2-40B4-BE49-F238E27FC236}">
              <a16:creationId xmlns:a16="http://schemas.microsoft.com/office/drawing/2014/main" id="{F2DC87B7-4502-46D9-9756-F44197AB581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a:extLst>
            <a:ext uri="{FF2B5EF4-FFF2-40B4-BE49-F238E27FC236}">
              <a16:creationId xmlns:a16="http://schemas.microsoft.com/office/drawing/2014/main" id="{4E745B56-9480-4690-9524-872E44441E6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a:extLst>
            <a:ext uri="{FF2B5EF4-FFF2-40B4-BE49-F238E27FC236}">
              <a16:creationId xmlns:a16="http://schemas.microsoft.com/office/drawing/2014/main" id="{3F0D5D9F-E35A-4D70-9491-B00632B5CD7B}"/>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a:extLst>
            <a:ext uri="{FF2B5EF4-FFF2-40B4-BE49-F238E27FC236}">
              <a16:creationId xmlns:a16="http://schemas.microsoft.com/office/drawing/2014/main" id="{B03AA70D-2746-4FED-80D5-443AF2AB83D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a:extLst>
            <a:ext uri="{FF2B5EF4-FFF2-40B4-BE49-F238E27FC236}">
              <a16:creationId xmlns:a16="http://schemas.microsoft.com/office/drawing/2014/main" id="{CDC29E79-B9E7-43F8-9547-27FE4D8DC291}"/>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a:extLst>
            <a:ext uri="{FF2B5EF4-FFF2-40B4-BE49-F238E27FC236}">
              <a16:creationId xmlns:a16="http://schemas.microsoft.com/office/drawing/2014/main" id="{B7680281-A352-43B1-A6C9-B6ED3562B5D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a:extLst>
            <a:ext uri="{FF2B5EF4-FFF2-40B4-BE49-F238E27FC236}">
              <a16:creationId xmlns:a16="http://schemas.microsoft.com/office/drawing/2014/main" id="{BD9340C3-B0D6-4714-A2A8-67AFD978535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a:extLst>
            <a:ext uri="{FF2B5EF4-FFF2-40B4-BE49-F238E27FC236}">
              <a16:creationId xmlns:a16="http://schemas.microsoft.com/office/drawing/2014/main" id="{B62E2BE0-3B37-4CE5-8617-F1F3F4EE378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a:extLst>
            <a:ext uri="{FF2B5EF4-FFF2-40B4-BE49-F238E27FC236}">
              <a16:creationId xmlns:a16="http://schemas.microsoft.com/office/drawing/2014/main" id="{5B96CC7F-86A8-48A5-A5F2-67A10378A46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a:extLst>
            <a:ext uri="{FF2B5EF4-FFF2-40B4-BE49-F238E27FC236}">
              <a16:creationId xmlns:a16="http://schemas.microsoft.com/office/drawing/2014/main" id="{619F1838-0E9D-4AAE-9B55-2565C5027DB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a:extLst>
            <a:ext uri="{FF2B5EF4-FFF2-40B4-BE49-F238E27FC236}">
              <a16:creationId xmlns:a16="http://schemas.microsoft.com/office/drawing/2014/main" id="{9C20E577-24F1-4A68-AFB2-B924AF2C6E3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a:extLst>
            <a:ext uri="{FF2B5EF4-FFF2-40B4-BE49-F238E27FC236}">
              <a16:creationId xmlns:a16="http://schemas.microsoft.com/office/drawing/2014/main" id="{F1339AA7-32D0-4315-A217-E41F6A61327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a:extLst>
            <a:ext uri="{FF2B5EF4-FFF2-40B4-BE49-F238E27FC236}">
              <a16:creationId xmlns:a16="http://schemas.microsoft.com/office/drawing/2014/main" id="{D1135AA6-CCB7-4402-A70D-28EE9BCF334E}"/>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a:extLst>
            <a:ext uri="{FF2B5EF4-FFF2-40B4-BE49-F238E27FC236}">
              <a16:creationId xmlns:a16="http://schemas.microsoft.com/office/drawing/2014/main" id="{A31F55CB-5D5A-4CCE-969C-FF326FBB055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28A56053-2866-4F2C-BF5F-F54B7A175A6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a:extLst>
            <a:ext uri="{FF2B5EF4-FFF2-40B4-BE49-F238E27FC236}">
              <a16:creationId xmlns:a16="http://schemas.microsoft.com/office/drawing/2014/main" id="{6CF9B002-A66B-4C0D-93B6-8B4756E3BE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573" name="直線コネクタ 572">
          <a:extLst>
            <a:ext uri="{FF2B5EF4-FFF2-40B4-BE49-F238E27FC236}">
              <a16:creationId xmlns:a16="http://schemas.microsoft.com/office/drawing/2014/main" id="{A936734B-5390-4E0A-8A49-A8D9FC733ADA}"/>
            </a:ext>
          </a:extLst>
        </xdr:cNvPr>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574" name="【児童館】&#10;有形固定資産減価償却率最小値テキスト">
          <a:extLst>
            <a:ext uri="{FF2B5EF4-FFF2-40B4-BE49-F238E27FC236}">
              <a16:creationId xmlns:a16="http://schemas.microsoft.com/office/drawing/2014/main" id="{BE44D3BE-700B-434D-8D09-188CF08C300E}"/>
            </a:ext>
          </a:extLst>
        </xdr:cNvPr>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575" name="直線コネクタ 574">
          <a:extLst>
            <a:ext uri="{FF2B5EF4-FFF2-40B4-BE49-F238E27FC236}">
              <a16:creationId xmlns:a16="http://schemas.microsoft.com/office/drawing/2014/main" id="{F49F60E8-4066-4D32-82FE-B0FAABB4EE2D}"/>
            </a:ext>
          </a:extLst>
        </xdr:cNvPr>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a:extLst>
            <a:ext uri="{FF2B5EF4-FFF2-40B4-BE49-F238E27FC236}">
              <a16:creationId xmlns:a16="http://schemas.microsoft.com/office/drawing/2014/main" id="{117ED594-93BF-474B-884B-886EAB36778A}"/>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a:extLst>
            <a:ext uri="{FF2B5EF4-FFF2-40B4-BE49-F238E27FC236}">
              <a16:creationId xmlns:a16="http://schemas.microsoft.com/office/drawing/2014/main" id="{D67BE790-65FF-4C47-AA99-5185ADBBD0F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578" name="【児童館】&#10;有形固定資産減価償却率平均値テキスト">
          <a:extLst>
            <a:ext uri="{FF2B5EF4-FFF2-40B4-BE49-F238E27FC236}">
              <a16:creationId xmlns:a16="http://schemas.microsoft.com/office/drawing/2014/main" id="{02693829-8889-4AEA-8F45-0FBC599C940E}"/>
            </a:ext>
          </a:extLst>
        </xdr:cNvPr>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579" name="フローチャート: 判断 578">
          <a:extLst>
            <a:ext uri="{FF2B5EF4-FFF2-40B4-BE49-F238E27FC236}">
              <a16:creationId xmlns:a16="http://schemas.microsoft.com/office/drawing/2014/main" id="{70C42884-88F8-4F45-A329-62BD72A1E313}"/>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580" name="フローチャート: 判断 579">
          <a:extLst>
            <a:ext uri="{FF2B5EF4-FFF2-40B4-BE49-F238E27FC236}">
              <a16:creationId xmlns:a16="http://schemas.microsoft.com/office/drawing/2014/main" id="{BDC36E96-C797-4131-9899-E140E1342ADB}"/>
            </a:ext>
          </a:extLst>
        </xdr:cNvPr>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581" name="フローチャート: 判断 580">
          <a:extLst>
            <a:ext uri="{FF2B5EF4-FFF2-40B4-BE49-F238E27FC236}">
              <a16:creationId xmlns:a16="http://schemas.microsoft.com/office/drawing/2014/main" id="{35B4E0F5-47C5-4197-B465-A0070CBE8F6F}"/>
            </a:ext>
          </a:extLst>
        </xdr:cNvPr>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61595</xdr:rowOff>
    </xdr:from>
    <xdr:to>
      <xdr:col>72</xdr:col>
      <xdr:colOff>38100</xdr:colOff>
      <xdr:row>82</xdr:row>
      <xdr:rowOff>163195</xdr:rowOff>
    </xdr:to>
    <xdr:sp macro="" textlink="">
      <xdr:nvSpPr>
        <xdr:cNvPr id="582" name="フローチャート: 判断 581">
          <a:extLst>
            <a:ext uri="{FF2B5EF4-FFF2-40B4-BE49-F238E27FC236}">
              <a16:creationId xmlns:a16="http://schemas.microsoft.com/office/drawing/2014/main" id="{1C7ED8A7-C7E6-4D11-BDEC-F0CDF84E0B61}"/>
            </a:ext>
          </a:extLst>
        </xdr:cNvPr>
        <xdr:cNvSpPr/>
      </xdr:nvSpPr>
      <xdr:spPr>
        <a:xfrm>
          <a:off x="13652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174B2618-4994-4715-ADA2-9156C2F824F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44B9E23F-D035-4B22-8F33-79328AE151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60396E66-1C41-4A3D-B131-0813021B69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F250AEEB-CF1E-4579-AE60-B28942ADC11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CE972F9C-DD1D-4184-B735-1FC6A4F3868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158750</xdr:rowOff>
    </xdr:from>
    <xdr:to>
      <xdr:col>85</xdr:col>
      <xdr:colOff>177800</xdr:colOff>
      <xdr:row>85</xdr:row>
      <xdr:rowOff>88900</xdr:rowOff>
    </xdr:to>
    <xdr:sp macro="" textlink="">
      <xdr:nvSpPr>
        <xdr:cNvPr id="588" name="楕円 587">
          <a:extLst>
            <a:ext uri="{FF2B5EF4-FFF2-40B4-BE49-F238E27FC236}">
              <a16:creationId xmlns:a16="http://schemas.microsoft.com/office/drawing/2014/main" id="{C1A18062-3DC7-40E4-8249-9CCAD02073D6}"/>
            </a:ext>
          </a:extLst>
        </xdr:cNvPr>
        <xdr:cNvSpPr/>
      </xdr:nvSpPr>
      <xdr:spPr>
        <a:xfrm>
          <a:off x="16268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73677</xdr:rowOff>
    </xdr:from>
    <xdr:ext cx="405111" cy="259045"/>
    <xdr:sp macro="" textlink="">
      <xdr:nvSpPr>
        <xdr:cNvPr id="589" name="【児童館】&#10;有形固定資産減価償却率該当値テキスト">
          <a:extLst>
            <a:ext uri="{FF2B5EF4-FFF2-40B4-BE49-F238E27FC236}">
              <a16:creationId xmlns:a16="http://schemas.microsoft.com/office/drawing/2014/main" id="{F4118918-594F-4522-A329-FC52A9B58046}"/>
            </a:ext>
          </a:extLst>
        </xdr:cNvPr>
        <xdr:cNvSpPr txBox="1"/>
      </xdr:nvSpPr>
      <xdr:spPr>
        <a:xfrm>
          <a:off x="16357600" y="1447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29211</xdr:rowOff>
    </xdr:from>
    <xdr:to>
      <xdr:col>81</xdr:col>
      <xdr:colOff>101600</xdr:colOff>
      <xdr:row>85</xdr:row>
      <xdr:rowOff>130811</xdr:rowOff>
    </xdr:to>
    <xdr:sp macro="" textlink="">
      <xdr:nvSpPr>
        <xdr:cNvPr id="590" name="楕円 589">
          <a:extLst>
            <a:ext uri="{FF2B5EF4-FFF2-40B4-BE49-F238E27FC236}">
              <a16:creationId xmlns:a16="http://schemas.microsoft.com/office/drawing/2014/main" id="{FE0F98A6-C14B-4770-A0A4-615EBDC3A0CD}"/>
            </a:ext>
          </a:extLst>
        </xdr:cNvPr>
        <xdr:cNvSpPr/>
      </xdr:nvSpPr>
      <xdr:spPr>
        <a:xfrm>
          <a:off x="15430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38100</xdr:rowOff>
    </xdr:from>
    <xdr:to>
      <xdr:col>85</xdr:col>
      <xdr:colOff>127000</xdr:colOff>
      <xdr:row>85</xdr:row>
      <xdr:rowOff>80011</xdr:rowOff>
    </xdr:to>
    <xdr:cxnSp macro="">
      <xdr:nvCxnSpPr>
        <xdr:cNvPr id="591" name="直線コネクタ 590">
          <a:extLst>
            <a:ext uri="{FF2B5EF4-FFF2-40B4-BE49-F238E27FC236}">
              <a16:creationId xmlns:a16="http://schemas.microsoft.com/office/drawing/2014/main" id="{C73B8F40-3694-4FAC-B4FF-A35FF9BD40B9}"/>
            </a:ext>
          </a:extLst>
        </xdr:cNvPr>
        <xdr:cNvCxnSpPr/>
      </xdr:nvCxnSpPr>
      <xdr:spPr>
        <a:xfrm flipV="1">
          <a:off x="15481300" y="146113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71120</xdr:rowOff>
    </xdr:from>
    <xdr:to>
      <xdr:col>76</xdr:col>
      <xdr:colOff>165100</xdr:colOff>
      <xdr:row>86</xdr:row>
      <xdr:rowOff>1270</xdr:rowOff>
    </xdr:to>
    <xdr:sp macro="" textlink="">
      <xdr:nvSpPr>
        <xdr:cNvPr id="592" name="楕円 591">
          <a:extLst>
            <a:ext uri="{FF2B5EF4-FFF2-40B4-BE49-F238E27FC236}">
              <a16:creationId xmlns:a16="http://schemas.microsoft.com/office/drawing/2014/main" id="{760BEECC-36B2-4B3C-81C9-7E52EE384D67}"/>
            </a:ext>
          </a:extLst>
        </xdr:cNvPr>
        <xdr:cNvSpPr/>
      </xdr:nvSpPr>
      <xdr:spPr>
        <a:xfrm>
          <a:off x="14541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80011</xdr:rowOff>
    </xdr:from>
    <xdr:to>
      <xdr:col>81</xdr:col>
      <xdr:colOff>50800</xdr:colOff>
      <xdr:row>85</xdr:row>
      <xdr:rowOff>121920</xdr:rowOff>
    </xdr:to>
    <xdr:cxnSp macro="">
      <xdr:nvCxnSpPr>
        <xdr:cNvPr id="593" name="直線コネクタ 592">
          <a:extLst>
            <a:ext uri="{FF2B5EF4-FFF2-40B4-BE49-F238E27FC236}">
              <a16:creationId xmlns:a16="http://schemas.microsoft.com/office/drawing/2014/main" id="{7F843D8E-FAC7-4430-9B12-46DA2BBE8DCD}"/>
            </a:ext>
          </a:extLst>
        </xdr:cNvPr>
        <xdr:cNvCxnSpPr/>
      </xdr:nvCxnSpPr>
      <xdr:spPr>
        <a:xfrm flipV="1">
          <a:off x="14592300" y="14653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113047</xdr:rowOff>
    </xdr:from>
    <xdr:ext cx="405111" cy="259045"/>
    <xdr:sp macro="" textlink="">
      <xdr:nvSpPr>
        <xdr:cNvPr id="594" name="n_1aveValue【児童館】&#10;有形固定資産減価償却率">
          <a:extLst>
            <a:ext uri="{FF2B5EF4-FFF2-40B4-BE49-F238E27FC236}">
              <a16:creationId xmlns:a16="http://schemas.microsoft.com/office/drawing/2014/main" id="{12616D2A-CADF-4159-B9BB-97069885E6BC}"/>
            </a:ext>
          </a:extLst>
        </xdr:cNvPr>
        <xdr:cNvSpPr txBox="1"/>
      </xdr:nvSpPr>
      <xdr:spPr>
        <a:xfrm>
          <a:off x="152660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113047</xdr:rowOff>
    </xdr:from>
    <xdr:ext cx="405111" cy="259045"/>
    <xdr:sp macro="" textlink="">
      <xdr:nvSpPr>
        <xdr:cNvPr id="595" name="n_2aveValue【児童館】&#10;有形固定資産減価償却率">
          <a:extLst>
            <a:ext uri="{FF2B5EF4-FFF2-40B4-BE49-F238E27FC236}">
              <a16:creationId xmlns:a16="http://schemas.microsoft.com/office/drawing/2014/main" id="{2D983F0B-B44C-46EA-A421-672D1729F585}"/>
            </a:ext>
          </a:extLst>
        </xdr:cNvPr>
        <xdr:cNvSpPr txBox="1"/>
      </xdr:nvSpPr>
      <xdr:spPr>
        <a:xfrm>
          <a:off x="14389744"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8272</xdr:rowOff>
    </xdr:from>
    <xdr:ext cx="405111" cy="259045"/>
    <xdr:sp macro="" textlink="">
      <xdr:nvSpPr>
        <xdr:cNvPr id="596" name="n_3aveValue【児童館】&#10;有形固定資産減価償却率">
          <a:extLst>
            <a:ext uri="{FF2B5EF4-FFF2-40B4-BE49-F238E27FC236}">
              <a16:creationId xmlns:a16="http://schemas.microsoft.com/office/drawing/2014/main" id="{FB20A309-F5CC-4C09-90B4-D892176C3E63}"/>
            </a:ext>
          </a:extLst>
        </xdr:cNvPr>
        <xdr:cNvSpPr txBox="1"/>
      </xdr:nvSpPr>
      <xdr:spPr>
        <a:xfrm>
          <a:off x="13500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121938</xdr:rowOff>
    </xdr:from>
    <xdr:ext cx="405111" cy="259045"/>
    <xdr:sp macro="" textlink="">
      <xdr:nvSpPr>
        <xdr:cNvPr id="597" name="n_1mainValue【児童館】&#10;有形固定資産減価償却率">
          <a:extLst>
            <a:ext uri="{FF2B5EF4-FFF2-40B4-BE49-F238E27FC236}">
              <a16:creationId xmlns:a16="http://schemas.microsoft.com/office/drawing/2014/main" id="{20A79AFE-276B-4BB7-AE9E-9170409A5562}"/>
            </a:ext>
          </a:extLst>
        </xdr:cNvPr>
        <xdr:cNvSpPr txBox="1"/>
      </xdr:nvSpPr>
      <xdr:spPr>
        <a:xfrm>
          <a:off x="152660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163847</xdr:rowOff>
    </xdr:from>
    <xdr:ext cx="405111" cy="259045"/>
    <xdr:sp macro="" textlink="">
      <xdr:nvSpPr>
        <xdr:cNvPr id="598" name="n_2mainValue【児童館】&#10;有形固定資産減価償却率">
          <a:extLst>
            <a:ext uri="{FF2B5EF4-FFF2-40B4-BE49-F238E27FC236}">
              <a16:creationId xmlns:a16="http://schemas.microsoft.com/office/drawing/2014/main" id="{78A6EB44-6AFC-412B-A809-A603522579AC}"/>
            </a:ext>
          </a:extLst>
        </xdr:cNvPr>
        <xdr:cNvSpPr txBox="1"/>
      </xdr:nvSpPr>
      <xdr:spPr>
        <a:xfrm>
          <a:off x="14389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CF412B63-92C0-4F60-B607-76BED4380ED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6EAD51A6-69B1-4901-AEA4-F097AA13659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8B3A48B9-C392-4EFB-B013-88B6AB7394F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9BC7960B-CC5B-4643-9D14-C354110982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978343EB-3451-4C38-9161-A4E4BBC2E0E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D6A71D6D-7EDC-4726-8B0A-D73DF504E6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C37934F9-E97E-4240-A250-F663AB8548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CB349F9A-BAC9-4948-ABE4-097289AF093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id="{1BE37C60-98C7-4404-BCF4-0B09206AED5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id="{5A0154E6-821D-481D-B2E8-EC17399EC1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a:extLst>
            <a:ext uri="{FF2B5EF4-FFF2-40B4-BE49-F238E27FC236}">
              <a16:creationId xmlns:a16="http://schemas.microsoft.com/office/drawing/2014/main" id="{B6DAE7C3-3924-409F-91D9-6D8FA8BF732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a:extLst>
            <a:ext uri="{FF2B5EF4-FFF2-40B4-BE49-F238E27FC236}">
              <a16:creationId xmlns:a16="http://schemas.microsoft.com/office/drawing/2014/main" id="{B3C31914-D0AD-4353-AC70-C206C5F294D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a:extLst>
            <a:ext uri="{FF2B5EF4-FFF2-40B4-BE49-F238E27FC236}">
              <a16:creationId xmlns:a16="http://schemas.microsoft.com/office/drawing/2014/main" id="{B3BE35AB-4E8A-4798-B8CA-56A58515C71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a:extLst>
            <a:ext uri="{FF2B5EF4-FFF2-40B4-BE49-F238E27FC236}">
              <a16:creationId xmlns:a16="http://schemas.microsoft.com/office/drawing/2014/main" id="{61DB99FF-6530-49A5-9427-D5151E5D97A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a:extLst>
            <a:ext uri="{FF2B5EF4-FFF2-40B4-BE49-F238E27FC236}">
              <a16:creationId xmlns:a16="http://schemas.microsoft.com/office/drawing/2014/main" id="{60A03797-9E19-4DE7-8138-E1A3325EC60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a:extLst>
            <a:ext uri="{FF2B5EF4-FFF2-40B4-BE49-F238E27FC236}">
              <a16:creationId xmlns:a16="http://schemas.microsoft.com/office/drawing/2014/main" id="{65925337-53EF-47E6-AAA3-E8495018D7A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a:extLst>
            <a:ext uri="{FF2B5EF4-FFF2-40B4-BE49-F238E27FC236}">
              <a16:creationId xmlns:a16="http://schemas.microsoft.com/office/drawing/2014/main" id="{E1854E79-1819-4555-983D-B1B3E921ADC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a:extLst>
            <a:ext uri="{FF2B5EF4-FFF2-40B4-BE49-F238E27FC236}">
              <a16:creationId xmlns:a16="http://schemas.microsoft.com/office/drawing/2014/main" id="{338029A9-C29B-4B43-9E52-11C03EBC5AB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a:extLst>
            <a:ext uri="{FF2B5EF4-FFF2-40B4-BE49-F238E27FC236}">
              <a16:creationId xmlns:a16="http://schemas.microsoft.com/office/drawing/2014/main" id="{883FF3E6-9E01-40B9-AB6C-5F6D59AFEFB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a:extLst>
            <a:ext uri="{FF2B5EF4-FFF2-40B4-BE49-F238E27FC236}">
              <a16:creationId xmlns:a16="http://schemas.microsoft.com/office/drawing/2014/main" id="{B6DFEADD-0217-474A-9713-079A2961363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id="{0FCC9C5C-29F7-4981-893C-D90BAFC90D0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id="{EE32924B-2065-426D-9700-7F1E71F85D7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a:extLst>
            <a:ext uri="{FF2B5EF4-FFF2-40B4-BE49-F238E27FC236}">
              <a16:creationId xmlns:a16="http://schemas.microsoft.com/office/drawing/2014/main" id="{3ED04AA3-91FE-4D78-8B55-7934906055C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22" name="直線コネクタ 621">
          <a:extLst>
            <a:ext uri="{FF2B5EF4-FFF2-40B4-BE49-F238E27FC236}">
              <a16:creationId xmlns:a16="http://schemas.microsoft.com/office/drawing/2014/main" id="{91C45DC6-901D-4BFB-80BB-EF091ECFDBBC}"/>
            </a:ext>
          </a:extLst>
        </xdr:cNvPr>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23" name="【児童館】&#10;一人当たり面積最小値テキスト">
          <a:extLst>
            <a:ext uri="{FF2B5EF4-FFF2-40B4-BE49-F238E27FC236}">
              <a16:creationId xmlns:a16="http://schemas.microsoft.com/office/drawing/2014/main" id="{8910B42F-6BD1-4C15-9038-8DDCCEEB41FC}"/>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24" name="直線コネクタ 623">
          <a:extLst>
            <a:ext uri="{FF2B5EF4-FFF2-40B4-BE49-F238E27FC236}">
              <a16:creationId xmlns:a16="http://schemas.microsoft.com/office/drawing/2014/main" id="{1C2DDE33-EA4F-4103-9B7F-8FF33B349523}"/>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25" name="【児童館】&#10;一人当たり面積最大値テキスト">
          <a:extLst>
            <a:ext uri="{FF2B5EF4-FFF2-40B4-BE49-F238E27FC236}">
              <a16:creationId xmlns:a16="http://schemas.microsoft.com/office/drawing/2014/main" id="{996CF866-1C86-4B63-A8F5-0DCF1CC7E16E}"/>
            </a:ext>
          </a:extLst>
        </xdr:cNvPr>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26" name="直線コネクタ 625">
          <a:extLst>
            <a:ext uri="{FF2B5EF4-FFF2-40B4-BE49-F238E27FC236}">
              <a16:creationId xmlns:a16="http://schemas.microsoft.com/office/drawing/2014/main" id="{22A4193D-D6E8-47A6-94AF-3C6A50E20DD7}"/>
            </a:ext>
          </a:extLst>
        </xdr:cNvPr>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7" name="【児童館】&#10;一人当たり面積平均値テキスト">
          <a:extLst>
            <a:ext uri="{FF2B5EF4-FFF2-40B4-BE49-F238E27FC236}">
              <a16:creationId xmlns:a16="http://schemas.microsoft.com/office/drawing/2014/main" id="{C1523635-21FE-4C4A-BA3E-063407CF6DA6}"/>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a:extLst>
            <a:ext uri="{FF2B5EF4-FFF2-40B4-BE49-F238E27FC236}">
              <a16:creationId xmlns:a16="http://schemas.microsoft.com/office/drawing/2014/main" id="{2D9AD0B0-6A12-4684-8E76-E25A94DDA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9" name="フローチャート: 判断 628">
          <a:extLst>
            <a:ext uri="{FF2B5EF4-FFF2-40B4-BE49-F238E27FC236}">
              <a16:creationId xmlns:a16="http://schemas.microsoft.com/office/drawing/2014/main" id="{EF7DC2A0-A36F-41C8-AA4D-1CE55D1CCFB9}"/>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630" name="フローチャート: 判断 629">
          <a:extLst>
            <a:ext uri="{FF2B5EF4-FFF2-40B4-BE49-F238E27FC236}">
              <a16:creationId xmlns:a16="http://schemas.microsoft.com/office/drawing/2014/main" id="{30839A15-57E2-41A7-AB46-127CBAD10583}"/>
            </a:ext>
          </a:extLst>
        </xdr:cNvPr>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31" name="フローチャート: 判断 630">
          <a:extLst>
            <a:ext uri="{FF2B5EF4-FFF2-40B4-BE49-F238E27FC236}">
              <a16:creationId xmlns:a16="http://schemas.microsoft.com/office/drawing/2014/main" id="{CC10D3C4-5FC2-4652-B8CD-54156AE74C8B}"/>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952829F0-2C8C-47B4-91A7-F80D87C1271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BCE9F3E7-362A-4EDC-B3D6-0F2F5963DE2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F6AF38B6-137C-4D12-83CB-F40E87D9768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BB4645FF-8789-4F78-8735-0E7EE82F401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7F5F18B8-AFC5-45AE-9753-FA9A58DD456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37" name="楕円 636">
          <a:extLst>
            <a:ext uri="{FF2B5EF4-FFF2-40B4-BE49-F238E27FC236}">
              <a16:creationId xmlns:a16="http://schemas.microsoft.com/office/drawing/2014/main" id="{A06D7C25-84F5-448D-A2D6-7DED0E93849C}"/>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38" name="【児童館】&#10;一人当たり面積該当値テキスト">
          <a:extLst>
            <a:ext uri="{FF2B5EF4-FFF2-40B4-BE49-F238E27FC236}">
              <a16:creationId xmlns:a16="http://schemas.microsoft.com/office/drawing/2014/main" id="{92409252-EE06-4C8D-854F-F4728201730E}"/>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39" name="楕円 638">
          <a:extLst>
            <a:ext uri="{FF2B5EF4-FFF2-40B4-BE49-F238E27FC236}">
              <a16:creationId xmlns:a16="http://schemas.microsoft.com/office/drawing/2014/main" id="{72C1765E-74EE-426F-A02B-1B3A0057B79E}"/>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40" name="直線コネクタ 639">
          <a:extLst>
            <a:ext uri="{FF2B5EF4-FFF2-40B4-BE49-F238E27FC236}">
              <a16:creationId xmlns:a16="http://schemas.microsoft.com/office/drawing/2014/main" id="{89187425-55E5-45D4-B286-7844264EC3BE}"/>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41" name="楕円 640">
          <a:extLst>
            <a:ext uri="{FF2B5EF4-FFF2-40B4-BE49-F238E27FC236}">
              <a16:creationId xmlns:a16="http://schemas.microsoft.com/office/drawing/2014/main" id="{70BC0C42-F487-4724-ABB2-6D88192FB512}"/>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42" name="直線コネクタ 641">
          <a:extLst>
            <a:ext uri="{FF2B5EF4-FFF2-40B4-BE49-F238E27FC236}">
              <a16:creationId xmlns:a16="http://schemas.microsoft.com/office/drawing/2014/main" id="{C697C4D7-6987-45DF-BD2D-5CA94347253D}"/>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43" name="n_1aveValue【児童館】&#10;一人当たり面積">
          <a:extLst>
            <a:ext uri="{FF2B5EF4-FFF2-40B4-BE49-F238E27FC236}">
              <a16:creationId xmlns:a16="http://schemas.microsoft.com/office/drawing/2014/main" id="{497921AB-D10D-4B85-B010-06725E79A759}"/>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44" name="n_2aveValue【児童館】&#10;一人当たり面積">
          <a:extLst>
            <a:ext uri="{FF2B5EF4-FFF2-40B4-BE49-F238E27FC236}">
              <a16:creationId xmlns:a16="http://schemas.microsoft.com/office/drawing/2014/main" id="{6E22639F-09D0-4A54-A719-2261CBC0AAEF}"/>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45" name="n_3aveValue【児童館】&#10;一人当たり面積">
          <a:extLst>
            <a:ext uri="{FF2B5EF4-FFF2-40B4-BE49-F238E27FC236}">
              <a16:creationId xmlns:a16="http://schemas.microsoft.com/office/drawing/2014/main" id="{F6EDFA0A-9041-4A52-B6CF-E8958F442E3C}"/>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46" name="n_1mainValue【児童館】&#10;一人当たり面積">
          <a:extLst>
            <a:ext uri="{FF2B5EF4-FFF2-40B4-BE49-F238E27FC236}">
              <a16:creationId xmlns:a16="http://schemas.microsoft.com/office/drawing/2014/main" id="{A760F2BE-27E4-489B-866E-212F9585A6E7}"/>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47" name="n_2mainValue【児童館】&#10;一人当たり面積">
          <a:extLst>
            <a:ext uri="{FF2B5EF4-FFF2-40B4-BE49-F238E27FC236}">
              <a16:creationId xmlns:a16="http://schemas.microsoft.com/office/drawing/2014/main" id="{A946F43B-49EC-4143-91B4-24E4558C1553}"/>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D0F2EBA1-4053-4472-AC0C-1B0BAA90F7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F109ECD6-0763-44AF-94ED-BA9C60EAF5C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95FAA1D9-D64F-4858-9324-891DB1F0E7A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49EA9A29-8111-4C6C-A83A-B1839E17A7E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37F0F130-80C3-4E51-8166-4BCC66009D7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5A59619F-5D6D-4C74-87A3-FD5F65B1BC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07CB735F-6C25-4E37-86A8-B8444133405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E102E93D-A18B-4A02-89DF-97DF8B560EC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9DCE5E7C-7247-47BD-8BFE-65DAE7947B3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5C1CA916-A6C4-497E-8E24-4695FAE5B85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8" name="テキスト ボックス 657">
          <a:extLst>
            <a:ext uri="{FF2B5EF4-FFF2-40B4-BE49-F238E27FC236}">
              <a16:creationId xmlns:a16="http://schemas.microsoft.com/office/drawing/2014/main" id="{F02641F9-F91B-4E85-9B00-7C3B7A20008B}"/>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CB0EFF19-CFB1-4166-A036-7CC25E8B6FB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a:extLst>
            <a:ext uri="{FF2B5EF4-FFF2-40B4-BE49-F238E27FC236}">
              <a16:creationId xmlns:a16="http://schemas.microsoft.com/office/drawing/2014/main" id="{C2C15584-B1BC-410B-8287-7815E617B11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5E293CDF-6A92-431C-96EF-D5C981CF4D3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0582FFAA-81C7-46EA-8E1E-CC38FEC62EB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57F4EDDD-33B8-47A8-91C7-0D84E769040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87162E9A-6A2A-4077-875D-8B0E724D9A0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1C2429DA-8B2D-449A-9860-09C665E24C4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7967E8B2-92DE-4D9F-BC93-13DF1703015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63FF6772-2ADB-4896-87DB-584B5BB470C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D0546FD5-A679-464D-A578-6E32A50AE1B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6B7AE26C-8BE2-42E4-BCD8-9C57C6DE7EE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0" name="テキスト ボックス 669">
          <a:extLst>
            <a:ext uri="{FF2B5EF4-FFF2-40B4-BE49-F238E27FC236}">
              <a16:creationId xmlns:a16="http://schemas.microsoft.com/office/drawing/2014/main" id="{853752BE-05FD-42DB-AC22-AA9F9A7DE8D7}"/>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70F85D12-FC37-4141-9507-085C8F4430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672" name="直線コネクタ 671">
          <a:extLst>
            <a:ext uri="{FF2B5EF4-FFF2-40B4-BE49-F238E27FC236}">
              <a16:creationId xmlns:a16="http://schemas.microsoft.com/office/drawing/2014/main" id="{2D2EB3DE-3551-4E81-8F49-A123C748F4E3}"/>
            </a:ext>
          </a:extLst>
        </xdr:cNvPr>
        <xdr:cNvCxnSpPr/>
      </xdr:nvCxnSpPr>
      <xdr:spPr>
        <a:xfrm flipV="1">
          <a:off x="16318864" y="173469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73" name="【公民館】&#10;有形固定資産減価償却率最小値テキスト">
          <a:extLst>
            <a:ext uri="{FF2B5EF4-FFF2-40B4-BE49-F238E27FC236}">
              <a16:creationId xmlns:a16="http://schemas.microsoft.com/office/drawing/2014/main" id="{61135001-6D77-4BFF-9522-60D544A928BD}"/>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74" name="直線コネクタ 673">
          <a:extLst>
            <a:ext uri="{FF2B5EF4-FFF2-40B4-BE49-F238E27FC236}">
              <a16:creationId xmlns:a16="http://schemas.microsoft.com/office/drawing/2014/main" id="{7134F066-10B6-4C63-81CB-EEEC9A3BA790}"/>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5" name="【公民館】&#10;有形固定資産減価償却率最大値テキスト">
          <a:extLst>
            <a:ext uri="{FF2B5EF4-FFF2-40B4-BE49-F238E27FC236}">
              <a16:creationId xmlns:a16="http://schemas.microsoft.com/office/drawing/2014/main" id="{FEE1DC35-31FE-4C79-9C6B-B2C4C6B4B4B6}"/>
            </a:ext>
          </a:extLst>
        </xdr:cNvPr>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6" name="直線コネクタ 675">
          <a:extLst>
            <a:ext uri="{FF2B5EF4-FFF2-40B4-BE49-F238E27FC236}">
              <a16:creationId xmlns:a16="http://schemas.microsoft.com/office/drawing/2014/main" id="{DB85449F-3391-42D9-AC91-B46C7B9A3618}"/>
            </a:ext>
          </a:extLst>
        </xdr:cNvPr>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77" name="【公民館】&#10;有形固定資産減価償却率平均値テキスト">
          <a:extLst>
            <a:ext uri="{FF2B5EF4-FFF2-40B4-BE49-F238E27FC236}">
              <a16:creationId xmlns:a16="http://schemas.microsoft.com/office/drawing/2014/main" id="{E133E39D-05C1-493E-858B-7C13F6265686}"/>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78" name="フローチャート: 判断 677">
          <a:extLst>
            <a:ext uri="{FF2B5EF4-FFF2-40B4-BE49-F238E27FC236}">
              <a16:creationId xmlns:a16="http://schemas.microsoft.com/office/drawing/2014/main" id="{1552A02C-E542-4DF6-86E9-E4A5483721C6}"/>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679" name="フローチャート: 判断 678">
          <a:extLst>
            <a:ext uri="{FF2B5EF4-FFF2-40B4-BE49-F238E27FC236}">
              <a16:creationId xmlns:a16="http://schemas.microsoft.com/office/drawing/2014/main" id="{347ADE2B-4384-468A-BA3C-1FD5FFF3935A}"/>
            </a:ext>
          </a:extLst>
        </xdr:cNvPr>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80" name="フローチャート: 判断 679">
          <a:extLst>
            <a:ext uri="{FF2B5EF4-FFF2-40B4-BE49-F238E27FC236}">
              <a16:creationId xmlns:a16="http://schemas.microsoft.com/office/drawing/2014/main" id="{4E767AFF-C1CC-40C5-8DC4-F3FCB8CB89F4}"/>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681" name="フローチャート: 判断 680">
          <a:extLst>
            <a:ext uri="{FF2B5EF4-FFF2-40B4-BE49-F238E27FC236}">
              <a16:creationId xmlns:a16="http://schemas.microsoft.com/office/drawing/2014/main" id="{46A1F962-E2CC-448F-AB30-2E0AA6156D3E}"/>
            </a:ext>
          </a:extLst>
        </xdr:cNvPr>
        <xdr:cNvSpPr/>
      </xdr:nvSpPr>
      <xdr:spPr>
        <a:xfrm>
          <a:off x="1365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3A349BE-F0E8-47FA-81F5-C56ED60319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9D9FDE6F-3222-4C4F-89EF-BEBEB174105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9466D478-581A-4F36-BDE6-6BD5340639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656AF6D4-3387-49BA-88A4-C7F88FCDEDD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B1D4CEA3-7160-4E28-9A84-24D25E5A892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87" name="楕円 686">
          <a:extLst>
            <a:ext uri="{FF2B5EF4-FFF2-40B4-BE49-F238E27FC236}">
              <a16:creationId xmlns:a16="http://schemas.microsoft.com/office/drawing/2014/main" id="{75BC3567-BA8F-4DDB-90B7-EC202B3E2610}"/>
            </a:ext>
          </a:extLst>
        </xdr:cNvPr>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59707</xdr:rowOff>
    </xdr:from>
    <xdr:ext cx="405111" cy="259045"/>
    <xdr:sp macro="" textlink="">
      <xdr:nvSpPr>
        <xdr:cNvPr id="688" name="【公民館】&#10;有形固定資産減価償却率該当値テキスト">
          <a:extLst>
            <a:ext uri="{FF2B5EF4-FFF2-40B4-BE49-F238E27FC236}">
              <a16:creationId xmlns:a16="http://schemas.microsoft.com/office/drawing/2014/main" id="{E08FC7EE-EACE-4D88-90C8-F12ACB9B2FFE}"/>
            </a:ext>
          </a:extLst>
        </xdr:cNvPr>
        <xdr:cNvSpPr txBox="1"/>
      </xdr:nvSpPr>
      <xdr:spPr>
        <a:xfrm>
          <a:off x="16357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113030</xdr:rowOff>
    </xdr:from>
    <xdr:to>
      <xdr:col>81</xdr:col>
      <xdr:colOff>101600</xdr:colOff>
      <xdr:row>104</xdr:row>
      <xdr:rowOff>43180</xdr:rowOff>
    </xdr:to>
    <xdr:sp macro="" textlink="">
      <xdr:nvSpPr>
        <xdr:cNvPr id="689" name="楕円 688">
          <a:extLst>
            <a:ext uri="{FF2B5EF4-FFF2-40B4-BE49-F238E27FC236}">
              <a16:creationId xmlns:a16="http://schemas.microsoft.com/office/drawing/2014/main" id="{FC5AD767-ABC3-4A9A-8666-135D481EEE1A}"/>
            </a:ext>
          </a:extLst>
        </xdr:cNvPr>
        <xdr:cNvSpPr/>
      </xdr:nvSpPr>
      <xdr:spPr>
        <a:xfrm>
          <a:off x="15430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87630</xdr:rowOff>
    </xdr:from>
    <xdr:to>
      <xdr:col>85</xdr:col>
      <xdr:colOff>127000</xdr:colOff>
      <xdr:row>103</xdr:row>
      <xdr:rowOff>163830</xdr:rowOff>
    </xdr:to>
    <xdr:cxnSp macro="">
      <xdr:nvCxnSpPr>
        <xdr:cNvPr id="690" name="直線コネクタ 689">
          <a:extLst>
            <a:ext uri="{FF2B5EF4-FFF2-40B4-BE49-F238E27FC236}">
              <a16:creationId xmlns:a16="http://schemas.microsoft.com/office/drawing/2014/main" id="{1FE2D40D-D7F3-4358-AC49-FB071B0509A4}"/>
            </a:ext>
          </a:extLst>
        </xdr:cNvPr>
        <xdr:cNvCxnSpPr/>
      </xdr:nvCxnSpPr>
      <xdr:spPr>
        <a:xfrm flipV="1">
          <a:off x="15481300" y="17746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91" name="楕円 690">
          <a:extLst>
            <a:ext uri="{FF2B5EF4-FFF2-40B4-BE49-F238E27FC236}">
              <a16:creationId xmlns:a16="http://schemas.microsoft.com/office/drawing/2014/main" id="{B23675B0-AA14-4D1D-B5F7-BAC6EA20AC9A}"/>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163830</xdr:rowOff>
    </xdr:from>
    <xdr:to>
      <xdr:col>81</xdr:col>
      <xdr:colOff>50800</xdr:colOff>
      <xdr:row>104</xdr:row>
      <xdr:rowOff>76200</xdr:rowOff>
    </xdr:to>
    <xdr:cxnSp macro="">
      <xdr:nvCxnSpPr>
        <xdr:cNvPr id="692" name="直線コネクタ 691">
          <a:extLst>
            <a:ext uri="{FF2B5EF4-FFF2-40B4-BE49-F238E27FC236}">
              <a16:creationId xmlns:a16="http://schemas.microsoft.com/office/drawing/2014/main" id="{8580D778-7A21-49EC-B752-808C159771EB}"/>
            </a:ext>
          </a:extLst>
        </xdr:cNvPr>
        <xdr:cNvCxnSpPr/>
      </xdr:nvCxnSpPr>
      <xdr:spPr>
        <a:xfrm flipV="1">
          <a:off x="14592300" y="17823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91457</xdr:rowOff>
    </xdr:from>
    <xdr:ext cx="405111" cy="259045"/>
    <xdr:sp macro="" textlink="">
      <xdr:nvSpPr>
        <xdr:cNvPr id="693" name="n_1aveValue【公民館】&#10;有形固定資産減価償却率">
          <a:extLst>
            <a:ext uri="{FF2B5EF4-FFF2-40B4-BE49-F238E27FC236}">
              <a16:creationId xmlns:a16="http://schemas.microsoft.com/office/drawing/2014/main" id="{679EF9B9-3E9E-46A2-AC46-095D3A4305BC}"/>
            </a:ext>
          </a:extLst>
        </xdr:cNvPr>
        <xdr:cNvSpPr txBox="1"/>
      </xdr:nvSpPr>
      <xdr:spPr>
        <a:xfrm>
          <a:off x="152660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94" name="n_2aveValue【公民館】&#10;有形固定資産減価償却率">
          <a:extLst>
            <a:ext uri="{FF2B5EF4-FFF2-40B4-BE49-F238E27FC236}">
              <a16:creationId xmlns:a16="http://schemas.microsoft.com/office/drawing/2014/main" id="{17B5DB72-0FD8-4A59-9B95-0A0886801745}"/>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90188</xdr:rowOff>
    </xdr:from>
    <xdr:ext cx="405111" cy="259045"/>
    <xdr:sp macro="" textlink="">
      <xdr:nvSpPr>
        <xdr:cNvPr id="695" name="n_3aveValue【公民館】&#10;有形固定資産減価償却率">
          <a:extLst>
            <a:ext uri="{FF2B5EF4-FFF2-40B4-BE49-F238E27FC236}">
              <a16:creationId xmlns:a16="http://schemas.microsoft.com/office/drawing/2014/main" id="{4842FDA9-927E-47A1-8E25-CD7A3863972C}"/>
            </a:ext>
          </a:extLst>
        </xdr:cNvPr>
        <xdr:cNvSpPr txBox="1"/>
      </xdr:nvSpPr>
      <xdr:spPr>
        <a:xfrm>
          <a:off x="135007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59707</xdr:rowOff>
    </xdr:from>
    <xdr:ext cx="405111" cy="259045"/>
    <xdr:sp macro="" textlink="">
      <xdr:nvSpPr>
        <xdr:cNvPr id="696" name="n_1mainValue【公民館】&#10;有形固定資産減価償却率">
          <a:extLst>
            <a:ext uri="{FF2B5EF4-FFF2-40B4-BE49-F238E27FC236}">
              <a16:creationId xmlns:a16="http://schemas.microsoft.com/office/drawing/2014/main" id="{0B742AA2-3FD3-43AA-AEC4-E129F1EDA35F}"/>
            </a:ext>
          </a:extLst>
        </xdr:cNvPr>
        <xdr:cNvSpPr txBox="1"/>
      </xdr:nvSpPr>
      <xdr:spPr>
        <a:xfrm>
          <a:off x="15266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97" name="n_2mainValue【公民館】&#10;有形固定資産減価償却率">
          <a:extLst>
            <a:ext uri="{FF2B5EF4-FFF2-40B4-BE49-F238E27FC236}">
              <a16:creationId xmlns:a16="http://schemas.microsoft.com/office/drawing/2014/main" id="{05736AC7-CC8B-4197-89FF-ECEFA1189498}"/>
            </a:ext>
          </a:extLst>
        </xdr:cNvPr>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8F986A68-4547-4613-8995-853AB89CDA7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710A6EA0-C7C2-4617-970D-AEBA746889F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3FA607A4-DA49-49B4-AC1E-D698088EBB6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23D7DF1-DBFB-48E7-B472-1486DA78EC8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E7AA7770-5025-4972-95DF-0964631D2A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ECD16BE-5AA5-49BE-90AA-FE56012290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F3698727-C836-42C4-A1F3-88FC341F43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AEDC3A2E-8B66-41E1-A7E1-6A5B557B36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BFB0C8CF-6629-4EAC-B58E-F9777AADED5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185BE0B7-DB75-476C-9773-A05445E16AA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a:extLst>
            <a:ext uri="{FF2B5EF4-FFF2-40B4-BE49-F238E27FC236}">
              <a16:creationId xmlns:a16="http://schemas.microsoft.com/office/drawing/2014/main" id="{A0EBCB98-4C41-40E1-8543-BF67AA78A17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a:extLst>
            <a:ext uri="{FF2B5EF4-FFF2-40B4-BE49-F238E27FC236}">
              <a16:creationId xmlns:a16="http://schemas.microsoft.com/office/drawing/2014/main" id="{E202431E-DB42-4F9F-84F8-FA32D970610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a:extLst>
            <a:ext uri="{FF2B5EF4-FFF2-40B4-BE49-F238E27FC236}">
              <a16:creationId xmlns:a16="http://schemas.microsoft.com/office/drawing/2014/main" id="{F85DA93D-9209-41D1-8E32-EAABDDBD21C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a:extLst>
            <a:ext uri="{FF2B5EF4-FFF2-40B4-BE49-F238E27FC236}">
              <a16:creationId xmlns:a16="http://schemas.microsoft.com/office/drawing/2014/main" id="{84DFE36D-56B8-4539-839E-2B3712649D3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a:extLst>
            <a:ext uri="{FF2B5EF4-FFF2-40B4-BE49-F238E27FC236}">
              <a16:creationId xmlns:a16="http://schemas.microsoft.com/office/drawing/2014/main" id="{CD2BB46A-343C-483F-BFC5-CD40054B1FE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a:extLst>
            <a:ext uri="{FF2B5EF4-FFF2-40B4-BE49-F238E27FC236}">
              <a16:creationId xmlns:a16="http://schemas.microsoft.com/office/drawing/2014/main" id="{200DC20F-436C-4377-8AD6-ADE95A0F0EC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a:extLst>
            <a:ext uri="{FF2B5EF4-FFF2-40B4-BE49-F238E27FC236}">
              <a16:creationId xmlns:a16="http://schemas.microsoft.com/office/drawing/2014/main" id="{28F65B8C-8F2F-4F88-8BE9-D8660AD3165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a:extLst>
            <a:ext uri="{FF2B5EF4-FFF2-40B4-BE49-F238E27FC236}">
              <a16:creationId xmlns:a16="http://schemas.microsoft.com/office/drawing/2014/main" id="{1F9BDE16-0774-4EAA-AA3C-27ABB4F5E12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4221495D-53E8-4C0B-938D-82D1CB9A025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6527D307-6DEA-4BD8-8FB7-A1AEFF2F89B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426F1B12-6405-47A2-B83C-3A7D962F19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719" name="直線コネクタ 718">
          <a:extLst>
            <a:ext uri="{FF2B5EF4-FFF2-40B4-BE49-F238E27FC236}">
              <a16:creationId xmlns:a16="http://schemas.microsoft.com/office/drawing/2014/main" id="{7EAFC1E2-B89A-4B88-97F9-F21F96710D7C}"/>
            </a:ext>
          </a:extLst>
        </xdr:cNvPr>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20" name="【公民館】&#10;一人当たり面積最小値テキスト">
          <a:extLst>
            <a:ext uri="{FF2B5EF4-FFF2-40B4-BE49-F238E27FC236}">
              <a16:creationId xmlns:a16="http://schemas.microsoft.com/office/drawing/2014/main" id="{E32779D3-69CC-450A-8362-72FBF5491323}"/>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1" name="直線コネクタ 720">
          <a:extLst>
            <a:ext uri="{FF2B5EF4-FFF2-40B4-BE49-F238E27FC236}">
              <a16:creationId xmlns:a16="http://schemas.microsoft.com/office/drawing/2014/main" id="{01821E80-1FA7-4849-BB1D-BCE0249561F7}"/>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722" name="【公民館】&#10;一人当たり面積最大値テキスト">
          <a:extLst>
            <a:ext uri="{FF2B5EF4-FFF2-40B4-BE49-F238E27FC236}">
              <a16:creationId xmlns:a16="http://schemas.microsoft.com/office/drawing/2014/main" id="{87C6E177-95ED-4A28-A04A-1B450273FC7D}"/>
            </a:ext>
          </a:extLst>
        </xdr:cNvPr>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723" name="直線コネクタ 722">
          <a:extLst>
            <a:ext uri="{FF2B5EF4-FFF2-40B4-BE49-F238E27FC236}">
              <a16:creationId xmlns:a16="http://schemas.microsoft.com/office/drawing/2014/main" id="{A4CBC3C6-E7EB-465D-B3A8-AB5B58C4DDC1}"/>
            </a:ext>
          </a:extLst>
        </xdr:cNvPr>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24" name="【公民館】&#10;一人当たり面積平均値テキスト">
          <a:extLst>
            <a:ext uri="{FF2B5EF4-FFF2-40B4-BE49-F238E27FC236}">
              <a16:creationId xmlns:a16="http://schemas.microsoft.com/office/drawing/2014/main" id="{014472A2-4726-4DE6-AD51-29D8A5B1C3C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5" name="フローチャート: 判断 724">
          <a:extLst>
            <a:ext uri="{FF2B5EF4-FFF2-40B4-BE49-F238E27FC236}">
              <a16:creationId xmlns:a16="http://schemas.microsoft.com/office/drawing/2014/main" id="{8FCEE903-8B0B-48A6-B59D-9D062417F6DD}"/>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726" name="フローチャート: 判断 725">
          <a:extLst>
            <a:ext uri="{FF2B5EF4-FFF2-40B4-BE49-F238E27FC236}">
              <a16:creationId xmlns:a16="http://schemas.microsoft.com/office/drawing/2014/main" id="{C7D054D0-11D8-45F1-891D-2DC4F4EC5A81}"/>
            </a:ext>
          </a:extLst>
        </xdr:cNvPr>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727" name="フローチャート: 判断 726">
          <a:extLst>
            <a:ext uri="{FF2B5EF4-FFF2-40B4-BE49-F238E27FC236}">
              <a16:creationId xmlns:a16="http://schemas.microsoft.com/office/drawing/2014/main" id="{9690EE0E-2D3D-4F3F-9971-FFED4FBEEA5D}"/>
            </a:ext>
          </a:extLst>
        </xdr:cNvPr>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8" name="フローチャート: 判断 727">
          <a:extLst>
            <a:ext uri="{FF2B5EF4-FFF2-40B4-BE49-F238E27FC236}">
              <a16:creationId xmlns:a16="http://schemas.microsoft.com/office/drawing/2014/main" id="{E4DBF882-2B93-44FE-B12E-42DF13F2729F}"/>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5C7B921C-8F05-4BC6-9220-3824B713059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C7F656E0-5222-483B-B2EE-A5062D3B10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2F0DA3C-88A2-4B8C-8C92-75FF68BE642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D5D64019-A341-4B97-921D-49B1EFD19E8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680A3AE-6F6B-4C1F-9248-9A1E3E6D127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734" name="楕円 733">
          <a:extLst>
            <a:ext uri="{FF2B5EF4-FFF2-40B4-BE49-F238E27FC236}">
              <a16:creationId xmlns:a16="http://schemas.microsoft.com/office/drawing/2014/main" id="{549003E5-465C-48FD-B9B9-E490396796FC}"/>
            </a:ext>
          </a:extLst>
        </xdr:cNvPr>
        <xdr:cNvSpPr/>
      </xdr:nvSpPr>
      <xdr:spPr>
        <a:xfrm>
          <a:off x="22110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735" name="【公民館】&#10;一人当たり面積該当値テキスト">
          <a:extLst>
            <a:ext uri="{FF2B5EF4-FFF2-40B4-BE49-F238E27FC236}">
              <a16:creationId xmlns:a16="http://schemas.microsoft.com/office/drawing/2014/main" id="{EBFA8475-88AD-4A3E-890C-403003766013}"/>
            </a:ext>
          </a:extLst>
        </xdr:cNvPr>
        <xdr:cNvSpPr txBox="1"/>
      </xdr:nvSpPr>
      <xdr:spPr>
        <a:xfrm>
          <a:off x="22199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736" name="楕円 735">
          <a:extLst>
            <a:ext uri="{FF2B5EF4-FFF2-40B4-BE49-F238E27FC236}">
              <a16:creationId xmlns:a16="http://schemas.microsoft.com/office/drawing/2014/main" id="{ECAE6BCA-1AD8-4ECE-A90C-9C1D110EB783}"/>
            </a:ext>
          </a:extLst>
        </xdr:cNvPr>
        <xdr:cNvSpPr/>
      </xdr:nvSpPr>
      <xdr:spPr>
        <a:xfrm>
          <a:off x="21272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3048</xdr:rowOff>
    </xdr:to>
    <xdr:cxnSp macro="">
      <xdr:nvCxnSpPr>
        <xdr:cNvPr id="737" name="直線コネクタ 736">
          <a:extLst>
            <a:ext uri="{FF2B5EF4-FFF2-40B4-BE49-F238E27FC236}">
              <a16:creationId xmlns:a16="http://schemas.microsoft.com/office/drawing/2014/main" id="{2F065610-BDFE-4CF4-BA0D-60FEA71BAAA3}"/>
            </a:ext>
          </a:extLst>
        </xdr:cNvPr>
        <xdr:cNvCxnSpPr/>
      </xdr:nvCxnSpPr>
      <xdr:spPr>
        <a:xfrm>
          <a:off x="21323300" y="1851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123698</xdr:rowOff>
    </xdr:from>
    <xdr:to>
      <xdr:col>107</xdr:col>
      <xdr:colOff>101600</xdr:colOff>
      <xdr:row>108</xdr:row>
      <xdr:rowOff>53848</xdr:rowOff>
    </xdr:to>
    <xdr:sp macro="" textlink="">
      <xdr:nvSpPr>
        <xdr:cNvPr id="738" name="楕円 737">
          <a:extLst>
            <a:ext uri="{FF2B5EF4-FFF2-40B4-BE49-F238E27FC236}">
              <a16:creationId xmlns:a16="http://schemas.microsoft.com/office/drawing/2014/main" id="{B70FC10A-1B97-4C6F-AEE3-57271B4B0A9A}"/>
            </a:ext>
          </a:extLst>
        </xdr:cNvPr>
        <xdr:cNvSpPr/>
      </xdr:nvSpPr>
      <xdr:spPr>
        <a:xfrm>
          <a:off x="20383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xdr:rowOff>
    </xdr:from>
    <xdr:to>
      <xdr:col>111</xdr:col>
      <xdr:colOff>177800</xdr:colOff>
      <xdr:row>108</xdr:row>
      <xdr:rowOff>3048</xdr:rowOff>
    </xdr:to>
    <xdr:cxnSp macro="">
      <xdr:nvCxnSpPr>
        <xdr:cNvPr id="739" name="直線コネクタ 738">
          <a:extLst>
            <a:ext uri="{FF2B5EF4-FFF2-40B4-BE49-F238E27FC236}">
              <a16:creationId xmlns:a16="http://schemas.microsoft.com/office/drawing/2014/main" id="{6A6EE4A5-1DE7-48D7-882A-67176EE599B7}"/>
            </a:ext>
          </a:extLst>
        </xdr:cNvPr>
        <xdr:cNvCxnSpPr/>
      </xdr:nvCxnSpPr>
      <xdr:spPr>
        <a:xfrm>
          <a:off x="20434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740" name="n_1aveValue【公民館】&#10;一人当たり面積">
          <a:extLst>
            <a:ext uri="{FF2B5EF4-FFF2-40B4-BE49-F238E27FC236}">
              <a16:creationId xmlns:a16="http://schemas.microsoft.com/office/drawing/2014/main" id="{7B6BFC4D-3CB2-4541-B226-8934520134A9}"/>
            </a:ext>
          </a:extLst>
        </xdr:cNvPr>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159529</xdr:rowOff>
    </xdr:from>
    <xdr:ext cx="469744" cy="259045"/>
    <xdr:sp macro="" textlink="">
      <xdr:nvSpPr>
        <xdr:cNvPr id="741" name="n_2aveValue【公民館】&#10;一人当たり面積">
          <a:extLst>
            <a:ext uri="{FF2B5EF4-FFF2-40B4-BE49-F238E27FC236}">
              <a16:creationId xmlns:a16="http://schemas.microsoft.com/office/drawing/2014/main" id="{8BE85811-A6B7-4227-82CB-2FCE2DF2D577}"/>
            </a:ext>
          </a:extLst>
        </xdr:cNvPr>
        <xdr:cNvSpPr txBox="1"/>
      </xdr:nvSpPr>
      <xdr:spPr>
        <a:xfrm>
          <a:off x="20199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42" name="n_3aveValue【公民館】&#10;一人当たり面積">
          <a:extLst>
            <a:ext uri="{FF2B5EF4-FFF2-40B4-BE49-F238E27FC236}">
              <a16:creationId xmlns:a16="http://schemas.microsoft.com/office/drawing/2014/main" id="{6D2257B3-17D6-4CE3-A5EC-DD0BAA3ECD29}"/>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743" name="n_1mainValue【公民館】&#10;一人当たり面積">
          <a:extLst>
            <a:ext uri="{FF2B5EF4-FFF2-40B4-BE49-F238E27FC236}">
              <a16:creationId xmlns:a16="http://schemas.microsoft.com/office/drawing/2014/main" id="{9619EDAF-4942-4236-B8E4-5EB3DEEF5984}"/>
            </a:ext>
          </a:extLst>
        </xdr:cNvPr>
        <xdr:cNvSpPr txBox="1"/>
      </xdr:nvSpPr>
      <xdr:spPr>
        <a:xfrm>
          <a:off x="21075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44975</xdr:rowOff>
    </xdr:from>
    <xdr:ext cx="469744" cy="259045"/>
    <xdr:sp macro="" textlink="">
      <xdr:nvSpPr>
        <xdr:cNvPr id="744" name="n_2mainValue【公民館】&#10;一人当たり面積">
          <a:extLst>
            <a:ext uri="{FF2B5EF4-FFF2-40B4-BE49-F238E27FC236}">
              <a16:creationId xmlns:a16="http://schemas.microsoft.com/office/drawing/2014/main" id="{81A88E86-EFCB-42FB-A162-53F9CF4F3998}"/>
            </a:ext>
          </a:extLst>
        </xdr:cNvPr>
        <xdr:cNvSpPr txBox="1"/>
      </xdr:nvSpPr>
      <xdr:spPr>
        <a:xfrm>
          <a:off x="20199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9C9869EA-8260-4C45-99F0-D56546C2102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5186FABD-0069-4E3C-927E-12BE824B007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FE39567D-1EA8-4F17-94CC-F590D095D1E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類似団体と比較し、いずれの施設についても有形固定資産減価償却率（以下「償却率」という。）が高い水準にあり、施設の老朽化が進んでいることがわかる。</a:t>
          </a:r>
          <a:endParaRPr lang="ja-JP" altLang="ja-JP" sz="1400">
            <a:effectLst/>
          </a:endParaRPr>
        </a:p>
        <a:p>
          <a:r>
            <a:rPr kumimoji="1" lang="ja-JP" altLang="ja-JP" sz="1100">
              <a:solidFill>
                <a:schemeClr val="dk1"/>
              </a:solidFill>
              <a:effectLst/>
              <a:latin typeface="+mn-lt"/>
              <a:ea typeface="+mn-ea"/>
              <a:cs typeface="+mn-cs"/>
            </a:rPr>
            <a:t>　道路については、資産の多くが耐用年数</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年（アスファルト舗装）で計上しており、部分補修等で長寿命化を図っているため、とりわけ高い水準となっている。</a:t>
          </a:r>
          <a:endParaRPr lang="ja-JP" altLang="ja-JP" sz="1400">
            <a:effectLst/>
          </a:endParaRPr>
        </a:p>
        <a:p>
          <a:r>
            <a:rPr kumimoji="1" lang="ja-JP" altLang="ja-JP" sz="1100">
              <a:solidFill>
                <a:schemeClr val="dk1"/>
              </a:solidFill>
              <a:effectLst/>
              <a:latin typeface="+mn-lt"/>
              <a:ea typeface="+mn-ea"/>
              <a:cs typeface="+mn-cs"/>
            </a:rPr>
            <a:t>　総合的かつ計画的な管理に関する基本的な方針として、将来の需要を見通した上で公共施設等の集約、規模の縮小、廃止等の検討を進めるとともに、老朽化に伴う更新等を重視することで新規整備の抑制に努めるが、財政負担の平準化や施設利用者の安全性などを考慮しつつ、施設の適正管理に努める。</a:t>
          </a:r>
          <a:endParaRPr lang="ja-JP" altLang="ja-JP" sz="1400">
            <a:effectLst/>
          </a:endParaRPr>
        </a:p>
        <a:p>
          <a:r>
            <a:rPr kumimoji="1" lang="ja-JP" altLang="ja-JP" sz="1100">
              <a:solidFill>
                <a:schemeClr val="dk1"/>
              </a:solidFill>
              <a:effectLst/>
              <a:latin typeface="+mn-lt"/>
              <a:ea typeface="+mn-ea"/>
              <a:cs typeface="+mn-cs"/>
            </a:rPr>
            <a:t>  施設数の多い学校や保育園、公営住宅については、個別施設計画等に施設の更新・統廃合等を位置付けたうえで、国の補助制度を活用しながら、計画を推進する。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8E8512-781B-41DC-BCB4-33B4E0DE76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ECF676-6D78-4795-9358-445CE5ECA6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FAE1B7-BC4E-4656-A450-65C9117EA4F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F53671-5F84-4C28-8555-292F6E44E0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1E4723-0266-4B91-832D-1AD6B09BDCF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5FFDBD5-121A-4546-A170-401097112E4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2E93CDF-7ABA-41F6-9484-FC66D154A35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8F979AB-588B-473F-BA15-C964AD9B505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5427F6-A744-4E2E-8D13-A1554426C1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2C9C50-E2B5-49DA-860C-1E77B75D30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161,539
156,419
206.57
61,715,721
59,148,705
2,473,560
35,243,702
67,478,794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E5A791-5691-4EC6-A707-72931F87E22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1CDDAF-B1E2-43B0-A78A-53B19F48711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ED37FAC-A1F5-43A4-909F-2EC324E9C9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1A61B6-B328-40B8-B754-92B0A4E99C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26B20B-B1F8-4F2D-A461-BD83844BD1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1F0CED1-276B-42F3-BCBB-D63350AF7AC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05922D3-6855-4569-B61B-7090E21085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B16CC8-FB6C-48F2-B490-5A9852F79E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B128FB-798C-4A5D-9FF9-24808E9CCE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825611-F358-4D13-AB0A-4999E5834D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52BD6E3-47E9-42FE-BA1C-9C3B6DF1B2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236683-B8E7-45B6-9496-6750EDFBB5F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75FE87-35B8-4017-AC69-E1C03D65A8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617403-F0CF-4CB4-A6A2-C42E98D0C45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9AFFE7-97AD-4F6B-9F64-C88A972461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2C2F42B-851A-4E02-BEB1-E8C7C7FBB8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0231E1-D39C-4C1F-AF43-68D55FB38B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3775D2A-EEFC-430A-9053-873C100D62B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5F8E46-31B7-437B-8429-A1FE04ACF46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E08A1B9-B6C3-4ABD-89AD-1FA7AA01FE9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61786D6-1DDD-49C6-B2CF-6081E4B8904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6D91225-2D29-4673-995F-4270B2108D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0C878CC-0BF0-4721-A488-3C6603AF0A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B7591B7-E9B3-4634-94F1-DC35F24CD94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6F7390D-379B-46CA-AD6B-D3B3B21D27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7E2C22B-C167-4E80-9CEF-7F9F40352A6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AA22442-DAE5-43FC-A83A-77AAA53B83C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07DD019-EB64-4B83-9426-0543FACE6F0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193ABA8-5F93-4F0B-B12B-E2D82E43BC4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9E409E5-6DC5-4E7E-B6BF-448E7E0FBF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6D4A87AA-E693-4567-9D22-336350AB1C1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550EE3B6-AA7B-45E5-927F-7626850C4098}"/>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1996E57-D7B6-4DE4-B86E-7BEDF188896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98617B3C-D0F5-4DEB-9CA9-67677A6F654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46E5AA40-3D6A-4EE5-9E57-4DA909867AD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22326076-A0A2-4A32-96C7-B05A13C0BBB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6371DAF7-97F9-47F8-B41F-B4AB016AE22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A7230593-B40A-4680-8D59-F5AF6CE315E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B48911CE-CDEA-41E7-B3E1-A7F7792C85F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AF0DAD29-D248-4BFD-BEEC-C04520A9CCA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F2F2CEB-AE74-45F6-BD9A-36036CEDDBB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5145D7B0-E17A-4E63-8C75-501C9E48805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BC5E270F-61E4-4F57-9EB3-00DCABAE52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a:extLst>
            <a:ext uri="{FF2B5EF4-FFF2-40B4-BE49-F238E27FC236}">
              <a16:creationId xmlns:a16="http://schemas.microsoft.com/office/drawing/2014/main" id="{10E1D3C1-E70C-4D70-B283-CA8C38265468}"/>
            </a:ext>
          </a:extLst>
        </xdr:cNvPr>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a:extLst>
            <a:ext uri="{FF2B5EF4-FFF2-40B4-BE49-F238E27FC236}">
              <a16:creationId xmlns:a16="http://schemas.microsoft.com/office/drawing/2014/main" id="{E8907F3B-A0A2-48BC-A0B3-046E61E10D2F}"/>
            </a:ext>
          </a:extLst>
        </xdr:cNvPr>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a:extLst>
            <a:ext uri="{FF2B5EF4-FFF2-40B4-BE49-F238E27FC236}">
              <a16:creationId xmlns:a16="http://schemas.microsoft.com/office/drawing/2014/main" id="{6206E4BC-4482-4214-999C-9E60551F8DDF}"/>
            </a:ext>
          </a:extLst>
        </xdr:cNvPr>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a:extLst>
            <a:ext uri="{FF2B5EF4-FFF2-40B4-BE49-F238E27FC236}">
              <a16:creationId xmlns:a16="http://schemas.microsoft.com/office/drawing/2014/main" id="{B715358F-E31B-46C6-957A-E9580E9CD034}"/>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a:extLst>
            <a:ext uri="{FF2B5EF4-FFF2-40B4-BE49-F238E27FC236}">
              <a16:creationId xmlns:a16="http://schemas.microsoft.com/office/drawing/2014/main" id="{EABEC801-F461-42F9-A73B-277F6FDE61CF}"/>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150512</xdr:rowOff>
    </xdr:from>
    <xdr:ext cx="405111" cy="259045"/>
    <xdr:sp macro="" textlink="">
      <xdr:nvSpPr>
        <xdr:cNvPr id="60" name="【図書館】&#10;有形固定資産減価償却率平均値テキスト">
          <a:extLst>
            <a:ext uri="{FF2B5EF4-FFF2-40B4-BE49-F238E27FC236}">
              <a16:creationId xmlns:a16="http://schemas.microsoft.com/office/drawing/2014/main" id="{23D6FB24-3947-4702-8C05-2AE669EADA6B}"/>
            </a:ext>
          </a:extLst>
        </xdr:cNvPr>
        <xdr:cNvSpPr txBox="1"/>
      </xdr:nvSpPr>
      <xdr:spPr>
        <a:xfrm>
          <a:off x="4673600" y="632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a:extLst>
            <a:ext uri="{FF2B5EF4-FFF2-40B4-BE49-F238E27FC236}">
              <a16:creationId xmlns:a16="http://schemas.microsoft.com/office/drawing/2014/main" id="{D052EAC5-6DA3-4FC6-90C7-3C8C5E71B416}"/>
            </a:ext>
          </a:extLst>
        </xdr:cNvPr>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a:extLst>
            <a:ext uri="{FF2B5EF4-FFF2-40B4-BE49-F238E27FC236}">
              <a16:creationId xmlns:a16="http://schemas.microsoft.com/office/drawing/2014/main" id="{F3FB74E4-62FC-490E-9FCC-F4CE7078D23A}"/>
            </a:ext>
          </a:extLst>
        </xdr:cNvPr>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a:extLst>
            <a:ext uri="{FF2B5EF4-FFF2-40B4-BE49-F238E27FC236}">
              <a16:creationId xmlns:a16="http://schemas.microsoft.com/office/drawing/2014/main" id="{1F4A4664-5391-452D-A5D5-1FD2326ED853}"/>
            </a:ext>
          </a:extLst>
        </xdr:cNvPr>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120650</xdr:rowOff>
    </xdr:from>
    <xdr:to>
      <xdr:col>10</xdr:col>
      <xdr:colOff>165100</xdr:colOff>
      <xdr:row>36</xdr:row>
      <xdr:rowOff>50800</xdr:rowOff>
    </xdr:to>
    <xdr:sp macro="" textlink="">
      <xdr:nvSpPr>
        <xdr:cNvPr id="64" name="フローチャート: 判断 63">
          <a:extLst>
            <a:ext uri="{FF2B5EF4-FFF2-40B4-BE49-F238E27FC236}">
              <a16:creationId xmlns:a16="http://schemas.microsoft.com/office/drawing/2014/main" id="{1ACC8B98-4F4E-44AB-AC24-ED03D38F3F91}"/>
            </a:ext>
          </a:extLst>
        </xdr:cNvPr>
        <xdr:cNvSpPr/>
      </xdr:nvSpPr>
      <xdr:spPr>
        <a:xfrm>
          <a:off x="196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DD573942-84B9-445B-877B-BCE0DDFA94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30EBB77-400C-4D93-8E47-8A497D39ED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7A99668-E687-4043-BE10-314E7620ACD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3411A63-AFF0-4337-8B71-6E702855052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04F91EA-D62C-4322-960E-79ACAD3C1E2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70" name="楕円 69">
          <a:extLst>
            <a:ext uri="{FF2B5EF4-FFF2-40B4-BE49-F238E27FC236}">
              <a16:creationId xmlns:a16="http://schemas.microsoft.com/office/drawing/2014/main" id="{80754169-48C0-486E-A64C-0A6388D2EB3F}"/>
            </a:ext>
          </a:extLst>
        </xdr:cNvPr>
        <xdr:cNvSpPr/>
      </xdr:nvSpPr>
      <xdr:spPr>
        <a:xfrm>
          <a:off x="4584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48277</xdr:rowOff>
    </xdr:from>
    <xdr:ext cx="405111" cy="259045"/>
    <xdr:sp macro="" textlink="">
      <xdr:nvSpPr>
        <xdr:cNvPr id="71" name="【図書館】&#10;有形固定資産減価償却率該当値テキスト">
          <a:extLst>
            <a:ext uri="{FF2B5EF4-FFF2-40B4-BE49-F238E27FC236}">
              <a16:creationId xmlns:a16="http://schemas.microsoft.com/office/drawing/2014/main" id="{E27FFF6F-FF95-4E79-8BBC-6D44A91E2EA3}"/>
            </a:ext>
          </a:extLst>
        </xdr:cNvPr>
        <xdr:cNvSpPr txBox="1"/>
      </xdr:nvSpPr>
      <xdr:spPr>
        <a:xfrm>
          <a:off x="4673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137795</xdr:rowOff>
    </xdr:from>
    <xdr:to>
      <xdr:col>20</xdr:col>
      <xdr:colOff>38100</xdr:colOff>
      <xdr:row>34</xdr:row>
      <xdr:rowOff>67945</xdr:rowOff>
    </xdr:to>
    <xdr:sp macro="" textlink="">
      <xdr:nvSpPr>
        <xdr:cNvPr id="72" name="楕円 71">
          <a:extLst>
            <a:ext uri="{FF2B5EF4-FFF2-40B4-BE49-F238E27FC236}">
              <a16:creationId xmlns:a16="http://schemas.microsoft.com/office/drawing/2014/main" id="{0A5936F8-D387-47BE-B899-4B8879280018}"/>
            </a:ext>
          </a:extLst>
        </xdr:cNvPr>
        <xdr:cNvSpPr/>
      </xdr:nvSpPr>
      <xdr:spPr>
        <a:xfrm>
          <a:off x="37465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17145</xdr:rowOff>
    </xdr:from>
    <xdr:to>
      <xdr:col>24</xdr:col>
      <xdr:colOff>63500</xdr:colOff>
      <xdr:row>35</xdr:row>
      <xdr:rowOff>76200</xdr:rowOff>
    </xdr:to>
    <xdr:cxnSp macro="">
      <xdr:nvCxnSpPr>
        <xdr:cNvPr id="73" name="直線コネクタ 72">
          <a:extLst>
            <a:ext uri="{FF2B5EF4-FFF2-40B4-BE49-F238E27FC236}">
              <a16:creationId xmlns:a16="http://schemas.microsoft.com/office/drawing/2014/main" id="{14A46869-7B9C-4494-9E45-6FD0CC58D723}"/>
            </a:ext>
          </a:extLst>
        </xdr:cNvPr>
        <xdr:cNvCxnSpPr/>
      </xdr:nvCxnSpPr>
      <xdr:spPr>
        <a:xfrm>
          <a:off x="3797300" y="5846445"/>
          <a:ext cx="8382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635</xdr:rowOff>
    </xdr:from>
    <xdr:to>
      <xdr:col>15</xdr:col>
      <xdr:colOff>101600</xdr:colOff>
      <xdr:row>34</xdr:row>
      <xdr:rowOff>102235</xdr:rowOff>
    </xdr:to>
    <xdr:sp macro="" textlink="">
      <xdr:nvSpPr>
        <xdr:cNvPr id="74" name="楕円 73">
          <a:extLst>
            <a:ext uri="{FF2B5EF4-FFF2-40B4-BE49-F238E27FC236}">
              <a16:creationId xmlns:a16="http://schemas.microsoft.com/office/drawing/2014/main" id="{23836963-8823-4717-A20A-E5AF8A60F8A8}"/>
            </a:ext>
          </a:extLst>
        </xdr:cNvPr>
        <xdr:cNvSpPr/>
      </xdr:nvSpPr>
      <xdr:spPr>
        <a:xfrm>
          <a:off x="2857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17145</xdr:rowOff>
    </xdr:from>
    <xdr:to>
      <xdr:col>19</xdr:col>
      <xdr:colOff>177800</xdr:colOff>
      <xdr:row>34</xdr:row>
      <xdr:rowOff>51435</xdr:rowOff>
    </xdr:to>
    <xdr:cxnSp macro="">
      <xdr:nvCxnSpPr>
        <xdr:cNvPr id="75" name="直線コネクタ 74">
          <a:extLst>
            <a:ext uri="{FF2B5EF4-FFF2-40B4-BE49-F238E27FC236}">
              <a16:creationId xmlns:a16="http://schemas.microsoft.com/office/drawing/2014/main" id="{483902A7-DF84-4B32-A6F4-FE5B15597E66}"/>
            </a:ext>
          </a:extLst>
        </xdr:cNvPr>
        <xdr:cNvCxnSpPr/>
      </xdr:nvCxnSpPr>
      <xdr:spPr>
        <a:xfrm flipV="1">
          <a:off x="2908300" y="5846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108602</xdr:rowOff>
    </xdr:from>
    <xdr:ext cx="405111" cy="259045"/>
    <xdr:sp macro="" textlink="">
      <xdr:nvSpPr>
        <xdr:cNvPr id="76" name="n_1aveValue【図書館】&#10;有形固定資産減価償却率">
          <a:extLst>
            <a:ext uri="{FF2B5EF4-FFF2-40B4-BE49-F238E27FC236}">
              <a16:creationId xmlns:a16="http://schemas.microsoft.com/office/drawing/2014/main" id="{488B9E77-5ED0-4A47-BA08-3C813A3C9C1B}"/>
            </a:ext>
          </a:extLst>
        </xdr:cNvPr>
        <xdr:cNvSpPr txBox="1"/>
      </xdr:nvSpPr>
      <xdr:spPr>
        <a:xfrm>
          <a:off x="3582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89552</xdr:rowOff>
    </xdr:from>
    <xdr:ext cx="405111" cy="259045"/>
    <xdr:sp macro="" textlink="">
      <xdr:nvSpPr>
        <xdr:cNvPr id="77" name="n_2aveValue【図書館】&#10;有形固定資産減価償却率">
          <a:extLst>
            <a:ext uri="{FF2B5EF4-FFF2-40B4-BE49-F238E27FC236}">
              <a16:creationId xmlns:a16="http://schemas.microsoft.com/office/drawing/2014/main" id="{EF658504-F1AE-4E62-9186-21FE075D1E8B}"/>
            </a:ext>
          </a:extLst>
        </xdr:cNvPr>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78" name="n_3aveValue【図書館】&#10;有形固定資産減価償却率">
          <a:extLst>
            <a:ext uri="{FF2B5EF4-FFF2-40B4-BE49-F238E27FC236}">
              <a16:creationId xmlns:a16="http://schemas.microsoft.com/office/drawing/2014/main" id="{CC3BBC39-91BC-4E30-8F08-963F59BFC6AD}"/>
            </a:ext>
          </a:extLst>
        </xdr:cNvPr>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84472</xdr:rowOff>
    </xdr:from>
    <xdr:ext cx="405111" cy="259045"/>
    <xdr:sp macro="" textlink="">
      <xdr:nvSpPr>
        <xdr:cNvPr id="79" name="n_1mainValue【図書館】&#10;有形固定資産減価償却率">
          <a:extLst>
            <a:ext uri="{FF2B5EF4-FFF2-40B4-BE49-F238E27FC236}">
              <a16:creationId xmlns:a16="http://schemas.microsoft.com/office/drawing/2014/main" id="{255CD751-F267-4DAF-87C8-4344655024AC}"/>
            </a:ext>
          </a:extLst>
        </xdr:cNvPr>
        <xdr:cNvSpPr txBox="1"/>
      </xdr:nvSpPr>
      <xdr:spPr>
        <a:xfrm>
          <a:off x="3582044" y="55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118762</xdr:rowOff>
    </xdr:from>
    <xdr:ext cx="405111" cy="259045"/>
    <xdr:sp macro="" textlink="">
      <xdr:nvSpPr>
        <xdr:cNvPr id="80" name="n_2mainValue【図書館】&#10;有形固定資産減価償却率">
          <a:extLst>
            <a:ext uri="{FF2B5EF4-FFF2-40B4-BE49-F238E27FC236}">
              <a16:creationId xmlns:a16="http://schemas.microsoft.com/office/drawing/2014/main" id="{1E6376C6-5651-4478-96ED-B6837C17E189}"/>
            </a:ext>
          </a:extLst>
        </xdr:cNvPr>
        <xdr:cNvSpPr txBox="1"/>
      </xdr:nvSpPr>
      <xdr:spPr>
        <a:xfrm>
          <a:off x="2705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BB630A47-C1B2-49A2-AA7E-50611A918F0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FEB02107-35CE-4095-B8D0-E364942F36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31D3322D-C618-4FF5-B551-0031174B463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F9D2AEBA-F088-4956-807D-56350F2E46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88884463-7656-41DC-B364-344A9BD7B84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A9A16D1-ABBE-4D3B-BCB0-A0F2FB0F493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8850ADFC-F8DA-4FD7-96D3-DB75D9E5EB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108574CF-102B-4066-90C1-8C0BEB344A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CB11241C-CFA6-4B9F-905E-6E8B8C5C0FD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B8C3B849-BF8E-47A6-949E-FEB65414A29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a:extLst>
            <a:ext uri="{FF2B5EF4-FFF2-40B4-BE49-F238E27FC236}">
              <a16:creationId xmlns:a16="http://schemas.microsoft.com/office/drawing/2014/main" id="{1AB4493E-46F3-46A0-9F34-E72F59C4A34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a:extLst>
            <a:ext uri="{FF2B5EF4-FFF2-40B4-BE49-F238E27FC236}">
              <a16:creationId xmlns:a16="http://schemas.microsoft.com/office/drawing/2014/main" id="{BC77B58B-0AE9-4947-9ACF-C5A5AA5531C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a:extLst>
            <a:ext uri="{FF2B5EF4-FFF2-40B4-BE49-F238E27FC236}">
              <a16:creationId xmlns:a16="http://schemas.microsoft.com/office/drawing/2014/main" id="{9E432F21-500B-4E52-A46E-001D5063684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a:extLst>
            <a:ext uri="{FF2B5EF4-FFF2-40B4-BE49-F238E27FC236}">
              <a16:creationId xmlns:a16="http://schemas.microsoft.com/office/drawing/2014/main" id="{FCB04F67-C3E9-48A6-AA00-59D1550E42CA}"/>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a:extLst>
            <a:ext uri="{FF2B5EF4-FFF2-40B4-BE49-F238E27FC236}">
              <a16:creationId xmlns:a16="http://schemas.microsoft.com/office/drawing/2014/main" id="{5DC37FBE-92B6-43A6-983D-9BF3A765F25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a:extLst>
            <a:ext uri="{FF2B5EF4-FFF2-40B4-BE49-F238E27FC236}">
              <a16:creationId xmlns:a16="http://schemas.microsoft.com/office/drawing/2014/main" id="{BFEFEDB4-EA5D-41F0-910C-D05578E86D14}"/>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a:extLst>
            <a:ext uri="{FF2B5EF4-FFF2-40B4-BE49-F238E27FC236}">
              <a16:creationId xmlns:a16="http://schemas.microsoft.com/office/drawing/2014/main" id="{812E1ACF-7C79-4904-A8BD-F16980C2D2E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a:extLst>
            <a:ext uri="{FF2B5EF4-FFF2-40B4-BE49-F238E27FC236}">
              <a16:creationId xmlns:a16="http://schemas.microsoft.com/office/drawing/2014/main" id="{0AEE2B26-E311-4E5F-8454-7E6B3F27769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7C2776F1-BC4F-4E0A-A9DC-1C389DCF34E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A1416501-C9FD-4AB0-B081-AD98C037C12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43143648-C094-4582-AC47-1DF4807916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2" name="直線コネクタ 101">
          <a:extLst>
            <a:ext uri="{FF2B5EF4-FFF2-40B4-BE49-F238E27FC236}">
              <a16:creationId xmlns:a16="http://schemas.microsoft.com/office/drawing/2014/main" id="{D9E92FC0-83A7-4347-8FBF-9D9541FCA59D}"/>
            </a:ext>
          </a:extLst>
        </xdr:cNvPr>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3" name="【図書館】&#10;一人当たり面積最小値テキスト">
          <a:extLst>
            <a:ext uri="{FF2B5EF4-FFF2-40B4-BE49-F238E27FC236}">
              <a16:creationId xmlns:a16="http://schemas.microsoft.com/office/drawing/2014/main" id="{1E8C0BE4-0018-43F4-BAC8-EFD8C29805C4}"/>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4" name="直線コネクタ 103">
          <a:extLst>
            <a:ext uri="{FF2B5EF4-FFF2-40B4-BE49-F238E27FC236}">
              <a16:creationId xmlns:a16="http://schemas.microsoft.com/office/drawing/2014/main" id="{4F6BEDF4-AF6E-4F90-9768-6980FF746AD8}"/>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5" name="【図書館】&#10;一人当たり面積最大値テキスト">
          <a:extLst>
            <a:ext uri="{FF2B5EF4-FFF2-40B4-BE49-F238E27FC236}">
              <a16:creationId xmlns:a16="http://schemas.microsoft.com/office/drawing/2014/main" id="{DB131A06-891E-4F94-BF53-F6ECC1B250D7}"/>
            </a:ext>
          </a:extLst>
        </xdr:cNvPr>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6" name="直線コネクタ 105">
          <a:extLst>
            <a:ext uri="{FF2B5EF4-FFF2-40B4-BE49-F238E27FC236}">
              <a16:creationId xmlns:a16="http://schemas.microsoft.com/office/drawing/2014/main" id="{72BC1F18-4B5A-40F2-8EFC-BFD6A988380C}"/>
            </a:ext>
          </a:extLst>
        </xdr:cNvPr>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36847</xdr:rowOff>
    </xdr:from>
    <xdr:ext cx="469744" cy="259045"/>
    <xdr:sp macro="" textlink="">
      <xdr:nvSpPr>
        <xdr:cNvPr id="107" name="【図書館】&#10;一人当たり面積平均値テキスト">
          <a:extLst>
            <a:ext uri="{FF2B5EF4-FFF2-40B4-BE49-F238E27FC236}">
              <a16:creationId xmlns:a16="http://schemas.microsoft.com/office/drawing/2014/main" id="{5EFAB42F-75EB-4216-B371-B0E221229C6B}"/>
            </a:ext>
          </a:extLst>
        </xdr:cNvPr>
        <xdr:cNvSpPr txBox="1"/>
      </xdr:nvSpPr>
      <xdr:spPr>
        <a:xfrm>
          <a:off x="10515600" y="620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08" name="フローチャート: 判断 107">
          <a:extLst>
            <a:ext uri="{FF2B5EF4-FFF2-40B4-BE49-F238E27FC236}">
              <a16:creationId xmlns:a16="http://schemas.microsoft.com/office/drawing/2014/main" id="{FC720B4C-D4AE-4D3A-93E1-89BCD7FFC4E8}"/>
            </a:ext>
          </a:extLst>
        </xdr:cNvPr>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09" name="フローチャート: 判断 108">
          <a:extLst>
            <a:ext uri="{FF2B5EF4-FFF2-40B4-BE49-F238E27FC236}">
              <a16:creationId xmlns:a16="http://schemas.microsoft.com/office/drawing/2014/main" id="{89908278-0497-4E94-BA01-1F11D08E8EF4}"/>
            </a:ext>
          </a:extLst>
        </xdr:cNvPr>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10" name="フローチャート: 判断 109">
          <a:extLst>
            <a:ext uri="{FF2B5EF4-FFF2-40B4-BE49-F238E27FC236}">
              <a16:creationId xmlns:a16="http://schemas.microsoft.com/office/drawing/2014/main" id="{685C8EE6-30DD-4886-8B08-13D4A5FB7FAE}"/>
            </a:ext>
          </a:extLst>
        </xdr:cNvPr>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36830</xdr:rowOff>
    </xdr:from>
    <xdr:to>
      <xdr:col>41</xdr:col>
      <xdr:colOff>101600</xdr:colOff>
      <xdr:row>37</xdr:row>
      <xdr:rowOff>138430</xdr:rowOff>
    </xdr:to>
    <xdr:sp macro="" textlink="">
      <xdr:nvSpPr>
        <xdr:cNvPr id="111" name="フローチャート: 判断 110">
          <a:extLst>
            <a:ext uri="{FF2B5EF4-FFF2-40B4-BE49-F238E27FC236}">
              <a16:creationId xmlns:a16="http://schemas.microsoft.com/office/drawing/2014/main" id="{3653B71D-13DA-4738-ABCF-5F47C9DAEA8D}"/>
            </a:ext>
          </a:extLst>
        </xdr:cNvPr>
        <xdr:cNvSpPr/>
      </xdr:nvSpPr>
      <xdr:spPr>
        <a:xfrm>
          <a:off x="781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1C41554A-DA22-4413-85DC-878934C569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56F699A7-1F00-4C19-B80D-8DE2F1B5ECF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E4390B2-902D-4909-9D4C-ADA9118700C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C90C65E-1AB9-4DE5-8476-50D01CABACD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4D7B19D-643E-4F19-8609-2A064DE14A2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17" name="楕円 116">
          <a:extLst>
            <a:ext uri="{FF2B5EF4-FFF2-40B4-BE49-F238E27FC236}">
              <a16:creationId xmlns:a16="http://schemas.microsoft.com/office/drawing/2014/main" id="{A653B01D-046B-43A2-BC38-02C150CC4D55}"/>
            </a:ext>
          </a:extLst>
        </xdr:cNvPr>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15257</xdr:rowOff>
    </xdr:from>
    <xdr:ext cx="469744" cy="259045"/>
    <xdr:sp macro="" textlink="">
      <xdr:nvSpPr>
        <xdr:cNvPr id="118" name="【図書館】&#10;一人当たり面積該当値テキスト">
          <a:extLst>
            <a:ext uri="{FF2B5EF4-FFF2-40B4-BE49-F238E27FC236}">
              <a16:creationId xmlns:a16="http://schemas.microsoft.com/office/drawing/2014/main" id="{74353767-3779-4972-A8DB-B8988BB7728A}"/>
            </a:ext>
          </a:extLst>
        </xdr:cNvPr>
        <xdr:cNvSpPr txBox="1"/>
      </xdr:nvSpPr>
      <xdr:spPr>
        <a:xfrm>
          <a:off x="10515600" y="63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19" name="楕円 118">
          <a:extLst>
            <a:ext uri="{FF2B5EF4-FFF2-40B4-BE49-F238E27FC236}">
              <a16:creationId xmlns:a16="http://schemas.microsoft.com/office/drawing/2014/main" id="{F293F0EC-DDA6-483F-97A2-4EEA855ABC9E}"/>
            </a:ext>
          </a:extLst>
        </xdr:cNvPr>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20" name="直線コネクタ 119">
          <a:extLst>
            <a:ext uri="{FF2B5EF4-FFF2-40B4-BE49-F238E27FC236}">
              <a16:creationId xmlns:a16="http://schemas.microsoft.com/office/drawing/2014/main" id="{E34DF152-2559-45F1-99FC-8470083A30E6}"/>
            </a:ext>
          </a:extLst>
        </xdr:cNvPr>
        <xdr:cNvCxnSpPr/>
      </xdr:nvCxnSpPr>
      <xdr:spPr>
        <a:xfrm>
          <a:off x="9639300" y="643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21" name="楕円 120">
          <a:extLst>
            <a:ext uri="{FF2B5EF4-FFF2-40B4-BE49-F238E27FC236}">
              <a16:creationId xmlns:a16="http://schemas.microsoft.com/office/drawing/2014/main" id="{6D2F2BEF-421E-4009-A66F-4F0CE8C7666D}"/>
            </a:ext>
          </a:extLst>
        </xdr:cNvPr>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22" name="直線コネクタ 121">
          <a:extLst>
            <a:ext uri="{FF2B5EF4-FFF2-40B4-BE49-F238E27FC236}">
              <a16:creationId xmlns:a16="http://schemas.microsoft.com/office/drawing/2014/main" id="{4E063A2C-7BF5-4ED5-90E1-A500E3EE4CDA}"/>
            </a:ext>
          </a:extLst>
        </xdr:cNvPr>
        <xdr:cNvCxnSpPr/>
      </xdr:nvCxnSpPr>
      <xdr:spPr>
        <a:xfrm>
          <a:off x="8750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109237</xdr:rowOff>
    </xdr:from>
    <xdr:ext cx="469744" cy="259045"/>
    <xdr:sp macro="" textlink="">
      <xdr:nvSpPr>
        <xdr:cNvPr id="123" name="n_1aveValue【図書館】&#10;一人当たり面積">
          <a:extLst>
            <a:ext uri="{FF2B5EF4-FFF2-40B4-BE49-F238E27FC236}">
              <a16:creationId xmlns:a16="http://schemas.microsoft.com/office/drawing/2014/main" id="{128EF5E4-BEEC-4DAF-91FF-AE66C6F84EF3}"/>
            </a:ext>
          </a:extLst>
        </xdr:cNvPr>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24" name="n_2aveValue【図書館】&#10;一人当たり面積">
          <a:extLst>
            <a:ext uri="{FF2B5EF4-FFF2-40B4-BE49-F238E27FC236}">
              <a16:creationId xmlns:a16="http://schemas.microsoft.com/office/drawing/2014/main" id="{D852418C-F647-4AE2-BC7D-F470FCD273D6}"/>
            </a:ext>
          </a:extLst>
        </xdr:cNvPr>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25" name="n_3aveValue【図書館】&#10;一人当たり面積">
          <a:extLst>
            <a:ext uri="{FF2B5EF4-FFF2-40B4-BE49-F238E27FC236}">
              <a16:creationId xmlns:a16="http://schemas.microsoft.com/office/drawing/2014/main" id="{ABA5378A-83DA-422C-9F64-9E705BBBC7D0}"/>
            </a:ext>
          </a:extLst>
        </xdr:cNvPr>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129557</xdr:rowOff>
    </xdr:from>
    <xdr:ext cx="469744" cy="259045"/>
    <xdr:sp macro="" textlink="">
      <xdr:nvSpPr>
        <xdr:cNvPr id="126" name="n_1mainValue【図書館】&#10;一人当たり面積">
          <a:extLst>
            <a:ext uri="{FF2B5EF4-FFF2-40B4-BE49-F238E27FC236}">
              <a16:creationId xmlns:a16="http://schemas.microsoft.com/office/drawing/2014/main" id="{A0EE4750-E15F-4209-8C43-8CF0EC647202}"/>
            </a:ext>
          </a:extLst>
        </xdr:cNvPr>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129557</xdr:rowOff>
    </xdr:from>
    <xdr:ext cx="469744" cy="259045"/>
    <xdr:sp macro="" textlink="">
      <xdr:nvSpPr>
        <xdr:cNvPr id="127" name="n_2mainValue【図書館】&#10;一人当たり面積">
          <a:extLst>
            <a:ext uri="{FF2B5EF4-FFF2-40B4-BE49-F238E27FC236}">
              <a16:creationId xmlns:a16="http://schemas.microsoft.com/office/drawing/2014/main" id="{07DDCE57-2219-4A34-BB2E-5229BFF478AA}"/>
            </a:ext>
          </a:extLst>
        </xdr:cNvPr>
        <xdr:cNvSpPr txBox="1"/>
      </xdr:nvSpPr>
      <xdr:spPr>
        <a:xfrm>
          <a:off x="8515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CAE93373-24E4-4145-B30B-F46AD5AA17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3C20D431-B45C-49E7-B507-692DB4FCDB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EB84E788-029D-4280-A8CE-17F191111A8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3D5AD853-D2C5-427A-85E4-772831100F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65345FCB-CB80-4CDB-A95F-79B2D5EC6CF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4B518A05-F66D-4015-AAA1-8C8A385D195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EC627CF8-F6F1-4A91-8489-6E2AA39F357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4FFC57A7-4205-44EA-B73A-CBA6E706BFA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F9C21E09-1E72-4145-B867-DED5DE34FFD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4D3D65BA-92A0-48C6-A321-0EEA1EC22F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10907D3C-B9B2-4DC2-8283-ECF39DEC9C2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2BBC6EC3-9B66-4319-8A80-5BE932E4B20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FD224A48-B16A-4A6E-8B3B-84E98D46831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320226C8-FE90-4CCF-94FD-E9FC239AF10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1CC40253-D2A4-452E-A36B-3DF44AC55B7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52BBABED-C5FF-4BA1-9A0C-1BC09C1D449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483021CB-D690-478D-8059-96AD542848F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F13BC1CF-354C-4010-902D-ED0940E855E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151D5F47-3AFE-449F-A47A-07E1197A459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9168355B-5237-49AD-A85E-F7AD54FF90E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AC827406-C0BA-44A5-B516-56B5C406E8F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A1881168-7326-4AEF-8964-D0140F8A056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2B1FE49D-8D1F-438F-A736-715A4875C82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8EAA767C-177B-4B34-986C-62DAC2A88C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52" name="直線コネクタ 151">
          <a:extLst>
            <a:ext uri="{FF2B5EF4-FFF2-40B4-BE49-F238E27FC236}">
              <a16:creationId xmlns:a16="http://schemas.microsoft.com/office/drawing/2014/main" id="{ECFDCAA1-9278-419B-92B8-9C1981ECA17F}"/>
            </a:ext>
          </a:extLst>
        </xdr:cNvPr>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A844EDEC-D223-4B2B-8007-E0279FB9A299}"/>
            </a:ext>
          </a:extLst>
        </xdr:cNvPr>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4" name="直線コネクタ 153">
          <a:extLst>
            <a:ext uri="{FF2B5EF4-FFF2-40B4-BE49-F238E27FC236}">
              <a16:creationId xmlns:a16="http://schemas.microsoft.com/office/drawing/2014/main" id="{A3A1E75F-AC23-4E2A-8E9B-2C260B3136BF}"/>
            </a:ext>
          </a:extLst>
        </xdr:cNvPr>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55" name="【体育館・プール】&#10;有形固定資産減価償却率最大値テキスト">
          <a:extLst>
            <a:ext uri="{FF2B5EF4-FFF2-40B4-BE49-F238E27FC236}">
              <a16:creationId xmlns:a16="http://schemas.microsoft.com/office/drawing/2014/main" id="{6EC84BE6-82A3-4F02-8EA2-9F2F195492DD}"/>
            </a:ext>
          </a:extLst>
        </xdr:cNvPr>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6" name="直線コネクタ 155">
          <a:extLst>
            <a:ext uri="{FF2B5EF4-FFF2-40B4-BE49-F238E27FC236}">
              <a16:creationId xmlns:a16="http://schemas.microsoft.com/office/drawing/2014/main" id="{43E9D3F9-B286-4956-8824-69FA77F04EF4}"/>
            </a:ext>
          </a:extLst>
        </xdr:cNvPr>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FBE7404E-F6FA-4161-8D72-D99ACB693204}"/>
            </a:ext>
          </a:extLst>
        </xdr:cNvPr>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a:extLst>
            <a:ext uri="{FF2B5EF4-FFF2-40B4-BE49-F238E27FC236}">
              <a16:creationId xmlns:a16="http://schemas.microsoft.com/office/drawing/2014/main" id="{B778B0BD-F979-497A-B708-10C02562C53B}"/>
            </a:ext>
          </a:extLst>
        </xdr:cNvPr>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9" name="フローチャート: 判断 158">
          <a:extLst>
            <a:ext uri="{FF2B5EF4-FFF2-40B4-BE49-F238E27FC236}">
              <a16:creationId xmlns:a16="http://schemas.microsoft.com/office/drawing/2014/main" id="{83150F51-EBAC-414A-8588-A3B1BFDD6160}"/>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xdr:rowOff>
    </xdr:from>
    <xdr:to>
      <xdr:col>15</xdr:col>
      <xdr:colOff>101600</xdr:colOff>
      <xdr:row>60</xdr:row>
      <xdr:rowOff>115570</xdr:rowOff>
    </xdr:to>
    <xdr:sp macro="" textlink="">
      <xdr:nvSpPr>
        <xdr:cNvPr id="160" name="フローチャート: 判断 159">
          <a:extLst>
            <a:ext uri="{FF2B5EF4-FFF2-40B4-BE49-F238E27FC236}">
              <a16:creationId xmlns:a16="http://schemas.microsoft.com/office/drawing/2014/main" id="{BF4E1C6D-E957-4B50-8064-C8F9551AB090}"/>
            </a:ext>
          </a:extLst>
        </xdr:cNvPr>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61" name="フローチャート: 判断 160">
          <a:extLst>
            <a:ext uri="{FF2B5EF4-FFF2-40B4-BE49-F238E27FC236}">
              <a16:creationId xmlns:a16="http://schemas.microsoft.com/office/drawing/2014/main" id="{D3737B25-3A81-4381-AAFE-E1CE69344A4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ED0FC1EB-14FA-4DA0-919F-95816BD0C4B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E8D32D83-FAE5-4CE2-BB4A-3F7C6E2302C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4752DCC9-7732-48A5-99C9-D8850E74927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4D1F745E-774A-448D-B4DA-8E4037F5956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2CF3298-1EC5-473A-AAD9-54AC604978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67" name="楕円 166">
          <a:extLst>
            <a:ext uri="{FF2B5EF4-FFF2-40B4-BE49-F238E27FC236}">
              <a16:creationId xmlns:a16="http://schemas.microsoft.com/office/drawing/2014/main" id="{B4FBCC52-948A-4C47-8E46-2E82E0599159}"/>
            </a:ext>
          </a:extLst>
        </xdr:cNvPr>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74947</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C56E9298-9230-4AFA-89EE-2F35AE1A9D0D}"/>
            </a:ext>
          </a:extLst>
        </xdr:cNvPr>
        <xdr:cNvSpPr txBox="1"/>
      </xdr:nvSpPr>
      <xdr:spPr>
        <a:xfrm>
          <a:off x="4673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93980</xdr:rowOff>
    </xdr:from>
    <xdr:to>
      <xdr:col>20</xdr:col>
      <xdr:colOff>38100</xdr:colOff>
      <xdr:row>58</xdr:row>
      <xdr:rowOff>24130</xdr:rowOff>
    </xdr:to>
    <xdr:sp macro="" textlink="">
      <xdr:nvSpPr>
        <xdr:cNvPr id="169" name="楕円 168">
          <a:extLst>
            <a:ext uri="{FF2B5EF4-FFF2-40B4-BE49-F238E27FC236}">
              <a16:creationId xmlns:a16="http://schemas.microsoft.com/office/drawing/2014/main" id="{A088364B-0D7E-4A0F-A239-7E7DBD47FCB9}"/>
            </a:ext>
          </a:extLst>
        </xdr:cNvPr>
        <xdr:cNvSpPr/>
      </xdr:nvSpPr>
      <xdr:spPr>
        <a:xfrm>
          <a:off x="3746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102870</xdr:rowOff>
    </xdr:from>
    <xdr:to>
      <xdr:col>24</xdr:col>
      <xdr:colOff>63500</xdr:colOff>
      <xdr:row>57</xdr:row>
      <xdr:rowOff>144780</xdr:rowOff>
    </xdr:to>
    <xdr:cxnSp macro="">
      <xdr:nvCxnSpPr>
        <xdr:cNvPr id="170" name="直線コネクタ 169">
          <a:extLst>
            <a:ext uri="{FF2B5EF4-FFF2-40B4-BE49-F238E27FC236}">
              <a16:creationId xmlns:a16="http://schemas.microsoft.com/office/drawing/2014/main" id="{8B7CADFD-0672-4E0F-B2C4-28955A4C92F3}"/>
            </a:ext>
          </a:extLst>
        </xdr:cNvPr>
        <xdr:cNvCxnSpPr/>
      </xdr:nvCxnSpPr>
      <xdr:spPr>
        <a:xfrm flipV="1">
          <a:off x="3797300" y="9875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135890</xdr:rowOff>
    </xdr:from>
    <xdr:to>
      <xdr:col>15</xdr:col>
      <xdr:colOff>101600</xdr:colOff>
      <xdr:row>58</xdr:row>
      <xdr:rowOff>66040</xdr:rowOff>
    </xdr:to>
    <xdr:sp macro="" textlink="">
      <xdr:nvSpPr>
        <xdr:cNvPr id="171" name="楕円 170">
          <a:extLst>
            <a:ext uri="{FF2B5EF4-FFF2-40B4-BE49-F238E27FC236}">
              <a16:creationId xmlns:a16="http://schemas.microsoft.com/office/drawing/2014/main" id="{66AFDB93-41A1-484A-B7A9-1EDD78AFEDE2}"/>
            </a:ext>
          </a:extLst>
        </xdr:cNvPr>
        <xdr:cNvSpPr/>
      </xdr:nvSpPr>
      <xdr:spPr>
        <a:xfrm>
          <a:off x="2857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144780</xdr:rowOff>
    </xdr:from>
    <xdr:to>
      <xdr:col>19</xdr:col>
      <xdr:colOff>177800</xdr:colOff>
      <xdr:row>58</xdr:row>
      <xdr:rowOff>15240</xdr:rowOff>
    </xdr:to>
    <xdr:cxnSp macro="">
      <xdr:nvCxnSpPr>
        <xdr:cNvPr id="172" name="直線コネクタ 171">
          <a:extLst>
            <a:ext uri="{FF2B5EF4-FFF2-40B4-BE49-F238E27FC236}">
              <a16:creationId xmlns:a16="http://schemas.microsoft.com/office/drawing/2014/main" id="{E91106BA-C1BB-4BAB-A1D5-9B3E5020BE11}"/>
            </a:ext>
          </a:extLst>
        </xdr:cNvPr>
        <xdr:cNvCxnSpPr/>
      </xdr:nvCxnSpPr>
      <xdr:spPr>
        <a:xfrm flipV="1">
          <a:off x="2908300" y="99174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3" name="n_1aveValue【体育館・プール】&#10;有形固定資産減価償却率">
          <a:extLst>
            <a:ext uri="{FF2B5EF4-FFF2-40B4-BE49-F238E27FC236}">
              <a16:creationId xmlns:a16="http://schemas.microsoft.com/office/drawing/2014/main" id="{C27C9620-F16B-47A5-BF87-D0270030093B}"/>
            </a:ext>
          </a:extLst>
        </xdr:cNvPr>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174" name="n_2aveValue【体育館・プール】&#10;有形固定資産減価償却率">
          <a:extLst>
            <a:ext uri="{FF2B5EF4-FFF2-40B4-BE49-F238E27FC236}">
              <a16:creationId xmlns:a16="http://schemas.microsoft.com/office/drawing/2014/main" id="{1B9906DE-B3F0-4A76-98E0-CEA62F160F75}"/>
            </a:ext>
          </a:extLst>
        </xdr:cNvPr>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75" name="n_3aveValue【体育館・プール】&#10;有形固定資産減価償却率">
          <a:extLst>
            <a:ext uri="{FF2B5EF4-FFF2-40B4-BE49-F238E27FC236}">
              <a16:creationId xmlns:a16="http://schemas.microsoft.com/office/drawing/2014/main" id="{DC320437-F807-4430-8A71-447A7FA2D288}"/>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40657</xdr:rowOff>
    </xdr:from>
    <xdr:ext cx="405111" cy="259045"/>
    <xdr:sp macro="" textlink="">
      <xdr:nvSpPr>
        <xdr:cNvPr id="176" name="n_1mainValue【体育館・プール】&#10;有形固定資産減価償却率">
          <a:extLst>
            <a:ext uri="{FF2B5EF4-FFF2-40B4-BE49-F238E27FC236}">
              <a16:creationId xmlns:a16="http://schemas.microsoft.com/office/drawing/2014/main" id="{27E239FD-7645-4452-B4C6-C228476153A1}"/>
            </a:ext>
          </a:extLst>
        </xdr:cNvPr>
        <xdr:cNvSpPr txBox="1"/>
      </xdr:nvSpPr>
      <xdr:spPr>
        <a:xfrm>
          <a:off x="3582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82567</xdr:rowOff>
    </xdr:from>
    <xdr:ext cx="405111" cy="259045"/>
    <xdr:sp macro="" textlink="">
      <xdr:nvSpPr>
        <xdr:cNvPr id="177" name="n_2mainValue【体育館・プール】&#10;有形固定資産減価償却率">
          <a:extLst>
            <a:ext uri="{FF2B5EF4-FFF2-40B4-BE49-F238E27FC236}">
              <a16:creationId xmlns:a16="http://schemas.microsoft.com/office/drawing/2014/main" id="{F18A3991-F194-416B-B0A6-047763F8653A}"/>
            </a:ext>
          </a:extLst>
        </xdr:cNvPr>
        <xdr:cNvSpPr txBox="1"/>
      </xdr:nvSpPr>
      <xdr:spPr>
        <a:xfrm>
          <a:off x="27057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AB4BE46F-69AE-415A-A3CE-1A974620DDB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B2EE762F-3534-4241-9DBF-6C50D9F5BB9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D396CFF-AB6A-46A8-9D9B-CA60214B2C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127CD537-6960-43A5-A107-8FC0BF0A36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5122D0F0-D968-42C5-A594-5349BB454E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2B4552E7-F304-4D1A-9647-E3A1D703351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79F0DA7A-7316-469C-A9D9-58BB9E8C95D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6A3D691A-0473-4C0B-A085-8EB8600536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2F5D3293-4C47-4B13-8009-4D70F762BF5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460EECA6-D8A2-46D3-B1D1-B7A71BDD5AC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a:extLst>
            <a:ext uri="{FF2B5EF4-FFF2-40B4-BE49-F238E27FC236}">
              <a16:creationId xmlns:a16="http://schemas.microsoft.com/office/drawing/2014/main" id="{9DC6CAAD-2B31-43F9-94C8-7EDB5F3351D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38AFA47E-C90B-456D-A28F-C9C75B6C5F7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a:extLst>
            <a:ext uri="{FF2B5EF4-FFF2-40B4-BE49-F238E27FC236}">
              <a16:creationId xmlns:a16="http://schemas.microsoft.com/office/drawing/2014/main" id="{399930CF-5F6B-4759-88A4-B599F6F5B75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A129ACE6-FF2E-45F3-8E47-A2C378878CD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a:extLst>
            <a:ext uri="{FF2B5EF4-FFF2-40B4-BE49-F238E27FC236}">
              <a16:creationId xmlns:a16="http://schemas.microsoft.com/office/drawing/2014/main" id="{4FC3F851-2D76-4B17-A367-A9626EDBA0B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B6B6AE62-3F1D-4BBD-90C3-13A9EA92545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a:extLst>
            <a:ext uri="{FF2B5EF4-FFF2-40B4-BE49-F238E27FC236}">
              <a16:creationId xmlns:a16="http://schemas.microsoft.com/office/drawing/2014/main" id="{FF1D9F55-4C19-4D49-A97B-D8CBFB5D200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E854D08D-AD41-41AE-A355-72F8DF1956D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a:extLst>
            <a:ext uri="{FF2B5EF4-FFF2-40B4-BE49-F238E27FC236}">
              <a16:creationId xmlns:a16="http://schemas.microsoft.com/office/drawing/2014/main" id="{8887B10C-1CCD-49F0-8A7B-56799B86CD4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453425A0-2C38-4062-8FB8-95FC5D892E5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a:extLst>
            <a:ext uri="{FF2B5EF4-FFF2-40B4-BE49-F238E27FC236}">
              <a16:creationId xmlns:a16="http://schemas.microsoft.com/office/drawing/2014/main" id="{C74D26F1-9FE1-4115-9726-CE01C4ABCA4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3BD5C93D-53A7-405F-94F5-21E43B24217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FB2347D6-0EDC-4245-A4B7-892E4BEF110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id="{D25D10C0-4342-4EF3-BD98-A2982AFF2C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02" name="直線コネクタ 201">
          <a:extLst>
            <a:ext uri="{FF2B5EF4-FFF2-40B4-BE49-F238E27FC236}">
              <a16:creationId xmlns:a16="http://schemas.microsoft.com/office/drawing/2014/main" id="{5AA3890C-D49E-45CE-8055-394D09743E83}"/>
            </a:ext>
          </a:extLst>
        </xdr:cNvPr>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3" name="【体育館・プール】&#10;一人当たり面積最小値テキスト">
          <a:extLst>
            <a:ext uri="{FF2B5EF4-FFF2-40B4-BE49-F238E27FC236}">
              <a16:creationId xmlns:a16="http://schemas.microsoft.com/office/drawing/2014/main" id="{D2448817-74D5-4FC4-B3F3-0E43A40DE374}"/>
            </a:ext>
          </a:extLst>
        </xdr:cNvPr>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4" name="直線コネクタ 203">
          <a:extLst>
            <a:ext uri="{FF2B5EF4-FFF2-40B4-BE49-F238E27FC236}">
              <a16:creationId xmlns:a16="http://schemas.microsoft.com/office/drawing/2014/main" id="{4A6CBE99-9074-4591-A0CD-D78811B00CCB}"/>
            </a:ext>
          </a:extLst>
        </xdr:cNvPr>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05" name="【体育館・プール】&#10;一人当たり面積最大値テキスト">
          <a:extLst>
            <a:ext uri="{FF2B5EF4-FFF2-40B4-BE49-F238E27FC236}">
              <a16:creationId xmlns:a16="http://schemas.microsoft.com/office/drawing/2014/main" id="{CBD3B6D7-3CBD-4F20-A4B7-03D30ED9F90D}"/>
            </a:ext>
          </a:extLst>
        </xdr:cNvPr>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06" name="直線コネクタ 205">
          <a:extLst>
            <a:ext uri="{FF2B5EF4-FFF2-40B4-BE49-F238E27FC236}">
              <a16:creationId xmlns:a16="http://schemas.microsoft.com/office/drawing/2014/main" id="{D7939AAC-309B-4216-8ADA-AA2DD69D59C0}"/>
            </a:ext>
          </a:extLst>
        </xdr:cNvPr>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83837</xdr:rowOff>
    </xdr:from>
    <xdr:ext cx="469744" cy="259045"/>
    <xdr:sp macro="" textlink="">
      <xdr:nvSpPr>
        <xdr:cNvPr id="207" name="【体育館・プール】&#10;一人当たり面積平均値テキスト">
          <a:extLst>
            <a:ext uri="{FF2B5EF4-FFF2-40B4-BE49-F238E27FC236}">
              <a16:creationId xmlns:a16="http://schemas.microsoft.com/office/drawing/2014/main" id="{5FE90D36-F4DB-4AB0-8DA8-DD7325421FD8}"/>
            </a:ext>
          </a:extLst>
        </xdr:cNvPr>
        <xdr:cNvSpPr txBox="1"/>
      </xdr:nvSpPr>
      <xdr:spPr>
        <a:xfrm>
          <a:off x="10515600" y="1019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08" name="フローチャート: 判断 207">
          <a:extLst>
            <a:ext uri="{FF2B5EF4-FFF2-40B4-BE49-F238E27FC236}">
              <a16:creationId xmlns:a16="http://schemas.microsoft.com/office/drawing/2014/main" id="{47882364-6AF3-4ED0-BECA-5AE6D01C297D}"/>
            </a:ext>
          </a:extLst>
        </xdr:cNvPr>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09" name="フローチャート: 判断 208">
          <a:extLst>
            <a:ext uri="{FF2B5EF4-FFF2-40B4-BE49-F238E27FC236}">
              <a16:creationId xmlns:a16="http://schemas.microsoft.com/office/drawing/2014/main" id="{C09B586E-22AB-4F0F-AD6A-CDC568BBB428}"/>
            </a:ext>
          </a:extLst>
        </xdr:cNvPr>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10" name="フローチャート: 判断 209">
          <a:extLst>
            <a:ext uri="{FF2B5EF4-FFF2-40B4-BE49-F238E27FC236}">
              <a16:creationId xmlns:a16="http://schemas.microsoft.com/office/drawing/2014/main" id="{F34C4426-43D7-4D5A-B89A-3784ADBA0E11}"/>
            </a:ext>
          </a:extLst>
        </xdr:cNvPr>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101600</xdr:rowOff>
    </xdr:from>
    <xdr:to>
      <xdr:col>41</xdr:col>
      <xdr:colOff>101600</xdr:colOff>
      <xdr:row>61</xdr:row>
      <xdr:rowOff>31750</xdr:rowOff>
    </xdr:to>
    <xdr:sp macro="" textlink="">
      <xdr:nvSpPr>
        <xdr:cNvPr id="211" name="フローチャート: 判断 210">
          <a:extLst>
            <a:ext uri="{FF2B5EF4-FFF2-40B4-BE49-F238E27FC236}">
              <a16:creationId xmlns:a16="http://schemas.microsoft.com/office/drawing/2014/main" id="{25D9DCF3-7A8D-4CEF-BFE1-23D9C01C914C}"/>
            </a:ext>
          </a:extLst>
        </xdr:cNvPr>
        <xdr:cNvSpPr/>
      </xdr:nvSpPr>
      <xdr:spPr>
        <a:xfrm>
          <a:off x="781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EBE371B-5F45-471E-8B4D-3E40F61017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5208418F-0112-4434-A4F0-AC8E034ECD9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ABC4820E-EBB9-45B9-B14D-EA16870E0E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119E82BD-3AEC-4CC2-9AAC-ADDED7A87E7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E4FF6A8F-A3E0-46A0-B055-266C3D8E24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6350</xdr:rowOff>
    </xdr:from>
    <xdr:to>
      <xdr:col>55</xdr:col>
      <xdr:colOff>50800</xdr:colOff>
      <xdr:row>59</xdr:row>
      <xdr:rowOff>107950</xdr:rowOff>
    </xdr:to>
    <xdr:sp macro="" textlink="">
      <xdr:nvSpPr>
        <xdr:cNvPr id="217" name="楕円 216">
          <a:extLst>
            <a:ext uri="{FF2B5EF4-FFF2-40B4-BE49-F238E27FC236}">
              <a16:creationId xmlns:a16="http://schemas.microsoft.com/office/drawing/2014/main" id="{74D9D501-4E70-4FCE-9FC6-1D4A52EC15A3}"/>
            </a:ext>
          </a:extLst>
        </xdr:cNvPr>
        <xdr:cNvSpPr/>
      </xdr:nvSpPr>
      <xdr:spPr>
        <a:xfrm>
          <a:off x="10426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29227</xdr:rowOff>
    </xdr:from>
    <xdr:ext cx="469744" cy="259045"/>
    <xdr:sp macro="" textlink="">
      <xdr:nvSpPr>
        <xdr:cNvPr id="218" name="【体育館・プール】&#10;一人当たり面積該当値テキスト">
          <a:extLst>
            <a:ext uri="{FF2B5EF4-FFF2-40B4-BE49-F238E27FC236}">
              <a16:creationId xmlns:a16="http://schemas.microsoft.com/office/drawing/2014/main" id="{15D0B1F4-B581-40F2-A80E-FEEC1511A903}"/>
            </a:ext>
          </a:extLst>
        </xdr:cNvPr>
        <xdr:cNvSpPr txBox="1"/>
      </xdr:nvSpPr>
      <xdr:spPr>
        <a:xfrm>
          <a:off x="10515600"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6350</xdr:rowOff>
    </xdr:from>
    <xdr:to>
      <xdr:col>50</xdr:col>
      <xdr:colOff>165100</xdr:colOff>
      <xdr:row>59</xdr:row>
      <xdr:rowOff>107950</xdr:rowOff>
    </xdr:to>
    <xdr:sp macro="" textlink="">
      <xdr:nvSpPr>
        <xdr:cNvPr id="219" name="楕円 218">
          <a:extLst>
            <a:ext uri="{FF2B5EF4-FFF2-40B4-BE49-F238E27FC236}">
              <a16:creationId xmlns:a16="http://schemas.microsoft.com/office/drawing/2014/main" id="{8BA7FF2A-A8FC-4BC0-AD3D-7B31CCE49279}"/>
            </a:ext>
          </a:extLst>
        </xdr:cNvPr>
        <xdr:cNvSpPr/>
      </xdr:nvSpPr>
      <xdr:spPr>
        <a:xfrm>
          <a:off x="958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57150</xdr:rowOff>
    </xdr:from>
    <xdr:to>
      <xdr:col>55</xdr:col>
      <xdr:colOff>0</xdr:colOff>
      <xdr:row>59</xdr:row>
      <xdr:rowOff>57150</xdr:rowOff>
    </xdr:to>
    <xdr:cxnSp macro="">
      <xdr:nvCxnSpPr>
        <xdr:cNvPr id="220" name="直線コネクタ 219">
          <a:extLst>
            <a:ext uri="{FF2B5EF4-FFF2-40B4-BE49-F238E27FC236}">
              <a16:creationId xmlns:a16="http://schemas.microsoft.com/office/drawing/2014/main" id="{970EC0A2-1BC8-4793-AFC1-6EF951F42E2C}"/>
            </a:ext>
          </a:extLst>
        </xdr:cNvPr>
        <xdr:cNvCxnSpPr/>
      </xdr:nvCxnSpPr>
      <xdr:spPr>
        <a:xfrm>
          <a:off x="9639300" y="1017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6350</xdr:rowOff>
    </xdr:from>
    <xdr:to>
      <xdr:col>46</xdr:col>
      <xdr:colOff>38100</xdr:colOff>
      <xdr:row>59</xdr:row>
      <xdr:rowOff>107950</xdr:rowOff>
    </xdr:to>
    <xdr:sp macro="" textlink="">
      <xdr:nvSpPr>
        <xdr:cNvPr id="221" name="楕円 220">
          <a:extLst>
            <a:ext uri="{FF2B5EF4-FFF2-40B4-BE49-F238E27FC236}">
              <a16:creationId xmlns:a16="http://schemas.microsoft.com/office/drawing/2014/main" id="{11705659-CD10-4C8E-BE1C-854BC6131556}"/>
            </a:ext>
          </a:extLst>
        </xdr:cNvPr>
        <xdr:cNvSpPr/>
      </xdr:nvSpPr>
      <xdr:spPr>
        <a:xfrm>
          <a:off x="8699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57150</xdr:rowOff>
    </xdr:from>
    <xdr:to>
      <xdr:col>50</xdr:col>
      <xdr:colOff>114300</xdr:colOff>
      <xdr:row>59</xdr:row>
      <xdr:rowOff>57150</xdr:rowOff>
    </xdr:to>
    <xdr:cxnSp macro="">
      <xdr:nvCxnSpPr>
        <xdr:cNvPr id="222" name="直線コネクタ 221">
          <a:extLst>
            <a:ext uri="{FF2B5EF4-FFF2-40B4-BE49-F238E27FC236}">
              <a16:creationId xmlns:a16="http://schemas.microsoft.com/office/drawing/2014/main" id="{F0D185E6-D766-45D3-918E-6532BC80130A}"/>
            </a:ext>
          </a:extLst>
        </xdr:cNvPr>
        <xdr:cNvCxnSpPr/>
      </xdr:nvCxnSpPr>
      <xdr:spPr>
        <a:xfrm>
          <a:off x="8750300" y="1017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11447</xdr:rowOff>
    </xdr:from>
    <xdr:ext cx="469744" cy="259045"/>
    <xdr:sp macro="" textlink="">
      <xdr:nvSpPr>
        <xdr:cNvPr id="223" name="n_1aveValue【体育館・プール】&#10;一人当たり面積">
          <a:extLst>
            <a:ext uri="{FF2B5EF4-FFF2-40B4-BE49-F238E27FC236}">
              <a16:creationId xmlns:a16="http://schemas.microsoft.com/office/drawing/2014/main" id="{78320016-B4AF-4EC2-905D-C990D0A0FFFE}"/>
            </a:ext>
          </a:extLst>
        </xdr:cNvPr>
        <xdr:cNvSpPr txBox="1"/>
      </xdr:nvSpPr>
      <xdr:spPr>
        <a:xfrm>
          <a:off x="93917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41927</xdr:rowOff>
    </xdr:from>
    <xdr:ext cx="469744" cy="259045"/>
    <xdr:sp macro="" textlink="">
      <xdr:nvSpPr>
        <xdr:cNvPr id="224" name="n_2aveValue【体育館・プール】&#10;一人当たり面積">
          <a:extLst>
            <a:ext uri="{FF2B5EF4-FFF2-40B4-BE49-F238E27FC236}">
              <a16:creationId xmlns:a16="http://schemas.microsoft.com/office/drawing/2014/main" id="{6DFAF4A1-B20E-4C43-A25E-013A66977986}"/>
            </a:ext>
          </a:extLst>
        </xdr:cNvPr>
        <xdr:cNvSpPr txBox="1"/>
      </xdr:nvSpPr>
      <xdr:spPr>
        <a:xfrm>
          <a:off x="8515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48277</xdr:rowOff>
    </xdr:from>
    <xdr:ext cx="469744" cy="259045"/>
    <xdr:sp macro="" textlink="">
      <xdr:nvSpPr>
        <xdr:cNvPr id="225" name="n_3aveValue【体育館・プール】&#10;一人当たり面積">
          <a:extLst>
            <a:ext uri="{FF2B5EF4-FFF2-40B4-BE49-F238E27FC236}">
              <a16:creationId xmlns:a16="http://schemas.microsoft.com/office/drawing/2014/main" id="{848BFE2A-01CD-4970-B920-23DB444F84D2}"/>
            </a:ext>
          </a:extLst>
        </xdr:cNvPr>
        <xdr:cNvSpPr txBox="1"/>
      </xdr:nvSpPr>
      <xdr:spPr>
        <a:xfrm>
          <a:off x="7626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124477</xdr:rowOff>
    </xdr:from>
    <xdr:ext cx="469744" cy="259045"/>
    <xdr:sp macro="" textlink="">
      <xdr:nvSpPr>
        <xdr:cNvPr id="226" name="n_1mainValue【体育館・プール】&#10;一人当たり面積">
          <a:extLst>
            <a:ext uri="{FF2B5EF4-FFF2-40B4-BE49-F238E27FC236}">
              <a16:creationId xmlns:a16="http://schemas.microsoft.com/office/drawing/2014/main" id="{D0CA6F71-E437-4026-B096-14110A64FCED}"/>
            </a:ext>
          </a:extLst>
        </xdr:cNvPr>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124477</xdr:rowOff>
    </xdr:from>
    <xdr:ext cx="469744" cy="259045"/>
    <xdr:sp macro="" textlink="">
      <xdr:nvSpPr>
        <xdr:cNvPr id="227" name="n_2mainValue【体育館・プール】&#10;一人当たり面積">
          <a:extLst>
            <a:ext uri="{FF2B5EF4-FFF2-40B4-BE49-F238E27FC236}">
              <a16:creationId xmlns:a16="http://schemas.microsoft.com/office/drawing/2014/main" id="{0B0EBF4C-6964-4AB4-AA80-EA901A71799D}"/>
            </a:ext>
          </a:extLst>
        </xdr:cNvPr>
        <xdr:cNvSpPr txBox="1"/>
      </xdr:nvSpPr>
      <xdr:spPr>
        <a:xfrm>
          <a:off x="8515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696886E-0818-4280-9C87-99AD1C9C0B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B7622256-8D7E-4B93-A966-B1E66FC968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B67FF732-F464-4470-A506-FC2DBF426FB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91C900D6-0434-4AD9-BD7A-61E52108633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322FCCF7-BE95-4467-A5AF-CDBC65DF7A4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EED2C4A0-F261-45B6-86F5-511FEDB081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135F7F68-2946-42E9-A546-E0C86DDB87D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9C77BB85-0352-489E-AEDA-5B5076495D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F7BFBA09-424E-4196-945C-2A06124AFC8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BF0E937-D75B-4490-B7DC-841E78EEA02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a:extLst>
            <a:ext uri="{FF2B5EF4-FFF2-40B4-BE49-F238E27FC236}">
              <a16:creationId xmlns:a16="http://schemas.microsoft.com/office/drawing/2014/main" id="{1D3D304A-E13A-47D4-842E-5E734CF1BACB}"/>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4057D3C4-8733-4B26-B913-77A680D9442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8832705C-8536-4F7D-8213-415DF7815E5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3F1491CF-61CF-4DAA-A8A9-F9530FBECDD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9157433-2E8D-4DB8-BFAF-09AAD78675A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7B91A9E9-B420-42ED-B69C-66D9AB1FF4D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D90E3FCE-BFA5-4766-ADBE-11AADE98008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6B099D88-D0B7-4F98-B5B4-244ED4F689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0FE14980-9821-45E1-99FC-6D69C791842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77C8904B-4DA5-4BF2-BCA3-AD6A3167D90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21647679-16FF-43A5-89BA-AFE1DEF2EEA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650615A2-26D7-475F-9987-84855D41E52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a:extLst>
            <a:ext uri="{FF2B5EF4-FFF2-40B4-BE49-F238E27FC236}">
              <a16:creationId xmlns:a16="http://schemas.microsoft.com/office/drawing/2014/main" id="{D62BEA00-FEA0-4897-AE88-B2FAAF53AFF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a:extLst>
            <a:ext uri="{FF2B5EF4-FFF2-40B4-BE49-F238E27FC236}">
              <a16:creationId xmlns:a16="http://schemas.microsoft.com/office/drawing/2014/main" id="{BD7284A7-DB35-4908-82DC-8BA319DE16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52" name="直線コネクタ 251">
          <a:extLst>
            <a:ext uri="{FF2B5EF4-FFF2-40B4-BE49-F238E27FC236}">
              <a16:creationId xmlns:a16="http://schemas.microsoft.com/office/drawing/2014/main" id="{5D1D7024-3EF5-4A5D-A95A-DBE427A26A49}"/>
            </a:ext>
          </a:extLst>
        </xdr:cNvPr>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3" name="【福祉施設】&#10;有形固定資産減価償却率最小値テキスト">
          <a:extLst>
            <a:ext uri="{FF2B5EF4-FFF2-40B4-BE49-F238E27FC236}">
              <a16:creationId xmlns:a16="http://schemas.microsoft.com/office/drawing/2014/main" id="{240CAAC2-40F7-44D0-A0CD-4B7D1C58DB36}"/>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4" name="直線コネクタ 253">
          <a:extLst>
            <a:ext uri="{FF2B5EF4-FFF2-40B4-BE49-F238E27FC236}">
              <a16:creationId xmlns:a16="http://schemas.microsoft.com/office/drawing/2014/main" id="{84118297-A37F-4D01-A09F-ADC334392C35}"/>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55" name="【福祉施設】&#10;有形固定資産減価償却率最大値テキスト">
          <a:extLst>
            <a:ext uri="{FF2B5EF4-FFF2-40B4-BE49-F238E27FC236}">
              <a16:creationId xmlns:a16="http://schemas.microsoft.com/office/drawing/2014/main" id="{FC2B9110-2515-42F4-A613-B2BAD3DC541F}"/>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56" name="直線コネクタ 255">
          <a:extLst>
            <a:ext uri="{FF2B5EF4-FFF2-40B4-BE49-F238E27FC236}">
              <a16:creationId xmlns:a16="http://schemas.microsoft.com/office/drawing/2014/main" id="{EDC37834-9529-43BA-92D2-1E07F1752E33}"/>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57" name="【福祉施設】&#10;有形固定資産減価償却率平均値テキスト">
          <a:extLst>
            <a:ext uri="{FF2B5EF4-FFF2-40B4-BE49-F238E27FC236}">
              <a16:creationId xmlns:a16="http://schemas.microsoft.com/office/drawing/2014/main" id="{B0CFA910-216F-48F1-8D77-CB306DF8F0A2}"/>
            </a:ext>
          </a:extLst>
        </xdr:cNvPr>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58" name="フローチャート: 判断 257">
          <a:extLst>
            <a:ext uri="{FF2B5EF4-FFF2-40B4-BE49-F238E27FC236}">
              <a16:creationId xmlns:a16="http://schemas.microsoft.com/office/drawing/2014/main" id="{A74796C3-1589-4986-9BE0-E01C81026BEE}"/>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59" name="フローチャート: 判断 258">
          <a:extLst>
            <a:ext uri="{FF2B5EF4-FFF2-40B4-BE49-F238E27FC236}">
              <a16:creationId xmlns:a16="http://schemas.microsoft.com/office/drawing/2014/main" id="{BB253202-F17D-49D7-A887-4DF5008B74DE}"/>
            </a:ext>
          </a:extLst>
        </xdr:cNvPr>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xdr:rowOff>
    </xdr:from>
    <xdr:to>
      <xdr:col>15</xdr:col>
      <xdr:colOff>101600</xdr:colOff>
      <xdr:row>84</xdr:row>
      <xdr:rowOff>107950</xdr:rowOff>
    </xdr:to>
    <xdr:sp macro="" textlink="">
      <xdr:nvSpPr>
        <xdr:cNvPr id="260" name="フローチャート: 判断 259">
          <a:extLst>
            <a:ext uri="{FF2B5EF4-FFF2-40B4-BE49-F238E27FC236}">
              <a16:creationId xmlns:a16="http://schemas.microsoft.com/office/drawing/2014/main" id="{950F5989-7A8B-44A2-99D3-18E67712E0EE}"/>
            </a:ext>
          </a:extLst>
        </xdr:cNvPr>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261" name="フローチャート: 判断 260">
          <a:extLst>
            <a:ext uri="{FF2B5EF4-FFF2-40B4-BE49-F238E27FC236}">
              <a16:creationId xmlns:a16="http://schemas.microsoft.com/office/drawing/2014/main" id="{7603B8E5-8019-4C49-B261-75B0B573EB28}"/>
            </a:ext>
          </a:extLst>
        </xdr:cNvPr>
        <xdr:cNvSpPr/>
      </xdr:nvSpPr>
      <xdr:spPr>
        <a:xfrm>
          <a:off x="196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592C034-44CB-4603-81F3-F6A52A0236F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4B4706F8-6B3A-4CB4-AB9C-CF09E9ED48F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637907C4-7E78-48A5-A613-F18E2479CC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B9B4D55-6FFA-44D2-BC95-45F463CB70D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402F1B3A-D62D-4728-80FF-F8C5D318516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267" name="楕円 266">
          <a:extLst>
            <a:ext uri="{FF2B5EF4-FFF2-40B4-BE49-F238E27FC236}">
              <a16:creationId xmlns:a16="http://schemas.microsoft.com/office/drawing/2014/main" id="{C88AF463-8D9B-405E-8C5C-CF8902A02581}"/>
            </a:ext>
          </a:extLst>
        </xdr:cNvPr>
        <xdr:cNvSpPr/>
      </xdr:nvSpPr>
      <xdr:spPr>
        <a:xfrm>
          <a:off x="4584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268" name="【福祉施設】&#10;有形固定資産減価償却率該当値テキスト">
          <a:extLst>
            <a:ext uri="{FF2B5EF4-FFF2-40B4-BE49-F238E27FC236}">
              <a16:creationId xmlns:a16="http://schemas.microsoft.com/office/drawing/2014/main" id="{0DA2B948-F351-45A2-BA4A-73E505A668FA}"/>
            </a:ext>
          </a:extLst>
        </xdr:cNvPr>
        <xdr:cNvSpPr txBox="1"/>
      </xdr:nvSpPr>
      <xdr:spPr>
        <a:xfrm>
          <a:off x="4673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69" name="楕円 268">
          <a:extLst>
            <a:ext uri="{FF2B5EF4-FFF2-40B4-BE49-F238E27FC236}">
              <a16:creationId xmlns:a16="http://schemas.microsoft.com/office/drawing/2014/main" id="{AC66B55C-E110-44D6-B70A-F8399D9CD235}"/>
            </a:ext>
          </a:extLst>
        </xdr:cNvPr>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125730</xdr:rowOff>
    </xdr:to>
    <xdr:cxnSp macro="">
      <xdr:nvCxnSpPr>
        <xdr:cNvPr id="270" name="直線コネクタ 269">
          <a:extLst>
            <a:ext uri="{FF2B5EF4-FFF2-40B4-BE49-F238E27FC236}">
              <a16:creationId xmlns:a16="http://schemas.microsoft.com/office/drawing/2014/main" id="{2146E688-2FCB-4901-92B4-162AF2642984}"/>
            </a:ext>
          </a:extLst>
        </xdr:cNvPr>
        <xdr:cNvCxnSpPr/>
      </xdr:nvCxnSpPr>
      <xdr:spPr>
        <a:xfrm flipV="1">
          <a:off x="3797300" y="142798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162561</xdr:rowOff>
    </xdr:from>
    <xdr:to>
      <xdr:col>15</xdr:col>
      <xdr:colOff>101600</xdr:colOff>
      <xdr:row>84</xdr:row>
      <xdr:rowOff>92711</xdr:rowOff>
    </xdr:to>
    <xdr:sp macro="" textlink="">
      <xdr:nvSpPr>
        <xdr:cNvPr id="271" name="楕円 270">
          <a:extLst>
            <a:ext uri="{FF2B5EF4-FFF2-40B4-BE49-F238E27FC236}">
              <a16:creationId xmlns:a16="http://schemas.microsoft.com/office/drawing/2014/main" id="{4F30CA31-73A1-4114-9433-F32CBCFE0061}"/>
            </a:ext>
          </a:extLst>
        </xdr:cNvPr>
        <xdr:cNvSpPr/>
      </xdr:nvSpPr>
      <xdr:spPr>
        <a:xfrm>
          <a:off x="2857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84</xdr:row>
      <xdr:rowOff>41911</xdr:rowOff>
    </xdr:to>
    <xdr:cxnSp macro="">
      <xdr:nvCxnSpPr>
        <xdr:cNvPr id="272" name="直線コネクタ 271">
          <a:extLst>
            <a:ext uri="{FF2B5EF4-FFF2-40B4-BE49-F238E27FC236}">
              <a16:creationId xmlns:a16="http://schemas.microsoft.com/office/drawing/2014/main" id="{AD9730CB-9B6F-40F3-8E58-4FB991393719}"/>
            </a:ext>
          </a:extLst>
        </xdr:cNvPr>
        <xdr:cNvCxnSpPr/>
      </xdr:nvCxnSpPr>
      <xdr:spPr>
        <a:xfrm flipV="1">
          <a:off x="2908300" y="143560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147338</xdr:rowOff>
    </xdr:from>
    <xdr:ext cx="405111" cy="259045"/>
    <xdr:sp macro="" textlink="">
      <xdr:nvSpPr>
        <xdr:cNvPr id="273" name="n_1aveValue【福祉施設】&#10;有形固定資産減価償却率">
          <a:extLst>
            <a:ext uri="{FF2B5EF4-FFF2-40B4-BE49-F238E27FC236}">
              <a16:creationId xmlns:a16="http://schemas.microsoft.com/office/drawing/2014/main" id="{1B1CCEE8-644C-4AAE-A221-DC39A6A89A69}"/>
            </a:ext>
          </a:extLst>
        </xdr:cNvPr>
        <xdr:cNvSpPr txBox="1"/>
      </xdr:nvSpPr>
      <xdr:spPr>
        <a:xfrm>
          <a:off x="358204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99077</xdr:rowOff>
    </xdr:from>
    <xdr:ext cx="405111" cy="259045"/>
    <xdr:sp macro="" textlink="">
      <xdr:nvSpPr>
        <xdr:cNvPr id="274" name="n_2aveValue【福祉施設】&#10;有形固定資産減価償却率">
          <a:extLst>
            <a:ext uri="{FF2B5EF4-FFF2-40B4-BE49-F238E27FC236}">
              <a16:creationId xmlns:a16="http://schemas.microsoft.com/office/drawing/2014/main" id="{716DE0E2-D732-43A0-A93A-7C40C3F80F87}"/>
            </a:ext>
          </a:extLst>
        </xdr:cNvPr>
        <xdr:cNvSpPr txBox="1"/>
      </xdr:nvSpPr>
      <xdr:spPr>
        <a:xfrm>
          <a:off x="2705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116857</xdr:rowOff>
    </xdr:from>
    <xdr:ext cx="405111" cy="259045"/>
    <xdr:sp macro="" textlink="">
      <xdr:nvSpPr>
        <xdr:cNvPr id="275" name="n_3aveValue【福祉施設】&#10;有形固定資産減価償却率">
          <a:extLst>
            <a:ext uri="{FF2B5EF4-FFF2-40B4-BE49-F238E27FC236}">
              <a16:creationId xmlns:a16="http://schemas.microsoft.com/office/drawing/2014/main" id="{0E0B8EA9-6DE4-4C96-83E7-A7AD974DF3EF}"/>
            </a:ext>
          </a:extLst>
        </xdr:cNvPr>
        <xdr:cNvSpPr txBox="1"/>
      </xdr:nvSpPr>
      <xdr:spPr>
        <a:xfrm>
          <a:off x="1816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276" name="n_1mainValue【福祉施設】&#10;有形固定資産減価償却率">
          <a:extLst>
            <a:ext uri="{FF2B5EF4-FFF2-40B4-BE49-F238E27FC236}">
              <a16:creationId xmlns:a16="http://schemas.microsoft.com/office/drawing/2014/main" id="{63DA3208-CCC1-47D6-AA58-CD0633419C87}"/>
            </a:ext>
          </a:extLst>
        </xdr:cNvPr>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109238</xdr:rowOff>
    </xdr:from>
    <xdr:ext cx="405111" cy="259045"/>
    <xdr:sp macro="" textlink="">
      <xdr:nvSpPr>
        <xdr:cNvPr id="277" name="n_2mainValue【福祉施設】&#10;有形固定資産減価償却率">
          <a:extLst>
            <a:ext uri="{FF2B5EF4-FFF2-40B4-BE49-F238E27FC236}">
              <a16:creationId xmlns:a16="http://schemas.microsoft.com/office/drawing/2014/main" id="{F300CA13-DE6C-4875-B221-A1D73BE8ACD5}"/>
            </a:ext>
          </a:extLst>
        </xdr:cNvPr>
        <xdr:cNvSpPr txBox="1"/>
      </xdr:nvSpPr>
      <xdr:spPr>
        <a:xfrm>
          <a:off x="2705744" y="1416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B9A4CD78-9810-46CA-B13E-F41672F7A6B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85ADD66C-D4DA-44CF-BDA0-2F2735812D5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68060908-2B85-4139-A221-CB29AB9C5A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1FA4FA43-FD9E-4E42-B131-F4CECA6AD4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25398C62-905F-4E32-B924-843BD1CCB38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103A7148-399A-4CC1-8466-FC54825D76A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F63E124D-733F-4D51-A7DC-88D0F29878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D04B7DAB-4D11-4906-B31B-595BFCF99A7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E0C24EEC-B315-454F-8FAA-14A60EE9E6C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814F6CB4-65FD-4A41-9292-7BF32AFC39D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288" name="直線コネクタ 287">
          <a:extLst>
            <a:ext uri="{FF2B5EF4-FFF2-40B4-BE49-F238E27FC236}">
              <a16:creationId xmlns:a16="http://schemas.microsoft.com/office/drawing/2014/main" id="{0E533E29-86E6-4533-B792-DD14BBEF019F}"/>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289" name="テキスト ボックス 288">
          <a:extLst>
            <a:ext uri="{FF2B5EF4-FFF2-40B4-BE49-F238E27FC236}">
              <a16:creationId xmlns:a16="http://schemas.microsoft.com/office/drawing/2014/main" id="{1E80CE10-A6A7-46E7-9CD2-2CAC4BF5B3CC}"/>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a:extLst>
            <a:ext uri="{FF2B5EF4-FFF2-40B4-BE49-F238E27FC236}">
              <a16:creationId xmlns:a16="http://schemas.microsoft.com/office/drawing/2014/main" id="{831EADCB-E648-40AA-8773-B100B74506A8}"/>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a:extLst>
            <a:ext uri="{FF2B5EF4-FFF2-40B4-BE49-F238E27FC236}">
              <a16:creationId xmlns:a16="http://schemas.microsoft.com/office/drawing/2014/main" id="{CA6D8B99-5D03-408B-B2E0-12AB7ECF0EC3}"/>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292" name="直線コネクタ 291">
          <a:extLst>
            <a:ext uri="{FF2B5EF4-FFF2-40B4-BE49-F238E27FC236}">
              <a16:creationId xmlns:a16="http://schemas.microsoft.com/office/drawing/2014/main" id="{D1D8AE31-6592-4F13-9C01-CAC810450E59}"/>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293" name="テキスト ボックス 292">
          <a:extLst>
            <a:ext uri="{FF2B5EF4-FFF2-40B4-BE49-F238E27FC236}">
              <a16:creationId xmlns:a16="http://schemas.microsoft.com/office/drawing/2014/main" id="{B9E689C2-2F0E-4FF7-85D6-2C66F20F5C76}"/>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8644BF5-5038-4D0B-A198-A695CCE31FF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98F56502-FDB9-4C47-8F19-B6DB7E4E819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296" name="直線コネクタ 295">
          <a:extLst>
            <a:ext uri="{FF2B5EF4-FFF2-40B4-BE49-F238E27FC236}">
              <a16:creationId xmlns:a16="http://schemas.microsoft.com/office/drawing/2014/main" id="{D57E50EC-5153-4649-8B4F-BE7251439FC0}"/>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297" name="テキスト ボックス 296">
          <a:extLst>
            <a:ext uri="{FF2B5EF4-FFF2-40B4-BE49-F238E27FC236}">
              <a16:creationId xmlns:a16="http://schemas.microsoft.com/office/drawing/2014/main" id="{C4149391-C0ED-4A5C-8F0F-920C47EA6DC6}"/>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8" name="直線コネクタ 297">
          <a:extLst>
            <a:ext uri="{FF2B5EF4-FFF2-40B4-BE49-F238E27FC236}">
              <a16:creationId xmlns:a16="http://schemas.microsoft.com/office/drawing/2014/main" id="{1A3E29FE-D60A-4977-AD3B-1F210F6C84E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9" name="テキスト ボックス 298">
          <a:extLst>
            <a:ext uri="{FF2B5EF4-FFF2-40B4-BE49-F238E27FC236}">
              <a16:creationId xmlns:a16="http://schemas.microsoft.com/office/drawing/2014/main" id="{1B44F033-5B4E-4148-9DA1-AD0E1F2DB98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00" name="直線コネクタ 299">
          <a:extLst>
            <a:ext uri="{FF2B5EF4-FFF2-40B4-BE49-F238E27FC236}">
              <a16:creationId xmlns:a16="http://schemas.microsoft.com/office/drawing/2014/main" id="{D7047E66-E59E-42D1-A7AB-0D233B35022C}"/>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01" name="テキスト ボックス 300">
          <a:extLst>
            <a:ext uri="{FF2B5EF4-FFF2-40B4-BE49-F238E27FC236}">
              <a16:creationId xmlns:a16="http://schemas.microsoft.com/office/drawing/2014/main" id="{9B261459-D3D1-4EBE-A80F-A9DBDFCE6FA5}"/>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A4126325-5183-4E20-877F-B141A740248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a:extLst>
            <a:ext uri="{FF2B5EF4-FFF2-40B4-BE49-F238E27FC236}">
              <a16:creationId xmlns:a16="http://schemas.microsoft.com/office/drawing/2014/main" id="{1CA5F0E5-288D-4B27-B308-66DDDB71A1F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a:extLst>
            <a:ext uri="{FF2B5EF4-FFF2-40B4-BE49-F238E27FC236}">
              <a16:creationId xmlns:a16="http://schemas.microsoft.com/office/drawing/2014/main" id="{8870D6D3-8244-4B24-B08F-379CA7B382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05" name="直線コネクタ 304">
          <a:extLst>
            <a:ext uri="{FF2B5EF4-FFF2-40B4-BE49-F238E27FC236}">
              <a16:creationId xmlns:a16="http://schemas.microsoft.com/office/drawing/2014/main" id="{AD1FD3F3-C278-4D4E-8336-5A7F443CE528}"/>
            </a:ext>
          </a:extLst>
        </xdr:cNvPr>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6" name="【福祉施設】&#10;一人当たり面積最小値テキスト">
          <a:extLst>
            <a:ext uri="{FF2B5EF4-FFF2-40B4-BE49-F238E27FC236}">
              <a16:creationId xmlns:a16="http://schemas.microsoft.com/office/drawing/2014/main" id="{6245B9C5-447E-479F-98E9-D6C1A7B7D4A7}"/>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7" name="直線コネクタ 306">
          <a:extLst>
            <a:ext uri="{FF2B5EF4-FFF2-40B4-BE49-F238E27FC236}">
              <a16:creationId xmlns:a16="http://schemas.microsoft.com/office/drawing/2014/main" id="{C112451C-F695-413A-A58B-45634D9FB3E1}"/>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08" name="【福祉施設】&#10;一人当たり面積最大値テキスト">
          <a:extLst>
            <a:ext uri="{FF2B5EF4-FFF2-40B4-BE49-F238E27FC236}">
              <a16:creationId xmlns:a16="http://schemas.microsoft.com/office/drawing/2014/main" id="{D4E00E89-BD5A-4A29-85B2-F9C4E05EE30E}"/>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09" name="直線コネクタ 308">
          <a:extLst>
            <a:ext uri="{FF2B5EF4-FFF2-40B4-BE49-F238E27FC236}">
              <a16:creationId xmlns:a16="http://schemas.microsoft.com/office/drawing/2014/main" id="{68AE8DEF-B8F2-48F7-A23B-1F8F06E4A7EB}"/>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10" name="【福祉施設】&#10;一人当たり面積平均値テキスト">
          <a:extLst>
            <a:ext uri="{FF2B5EF4-FFF2-40B4-BE49-F238E27FC236}">
              <a16:creationId xmlns:a16="http://schemas.microsoft.com/office/drawing/2014/main" id="{BB9E6173-93A4-4FC5-80F4-6C48801F67D1}"/>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11" name="フローチャート: 判断 310">
          <a:extLst>
            <a:ext uri="{FF2B5EF4-FFF2-40B4-BE49-F238E27FC236}">
              <a16:creationId xmlns:a16="http://schemas.microsoft.com/office/drawing/2014/main" id="{BBD89557-7C5A-43D9-B762-4C6D6962572F}"/>
            </a:ext>
          </a:extLst>
        </xdr:cNvPr>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12" name="フローチャート: 判断 311">
          <a:extLst>
            <a:ext uri="{FF2B5EF4-FFF2-40B4-BE49-F238E27FC236}">
              <a16:creationId xmlns:a16="http://schemas.microsoft.com/office/drawing/2014/main" id="{4839803A-6066-4BD4-9993-165B51D18576}"/>
            </a:ext>
          </a:extLst>
        </xdr:cNvPr>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13" name="フローチャート: 判断 312">
          <a:extLst>
            <a:ext uri="{FF2B5EF4-FFF2-40B4-BE49-F238E27FC236}">
              <a16:creationId xmlns:a16="http://schemas.microsoft.com/office/drawing/2014/main" id="{74570E9A-1E22-47C1-B399-1024AB895072}"/>
            </a:ext>
          </a:extLst>
        </xdr:cNvPr>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xdr:rowOff>
    </xdr:from>
    <xdr:to>
      <xdr:col>41</xdr:col>
      <xdr:colOff>101600</xdr:colOff>
      <xdr:row>82</xdr:row>
      <xdr:rowOff>117475</xdr:rowOff>
    </xdr:to>
    <xdr:sp macro="" textlink="">
      <xdr:nvSpPr>
        <xdr:cNvPr id="314" name="フローチャート: 判断 313">
          <a:extLst>
            <a:ext uri="{FF2B5EF4-FFF2-40B4-BE49-F238E27FC236}">
              <a16:creationId xmlns:a16="http://schemas.microsoft.com/office/drawing/2014/main" id="{54DAA5A8-BCD7-46E9-BCAF-1E28B1BF843E}"/>
            </a:ext>
          </a:extLst>
        </xdr:cNvPr>
        <xdr:cNvSpPr/>
      </xdr:nvSpPr>
      <xdr:spPr>
        <a:xfrm>
          <a:off x="7810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E31D6828-993D-4AC3-84FB-73BC1CCCFE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D71D0168-9D98-4196-A7FF-036C8D6E013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DD24355-D8C7-4F22-A30A-BCD9E6690E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4A944078-24C3-4278-9F62-60C0744411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E83AD6EC-6E26-4332-981D-728CD423A2B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20" name="楕円 319">
          <a:extLst>
            <a:ext uri="{FF2B5EF4-FFF2-40B4-BE49-F238E27FC236}">
              <a16:creationId xmlns:a16="http://schemas.microsoft.com/office/drawing/2014/main" id="{1D79CB39-5988-46C5-A034-1A2DB0CD8375}"/>
            </a:ext>
          </a:extLst>
        </xdr:cNvPr>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10177</xdr:rowOff>
    </xdr:from>
    <xdr:ext cx="469744" cy="259045"/>
    <xdr:sp macro="" textlink="">
      <xdr:nvSpPr>
        <xdr:cNvPr id="321" name="【福祉施設】&#10;一人当たり面積該当値テキスト">
          <a:extLst>
            <a:ext uri="{FF2B5EF4-FFF2-40B4-BE49-F238E27FC236}">
              <a16:creationId xmlns:a16="http://schemas.microsoft.com/office/drawing/2014/main" id="{BC5F468E-DC40-47F9-B9C4-A419C79D12EC}"/>
            </a:ext>
          </a:extLst>
        </xdr:cNvPr>
        <xdr:cNvSpPr txBox="1"/>
      </xdr:nvSpPr>
      <xdr:spPr>
        <a:xfrm>
          <a:off x="10515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22" name="楕円 321">
          <a:extLst>
            <a:ext uri="{FF2B5EF4-FFF2-40B4-BE49-F238E27FC236}">
              <a16:creationId xmlns:a16="http://schemas.microsoft.com/office/drawing/2014/main" id="{7AEC057E-5D07-4F2E-9CE8-A4DDB3631C79}"/>
            </a:ext>
          </a:extLst>
        </xdr:cNvPr>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38100</xdr:rowOff>
    </xdr:to>
    <xdr:cxnSp macro="">
      <xdr:nvCxnSpPr>
        <xdr:cNvPr id="323" name="直線コネクタ 322">
          <a:extLst>
            <a:ext uri="{FF2B5EF4-FFF2-40B4-BE49-F238E27FC236}">
              <a16:creationId xmlns:a16="http://schemas.microsoft.com/office/drawing/2014/main" id="{D103A649-5D94-4A14-9572-7FF85100483F}"/>
            </a:ext>
          </a:extLst>
        </xdr:cNvPr>
        <xdr:cNvCxnSpPr/>
      </xdr:nvCxnSpPr>
      <xdr:spPr>
        <a:xfrm>
          <a:off x="9639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24" name="楕円 323">
          <a:extLst>
            <a:ext uri="{FF2B5EF4-FFF2-40B4-BE49-F238E27FC236}">
              <a16:creationId xmlns:a16="http://schemas.microsoft.com/office/drawing/2014/main" id="{6E3D7669-C1BD-4179-AAAE-4207D608FA90}"/>
            </a:ext>
          </a:extLst>
        </xdr:cNvPr>
        <xdr:cNvSpPr/>
      </xdr:nvSpPr>
      <xdr:spPr>
        <a:xfrm>
          <a:off x="869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25" name="直線コネクタ 324">
          <a:extLst>
            <a:ext uri="{FF2B5EF4-FFF2-40B4-BE49-F238E27FC236}">
              <a16:creationId xmlns:a16="http://schemas.microsoft.com/office/drawing/2014/main" id="{EA7668A5-5C4D-48DE-B69E-C994355F559A}"/>
            </a:ext>
          </a:extLst>
        </xdr:cNvPr>
        <xdr:cNvCxnSpPr/>
      </xdr:nvCxnSpPr>
      <xdr:spPr>
        <a:xfrm>
          <a:off x="8750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26" name="n_1aveValue【福祉施設】&#10;一人当たり面積">
          <a:extLst>
            <a:ext uri="{FF2B5EF4-FFF2-40B4-BE49-F238E27FC236}">
              <a16:creationId xmlns:a16="http://schemas.microsoft.com/office/drawing/2014/main" id="{C28820E3-100A-4A9F-A90D-CCFDC95A3321}"/>
            </a:ext>
          </a:extLst>
        </xdr:cNvPr>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80027</xdr:rowOff>
    </xdr:from>
    <xdr:ext cx="469744" cy="259045"/>
    <xdr:sp macro="" textlink="">
      <xdr:nvSpPr>
        <xdr:cNvPr id="327" name="n_2aveValue【福祉施設】&#10;一人当たり面積">
          <a:extLst>
            <a:ext uri="{FF2B5EF4-FFF2-40B4-BE49-F238E27FC236}">
              <a16:creationId xmlns:a16="http://schemas.microsoft.com/office/drawing/2014/main" id="{9B072473-634D-42A9-A8E5-80D2C91A8BDB}"/>
            </a:ext>
          </a:extLst>
        </xdr:cNvPr>
        <xdr:cNvSpPr txBox="1"/>
      </xdr:nvSpPr>
      <xdr:spPr>
        <a:xfrm>
          <a:off x="8515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134002</xdr:rowOff>
    </xdr:from>
    <xdr:ext cx="469744" cy="259045"/>
    <xdr:sp macro="" textlink="">
      <xdr:nvSpPr>
        <xdr:cNvPr id="328" name="n_3aveValue【福祉施設】&#10;一人当たり面積">
          <a:extLst>
            <a:ext uri="{FF2B5EF4-FFF2-40B4-BE49-F238E27FC236}">
              <a16:creationId xmlns:a16="http://schemas.microsoft.com/office/drawing/2014/main" id="{8675059A-E1D8-4F48-B8CB-969664564DE7}"/>
            </a:ext>
          </a:extLst>
        </xdr:cNvPr>
        <xdr:cNvSpPr txBox="1"/>
      </xdr:nvSpPr>
      <xdr:spPr>
        <a:xfrm>
          <a:off x="7626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29" name="n_1mainValue【福祉施設】&#10;一人当たり面積">
          <a:extLst>
            <a:ext uri="{FF2B5EF4-FFF2-40B4-BE49-F238E27FC236}">
              <a16:creationId xmlns:a16="http://schemas.microsoft.com/office/drawing/2014/main" id="{8053D35E-104A-4505-9857-0B718EA1EB07}"/>
            </a:ext>
          </a:extLst>
        </xdr:cNvPr>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30" name="n_2mainValue【福祉施設】&#10;一人当たり面積">
          <a:extLst>
            <a:ext uri="{FF2B5EF4-FFF2-40B4-BE49-F238E27FC236}">
              <a16:creationId xmlns:a16="http://schemas.microsoft.com/office/drawing/2014/main" id="{86B072D5-CCD5-478E-AE60-39403714EB71}"/>
            </a:ext>
          </a:extLst>
        </xdr:cNvPr>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EC984E36-1D92-4835-99DB-F22B722F9A8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9E96A8EC-C3CA-4FCF-84A7-4EF80559C5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74B6F174-26E6-49EE-AA7A-85F18FF75C3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B753FBC0-31FA-4A41-AC39-02C8D15216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BA44CCA0-44D1-4CA1-881A-8477818335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C7348D69-22D8-4379-953D-C894B4EAF33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405FE86A-2CD7-42CC-87A8-562900A68FC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51A7F695-C9E0-4C8F-8754-72A7BD7EE9E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a:extLst>
            <a:ext uri="{FF2B5EF4-FFF2-40B4-BE49-F238E27FC236}">
              <a16:creationId xmlns:a16="http://schemas.microsoft.com/office/drawing/2014/main" id="{BDEFC047-B085-451E-AAE1-EBD307ABBE3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a:extLst>
            <a:ext uri="{FF2B5EF4-FFF2-40B4-BE49-F238E27FC236}">
              <a16:creationId xmlns:a16="http://schemas.microsoft.com/office/drawing/2014/main" id="{C4DCE365-6AD1-4393-8CBD-107BD043259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a:extLst>
            <a:ext uri="{FF2B5EF4-FFF2-40B4-BE49-F238E27FC236}">
              <a16:creationId xmlns:a16="http://schemas.microsoft.com/office/drawing/2014/main" id="{9839DBBA-DAFB-4831-AEE0-3300726FC4D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a:extLst>
            <a:ext uri="{FF2B5EF4-FFF2-40B4-BE49-F238E27FC236}">
              <a16:creationId xmlns:a16="http://schemas.microsoft.com/office/drawing/2014/main" id="{9021755C-AAFC-4D10-9701-D9C850B4E6A2}"/>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a:extLst>
            <a:ext uri="{FF2B5EF4-FFF2-40B4-BE49-F238E27FC236}">
              <a16:creationId xmlns:a16="http://schemas.microsoft.com/office/drawing/2014/main" id="{9BBB538F-D121-48B8-A282-F5D53C78008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a:extLst>
            <a:ext uri="{FF2B5EF4-FFF2-40B4-BE49-F238E27FC236}">
              <a16:creationId xmlns:a16="http://schemas.microsoft.com/office/drawing/2014/main" id="{E6D9254D-CBCF-4724-A807-64594050F51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a:extLst>
            <a:ext uri="{FF2B5EF4-FFF2-40B4-BE49-F238E27FC236}">
              <a16:creationId xmlns:a16="http://schemas.microsoft.com/office/drawing/2014/main" id="{AF054BB3-CC5F-4776-B44A-6EFC2EAA714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a:extLst>
            <a:ext uri="{FF2B5EF4-FFF2-40B4-BE49-F238E27FC236}">
              <a16:creationId xmlns:a16="http://schemas.microsoft.com/office/drawing/2014/main" id="{1DED595B-D813-4643-9F21-641159F8764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a:extLst>
            <a:ext uri="{FF2B5EF4-FFF2-40B4-BE49-F238E27FC236}">
              <a16:creationId xmlns:a16="http://schemas.microsoft.com/office/drawing/2014/main" id="{5C53E33B-DE85-4B36-B4E5-41D09B1FB89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a:extLst>
            <a:ext uri="{FF2B5EF4-FFF2-40B4-BE49-F238E27FC236}">
              <a16:creationId xmlns:a16="http://schemas.microsoft.com/office/drawing/2014/main" id="{6345A05F-C3DF-47A0-BF80-4EC9D514194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a:extLst>
            <a:ext uri="{FF2B5EF4-FFF2-40B4-BE49-F238E27FC236}">
              <a16:creationId xmlns:a16="http://schemas.microsoft.com/office/drawing/2014/main" id="{C7075BBD-FBC7-4DF4-A0C1-5EAED3AE01A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a:extLst>
            <a:ext uri="{FF2B5EF4-FFF2-40B4-BE49-F238E27FC236}">
              <a16:creationId xmlns:a16="http://schemas.microsoft.com/office/drawing/2014/main" id="{0BA8F946-B097-475B-B8D6-917B9235924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a:extLst>
            <a:ext uri="{FF2B5EF4-FFF2-40B4-BE49-F238E27FC236}">
              <a16:creationId xmlns:a16="http://schemas.microsoft.com/office/drawing/2014/main" id="{58264154-0D6E-4E53-BD26-10FDF10DC21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a:extLst>
            <a:ext uri="{FF2B5EF4-FFF2-40B4-BE49-F238E27FC236}">
              <a16:creationId xmlns:a16="http://schemas.microsoft.com/office/drawing/2014/main" id="{C14CF7FA-52A2-49FF-94C4-4993CD830CE1}"/>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id="{C953EB68-20C3-481F-B5F8-0546BC07710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A78551B6-9081-49F9-9096-528E5ED4B39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a:extLst>
            <a:ext uri="{FF2B5EF4-FFF2-40B4-BE49-F238E27FC236}">
              <a16:creationId xmlns:a16="http://schemas.microsoft.com/office/drawing/2014/main" id="{A8FDE27D-9090-4714-84E7-A62AD6AE166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56" name="直線コネクタ 355">
          <a:extLst>
            <a:ext uri="{FF2B5EF4-FFF2-40B4-BE49-F238E27FC236}">
              <a16:creationId xmlns:a16="http://schemas.microsoft.com/office/drawing/2014/main" id="{A506C4FB-F21C-47E2-9BFD-006F60814585}"/>
            </a:ext>
          </a:extLst>
        </xdr:cNvPr>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7" name="【市民会館】&#10;有形固定資産減価償却率最小値テキスト">
          <a:extLst>
            <a:ext uri="{FF2B5EF4-FFF2-40B4-BE49-F238E27FC236}">
              <a16:creationId xmlns:a16="http://schemas.microsoft.com/office/drawing/2014/main" id="{38AB7802-0B7F-47DA-9A1D-5298618AB2FB}"/>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8" name="直線コネクタ 357">
          <a:extLst>
            <a:ext uri="{FF2B5EF4-FFF2-40B4-BE49-F238E27FC236}">
              <a16:creationId xmlns:a16="http://schemas.microsoft.com/office/drawing/2014/main" id="{8C2DAC2A-EC56-4BE4-83D0-3A1FEBAF5D2C}"/>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59" name="【市民会館】&#10;有形固定資産減価償却率最大値テキスト">
          <a:extLst>
            <a:ext uri="{FF2B5EF4-FFF2-40B4-BE49-F238E27FC236}">
              <a16:creationId xmlns:a16="http://schemas.microsoft.com/office/drawing/2014/main" id="{79B42CE8-5979-4B19-B319-DE4605D94DE0}"/>
            </a:ext>
          </a:extLst>
        </xdr:cNvPr>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60" name="直線コネクタ 359">
          <a:extLst>
            <a:ext uri="{FF2B5EF4-FFF2-40B4-BE49-F238E27FC236}">
              <a16:creationId xmlns:a16="http://schemas.microsoft.com/office/drawing/2014/main" id="{A3B47005-15DE-4295-A198-34B46B619467}"/>
            </a:ext>
          </a:extLst>
        </xdr:cNvPr>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61" name="【市民会館】&#10;有形固定資産減価償却率平均値テキスト">
          <a:extLst>
            <a:ext uri="{FF2B5EF4-FFF2-40B4-BE49-F238E27FC236}">
              <a16:creationId xmlns:a16="http://schemas.microsoft.com/office/drawing/2014/main" id="{229C6B56-4EF0-4180-83F1-58F47D80529D}"/>
            </a:ext>
          </a:extLst>
        </xdr:cNvPr>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62" name="フローチャート: 判断 361">
          <a:extLst>
            <a:ext uri="{FF2B5EF4-FFF2-40B4-BE49-F238E27FC236}">
              <a16:creationId xmlns:a16="http://schemas.microsoft.com/office/drawing/2014/main" id="{49D5DCD1-8D6D-4D4F-8EC3-1A67E305A70B}"/>
            </a:ext>
          </a:extLst>
        </xdr:cNvPr>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63" name="フローチャート: 判断 362">
          <a:extLst>
            <a:ext uri="{FF2B5EF4-FFF2-40B4-BE49-F238E27FC236}">
              <a16:creationId xmlns:a16="http://schemas.microsoft.com/office/drawing/2014/main" id="{28FC3C33-EFAD-47DA-86A8-854070944CFC}"/>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154395</xdr:rowOff>
    </xdr:from>
    <xdr:to>
      <xdr:col>15</xdr:col>
      <xdr:colOff>101600</xdr:colOff>
      <xdr:row>104</xdr:row>
      <xdr:rowOff>84545</xdr:rowOff>
    </xdr:to>
    <xdr:sp macro="" textlink="">
      <xdr:nvSpPr>
        <xdr:cNvPr id="364" name="フローチャート: 判断 363">
          <a:extLst>
            <a:ext uri="{FF2B5EF4-FFF2-40B4-BE49-F238E27FC236}">
              <a16:creationId xmlns:a16="http://schemas.microsoft.com/office/drawing/2014/main" id="{DB5BA3BD-D630-4DE9-AC99-3B695A15808B}"/>
            </a:ext>
          </a:extLst>
        </xdr:cNvPr>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65" name="フローチャート: 判断 364">
          <a:extLst>
            <a:ext uri="{FF2B5EF4-FFF2-40B4-BE49-F238E27FC236}">
              <a16:creationId xmlns:a16="http://schemas.microsoft.com/office/drawing/2014/main" id="{9B653595-9D1A-48C3-B4C9-D56156938BA6}"/>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A45717FE-CA7A-4062-9849-F5E4E8B8552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A82A83F3-CA97-49A5-9EE2-8F952AFE0C5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E879E5C3-D65F-4EF5-8BBE-A5965F71BDB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C699B191-7050-470C-A02C-0D0671506AD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D2B1C033-5E94-428A-A033-C7BCA585C48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71120</xdr:rowOff>
    </xdr:from>
    <xdr:to>
      <xdr:col>24</xdr:col>
      <xdr:colOff>114300</xdr:colOff>
      <xdr:row>100</xdr:row>
      <xdr:rowOff>1270</xdr:rowOff>
    </xdr:to>
    <xdr:sp macro="" textlink="">
      <xdr:nvSpPr>
        <xdr:cNvPr id="371" name="楕円 370">
          <a:extLst>
            <a:ext uri="{FF2B5EF4-FFF2-40B4-BE49-F238E27FC236}">
              <a16:creationId xmlns:a16="http://schemas.microsoft.com/office/drawing/2014/main" id="{6D60466C-8491-4C03-AB6B-175C0C1EF63C}"/>
            </a:ext>
          </a:extLst>
        </xdr:cNvPr>
        <xdr:cNvSpPr/>
      </xdr:nvSpPr>
      <xdr:spPr>
        <a:xfrm>
          <a:off x="45847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24147</xdr:rowOff>
    </xdr:from>
    <xdr:ext cx="405111" cy="259045"/>
    <xdr:sp macro="" textlink="">
      <xdr:nvSpPr>
        <xdr:cNvPr id="372" name="【市民会館】&#10;有形固定資産減価償却率該当値テキスト">
          <a:extLst>
            <a:ext uri="{FF2B5EF4-FFF2-40B4-BE49-F238E27FC236}">
              <a16:creationId xmlns:a16="http://schemas.microsoft.com/office/drawing/2014/main" id="{119E068C-08FC-4BD2-A8DC-2CC7995288F8}"/>
            </a:ext>
          </a:extLst>
        </xdr:cNvPr>
        <xdr:cNvSpPr txBox="1"/>
      </xdr:nvSpPr>
      <xdr:spPr>
        <a:xfrm>
          <a:off x="4673600" y="1699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67855</xdr:rowOff>
    </xdr:from>
    <xdr:to>
      <xdr:col>20</xdr:col>
      <xdr:colOff>38100</xdr:colOff>
      <xdr:row>99</xdr:row>
      <xdr:rowOff>169455</xdr:rowOff>
    </xdr:to>
    <xdr:sp macro="" textlink="">
      <xdr:nvSpPr>
        <xdr:cNvPr id="373" name="楕円 372">
          <a:extLst>
            <a:ext uri="{FF2B5EF4-FFF2-40B4-BE49-F238E27FC236}">
              <a16:creationId xmlns:a16="http://schemas.microsoft.com/office/drawing/2014/main" id="{11CFE802-4D27-4B23-A92B-54D6EEC39D27}"/>
            </a:ext>
          </a:extLst>
        </xdr:cNvPr>
        <xdr:cNvSpPr/>
      </xdr:nvSpPr>
      <xdr:spPr>
        <a:xfrm>
          <a:off x="3746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118655</xdr:rowOff>
    </xdr:from>
    <xdr:to>
      <xdr:col>24</xdr:col>
      <xdr:colOff>63500</xdr:colOff>
      <xdr:row>99</xdr:row>
      <xdr:rowOff>121920</xdr:rowOff>
    </xdr:to>
    <xdr:cxnSp macro="">
      <xdr:nvCxnSpPr>
        <xdr:cNvPr id="374" name="直線コネクタ 373">
          <a:extLst>
            <a:ext uri="{FF2B5EF4-FFF2-40B4-BE49-F238E27FC236}">
              <a16:creationId xmlns:a16="http://schemas.microsoft.com/office/drawing/2014/main" id="{1D3517D5-81AE-4C28-94D5-292634229C00}"/>
            </a:ext>
          </a:extLst>
        </xdr:cNvPr>
        <xdr:cNvCxnSpPr/>
      </xdr:nvCxnSpPr>
      <xdr:spPr>
        <a:xfrm>
          <a:off x="3797300" y="1709220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67855</xdr:rowOff>
    </xdr:from>
    <xdr:to>
      <xdr:col>15</xdr:col>
      <xdr:colOff>101600</xdr:colOff>
      <xdr:row>99</xdr:row>
      <xdr:rowOff>169455</xdr:rowOff>
    </xdr:to>
    <xdr:sp macro="" textlink="">
      <xdr:nvSpPr>
        <xdr:cNvPr id="375" name="楕円 374">
          <a:extLst>
            <a:ext uri="{FF2B5EF4-FFF2-40B4-BE49-F238E27FC236}">
              <a16:creationId xmlns:a16="http://schemas.microsoft.com/office/drawing/2014/main" id="{21088FEF-89C3-4CBD-A798-4C50FCD927D8}"/>
            </a:ext>
          </a:extLst>
        </xdr:cNvPr>
        <xdr:cNvSpPr/>
      </xdr:nvSpPr>
      <xdr:spPr>
        <a:xfrm>
          <a:off x="2857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118655</xdr:rowOff>
    </xdr:from>
    <xdr:to>
      <xdr:col>19</xdr:col>
      <xdr:colOff>177800</xdr:colOff>
      <xdr:row>99</xdr:row>
      <xdr:rowOff>118655</xdr:rowOff>
    </xdr:to>
    <xdr:cxnSp macro="">
      <xdr:nvCxnSpPr>
        <xdr:cNvPr id="376" name="直線コネクタ 375">
          <a:extLst>
            <a:ext uri="{FF2B5EF4-FFF2-40B4-BE49-F238E27FC236}">
              <a16:creationId xmlns:a16="http://schemas.microsoft.com/office/drawing/2014/main" id="{21FCA22F-9CB7-4377-921F-93CBA84578CB}"/>
            </a:ext>
          </a:extLst>
        </xdr:cNvPr>
        <xdr:cNvCxnSpPr/>
      </xdr:nvCxnSpPr>
      <xdr:spPr>
        <a:xfrm>
          <a:off x="2908300" y="17092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77" name="n_1aveValue【市民会館】&#10;有形固定資産減価償却率">
          <a:extLst>
            <a:ext uri="{FF2B5EF4-FFF2-40B4-BE49-F238E27FC236}">
              <a16:creationId xmlns:a16="http://schemas.microsoft.com/office/drawing/2014/main" id="{4C118016-F706-4A25-8279-37D623CA7226}"/>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75672</xdr:rowOff>
    </xdr:from>
    <xdr:ext cx="405111" cy="259045"/>
    <xdr:sp macro="" textlink="">
      <xdr:nvSpPr>
        <xdr:cNvPr id="378" name="n_2aveValue【市民会館】&#10;有形固定資産減価償却率">
          <a:extLst>
            <a:ext uri="{FF2B5EF4-FFF2-40B4-BE49-F238E27FC236}">
              <a16:creationId xmlns:a16="http://schemas.microsoft.com/office/drawing/2014/main" id="{B3FCB2B7-03AB-4A43-8597-E1D668F0F10F}"/>
            </a:ext>
          </a:extLst>
        </xdr:cNvPr>
        <xdr:cNvSpPr txBox="1"/>
      </xdr:nvSpPr>
      <xdr:spPr>
        <a:xfrm>
          <a:off x="2705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79" name="n_3aveValue【市民会館】&#10;有形固定資産減価償却率">
          <a:extLst>
            <a:ext uri="{FF2B5EF4-FFF2-40B4-BE49-F238E27FC236}">
              <a16:creationId xmlns:a16="http://schemas.microsoft.com/office/drawing/2014/main" id="{8E66D3B5-AA23-480D-9154-0B926F2614C3}"/>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14532</xdr:rowOff>
    </xdr:from>
    <xdr:ext cx="405111" cy="259045"/>
    <xdr:sp macro="" textlink="">
      <xdr:nvSpPr>
        <xdr:cNvPr id="380" name="n_1mainValue【市民会館】&#10;有形固定資産減価償却率">
          <a:extLst>
            <a:ext uri="{FF2B5EF4-FFF2-40B4-BE49-F238E27FC236}">
              <a16:creationId xmlns:a16="http://schemas.microsoft.com/office/drawing/2014/main" id="{52BDA753-9846-449A-99BA-48AC1DA19D95}"/>
            </a:ext>
          </a:extLst>
        </xdr:cNvPr>
        <xdr:cNvSpPr txBox="1"/>
      </xdr:nvSpPr>
      <xdr:spPr>
        <a:xfrm>
          <a:off x="3582044" y="168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14532</xdr:rowOff>
    </xdr:from>
    <xdr:ext cx="405111" cy="259045"/>
    <xdr:sp macro="" textlink="">
      <xdr:nvSpPr>
        <xdr:cNvPr id="381" name="n_2mainValue【市民会館】&#10;有形固定資産減価償却率">
          <a:extLst>
            <a:ext uri="{FF2B5EF4-FFF2-40B4-BE49-F238E27FC236}">
              <a16:creationId xmlns:a16="http://schemas.microsoft.com/office/drawing/2014/main" id="{C6D359B8-5231-4CAC-BC39-1405B0EDCF81}"/>
            </a:ext>
          </a:extLst>
        </xdr:cNvPr>
        <xdr:cNvSpPr txBox="1"/>
      </xdr:nvSpPr>
      <xdr:spPr>
        <a:xfrm>
          <a:off x="2705744" y="168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42251343-DC1F-449A-A717-6D5D82436C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7DAFAB52-8004-4C44-990A-48B74A0025C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66F638A0-9BBF-45DE-86FE-97EC4A5268C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60B27D30-9914-4EB3-8DB1-483EB986100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E186F8F1-0D94-4D7E-BB40-B46146C923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18605FCA-A150-4BEA-BC5E-40A8A813F16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A548DAAF-C204-409B-900A-F24DAE4446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9311C20C-CD1C-49EC-8903-21D359483E6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id="{29914C0D-3153-4C62-B088-1654094CC15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a16="http://schemas.microsoft.com/office/drawing/2014/main" id="{57086F45-B04F-47E5-97FD-A9DF93DF04B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a:extLst>
            <a:ext uri="{FF2B5EF4-FFF2-40B4-BE49-F238E27FC236}">
              <a16:creationId xmlns:a16="http://schemas.microsoft.com/office/drawing/2014/main" id="{B1FC1FA7-B6BD-4208-80DF-9ECA139C50C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EF26EF38-FD80-4888-A8B9-71E263AAEFA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a:extLst>
            <a:ext uri="{FF2B5EF4-FFF2-40B4-BE49-F238E27FC236}">
              <a16:creationId xmlns:a16="http://schemas.microsoft.com/office/drawing/2014/main" id="{77C96864-549B-4DC8-B012-9E56EEB61F4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a:extLst>
            <a:ext uri="{FF2B5EF4-FFF2-40B4-BE49-F238E27FC236}">
              <a16:creationId xmlns:a16="http://schemas.microsoft.com/office/drawing/2014/main" id="{50B00E8F-A3A9-459D-8284-85641EB89D8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a:extLst>
            <a:ext uri="{FF2B5EF4-FFF2-40B4-BE49-F238E27FC236}">
              <a16:creationId xmlns:a16="http://schemas.microsoft.com/office/drawing/2014/main" id="{1C305807-8105-463F-9E4B-BAD3C6707CC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a:extLst>
            <a:ext uri="{FF2B5EF4-FFF2-40B4-BE49-F238E27FC236}">
              <a16:creationId xmlns:a16="http://schemas.microsoft.com/office/drawing/2014/main" id="{8B2DB2DC-A7C6-473F-98D0-EC4F986F297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a:extLst>
            <a:ext uri="{FF2B5EF4-FFF2-40B4-BE49-F238E27FC236}">
              <a16:creationId xmlns:a16="http://schemas.microsoft.com/office/drawing/2014/main" id="{38252036-BF97-4CA8-B3BB-CA1AC357B6E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a:extLst>
            <a:ext uri="{FF2B5EF4-FFF2-40B4-BE49-F238E27FC236}">
              <a16:creationId xmlns:a16="http://schemas.microsoft.com/office/drawing/2014/main" id="{F869AA11-58B9-4C4B-A1EA-C74E4E930B8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a:extLst>
            <a:ext uri="{FF2B5EF4-FFF2-40B4-BE49-F238E27FC236}">
              <a16:creationId xmlns:a16="http://schemas.microsoft.com/office/drawing/2014/main" id="{FDB5F503-CAE0-412A-9F70-85265AEE606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a:extLst>
            <a:ext uri="{FF2B5EF4-FFF2-40B4-BE49-F238E27FC236}">
              <a16:creationId xmlns:a16="http://schemas.microsoft.com/office/drawing/2014/main" id="{10A1A135-33EC-48F2-AD55-2D0C57F2FB8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a:extLst>
            <a:ext uri="{FF2B5EF4-FFF2-40B4-BE49-F238E27FC236}">
              <a16:creationId xmlns:a16="http://schemas.microsoft.com/office/drawing/2014/main" id="{DBBCA4F2-85EA-4757-A178-6D224E4ED66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a:extLst>
            <a:ext uri="{FF2B5EF4-FFF2-40B4-BE49-F238E27FC236}">
              <a16:creationId xmlns:a16="http://schemas.microsoft.com/office/drawing/2014/main" id="{A6A5D220-856B-4E1D-BD25-D74F7BCCD48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a:extLst>
            <a:ext uri="{FF2B5EF4-FFF2-40B4-BE49-F238E27FC236}">
              <a16:creationId xmlns:a16="http://schemas.microsoft.com/office/drawing/2014/main" id="{52F5740D-28E9-4184-9BD3-B5320655E0C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405" name="直線コネクタ 404">
          <a:extLst>
            <a:ext uri="{FF2B5EF4-FFF2-40B4-BE49-F238E27FC236}">
              <a16:creationId xmlns:a16="http://schemas.microsoft.com/office/drawing/2014/main" id="{7B22636A-A07D-4B83-BF20-3F524BC78A34}"/>
            </a:ext>
          </a:extLst>
        </xdr:cNvPr>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406" name="【市民会館】&#10;一人当たり面積最小値テキスト">
          <a:extLst>
            <a:ext uri="{FF2B5EF4-FFF2-40B4-BE49-F238E27FC236}">
              <a16:creationId xmlns:a16="http://schemas.microsoft.com/office/drawing/2014/main" id="{21352106-D4E1-4618-8094-62DD5D78CCE9}"/>
            </a:ext>
          </a:extLst>
        </xdr:cNvPr>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407" name="直線コネクタ 406">
          <a:extLst>
            <a:ext uri="{FF2B5EF4-FFF2-40B4-BE49-F238E27FC236}">
              <a16:creationId xmlns:a16="http://schemas.microsoft.com/office/drawing/2014/main" id="{7C4AEE1B-5792-47E4-B48E-96698C955AF4}"/>
            </a:ext>
          </a:extLst>
        </xdr:cNvPr>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408" name="【市民会館】&#10;一人当たり面積最大値テキスト">
          <a:extLst>
            <a:ext uri="{FF2B5EF4-FFF2-40B4-BE49-F238E27FC236}">
              <a16:creationId xmlns:a16="http://schemas.microsoft.com/office/drawing/2014/main" id="{E03F3F98-7CA8-4A9E-9F7F-1DCE5E8896C4}"/>
            </a:ext>
          </a:extLst>
        </xdr:cNvPr>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409" name="直線コネクタ 408">
          <a:extLst>
            <a:ext uri="{FF2B5EF4-FFF2-40B4-BE49-F238E27FC236}">
              <a16:creationId xmlns:a16="http://schemas.microsoft.com/office/drawing/2014/main" id="{C765E8E4-4C21-497E-9EEA-952AB44D3BE3}"/>
            </a:ext>
          </a:extLst>
        </xdr:cNvPr>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154957</xdr:rowOff>
    </xdr:from>
    <xdr:ext cx="469744" cy="259045"/>
    <xdr:sp macro="" textlink="">
      <xdr:nvSpPr>
        <xdr:cNvPr id="410" name="【市民会館】&#10;一人当たり面積平均値テキスト">
          <a:extLst>
            <a:ext uri="{FF2B5EF4-FFF2-40B4-BE49-F238E27FC236}">
              <a16:creationId xmlns:a16="http://schemas.microsoft.com/office/drawing/2014/main" id="{B6805BD2-3EA4-44A8-8E6E-36913263A79E}"/>
            </a:ext>
          </a:extLst>
        </xdr:cNvPr>
        <xdr:cNvSpPr txBox="1"/>
      </xdr:nvSpPr>
      <xdr:spPr>
        <a:xfrm>
          <a:off x="10515600" y="1781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11" name="フローチャート: 判断 410">
          <a:extLst>
            <a:ext uri="{FF2B5EF4-FFF2-40B4-BE49-F238E27FC236}">
              <a16:creationId xmlns:a16="http://schemas.microsoft.com/office/drawing/2014/main" id="{11FFDC82-4B6D-40A4-9F23-5A75A378A3F3}"/>
            </a:ext>
          </a:extLst>
        </xdr:cNvPr>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12" name="フローチャート: 判断 411">
          <a:extLst>
            <a:ext uri="{FF2B5EF4-FFF2-40B4-BE49-F238E27FC236}">
              <a16:creationId xmlns:a16="http://schemas.microsoft.com/office/drawing/2014/main" id="{B642AE73-ADB8-4FD6-9106-63926917011C}"/>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13" name="フローチャート: 判断 412">
          <a:extLst>
            <a:ext uri="{FF2B5EF4-FFF2-40B4-BE49-F238E27FC236}">
              <a16:creationId xmlns:a16="http://schemas.microsoft.com/office/drawing/2014/main" id="{1A3E37F8-405E-4415-B1FD-FAED2374A3AD}"/>
            </a:ext>
          </a:extLst>
        </xdr:cNvPr>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14" name="フローチャート: 判断 413">
          <a:extLst>
            <a:ext uri="{FF2B5EF4-FFF2-40B4-BE49-F238E27FC236}">
              <a16:creationId xmlns:a16="http://schemas.microsoft.com/office/drawing/2014/main" id="{4ED0BE93-365A-4560-9889-43BE6604F7C0}"/>
            </a:ext>
          </a:extLst>
        </xdr:cNvPr>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271C1BA-D3F3-4723-BE7D-BE95BBC7E6C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648DE2D-455C-4535-9CE8-BBC0698E55A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1F2C75E-73F4-481E-A7D2-96BEE0E3C48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2A74C51-B8E2-47AF-95AC-2C22297F151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AB47302-3350-4862-A6E4-31842DF5C8F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20" name="楕円 419">
          <a:extLst>
            <a:ext uri="{FF2B5EF4-FFF2-40B4-BE49-F238E27FC236}">
              <a16:creationId xmlns:a16="http://schemas.microsoft.com/office/drawing/2014/main" id="{808291D8-D001-4BD9-8BE3-9EAE29031BDB}"/>
            </a:ext>
          </a:extLst>
        </xdr:cNvPr>
        <xdr:cNvSpPr/>
      </xdr:nvSpPr>
      <xdr:spPr>
        <a:xfrm>
          <a:off x="10426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34307</xdr:rowOff>
    </xdr:from>
    <xdr:ext cx="469744" cy="259045"/>
    <xdr:sp macro="" textlink="">
      <xdr:nvSpPr>
        <xdr:cNvPr id="421" name="【市民会館】&#10;一人当たり面積該当値テキスト">
          <a:extLst>
            <a:ext uri="{FF2B5EF4-FFF2-40B4-BE49-F238E27FC236}">
              <a16:creationId xmlns:a16="http://schemas.microsoft.com/office/drawing/2014/main" id="{B160E1AD-437A-4C3D-B864-3EDB8980CE3C}"/>
            </a:ext>
          </a:extLst>
        </xdr:cNvPr>
        <xdr:cNvSpPr txBox="1"/>
      </xdr:nvSpPr>
      <xdr:spPr>
        <a:xfrm>
          <a:off x="10515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422" name="楕円 421">
          <a:extLst>
            <a:ext uri="{FF2B5EF4-FFF2-40B4-BE49-F238E27FC236}">
              <a16:creationId xmlns:a16="http://schemas.microsoft.com/office/drawing/2014/main" id="{25E469A2-AD9D-4684-971E-53C13DF7BEDC}"/>
            </a:ext>
          </a:extLst>
        </xdr:cNvPr>
        <xdr:cNvSpPr/>
      </xdr:nvSpPr>
      <xdr:spPr>
        <a:xfrm>
          <a:off x="9588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106680</xdr:rowOff>
    </xdr:to>
    <xdr:cxnSp macro="">
      <xdr:nvCxnSpPr>
        <xdr:cNvPr id="423" name="直線コネクタ 422">
          <a:extLst>
            <a:ext uri="{FF2B5EF4-FFF2-40B4-BE49-F238E27FC236}">
              <a16:creationId xmlns:a16="http://schemas.microsoft.com/office/drawing/2014/main" id="{BA3641DD-0406-41D7-B979-CC5353D81586}"/>
            </a:ext>
          </a:extLst>
        </xdr:cNvPr>
        <xdr:cNvCxnSpPr/>
      </xdr:nvCxnSpPr>
      <xdr:spPr>
        <a:xfrm>
          <a:off x="9639300" y="1828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424" name="楕円 423">
          <a:extLst>
            <a:ext uri="{FF2B5EF4-FFF2-40B4-BE49-F238E27FC236}">
              <a16:creationId xmlns:a16="http://schemas.microsoft.com/office/drawing/2014/main" id="{F9F40FFD-5A81-4C1C-A54F-A95DE7DC46B9}"/>
            </a:ext>
          </a:extLst>
        </xdr:cNvPr>
        <xdr:cNvSpPr/>
      </xdr:nvSpPr>
      <xdr:spPr>
        <a:xfrm>
          <a:off x="8699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106680</xdr:rowOff>
    </xdr:to>
    <xdr:cxnSp macro="">
      <xdr:nvCxnSpPr>
        <xdr:cNvPr id="425" name="直線コネクタ 424">
          <a:extLst>
            <a:ext uri="{FF2B5EF4-FFF2-40B4-BE49-F238E27FC236}">
              <a16:creationId xmlns:a16="http://schemas.microsoft.com/office/drawing/2014/main" id="{7B7DA12B-09F8-4914-B442-6B11BB60E9D0}"/>
            </a:ext>
          </a:extLst>
        </xdr:cNvPr>
        <xdr:cNvCxnSpPr/>
      </xdr:nvCxnSpPr>
      <xdr:spPr>
        <a:xfrm>
          <a:off x="8750300" y="1828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26" name="n_1aveValue【市民会館】&#10;一人当たり面積">
          <a:extLst>
            <a:ext uri="{FF2B5EF4-FFF2-40B4-BE49-F238E27FC236}">
              <a16:creationId xmlns:a16="http://schemas.microsoft.com/office/drawing/2014/main" id="{9878C87F-3B19-439F-9D0A-EFDF165494D3}"/>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27" name="n_2aveValue【市民会館】&#10;一人当たり面積">
          <a:extLst>
            <a:ext uri="{FF2B5EF4-FFF2-40B4-BE49-F238E27FC236}">
              <a16:creationId xmlns:a16="http://schemas.microsoft.com/office/drawing/2014/main" id="{8BB8DC13-A299-4FE2-8E0E-556F67802615}"/>
            </a:ext>
          </a:extLst>
        </xdr:cNvPr>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78757</xdr:rowOff>
    </xdr:from>
    <xdr:ext cx="469744" cy="259045"/>
    <xdr:sp macro="" textlink="">
      <xdr:nvSpPr>
        <xdr:cNvPr id="428" name="n_3aveValue【市民会館】&#10;一人当たり面積">
          <a:extLst>
            <a:ext uri="{FF2B5EF4-FFF2-40B4-BE49-F238E27FC236}">
              <a16:creationId xmlns:a16="http://schemas.microsoft.com/office/drawing/2014/main" id="{5D38D1E4-9F8E-4DF6-A096-BEA19A138EEF}"/>
            </a:ext>
          </a:extLst>
        </xdr:cNvPr>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148607</xdr:rowOff>
    </xdr:from>
    <xdr:ext cx="469744" cy="259045"/>
    <xdr:sp macro="" textlink="">
      <xdr:nvSpPr>
        <xdr:cNvPr id="429" name="n_1mainValue【市民会館】&#10;一人当たり面積">
          <a:extLst>
            <a:ext uri="{FF2B5EF4-FFF2-40B4-BE49-F238E27FC236}">
              <a16:creationId xmlns:a16="http://schemas.microsoft.com/office/drawing/2014/main" id="{7EA80B17-5629-4B38-B499-1131390A1ECD}"/>
            </a:ext>
          </a:extLst>
        </xdr:cNvPr>
        <xdr:cNvSpPr txBox="1"/>
      </xdr:nvSpPr>
      <xdr:spPr>
        <a:xfrm>
          <a:off x="9391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148607</xdr:rowOff>
    </xdr:from>
    <xdr:ext cx="469744" cy="259045"/>
    <xdr:sp macro="" textlink="">
      <xdr:nvSpPr>
        <xdr:cNvPr id="430" name="n_2mainValue【市民会館】&#10;一人当たり面積">
          <a:extLst>
            <a:ext uri="{FF2B5EF4-FFF2-40B4-BE49-F238E27FC236}">
              <a16:creationId xmlns:a16="http://schemas.microsoft.com/office/drawing/2014/main" id="{CCE50B62-687B-4D00-AB85-CFDD37DA7F1D}"/>
            </a:ext>
          </a:extLst>
        </xdr:cNvPr>
        <xdr:cNvSpPr txBox="1"/>
      </xdr:nvSpPr>
      <xdr:spPr>
        <a:xfrm>
          <a:off x="8515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a:extLst>
            <a:ext uri="{FF2B5EF4-FFF2-40B4-BE49-F238E27FC236}">
              <a16:creationId xmlns:a16="http://schemas.microsoft.com/office/drawing/2014/main" id="{DA61995B-541C-4FA3-809A-960AC9C731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a:extLst>
            <a:ext uri="{FF2B5EF4-FFF2-40B4-BE49-F238E27FC236}">
              <a16:creationId xmlns:a16="http://schemas.microsoft.com/office/drawing/2014/main" id="{F7DE6EBA-CDCA-4BC5-80E3-81655A8AB4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a:extLst>
            <a:ext uri="{FF2B5EF4-FFF2-40B4-BE49-F238E27FC236}">
              <a16:creationId xmlns:a16="http://schemas.microsoft.com/office/drawing/2014/main" id="{F497106C-7ED1-4400-80D7-5BB043971A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a:extLst>
            <a:ext uri="{FF2B5EF4-FFF2-40B4-BE49-F238E27FC236}">
              <a16:creationId xmlns:a16="http://schemas.microsoft.com/office/drawing/2014/main" id="{7D36B38B-01F0-46B8-994F-EDB414E69BA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a:extLst>
            <a:ext uri="{FF2B5EF4-FFF2-40B4-BE49-F238E27FC236}">
              <a16:creationId xmlns:a16="http://schemas.microsoft.com/office/drawing/2014/main" id="{C17E4A71-875C-4BD1-9BAB-C8EE949A2EC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a:extLst>
            <a:ext uri="{FF2B5EF4-FFF2-40B4-BE49-F238E27FC236}">
              <a16:creationId xmlns:a16="http://schemas.microsoft.com/office/drawing/2014/main" id="{CD6560DD-D79D-43FF-8AF6-0B977AEF23D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a:extLst>
            <a:ext uri="{FF2B5EF4-FFF2-40B4-BE49-F238E27FC236}">
              <a16:creationId xmlns:a16="http://schemas.microsoft.com/office/drawing/2014/main" id="{42CC9B17-8CEF-4CB3-B054-8E66229F980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a:extLst>
            <a:ext uri="{FF2B5EF4-FFF2-40B4-BE49-F238E27FC236}">
              <a16:creationId xmlns:a16="http://schemas.microsoft.com/office/drawing/2014/main" id="{4163315D-4C0F-4CE6-9D62-798C07AA5BC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a:extLst>
            <a:ext uri="{FF2B5EF4-FFF2-40B4-BE49-F238E27FC236}">
              <a16:creationId xmlns:a16="http://schemas.microsoft.com/office/drawing/2014/main" id="{8845B0FD-D28F-4A7B-B96B-D23DF5CE44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a:extLst>
            <a:ext uri="{FF2B5EF4-FFF2-40B4-BE49-F238E27FC236}">
              <a16:creationId xmlns:a16="http://schemas.microsoft.com/office/drawing/2014/main" id="{AA028749-D63B-4986-B3B1-8A0285407EC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1" name="テキスト ボックス 440">
          <a:extLst>
            <a:ext uri="{FF2B5EF4-FFF2-40B4-BE49-F238E27FC236}">
              <a16:creationId xmlns:a16="http://schemas.microsoft.com/office/drawing/2014/main" id="{B8037BFD-DD74-443B-A2D8-732E3C5E2BAD}"/>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2" name="直線コネクタ 441">
          <a:extLst>
            <a:ext uri="{FF2B5EF4-FFF2-40B4-BE49-F238E27FC236}">
              <a16:creationId xmlns:a16="http://schemas.microsoft.com/office/drawing/2014/main" id="{938D9B10-A599-40E5-A900-6AE5DF7FDE0D}"/>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43" name="テキスト ボックス 442">
          <a:extLst>
            <a:ext uri="{FF2B5EF4-FFF2-40B4-BE49-F238E27FC236}">
              <a16:creationId xmlns:a16="http://schemas.microsoft.com/office/drawing/2014/main" id="{4D3B9E89-8936-465D-848C-F1D800EB873C}"/>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4" name="直線コネクタ 443">
          <a:extLst>
            <a:ext uri="{FF2B5EF4-FFF2-40B4-BE49-F238E27FC236}">
              <a16:creationId xmlns:a16="http://schemas.microsoft.com/office/drawing/2014/main" id="{9020D136-D3B3-424B-9BFE-F60A5BADA273}"/>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5" name="テキスト ボックス 444">
          <a:extLst>
            <a:ext uri="{FF2B5EF4-FFF2-40B4-BE49-F238E27FC236}">
              <a16:creationId xmlns:a16="http://schemas.microsoft.com/office/drawing/2014/main" id="{7A99A7BC-D923-465E-8BE5-BFFD9D8A8454}"/>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46" name="直線コネクタ 445">
          <a:extLst>
            <a:ext uri="{FF2B5EF4-FFF2-40B4-BE49-F238E27FC236}">
              <a16:creationId xmlns:a16="http://schemas.microsoft.com/office/drawing/2014/main" id="{3C5594EA-B5FE-4AD7-9546-6E3F69702C9A}"/>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7" name="テキスト ボックス 446">
          <a:extLst>
            <a:ext uri="{FF2B5EF4-FFF2-40B4-BE49-F238E27FC236}">
              <a16:creationId xmlns:a16="http://schemas.microsoft.com/office/drawing/2014/main" id="{24071F90-6C7C-486A-BDCB-27FF9BF4A64A}"/>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8" name="直線コネクタ 447">
          <a:extLst>
            <a:ext uri="{FF2B5EF4-FFF2-40B4-BE49-F238E27FC236}">
              <a16:creationId xmlns:a16="http://schemas.microsoft.com/office/drawing/2014/main" id="{0A36F798-C480-4DA4-973D-D4E98859913F}"/>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id="{85BCAEC5-4834-4E93-A100-63FE925084E2}"/>
            </a:ext>
          </a:extLst>
        </xdr:cNvPr>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a:extLst>
            <a:ext uri="{FF2B5EF4-FFF2-40B4-BE49-F238E27FC236}">
              <a16:creationId xmlns:a16="http://schemas.microsoft.com/office/drawing/2014/main" id="{FF83A176-9847-4F59-AD4D-93891D47CCC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2C728219-4A5F-40DE-890C-C574007336D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a:extLst>
            <a:ext uri="{FF2B5EF4-FFF2-40B4-BE49-F238E27FC236}">
              <a16:creationId xmlns:a16="http://schemas.microsoft.com/office/drawing/2014/main" id="{E900CC7F-F016-4C73-BE5D-F11CD538DC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55626</xdr:rowOff>
    </xdr:from>
    <xdr:to>
      <xdr:col>85</xdr:col>
      <xdr:colOff>126364</xdr:colOff>
      <xdr:row>42</xdr:row>
      <xdr:rowOff>76200</xdr:rowOff>
    </xdr:to>
    <xdr:cxnSp macro="">
      <xdr:nvCxnSpPr>
        <xdr:cNvPr id="453" name="直線コネクタ 452">
          <a:extLst>
            <a:ext uri="{FF2B5EF4-FFF2-40B4-BE49-F238E27FC236}">
              <a16:creationId xmlns:a16="http://schemas.microsoft.com/office/drawing/2014/main" id="{990465BF-0F85-450F-8850-928EDB5BE6C1}"/>
            </a:ext>
          </a:extLst>
        </xdr:cNvPr>
        <xdr:cNvCxnSpPr/>
      </xdr:nvCxnSpPr>
      <xdr:spPr>
        <a:xfrm flipV="1">
          <a:off x="16318864" y="588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54" name="【一般廃棄物処理施設】&#10;有形固定資産減価償却率最小値テキスト">
          <a:extLst>
            <a:ext uri="{FF2B5EF4-FFF2-40B4-BE49-F238E27FC236}">
              <a16:creationId xmlns:a16="http://schemas.microsoft.com/office/drawing/2014/main" id="{FCA97496-74ED-49EB-A26F-CA2301A59A65}"/>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55" name="直線コネクタ 454">
          <a:extLst>
            <a:ext uri="{FF2B5EF4-FFF2-40B4-BE49-F238E27FC236}">
              <a16:creationId xmlns:a16="http://schemas.microsoft.com/office/drawing/2014/main" id="{38A696CC-DFF9-4208-8DA2-E21E49878B34}"/>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2303</xdr:rowOff>
    </xdr:from>
    <xdr:ext cx="405111" cy="259045"/>
    <xdr:sp macro="" textlink="">
      <xdr:nvSpPr>
        <xdr:cNvPr id="456" name="【一般廃棄物処理施設】&#10;有形固定資産減価償却率最大値テキスト">
          <a:extLst>
            <a:ext uri="{FF2B5EF4-FFF2-40B4-BE49-F238E27FC236}">
              <a16:creationId xmlns:a16="http://schemas.microsoft.com/office/drawing/2014/main" id="{DC96F5FC-3936-4249-8CC5-7379C92F9438}"/>
            </a:ext>
          </a:extLst>
        </xdr:cNvPr>
        <xdr:cNvSpPr txBox="1"/>
      </xdr:nvSpPr>
      <xdr:spPr>
        <a:xfrm>
          <a:off x="16357600" y="566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55626</xdr:rowOff>
    </xdr:from>
    <xdr:to>
      <xdr:col>86</xdr:col>
      <xdr:colOff>25400</xdr:colOff>
      <xdr:row>34</xdr:row>
      <xdr:rowOff>55626</xdr:rowOff>
    </xdr:to>
    <xdr:cxnSp macro="">
      <xdr:nvCxnSpPr>
        <xdr:cNvPr id="457" name="直線コネクタ 456">
          <a:extLst>
            <a:ext uri="{FF2B5EF4-FFF2-40B4-BE49-F238E27FC236}">
              <a16:creationId xmlns:a16="http://schemas.microsoft.com/office/drawing/2014/main" id="{673F9845-01CC-4899-92AB-F3C304E0FA57}"/>
            </a:ext>
          </a:extLst>
        </xdr:cNvPr>
        <xdr:cNvCxnSpPr/>
      </xdr:nvCxnSpPr>
      <xdr:spPr>
        <a:xfrm>
          <a:off x="16230600" y="588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74693</xdr:rowOff>
    </xdr:from>
    <xdr:ext cx="405111" cy="259045"/>
    <xdr:sp macro="" textlink="">
      <xdr:nvSpPr>
        <xdr:cNvPr id="458" name="【一般廃棄物処理施設】&#10;有形固定資産減価償却率平均値テキスト">
          <a:extLst>
            <a:ext uri="{FF2B5EF4-FFF2-40B4-BE49-F238E27FC236}">
              <a16:creationId xmlns:a16="http://schemas.microsoft.com/office/drawing/2014/main" id="{C7F2B5FC-AC12-49E1-9236-37075ED0586C}"/>
            </a:ext>
          </a:extLst>
        </xdr:cNvPr>
        <xdr:cNvSpPr txBox="1"/>
      </xdr:nvSpPr>
      <xdr:spPr>
        <a:xfrm>
          <a:off x="16357600" y="6761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96266</xdr:rowOff>
    </xdr:from>
    <xdr:to>
      <xdr:col>85</xdr:col>
      <xdr:colOff>177800</xdr:colOff>
      <xdr:row>40</xdr:row>
      <xdr:rowOff>26416</xdr:rowOff>
    </xdr:to>
    <xdr:sp macro="" textlink="">
      <xdr:nvSpPr>
        <xdr:cNvPr id="459" name="フローチャート: 判断 458">
          <a:extLst>
            <a:ext uri="{FF2B5EF4-FFF2-40B4-BE49-F238E27FC236}">
              <a16:creationId xmlns:a16="http://schemas.microsoft.com/office/drawing/2014/main" id="{6589F8F9-3CAA-423F-91BE-8B5B0813F372}"/>
            </a:ext>
          </a:extLst>
        </xdr:cNvPr>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135128</xdr:rowOff>
    </xdr:from>
    <xdr:to>
      <xdr:col>81</xdr:col>
      <xdr:colOff>101600</xdr:colOff>
      <xdr:row>40</xdr:row>
      <xdr:rowOff>65278</xdr:rowOff>
    </xdr:to>
    <xdr:sp macro="" textlink="">
      <xdr:nvSpPr>
        <xdr:cNvPr id="460" name="フローチャート: 判断 459">
          <a:extLst>
            <a:ext uri="{FF2B5EF4-FFF2-40B4-BE49-F238E27FC236}">
              <a16:creationId xmlns:a16="http://schemas.microsoft.com/office/drawing/2014/main" id="{EFA9228C-9DBC-4132-B8ED-C8FA998FF4AE}"/>
            </a:ext>
          </a:extLst>
        </xdr:cNvPr>
        <xdr:cNvSpPr/>
      </xdr:nvSpPr>
      <xdr:spPr>
        <a:xfrm>
          <a:off x="15430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157988</xdr:rowOff>
    </xdr:from>
    <xdr:to>
      <xdr:col>76</xdr:col>
      <xdr:colOff>165100</xdr:colOff>
      <xdr:row>40</xdr:row>
      <xdr:rowOff>88138</xdr:rowOff>
    </xdr:to>
    <xdr:sp macro="" textlink="">
      <xdr:nvSpPr>
        <xdr:cNvPr id="461" name="フローチャート: 判断 460">
          <a:extLst>
            <a:ext uri="{FF2B5EF4-FFF2-40B4-BE49-F238E27FC236}">
              <a16:creationId xmlns:a16="http://schemas.microsoft.com/office/drawing/2014/main" id="{A7E1C227-080C-4728-BF16-9D7793879D9D}"/>
            </a:ext>
          </a:extLst>
        </xdr:cNvPr>
        <xdr:cNvSpPr/>
      </xdr:nvSpPr>
      <xdr:spPr>
        <a:xfrm>
          <a:off x="14541500" y="68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87122</xdr:rowOff>
    </xdr:from>
    <xdr:to>
      <xdr:col>72</xdr:col>
      <xdr:colOff>38100</xdr:colOff>
      <xdr:row>40</xdr:row>
      <xdr:rowOff>17272</xdr:rowOff>
    </xdr:to>
    <xdr:sp macro="" textlink="">
      <xdr:nvSpPr>
        <xdr:cNvPr id="462" name="フローチャート: 判断 461">
          <a:extLst>
            <a:ext uri="{FF2B5EF4-FFF2-40B4-BE49-F238E27FC236}">
              <a16:creationId xmlns:a16="http://schemas.microsoft.com/office/drawing/2014/main" id="{4F37189F-01E6-449D-8523-BC75004D34B7}"/>
            </a:ext>
          </a:extLst>
        </xdr:cNvPr>
        <xdr:cNvSpPr/>
      </xdr:nvSpPr>
      <xdr:spPr>
        <a:xfrm>
          <a:off x="13652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30B6AE8A-1671-410F-A387-E8E8C90BE70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CFD6AD6B-F87D-4E51-B534-4EBB0926C5E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33DCFB5E-D1F1-4C7D-B435-18062DDF356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80C26470-5DEC-4AB0-918F-D489AC7C44E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1168AF0-E83B-4DB5-9A58-E31F4F087F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43688</xdr:rowOff>
    </xdr:from>
    <xdr:to>
      <xdr:col>85</xdr:col>
      <xdr:colOff>177800</xdr:colOff>
      <xdr:row>37</xdr:row>
      <xdr:rowOff>145288</xdr:rowOff>
    </xdr:to>
    <xdr:sp macro="" textlink="">
      <xdr:nvSpPr>
        <xdr:cNvPr id="468" name="楕円 467">
          <a:extLst>
            <a:ext uri="{FF2B5EF4-FFF2-40B4-BE49-F238E27FC236}">
              <a16:creationId xmlns:a16="http://schemas.microsoft.com/office/drawing/2014/main" id="{5A49B6EA-D12F-4E34-B375-654A7C90981F}"/>
            </a:ext>
          </a:extLst>
        </xdr:cNvPr>
        <xdr:cNvSpPr/>
      </xdr:nvSpPr>
      <xdr:spPr>
        <a:xfrm>
          <a:off x="162687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66565</xdr:rowOff>
    </xdr:from>
    <xdr:ext cx="405111" cy="259045"/>
    <xdr:sp macro="" textlink="">
      <xdr:nvSpPr>
        <xdr:cNvPr id="469" name="【一般廃棄物処理施設】&#10;有形固定資産減価償却率該当値テキスト">
          <a:extLst>
            <a:ext uri="{FF2B5EF4-FFF2-40B4-BE49-F238E27FC236}">
              <a16:creationId xmlns:a16="http://schemas.microsoft.com/office/drawing/2014/main" id="{D113E75B-2A12-4F95-9F99-E2F5DB2C8A1C}"/>
            </a:ext>
          </a:extLst>
        </xdr:cNvPr>
        <xdr:cNvSpPr txBox="1"/>
      </xdr:nvSpPr>
      <xdr:spPr>
        <a:xfrm>
          <a:off x="16357600" y="6238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100838</xdr:rowOff>
    </xdr:from>
    <xdr:to>
      <xdr:col>81</xdr:col>
      <xdr:colOff>101600</xdr:colOff>
      <xdr:row>36</xdr:row>
      <xdr:rowOff>30988</xdr:rowOff>
    </xdr:to>
    <xdr:sp macro="" textlink="">
      <xdr:nvSpPr>
        <xdr:cNvPr id="470" name="楕円 469">
          <a:extLst>
            <a:ext uri="{FF2B5EF4-FFF2-40B4-BE49-F238E27FC236}">
              <a16:creationId xmlns:a16="http://schemas.microsoft.com/office/drawing/2014/main" id="{9505BC84-3E5E-4AD5-86F2-CC38F9CC09C4}"/>
            </a:ext>
          </a:extLst>
        </xdr:cNvPr>
        <xdr:cNvSpPr/>
      </xdr:nvSpPr>
      <xdr:spPr>
        <a:xfrm>
          <a:off x="15430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151638</xdr:rowOff>
    </xdr:from>
    <xdr:to>
      <xdr:col>85</xdr:col>
      <xdr:colOff>127000</xdr:colOff>
      <xdr:row>37</xdr:row>
      <xdr:rowOff>94488</xdr:rowOff>
    </xdr:to>
    <xdr:cxnSp macro="">
      <xdr:nvCxnSpPr>
        <xdr:cNvPr id="471" name="直線コネクタ 470">
          <a:extLst>
            <a:ext uri="{FF2B5EF4-FFF2-40B4-BE49-F238E27FC236}">
              <a16:creationId xmlns:a16="http://schemas.microsoft.com/office/drawing/2014/main" id="{57762764-9C2D-4B07-84CC-61059681F893}"/>
            </a:ext>
          </a:extLst>
        </xdr:cNvPr>
        <xdr:cNvCxnSpPr/>
      </xdr:nvCxnSpPr>
      <xdr:spPr>
        <a:xfrm>
          <a:off x="15481300" y="6152388"/>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77978</xdr:rowOff>
    </xdr:from>
    <xdr:to>
      <xdr:col>76</xdr:col>
      <xdr:colOff>165100</xdr:colOff>
      <xdr:row>36</xdr:row>
      <xdr:rowOff>8128</xdr:rowOff>
    </xdr:to>
    <xdr:sp macro="" textlink="">
      <xdr:nvSpPr>
        <xdr:cNvPr id="472" name="楕円 471">
          <a:extLst>
            <a:ext uri="{FF2B5EF4-FFF2-40B4-BE49-F238E27FC236}">
              <a16:creationId xmlns:a16="http://schemas.microsoft.com/office/drawing/2014/main" id="{1ACA600E-0CFA-438A-9AEB-AEBA6228842C}"/>
            </a:ext>
          </a:extLst>
        </xdr:cNvPr>
        <xdr:cNvSpPr/>
      </xdr:nvSpPr>
      <xdr:spPr>
        <a:xfrm>
          <a:off x="14541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128778</xdr:rowOff>
    </xdr:from>
    <xdr:to>
      <xdr:col>81</xdr:col>
      <xdr:colOff>50800</xdr:colOff>
      <xdr:row>35</xdr:row>
      <xdr:rowOff>151638</xdr:rowOff>
    </xdr:to>
    <xdr:cxnSp macro="">
      <xdr:nvCxnSpPr>
        <xdr:cNvPr id="473" name="直線コネクタ 472">
          <a:extLst>
            <a:ext uri="{FF2B5EF4-FFF2-40B4-BE49-F238E27FC236}">
              <a16:creationId xmlns:a16="http://schemas.microsoft.com/office/drawing/2014/main" id="{B7931E1B-63BA-495B-A6EB-F82F8A8E80ED}"/>
            </a:ext>
          </a:extLst>
        </xdr:cNvPr>
        <xdr:cNvCxnSpPr/>
      </xdr:nvCxnSpPr>
      <xdr:spPr>
        <a:xfrm>
          <a:off x="14592300" y="61295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56405</xdr:rowOff>
    </xdr:from>
    <xdr:ext cx="405111" cy="259045"/>
    <xdr:sp macro="" textlink="">
      <xdr:nvSpPr>
        <xdr:cNvPr id="474" name="n_1aveValue【一般廃棄物処理施設】&#10;有形固定資産減価償却率">
          <a:extLst>
            <a:ext uri="{FF2B5EF4-FFF2-40B4-BE49-F238E27FC236}">
              <a16:creationId xmlns:a16="http://schemas.microsoft.com/office/drawing/2014/main" id="{F5BFEECC-7D74-4A4B-87C2-09C9643EB2CC}"/>
            </a:ext>
          </a:extLst>
        </xdr:cNvPr>
        <xdr:cNvSpPr txBox="1"/>
      </xdr:nvSpPr>
      <xdr:spPr>
        <a:xfrm>
          <a:off x="15266044" y="691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79265</xdr:rowOff>
    </xdr:from>
    <xdr:ext cx="405111" cy="259045"/>
    <xdr:sp macro="" textlink="">
      <xdr:nvSpPr>
        <xdr:cNvPr id="475" name="n_2aveValue【一般廃棄物処理施設】&#10;有形固定資産減価償却率">
          <a:extLst>
            <a:ext uri="{FF2B5EF4-FFF2-40B4-BE49-F238E27FC236}">
              <a16:creationId xmlns:a16="http://schemas.microsoft.com/office/drawing/2014/main" id="{962F507B-4106-4F6B-B7D4-ABD819129F71}"/>
            </a:ext>
          </a:extLst>
        </xdr:cNvPr>
        <xdr:cNvSpPr txBox="1"/>
      </xdr:nvSpPr>
      <xdr:spPr>
        <a:xfrm>
          <a:off x="14389744"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33799</xdr:rowOff>
    </xdr:from>
    <xdr:ext cx="405111" cy="259045"/>
    <xdr:sp macro="" textlink="">
      <xdr:nvSpPr>
        <xdr:cNvPr id="476" name="n_3aveValue【一般廃棄物処理施設】&#10;有形固定資産減価償却率">
          <a:extLst>
            <a:ext uri="{FF2B5EF4-FFF2-40B4-BE49-F238E27FC236}">
              <a16:creationId xmlns:a16="http://schemas.microsoft.com/office/drawing/2014/main" id="{80095281-495B-4A55-9E01-39A3B8F924C1}"/>
            </a:ext>
          </a:extLst>
        </xdr:cNvPr>
        <xdr:cNvSpPr txBox="1"/>
      </xdr:nvSpPr>
      <xdr:spPr>
        <a:xfrm>
          <a:off x="135007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47515</xdr:rowOff>
    </xdr:from>
    <xdr:ext cx="405111" cy="259045"/>
    <xdr:sp macro="" textlink="">
      <xdr:nvSpPr>
        <xdr:cNvPr id="477" name="n_1mainValue【一般廃棄物処理施設】&#10;有形固定資産減価償却率">
          <a:extLst>
            <a:ext uri="{FF2B5EF4-FFF2-40B4-BE49-F238E27FC236}">
              <a16:creationId xmlns:a16="http://schemas.microsoft.com/office/drawing/2014/main" id="{C96E428D-FB2C-4FC4-8F4A-156D21D0C9EB}"/>
            </a:ext>
          </a:extLst>
        </xdr:cNvPr>
        <xdr:cNvSpPr txBox="1"/>
      </xdr:nvSpPr>
      <xdr:spPr>
        <a:xfrm>
          <a:off x="152660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24655</xdr:rowOff>
    </xdr:from>
    <xdr:ext cx="405111" cy="259045"/>
    <xdr:sp macro="" textlink="">
      <xdr:nvSpPr>
        <xdr:cNvPr id="478" name="n_2mainValue【一般廃棄物処理施設】&#10;有形固定資産減価償却率">
          <a:extLst>
            <a:ext uri="{FF2B5EF4-FFF2-40B4-BE49-F238E27FC236}">
              <a16:creationId xmlns:a16="http://schemas.microsoft.com/office/drawing/2014/main" id="{C2E57012-585C-48F2-AEF2-ED564BD1B70A}"/>
            </a:ext>
          </a:extLst>
        </xdr:cNvPr>
        <xdr:cNvSpPr txBox="1"/>
      </xdr:nvSpPr>
      <xdr:spPr>
        <a:xfrm>
          <a:off x="143897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a:extLst>
            <a:ext uri="{FF2B5EF4-FFF2-40B4-BE49-F238E27FC236}">
              <a16:creationId xmlns:a16="http://schemas.microsoft.com/office/drawing/2014/main" id="{6D07E4BD-5F91-4933-AE6E-173B9F3739F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a:extLst>
            <a:ext uri="{FF2B5EF4-FFF2-40B4-BE49-F238E27FC236}">
              <a16:creationId xmlns:a16="http://schemas.microsoft.com/office/drawing/2014/main" id="{6D876C59-3353-4B7F-AFDA-84EF021270B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a:extLst>
            <a:ext uri="{FF2B5EF4-FFF2-40B4-BE49-F238E27FC236}">
              <a16:creationId xmlns:a16="http://schemas.microsoft.com/office/drawing/2014/main" id="{0F2E72A6-0477-444C-BC00-73C3A3D6BB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a:extLst>
            <a:ext uri="{FF2B5EF4-FFF2-40B4-BE49-F238E27FC236}">
              <a16:creationId xmlns:a16="http://schemas.microsoft.com/office/drawing/2014/main" id="{58245373-FAF7-4BF4-BD95-EFA2D290C7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a:extLst>
            <a:ext uri="{FF2B5EF4-FFF2-40B4-BE49-F238E27FC236}">
              <a16:creationId xmlns:a16="http://schemas.microsoft.com/office/drawing/2014/main" id="{987A29E6-2ECB-4CC7-8293-68FDCA73C5E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a:extLst>
            <a:ext uri="{FF2B5EF4-FFF2-40B4-BE49-F238E27FC236}">
              <a16:creationId xmlns:a16="http://schemas.microsoft.com/office/drawing/2014/main" id="{7F6E97BA-5A79-485A-A3EF-B66635E7DE6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a:extLst>
            <a:ext uri="{FF2B5EF4-FFF2-40B4-BE49-F238E27FC236}">
              <a16:creationId xmlns:a16="http://schemas.microsoft.com/office/drawing/2014/main" id="{B6640DD2-472D-474B-BD3A-475CCA8945B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id="{91E75D56-302E-4B80-850D-8B5743580F8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a:extLst>
            <a:ext uri="{FF2B5EF4-FFF2-40B4-BE49-F238E27FC236}">
              <a16:creationId xmlns:a16="http://schemas.microsoft.com/office/drawing/2014/main" id="{10D5D317-FDB8-4C3F-8D03-07DB12FCBE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a:extLst>
            <a:ext uri="{FF2B5EF4-FFF2-40B4-BE49-F238E27FC236}">
              <a16:creationId xmlns:a16="http://schemas.microsoft.com/office/drawing/2014/main" id="{CC25E196-3643-43CB-8046-5BAD28B8D5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9" name="直線コネクタ 488">
          <a:extLst>
            <a:ext uri="{FF2B5EF4-FFF2-40B4-BE49-F238E27FC236}">
              <a16:creationId xmlns:a16="http://schemas.microsoft.com/office/drawing/2014/main" id="{05950FC3-2CCC-48DC-8530-E833224524E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0" name="テキスト ボックス 489">
          <a:extLst>
            <a:ext uri="{FF2B5EF4-FFF2-40B4-BE49-F238E27FC236}">
              <a16:creationId xmlns:a16="http://schemas.microsoft.com/office/drawing/2014/main" id="{6D71E245-9DA4-4968-800D-40DED1D4296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1" name="直線コネクタ 490">
          <a:extLst>
            <a:ext uri="{FF2B5EF4-FFF2-40B4-BE49-F238E27FC236}">
              <a16:creationId xmlns:a16="http://schemas.microsoft.com/office/drawing/2014/main" id="{280BE915-6D98-412C-ABB1-1335CBDFC52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2" name="テキスト ボックス 491">
          <a:extLst>
            <a:ext uri="{FF2B5EF4-FFF2-40B4-BE49-F238E27FC236}">
              <a16:creationId xmlns:a16="http://schemas.microsoft.com/office/drawing/2014/main" id="{C04E7D3F-BF13-4D79-9298-3E410FB5A325}"/>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3" name="直線コネクタ 492">
          <a:extLst>
            <a:ext uri="{FF2B5EF4-FFF2-40B4-BE49-F238E27FC236}">
              <a16:creationId xmlns:a16="http://schemas.microsoft.com/office/drawing/2014/main" id="{E2945E96-35F0-43A1-B278-19F1D8FA73B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4" name="テキスト ボックス 493">
          <a:extLst>
            <a:ext uri="{FF2B5EF4-FFF2-40B4-BE49-F238E27FC236}">
              <a16:creationId xmlns:a16="http://schemas.microsoft.com/office/drawing/2014/main" id="{4825E88C-BB51-4824-99A7-08A5BCEE0CB7}"/>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5" name="直線コネクタ 494">
          <a:extLst>
            <a:ext uri="{FF2B5EF4-FFF2-40B4-BE49-F238E27FC236}">
              <a16:creationId xmlns:a16="http://schemas.microsoft.com/office/drawing/2014/main" id="{21CBD487-4D16-4018-99C7-FA1AB413605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6" name="テキスト ボックス 495">
          <a:extLst>
            <a:ext uri="{FF2B5EF4-FFF2-40B4-BE49-F238E27FC236}">
              <a16:creationId xmlns:a16="http://schemas.microsoft.com/office/drawing/2014/main" id="{52225D3F-6B97-48CA-8FBE-E1820BACB66E}"/>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7" name="直線コネクタ 496">
          <a:extLst>
            <a:ext uri="{FF2B5EF4-FFF2-40B4-BE49-F238E27FC236}">
              <a16:creationId xmlns:a16="http://schemas.microsoft.com/office/drawing/2014/main" id="{0AEC8093-FA18-4BF4-8579-87AAC025132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8" name="テキスト ボックス 497">
          <a:extLst>
            <a:ext uri="{FF2B5EF4-FFF2-40B4-BE49-F238E27FC236}">
              <a16:creationId xmlns:a16="http://schemas.microsoft.com/office/drawing/2014/main" id="{56632793-D19E-4A26-8E6A-EF78816BC011}"/>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a:extLst>
            <a:ext uri="{FF2B5EF4-FFF2-40B4-BE49-F238E27FC236}">
              <a16:creationId xmlns:a16="http://schemas.microsoft.com/office/drawing/2014/main" id="{06C9E8EA-31CA-4B83-903B-4361F501DBB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a:extLst>
            <a:ext uri="{FF2B5EF4-FFF2-40B4-BE49-F238E27FC236}">
              <a16:creationId xmlns:a16="http://schemas.microsoft.com/office/drawing/2014/main" id="{CE0EA456-84A6-42F7-8E6F-18E52BDB6F7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a:extLst>
            <a:ext uri="{FF2B5EF4-FFF2-40B4-BE49-F238E27FC236}">
              <a16:creationId xmlns:a16="http://schemas.microsoft.com/office/drawing/2014/main" id="{93F2DEBC-9467-40F5-B886-C096EADED6B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502" name="直線コネクタ 501">
          <a:extLst>
            <a:ext uri="{FF2B5EF4-FFF2-40B4-BE49-F238E27FC236}">
              <a16:creationId xmlns:a16="http://schemas.microsoft.com/office/drawing/2014/main" id="{D64507D4-2D16-4DEA-A7D6-7AD051B755E4}"/>
            </a:ext>
          </a:extLst>
        </xdr:cNvPr>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503" name="【一般廃棄物処理施設】&#10;一人当たり有形固定資産（償却資産）額最小値テキスト">
          <a:extLst>
            <a:ext uri="{FF2B5EF4-FFF2-40B4-BE49-F238E27FC236}">
              <a16:creationId xmlns:a16="http://schemas.microsoft.com/office/drawing/2014/main" id="{7CCCC752-9E2D-4B57-AF58-74EE56429B5A}"/>
            </a:ext>
          </a:extLst>
        </xdr:cNvPr>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504" name="直線コネクタ 503">
          <a:extLst>
            <a:ext uri="{FF2B5EF4-FFF2-40B4-BE49-F238E27FC236}">
              <a16:creationId xmlns:a16="http://schemas.microsoft.com/office/drawing/2014/main" id="{440D6A22-F27C-4363-B422-D7D990513A2B}"/>
            </a:ext>
          </a:extLst>
        </xdr:cNvPr>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505" name="【一般廃棄物処理施設】&#10;一人当たり有形固定資産（償却資産）額最大値テキスト">
          <a:extLst>
            <a:ext uri="{FF2B5EF4-FFF2-40B4-BE49-F238E27FC236}">
              <a16:creationId xmlns:a16="http://schemas.microsoft.com/office/drawing/2014/main" id="{6CC3C492-715C-45ED-B9E3-508E07B35E6F}"/>
            </a:ext>
          </a:extLst>
        </xdr:cNvPr>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506" name="直線コネクタ 505">
          <a:extLst>
            <a:ext uri="{FF2B5EF4-FFF2-40B4-BE49-F238E27FC236}">
              <a16:creationId xmlns:a16="http://schemas.microsoft.com/office/drawing/2014/main" id="{FBB685A7-B6A5-4A45-BC59-A95DF0B723C0}"/>
            </a:ext>
          </a:extLst>
        </xdr:cNvPr>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127906</xdr:rowOff>
    </xdr:from>
    <xdr:ext cx="534377" cy="259045"/>
    <xdr:sp macro="" textlink="">
      <xdr:nvSpPr>
        <xdr:cNvPr id="507" name="【一般廃棄物処理施設】&#10;一人当たり有形固定資産（償却資産）額平均値テキスト">
          <a:extLst>
            <a:ext uri="{FF2B5EF4-FFF2-40B4-BE49-F238E27FC236}">
              <a16:creationId xmlns:a16="http://schemas.microsoft.com/office/drawing/2014/main" id="{6BCA52F7-32F5-497C-909B-7DC14EB4287C}"/>
            </a:ext>
          </a:extLst>
        </xdr:cNvPr>
        <xdr:cNvSpPr txBox="1"/>
      </xdr:nvSpPr>
      <xdr:spPr>
        <a:xfrm>
          <a:off x="22199600" y="630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508" name="フローチャート: 判断 507">
          <a:extLst>
            <a:ext uri="{FF2B5EF4-FFF2-40B4-BE49-F238E27FC236}">
              <a16:creationId xmlns:a16="http://schemas.microsoft.com/office/drawing/2014/main" id="{287575AC-5E7F-4CCE-A486-137C31424A3C}"/>
            </a:ext>
          </a:extLst>
        </xdr:cNvPr>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509" name="フローチャート: 判断 508">
          <a:extLst>
            <a:ext uri="{FF2B5EF4-FFF2-40B4-BE49-F238E27FC236}">
              <a16:creationId xmlns:a16="http://schemas.microsoft.com/office/drawing/2014/main" id="{9D5D64D1-71C0-4561-9C3F-20FFF870FB30}"/>
            </a:ext>
          </a:extLst>
        </xdr:cNvPr>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135141</xdr:rowOff>
    </xdr:from>
    <xdr:to>
      <xdr:col>107</xdr:col>
      <xdr:colOff>101600</xdr:colOff>
      <xdr:row>37</xdr:row>
      <xdr:rowOff>65291</xdr:rowOff>
    </xdr:to>
    <xdr:sp macro="" textlink="">
      <xdr:nvSpPr>
        <xdr:cNvPr id="510" name="フローチャート: 判断 509">
          <a:extLst>
            <a:ext uri="{FF2B5EF4-FFF2-40B4-BE49-F238E27FC236}">
              <a16:creationId xmlns:a16="http://schemas.microsoft.com/office/drawing/2014/main" id="{F07C645A-2458-4228-B07B-6729046E68DF}"/>
            </a:ext>
          </a:extLst>
        </xdr:cNvPr>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43701</xdr:rowOff>
    </xdr:from>
    <xdr:to>
      <xdr:col>102</xdr:col>
      <xdr:colOff>165100</xdr:colOff>
      <xdr:row>37</xdr:row>
      <xdr:rowOff>145301</xdr:rowOff>
    </xdr:to>
    <xdr:sp macro="" textlink="">
      <xdr:nvSpPr>
        <xdr:cNvPr id="511" name="フローチャート: 判断 510">
          <a:extLst>
            <a:ext uri="{FF2B5EF4-FFF2-40B4-BE49-F238E27FC236}">
              <a16:creationId xmlns:a16="http://schemas.microsoft.com/office/drawing/2014/main" id="{E96CC3FA-0D5F-4925-9F4D-A6559D4DD27C}"/>
            </a:ext>
          </a:extLst>
        </xdr:cNvPr>
        <xdr:cNvSpPr/>
      </xdr:nvSpPr>
      <xdr:spPr>
        <a:xfrm>
          <a:off x="19494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E40BC353-CCC3-4BD1-996D-D450515A724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FF4D5C43-B3CF-4A1B-9031-1DBA1E87302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1F8B1F68-2BB5-4BEE-B99A-92D057CE45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8C1EBAA6-9B3D-4B6D-8F8C-900871EB67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C057017F-326B-40D3-A2DF-628B81A90E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90119</xdr:rowOff>
    </xdr:from>
    <xdr:to>
      <xdr:col>116</xdr:col>
      <xdr:colOff>114300</xdr:colOff>
      <xdr:row>33</xdr:row>
      <xdr:rowOff>20269</xdr:rowOff>
    </xdr:to>
    <xdr:sp macro="" textlink="">
      <xdr:nvSpPr>
        <xdr:cNvPr id="517" name="楕円 516">
          <a:extLst>
            <a:ext uri="{FF2B5EF4-FFF2-40B4-BE49-F238E27FC236}">
              <a16:creationId xmlns:a16="http://schemas.microsoft.com/office/drawing/2014/main" id="{2B636D9A-14A2-46BB-BBF4-67BC888B235B}"/>
            </a:ext>
          </a:extLst>
        </xdr:cNvPr>
        <xdr:cNvSpPr/>
      </xdr:nvSpPr>
      <xdr:spPr>
        <a:xfrm>
          <a:off x="22110700" y="557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43146</xdr:rowOff>
    </xdr:from>
    <xdr:ext cx="599010" cy="259045"/>
    <xdr:sp macro="" textlink="">
      <xdr:nvSpPr>
        <xdr:cNvPr id="518" name="【一般廃棄物処理施設】&#10;一人当たり有形固定資産（償却資産）額該当値テキスト">
          <a:extLst>
            <a:ext uri="{FF2B5EF4-FFF2-40B4-BE49-F238E27FC236}">
              <a16:creationId xmlns:a16="http://schemas.microsoft.com/office/drawing/2014/main" id="{B719E10D-5361-494C-8715-996EAD2D1B5C}"/>
            </a:ext>
          </a:extLst>
        </xdr:cNvPr>
        <xdr:cNvSpPr txBox="1"/>
      </xdr:nvSpPr>
      <xdr:spPr>
        <a:xfrm>
          <a:off x="22199600" y="552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25400</xdr:rowOff>
    </xdr:from>
    <xdr:to>
      <xdr:col>112</xdr:col>
      <xdr:colOff>38100</xdr:colOff>
      <xdr:row>34</xdr:row>
      <xdr:rowOff>127000</xdr:rowOff>
    </xdr:to>
    <xdr:sp macro="" textlink="">
      <xdr:nvSpPr>
        <xdr:cNvPr id="519" name="楕円 518">
          <a:extLst>
            <a:ext uri="{FF2B5EF4-FFF2-40B4-BE49-F238E27FC236}">
              <a16:creationId xmlns:a16="http://schemas.microsoft.com/office/drawing/2014/main" id="{AD35518D-FA1A-479D-8590-90CF51667246}"/>
            </a:ext>
          </a:extLst>
        </xdr:cNvPr>
        <xdr:cNvSpPr/>
      </xdr:nvSpPr>
      <xdr:spPr>
        <a:xfrm>
          <a:off x="21272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140919</xdr:rowOff>
    </xdr:from>
    <xdr:to>
      <xdr:col>116</xdr:col>
      <xdr:colOff>63500</xdr:colOff>
      <xdr:row>34</xdr:row>
      <xdr:rowOff>76200</xdr:rowOff>
    </xdr:to>
    <xdr:cxnSp macro="">
      <xdr:nvCxnSpPr>
        <xdr:cNvPr id="520" name="直線コネクタ 519">
          <a:extLst>
            <a:ext uri="{FF2B5EF4-FFF2-40B4-BE49-F238E27FC236}">
              <a16:creationId xmlns:a16="http://schemas.microsoft.com/office/drawing/2014/main" id="{E18C9B36-88CB-4F2B-AD54-96FD91241099}"/>
            </a:ext>
          </a:extLst>
        </xdr:cNvPr>
        <xdr:cNvCxnSpPr/>
      </xdr:nvCxnSpPr>
      <xdr:spPr>
        <a:xfrm flipV="1">
          <a:off x="21323300" y="5627319"/>
          <a:ext cx="838200" cy="2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40031</xdr:rowOff>
    </xdr:from>
    <xdr:to>
      <xdr:col>107</xdr:col>
      <xdr:colOff>101600</xdr:colOff>
      <xdr:row>34</xdr:row>
      <xdr:rowOff>141631</xdr:rowOff>
    </xdr:to>
    <xdr:sp macro="" textlink="">
      <xdr:nvSpPr>
        <xdr:cNvPr id="521" name="楕円 520">
          <a:extLst>
            <a:ext uri="{FF2B5EF4-FFF2-40B4-BE49-F238E27FC236}">
              <a16:creationId xmlns:a16="http://schemas.microsoft.com/office/drawing/2014/main" id="{8D70D8F0-4F9D-4BDB-BA46-217613A198E4}"/>
            </a:ext>
          </a:extLst>
        </xdr:cNvPr>
        <xdr:cNvSpPr/>
      </xdr:nvSpPr>
      <xdr:spPr>
        <a:xfrm>
          <a:off x="20383500" y="58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76200</xdr:rowOff>
    </xdr:from>
    <xdr:to>
      <xdr:col>111</xdr:col>
      <xdr:colOff>177800</xdr:colOff>
      <xdr:row>34</xdr:row>
      <xdr:rowOff>90831</xdr:rowOff>
    </xdr:to>
    <xdr:cxnSp macro="">
      <xdr:nvCxnSpPr>
        <xdr:cNvPr id="522" name="直線コネクタ 521">
          <a:extLst>
            <a:ext uri="{FF2B5EF4-FFF2-40B4-BE49-F238E27FC236}">
              <a16:creationId xmlns:a16="http://schemas.microsoft.com/office/drawing/2014/main" id="{502B1937-84DB-47A6-8268-A5BA81C1E554}"/>
            </a:ext>
          </a:extLst>
        </xdr:cNvPr>
        <xdr:cNvCxnSpPr/>
      </xdr:nvCxnSpPr>
      <xdr:spPr>
        <a:xfrm flipV="1">
          <a:off x="20434300" y="590550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20756</xdr:rowOff>
    </xdr:from>
    <xdr:ext cx="534377" cy="259045"/>
    <xdr:sp macro="" textlink="">
      <xdr:nvSpPr>
        <xdr:cNvPr id="523" name="n_1aveValue【一般廃棄物処理施設】&#10;一人当たり有形固定資産（償却資産）額">
          <a:extLst>
            <a:ext uri="{FF2B5EF4-FFF2-40B4-BE49-F238E27FC236}">
              <a16:creationId xmlns:a16="http://schemas.microsoft.com/office/drawing/2014/main" id="{555EBAB3-5C81-49AA-BC56-73796FE3CAC3}"/>
            </a:ext>
          </a:extLst>
        </xdr:cNvPr>
        <xdr:cNvSpPr txBox="1"/>
      </xdr:nvSpPr>
      <xdr:spPr>
        <a:xfrm>
          <a:off x="210434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56418</xdr:rowOff>
    </xdr:from>
    <xdr:ext cx="534377" cy="259045"/>
    <xdr:sp macro="" textlink="">
      <xdr:nvSpPr>
        <xdr:cNvPr id="524" name="n_2aveValue【一般廃棄物処理施設】&#10;一人当たり有形固定資産（償却資産）額">
          <a:extLst>
            <a:ext uri="{FF2B5EF4-FFF2-40B4-BE49-F238E27FC236}">
              <a16:creationId xmlns:a16="http://schemas.microsoft.com/office/drawing/2014/main" id="{0DEE7A89-FC2A-496C-9CFA-F35745EF198D}"/>
            </a:ext>
          </a:extLst>
        </xdr:cNvPr>
        <xdr:cNvSpPr txBox="1"/>
      </xdr:nvSpPr>
      <xdr:spPr>
        <a:xfrm>
          <a:off x="20167111" y="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161828</xdr:rowOff>
    </xdr:from>
    <xdr:ext cx="534377" cy="259045"/>
    <xdr:sp macro="" textlink="">
      <xdr:nvSpPr>
        <xdr:cNvPr id="525" name="n_3aveValue【一般廃棄物処理施設】&#10;一人当たり有形固定資産（償却資産）額">
          <a:extLst>
            <a:ext uri="{FF2B5EF4-FFF2-40B4-BE49-F238E27FC236}">
              <a16:creationId xmlns:a16="http://schemas.microsoft.com/office/drawing/2014/main" id="{97598FD0-E257-4FA2-BD02-2A2B84A875BD}"/>
            </a:ext>
          </a:extLst>
        </xdr:cNvPr>
        <xdr:cNvSpPr txBox="1"/>
      </xdr:nvSpPr>
      <xdr:spPr>
        <a:xfrm>
          <a:off x="19278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143527</xdr:rowOff>
    </xdr:from>
    <xdr:ext cx="599010" cy="259045"/>
    <xdr:sp macro="" textlink="">
      <xdr:nvSpPr>
        <xdr:cNvPr id="526" name="n_1mainValue【一般廃棄物処理施設】&#10;一人当たり有形固定資産（償却資産）額">
          <a:extLst>
            <a:ext uri="{FF2B5EF4-FFF2-40B4-BE49-F238E27FC236}">
              <a16:creationId xmlns:a16="http://schemas.microsoft.com/office/drawing/2014/main" id="{0E8B7C58-C02C-4E3F-8484-0A7BC5930CDD}"/>
            </a:ext>
          </a:extLst>
        </xdr:cNvPr>
        <xdr:cNvSpPr txBox="1"/>
      </xdr:nvSpPr>
      <xdr:spPr>
        <a:xfrm>
          <a:off x="21011095" y="562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158158</xdr:rowOff>
    </xdr:from>
    <xdr:ext cx="599010" cy="259045"/>
    <xdr:sp macro="" textlink="">
      <xdr:nvSpPr>
        <xdr:cNvPr id="527" name="n_2mainValue【一般廃棄物処理施設】&#10;一人当たり有形固定資産（償却資産）額">
          <a:extLst>
            <a:ext uri="{FF2B5EF4-FFF2-40B4-BE49-F238E27FC236}">
              <a16:creationId xmlns:a16="http://schemas.microsoft.com/office/drawing/2014/main" id="{FF10B49B-C42C-47A3-AD08-8A5D62022A90}"/>
            </a:ext>
          </a:extLst>
        </xdr:cNvPr>
        <xdr:cNvSpPr txBox="1"/>
      </xdr:nvSpPr>
      <xdr:spPr>
        <a:xfrm>
          <a:off x="20134795" y="564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a:extLst>
            <a:ext uri="{FF2B5EF4-FFF2-40B4-BE49-F238E27FC236}">
              <a16:creationId xmlns:a16="http://schemas.microsoft.com/office/drawing/2014/main" id="{894E2B9E-5C5D-4A3A-BB1E-B7631965BC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a:extLst>
            <a:ext uri="{FF2B5EF4-FFF2-40B4-BE49-F238E27FC236}">
              <a16:creationId xmlns:a16="http://schemas.microsoft.com/office/drawing/2014/main" id="{0CD53242-0FE2-4875-8D6A-74569CD8E6D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a:extLst>
            <a:ext uri="{FF2B5EF4-FFF2-40B4-BE49-F238E27FC236}">
              <a16:creationId xmlns:a16="http://schemas.microsoft.com/office/drawing/2014/main" id="{E7E73690-2108-4AA7-80FD-F857545653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a:extLst>
            <a:ext uri="{FF2B5EF4-FFF2-40B4-BE49-F238E27FC236}">
              <a16:creationId xmlns:a16="http://schemas.microsoft.com/office/drawing/2014/main" id="{3DFDD06A-B521-493E-9B6C-F0E17CBCFEC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a:extLst>
            <a:ext uri="{FF2B5EF4-FFF2-40B4-BE49-F238E27FC236}">
              <a16:creationId xmlns:a16="http://schemas.microsoft.com/office/drawing/2014/main" id="{E95FD4D9-16EE-4B06-8C6B-C81A028E1F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a:extLst>
            <a:ext uri="{FF2B5EF4-FFF2-40B4-BE49-F238E27FC236}">
              <a16:creationId xmlns:a16="http://schemas.microsoft.com/office/drawing/2014/main" id="{ABA36421-891D-4552-90AA-7E0666A52D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a:extLst>
            <a:ext uri="{FF2B5EF4-FFF2-40B4-BE49-F238E27FC236}">
              <a16:creationId xmlns:a16="http://schemas.microsoft.com/office/drawing/2014/main" id="{65BEC49F-FC10-4183-9B71-1B9062C2C3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a:extLst>
            <a:ext uri="{FF2B5EF4-FFF2-40B4-BE49-F238E27FC236}">
              <a16:creationId xmlns:a16="http://schemas.microsoft.com/office/drawing/2014/main" id="{41685C02-285D-4BEE-AFBA-D60FE5D405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a:extLst>
            <a:ext uri="{FF2B5EF4-FFF2-40B4-BE49-F238E27FC236}">
              <a16:creationId xmlns:a16="http://schemas.microsoft.com/office/drawing/2014/main" id="{419047ED-6372-449A-8155-F118FE66D0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a:extLst>
            <a:ext uri="{FF2B5EF4-FFF2-40B4-BE49-F238E27FC236}">
              <a16:creationId xmlns:a16="http://schemas.microsoft.com/office/drawing/2014/main" id="{695E8064-C71E-4E62-B311-B2FA4EAAC5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8" name="テキスト ボックス 537">
          <a:extLst>
            <a:ext uri="{FF2B5EF4-FFF2-40B4-BE49-F238E27FC236}">
              <a16:creationId xmlns:a16="http://schemas.microsoft.com/office/drawing/2014/main" id="{61959DD1-CEAD-424F-9D71-07239843F60F}"/>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a:extLst>
            <a:ext uri="{FF2B5EF4-FFF2-40B4-BE49-F238E27FC236}">
              <a16:creationId xmlns:a16="http://schemas.microsoft.com/office/drawing/2014/main" id="{F83046B6-E82D-40F4-B733-2E9F175649F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0" name="テキスト ボックス 539">
          <a:extLst>
            <a:ext uri="{FF2B5EF4-FFF2-40B4-BE49-F238E27FC236}">
              <a16:creationId xmlns:a16="http://schemas.microsoft.com/office/drawing/2014/main" id="{F49E7C59-4AD3-44EF-A73B-1041721F88D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a:extLst>
            <a:ext uri="{FF2B5EF4-FFF2-40B4-BE49-F238E27FC236}">
              <a16:creationId xmlns:a16="http://schemas.microsoft.com/office/drawing/2014/main" id="{C8145CD8-FC2E-4AC2-AA9D-F6F22D1FE28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a:extLst>
            <a:ext uri="{FF2B5EF4-FFF2-40B4-BE49-F238E27FC236}">
              <a16:creationId xmlns:a16="http://schemas.microsoft.com/office/drawing/2014/main" id="{E7C86AB9-C28E-4EE3-8356-19CF2A359F0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a:extLst>
            <a:ext uri="{FF2B5EF4-FFF2-40B4-BE49-F238E27FC236}">
              <a16:creationId xmlns:a16="http://schemas.microsoft.com/office/drawing/2014/main" id="{1ED498DD-330B-448B-B41D-98A3791C0B9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a:extLst>
            <a:ext uri="{FF2B5EF4-FFF2-40B4-BE49-F238E27FC236}">
              <a16:creationId xmlns:a16="http://schemas.microsoft.com/office/drawing/2014/main" id="{AD9100DB-2917-4792-9E10-39993829DBE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a:extLst>
            <a:ext uri="{FF2B5EF4-FFF2-40B4-BE49-F238E27FC236}">
              <a16:creationId xmlns:a16="http://schemas.microsoft.com/office/drawing/2014/main" id="{E4E8E69B-C9C3-4181-ABE8-881314DBC62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a:extLst>
            <a:ext uri="{FF2B5EF4-FFF2-40B4-BE49-F238E27FC236}">
              <a16:creationId xmlns:a16="http://schemas.microsoft.com/office/drawing/2014/main" id="{65A5EFC1-2707-4497-9B9E-18D597CF780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a:extLst>
            <a:ext uri="{FF2B5EF4-FFF2-40B4-BE49-F238E27FC236}">
              <a16:creationId xmlns:a16="http://schemas.microsoft.com/office/drawing/2014/main" id="{91ECBFCE-AE8F-47FD-BA0C-0D5A8CBB040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a:extLst>
            <a:ext uri="{FF2B5EF4-FFF2-40B4-BE49-F238E27FC236}">
              <a16:creationId xmlns:a16="http://schemas.microsoft.com/office/drawing/2014/main" id="{B5C0495C-75CB-4F76-ABAC-18A2A76B3B3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149ABD41-18CE-43E3-B335-EFC629FCE42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0" name="テキスト ボックス 549">
          <a:extLst>
            <a:ext uri="{FF2B5EF4-FFF2-40B4-BE49-F238E27FC236}">
              <a16:creationId xmlns:a16="http://schemas.microsoft.com/office/drawing/2014/main" id="{159619DA-A7EE-4C34-9B0C-F8B0D0DC1BC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a:extLst>
            <a:ext uri="{FF2B5EF4-FFF2-40B4-BE49-F238E27FC236}">
              <a16:creationId xmlns:a16="http://schemas.microsoft.com/office/drawing/2014/main" id="{68756353-A3D2-4FD6-8351-5E27458E10E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64</xdr:row>
      <xdr:rowOff>22860</xdr:rowOff>
    </xdr:to>
    <xdr:cxnSp macro="">
      <xdr:nvCxnSpPr>
        <xdr:cNvPr id="552" name="直線コネクタ 551">
          <a:extLst>
            <a:ext uri="{FF2B5EF4-FFF2-40B4-BE49-F238E27FC236}">
              <a16:creationId xmlns:a16="http://schemas.microsoft.com/office/drawing/2014/main" id="{BA815014-A209-42B7-B646-E14769C0A5DE}"/>
            </a:ext>
          </a:extLst>
        </xdr:cNvPr>
        <xdr:cNvCxnSpPr/>
      </xdr:nvCxnSpPr>
      <xdr:spPr>
        <a:xfrm flipV="1">
          <a:off x="16318864" y="95783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553" name="【保健センター・保健所】&#10;有形固定資産減価償却率最小値テキスト">
          <a:extLst>
            <a:ext uri="{FF2B5EF4-FFF2-40B4-BE49-F238E27FC236}">
              <a16:creationId xmlns:a16="http://schemas.microsoft.com/office/drawing/2014/main" id="{38FE333C-0DE0-47DF-AFD7-46B443D50932}"/>
            </a:ext>
          </a:extLst>
        </xdr:cNvPr>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554" name="直線コネクタ 553">
          <a:extLst>
            <a:ext uri="{FF2B5EF4-FFF2-40B4-BE49-F238E27FC236}">
              <a16:creationId xmlns:a16="http://schemas.microsoft.com/office/drawing/2014/main" id="{1BF9DE47-140D-4214-A3B2-8F7C28C06FE6}"/>
            </a:ext>
          </a:extLst>
        </xdr:cNvPr>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55" name="【保健センター・保健所】&#10;有形固定資産減価償却率最大値テキスト">
          <a:extLst>
            <a:ext uri="{FF2B5EF4-FFF2-40B4-BE49-F238E27FC236}">
              <a16:creationId xmlns:a16="http://schemas.microsoft.com/office/drawing/2014/main" id="{019E847F-4C29-4DBD-B13C-610D6F3B41C5}"/>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56" name="直線コネクタ 555">
          <a:extLst>
            <a:ext uri="{FF2B5EF4-FFF2-40B4-BE49-F238E27FC236}">
              <a16:creationId xmlns:a16="http://schemas.microsoft.com/office/drawing/2014/main" id="{2AB7B704-9DD7-4C6C-BD00-C8D1A751A921}"/>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140987</xdr:rowOff>
    </xdr:from>
    <xdr:ext cx="405111" cy="259045"/>
    <xdr:sp macro="" textlink="">
      <xdr:nvSpPr>
        <xdr:cNvPr id="557" name="【保健センター・保健所】&#10;有形固定資産減価償却率平均値テキスト">
          <a:extLst>
            <a:ext uri="{FF2B5EF4-FFF2-40B4-BE49-F238E27FC236}">
              <a16:creationId xmlns:a16="http://schemas.microsoft.com/office/drawing/2014/main" id="{EC5CD7D6-CA0E-4B8C-8F3F-F6E9C7C881C1}"/>
            </a:ext>
          </a:extLst>
        </xdr:cNvPr>
        <xdr:cNvSpPr txBox="1"/>
      </xdr:nvSpPr>
      <xdr:spPr>
        <a:xfrm>
          <a:off x="163576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558" name="フローチャート: 判断 557">
          <a:extLst>
            <a:ext uri="{FF2B5EF4-FFF2-40B4-BE49-F238E27FC236}">
              <a16:creationId xmlns:a16="http://schemas.microsoft.com/office/drawing/2014/main" id="{5ED7FC74-133F-45DB-BA2C-BB0CD0E32289}"/>
            </a:ext>
          </a:extLst>
        </xdr:cNvPr>
        <xdr:cNvSpPr/>
      </xdr:nvSpPr>
      <xdr:spPr>
        <a:xfrm>
          <a:off x="16268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151130</xdr:rowOff>
    </xdr:from>
    <xdr:to>
      <xdr:col>81</xdr:col>
      <xdr:colOff>101600</xdr:colOff>
      <xdr:row>59</xdr:row>
      <xdr:rowOff>81280</xdr:rowOff>
    </xdr:to>
    <xdr:sp macro="" textlink="">
      <xdr:nvSpPr>
        <xdr:cNvPr id="559" name="フローチャート: 判断 558">
          <a:extLst>
            <a:ext uri="{FF2B5EF4-FFF2-40B4-BE49-F238E27FC236}">
              <a16:creationId xmlns:a16="http://schemas.microsoft.com/office/drawing/2014/main" id="{DC4C8311-E2F0-433F-9A4F-B4156F009240}"/>
            </a:ext>
          </a:extLst>
        </xdr:cNvPr>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139700</xdr:rowOff>
    </xdr:from>
    <xdr:to>
      <xdr:col>76</xdr:col>
      <xdr:colOff>165100</xdr:colOff>
      <xdr:row>59</xdr:row>
      <xdr:rowOff>69850</xdr:rowOff>
    </xdr:to>
    <xdr:sp macro="" textlink="">
      <xdr:nvSpPr>
        <xdr:cNvPr id="560" name="フローチャート: 判断 559">
          <a:extLst>
            <a:ext uri="{FF2B5EF4-FFF2-40B4-BE49-F238E27FC236}">
              <a16:creationId xmlns:a16="http://schemas.microsoft.com/office/drawing/2014/main" id="{17EEC5A6-64D2-4D32-8DD9-94347CCA1F6E}"/>
            </a:ext>
          </a:extLst>
        </xdr:cNvPr>
        <xdr:cNvSpPr/>
      </xdr:nvSpPr>
      <xdr:spPr>
        <a:xfrm>
          <a:off x="14541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116840</xdr:rowOff>
    </xdr:from>
    <xdr:to>
      <xdr:col>72</xdr:col>
      <xdr:colOff>38100</xdr:colOff>
      <xdr:row>57</xdr:row>
      <xdr:rowOff>46990</xdr:rowOff>
    </xdr:to>
    <xdr:sp macro="" textlink="">
      <xdr:nvSpPr>
        <xdr:cNvPr id="561" name="フローチャート: 判断 560">
          <a:extLst>
            <a:ext uri="{FF2B5EF4-FFF2-40B4-BE49-F238E27FC236}">
              <a16:creationId xmlns:a16="http://schemas.microsoft.com/office/drawing/2014/main" id="{09B96209-1D96-4F9D-A094-ED508E6701C1}"/>
            </a:ext>
          </a:extLst>
        </xdr:cNvPr>
        <xdr:cNvSpPr/>
      </xdr:nvSpPr>
      <xdr:spPr>
        <a:xfrm>
          <a:off x="13652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272C9C76-9772-4956-B79B-64D55D4982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D4256C61-5D83-43F3-ADC4-E801696C779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AA5AD230-FCB9-42DC-AD77-CDFA36F8622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ED41F4EC-A1F5-45BC-8017-02A4E43171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1484EF00-71E3-4DC5-B6FF-63D65668E53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113030</xdr:rowOff>
    </xdr:from>
    <xdr:to>
      <xdr:col>85</xdr:col>
      <xdr:colOff>177800</xdr:colOff>
      <xdr:row>56</xdr:row>
      <xdr:rowOff>43180</xdr:rowOff>
    </xdr:to>
    <xdr:sp macro="" textlink="">
      <xdr:nvSpPr>
        <xdr:cNvPr id="567" name="楕円 566">
          <a:extLst>
            <a:ext uri="{FF2B5EF4-FFF2-40B4-BE49-F238E27FC236}">
              <a16:creationId xmlns:a16="http://schemas.microsoft.com/office/drawing/2014/main" id="{85BE779C-89B7-4FA9-9D95-CE93A084D401}"/>
            </a:ext>
          </a:extLst>
        </xdr:cNvPr>
        <xdr:cNvSpPr/>
      </xdr:nvSpPr>
      <xdr:spPr>
        <a:xfrm>
          <a:off x="162687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50817</xdr:rowOff>
    </xdr:from>
    <xdr:ext cx="405111" cy="259045"/>
    <xdr:sp macro="" textlink="">
      <xdr:nvSpPr>
        <xdr:cNvPr id="568" name="【保健センター・保健所】&#10;有形固定資産減価償却率該当値テキスト">
          <a:extLst>
            <a:ext uri="{FF2B5EF4-FFF2-40B4-BE49-F238E27FC236}">
              <a16:creationId xmlns:a16="http://schemas.microsoft.com/office/drawing/2014/main" id="{FF9073D6-E3BB-4D2B-BE9C-98C94BF8D01D}"/>
            </a:ext>
          </a:extLst>
        </xdr:cNvPr>
        <xdr:cNvSpPr txBox="1"/>
      </xdr:nvSpPr>
      <xdr:spPr>
        <a:xfrm>
          <a:off x="16357600" y="948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170180</xdr:rowOff>
    </xdr:from>
    <xdr:to>
      <xdr:col>81</xdr:col>
      <xdr:colOff>101600</xdr:colOff>
      <xdr:row>56</xdr:row>
      <xdr:rowOff>100330</xdr:rowOff>
    </xdr:to>
    <xdr:sp macro="" textlink="">
      <xdr:nvSpPr>
        <xdr:cNvPr id="569" name="楕円 568">
          <a:extLst>
            <a:ext uri="{FF2B5EF4-FFF2-40B4-BE49-F238E27FC236}">
              <a16:creationId xmlns:a16="http://schemas.microsoft.com/office/drawing/2014/main" id="{4B268B37-0556-4911-B07B-232DDE768235}"/>
            </a:ext>
          </a:extLst>
        </xdr:cNvPr>
        <xdr:cNvSpPr/>
      </xdr:nvSpPr>
      <xdr:spPr>
        <a:xfrm>
          <a:off x="15430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163830</xdr:rowOff>
    </xdr:from>
    <xdr:to>
      <xdr:col>85</xdr:col>
      <xdr:colOff>127000</xdr:colOff>
      <xdr:row>56</xdr:row>
      <xdr:rowOff>49530</xdr:rowOff>
    </xdr:to>
    <xdr:cxnSp macro="">
      <xdr:nvCxnSpPr>
        <xdr:cNvPr id="570" name="直線コネクタ 569">
          <a:extLst>
            <a:ext uri="{FF2B5EF4-FFF2-40B4-BE49-F238E27FC236}">
              <a16:creationId xmlns:a16="http://schemas.microsoft.com/office/drawing/2014/main" id="{923721D7-3BD8-4323-8CAE-DB134C49CF74}"/>
            </a:ext>
          </a:extLst>
        </xdr:cNvPr>
        <xdr:cNvCxnSpPr/>
      </xdr:nvCxnSpPr>
      <xdr:spPr>
        <a:xfrm flipV="1">
          <a:off x="15481300" y="95935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74930</xdr:rowOff>
    </xdr:from>
    <xdr:to>
      <xdr:col>76</xdr:col>
      <xdr:colOff>165100</xdr:colOff>
      <xdr:row>57</xdr:row>
      <xdr:rowOff>5080</xdr:rowOff>
    </xdr:to>
    <xdr:sp macro="" textlink="">
      <xdr:nvSpPr>
        <xdr:cNvPr id="571" name="楕円 570">
          <a:extLst>
            <a:ext uri="{FF2B5EF4-FFF2-40B4-BE49-F238E27FC236}">
              <a16:creationId xmlns:a16="http://schemas.microsoft.com/office/drawing/2014/main" id="{DEF26FA3-59B8-4FE4-96F7-8C3816798F76}"/>
            </a:ext>
          </a:extLst>
        </xdr:cNvPr>
        <xdr:cNvSpPr/>
      </xdr:nvSpPr>
      <xdr:spPr>
        <a:xfrm>
          <a:off x="14541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49530</xdr:rowOff>
    </xdr:from>
    <xdr:to>
      <xdr:col>81</xdr:col>
      <xdr:colOff>50800</xdr:colOff>
      <xdr:row>56</xdr:row>
      <xdr:rowOff>125730</xdr:rowOff>
    </xdr:to>
    <xdr:cxnSp macro="">
      <xdr:nvCxnSpPr>
        <xdr:cNvPr id="572" name="直線コネクタ 571">
          <a:extLst>
            <a:ext uri="{FF2B5EF4-FFF2-40B4-BE49-F238E27FC236}">
              <a16:creationId xmlns:a16="http://schemas.microsoft.com/office/drawing/2014/main" id="{042F108C-DDC9-4181-8A3C-93974110973C}"/>
            </a:ext>
          </a:extLst>
        </xdr:cNvPr>
        <xdr:cNvCxnSpPr/>
      </xdr:nvCxnSpPr>
      <xdr:spPr>
        <a:xfrm flipV="1">
          <a:off x="14592300" y="96507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72407</xdr:rowOff>
    </xdr:from>
    <xdr:ext cx="405111" cy="259045"/>
    <xdr:sp macro="" textlink="">
      <xdr:nvSpPr>
        <xdr:cNvPr id="573" name="n_1aveValue【保健センター・保健所】&#10;有形固定資産減価償却率">
          <a:extLst>
            <a:ext uri="{FF2B5EF4-FFF2-40B4-BE49-F238E27FC236}">
              <a16:creationId xmlns:a16="http://schemas.microsoft.com/office/drawing/2014/main" id="{FDC32D46-13ED-470E-82A0-B75F0D01AFDE}"/>
            </a:ext>
          </a:extLst>
        </xdr:cNvPr>
        <xdr:cNvSpPr txBox="1"/>
      </xdr:nvSpPr>
      <xdr:spPr>
        <a:xfrm>
          <a:off x="15266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60977</xdr:rowOff>
    </xdr:from>
    <xdr:ext cx="405111" cy="259045"/>
    <xdr:sp macro="" textlink="">
      <xdr:nvSpPr>
        <xdr:cNvPr id="574" name="n_2aveValue【保健センター・保健所】&#10;有形固定資産減価償却率">
          <a:extLst>
            <a:ext uri="{FF2B5EF4-FFF2-40B4-BE49-F238E27FC236}">
              <a16:creationId xmlns:a16="http://schemas.microsoft.com/office/drawing/2014/main" id="{C03B48C3-2A11-43C8-9661-D4699DD6E093}"/>
            </a:ext>
          </a:extLst>
        </xdr:cNvPr>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63517</xdr:rowOff>
    </xdr:from>
    <xdr:ext cx="405111" cy="259045"/>
    <xdr:sp macro="" textlink="">
      <xdr:nvSpPr>
        <xdr:cNvPr id="575" name="n_3aveValue【保健センター・保健所】&#10;有形固定資産減価償却率">
          <a:extLst>
            <a:ext uri="{FF2B5EF4-FFF2-40B4-BE49-F238E27FC236}">
              <a16:creationId xmlns:a16="http://schemas.microsoft.com/office/drawing/2014/main" id="{82D27257-4D16-44F9-970D-8EB598525047}"/>
            </a:ext>
          </a:extLst>
        </xdr:cNvPr>
        <xdr:cNvSpPr txBox="1"/>
      </xdr:nvSpPr>
      <xdr:spPr>
        <a:xfrm>
          <a:off x="13500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116857</xdr:rowOff>
    </xdr:from>
    <xdr:ext cx="405111" cy="259045"/>
    <xdr:sp macro="" textlink="">
      <xdr:nvSpPr>
        <xdr:cNvPr id="576" name="n_1mainValue【保健センター・保健所】&#10;有形固定資産減価償却率">
          <a:extLst>
            <a:ext uri="{FF2B5EF4-FFF2-40B4-BE49-F238E27FC236}">
              <a16:creationId xmlns:a16="http://schemas.microsoft.com/office/drawing/2014/main" id="{75178831-994F-45F3-9A45-849811F1D19B}"/>
            </a:ext>
          </a:extLst>
        </xdr:cNvPr>
        <xdr:cNvSpPr txBox="1"/>
      </xdr:nvSpPr>
      <xdr:spPr>
        <a:xfrm>
          <a:off x="152660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21607</xdr:rowOff>
    </xdr:from>
    <xdr:ext cx="405111" cy="259045"/>
    <xdr:sp macro="" textlink="">
      <xdr:nvSpPr>
        <xdr:cNvPr id="577" name="n_2mainValue【保健センター・保健所】&#10;有形固定資産減価償却率">
          <a:extLst>
            <a:ext uri="{FF2B5EF4-FFF2-40B4-BE49-F238E27FC236}">
              <a16:creationId xmlns:a16="http://schemas.microsoft.com/office/drawing/2014/main" id="{5EE50F86-97FB-4CC4-B9E9-B21BAB90F1E1}"/>
            </a:ext>
          </a:extLst>
        </xdr:cNvPr>
        <xdr:cNvSpPr txBox="1"/>
      </xdr:nvSpPr>
      <xdr:spPr>
        <a:xfrm>
          <a:off x="14389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id="{6BC9A975-462E-447A-9213-16EAAEDEA94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a:extLst>
            <a:ext uri="{FF2B5EF4-FFF2-40B4-BE49-F238E27FC236}">
              <a16:creationId xmlns:a16="http://schemas.microsoft.com/office/drawing/2014/main" id="{64B292F3-DAB0-4A53-A910-D9AC264519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a:extLst>
            <a:ext uri="{FF2B5EF4-FFF2-40B4-BE49-F238E27FC236}">
              <a16:creationId xmlns:a16="http://schemas.microsoft.com/office/drawing/2014/main" id="{CB8018A9-1EDD-48BC-88E5-AF331C74A5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a:extLst>
            <a:ext uri="{FF2B5EF4-FFF2-40B4-BE49-F238E27FC236}">
              <a16:creationId xmlns:a16="http://schemas.microsoft.com/office/drawing/2014/main" id="{1B818B20-C8A0-4EDB-AF5A-7C73764D99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a:extLst>
            <a:ext uri="{FF2B5EF4-FFF2-40B4-BE49-F238E27FC236}">
              <a16:creationId xmlns:a16="http://schemas.microsoft.com/office/drawing/2014/main" id="{75FA1633-95F8-4555-8B55-7DA3471E28C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a:extLst>
            <a:ext uri="{FF2B5EF4-FFF2-40B4-BE49-F238E27FC236}">
              <a16:creationId xmlns:a16="http://schemas.microsoft.com/office/drawing/2014/main" id="{42BEF116-66CE-4A0E-8392-75F3E5C00F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a:extLst>
            <a:ext uri="{FF2B5EF4-FFF2-40B4-BE49-F238E27FC236}">
              <a16:creationId xmlns:a16="http://schemas.microsoft.com/office/drawing/2014/main" id="{A86B049C-CAB3-49B0-B817-2A45CBB6BC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a:extLst>
            <a:ext uri="{FF2B5EF4-FFF2-40B4-BE49-F238E27FC236}">
              <a16:creationId xmlns:a16="http://schemas.microsoft.com/office/drawing/2014/main" id="{0E46329B-1793-4808-BE86-45CB9A5FED7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a:extLst>
            <a:ext uri="{FF2B5EF4-FFF2-40B4-BE49-F238E27FC236}">
              <a16:creationId xmlns:a16="http://schemas.microsoft.com/office/drawing/2014/main" id="{CAED06BA-2407-4770-96D2-1120E357F4D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a:extLst>
            <a:ext uri="{FF2B5EF4-FFF2-40B4-BE49-F238E27FC236}">
              <a16:creationId xmlns:a16="http://schemas.microsoft.com/office/drawing/2014/main" id="{2AA3318F-F8EA-4254-A4F5-E5D282742FE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a:extLst>
            <a:ext uri="{FF2B5EF4-FFF2-40B4-BE49-F238E27FC236}">
              <a16:creationId xmlns:a16="http://schemas.microsoft.com/office/drawing/2014/main" id="{B54098EB-917A-495D-9EDC-5071D7A752E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a:extLst>
            <a:ext uri="{FF2B5EF4-FFF2-40B4-BE49-F238E27FC236}">
              <a16:creationId xmlns:a16="http://schemas.microsoft.com/office/drawing/2014/main" id="{1A1B4631-FA6A-44D1-8931-00088AC948D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a:extLst>
            <a:ext uri="{FF2B5EF4-FFF2-40B4-BE49-F238E27FC236}">
              <a16:creationId xmlns:a16="http://schemas.microsoft.com/office/drawing/2014/main" id="{D49A055F-4DA2-48B3-B57E-0F451B5FA4B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1" name="テキスト ボックス 590">
          <a:extLst>
            <a:ext uri="{FF2B5EF4-FFF2-40B4-BE49-F238E27FC236}">
              <a16:creationId xmlns:a16="http://schemas.microsoft.com/office/drawing/2014/main" id="{2DF03B51-0FD6-4CCA-BD99-DD4E37BC46A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a:extLst>
            <a:ext uri="{FF2B5EF4-FFF2-40B4-BE49-F238E27FC236}">
              <a16:creationId xmlns:a16="http://schemas.microsoft.com/office/drawing/2014/main" id="{3567CFF5-537C-4FD3-B0D1-412BFB1986A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3" name="テキスト ボックス 592">
          <a:extLst>
            <a:ext uri="{FF2B5EF4-FFF2-40B4-BE49-F238E27FC236}">
              <a16:creationId xmlns:a16="http://schemas.microsoft.com/office/drawing/2014/main" id="{56E222EB-42D5-440D-B1CA-50A47A1535A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a:extLst>
            <a:ext uri="{FF2B5EF4-FFF2-40B4-BE49-F238E27FC236}">
              <a16:creationId xmlns:a16="http://schemas.microsoft.com/office/drawing/2014/main" id="{8A7CBC7B-F156-46A6-93C7-9F1EBBE0DFC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5" name="テキスト ボックス 594">
          <a:extLst>
            <a:ext uri="{FF2B5EF4-FFF2-40B4-BE49-F238E27FC236}">
              <a16:creationId xmlns:a16="http://schemas.microsoft.com/office/drawing/2014/main" id="{AB1FC2B9-003A-4D67-9A2E-C5BC6283A03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a:extLst>
            <a:ext uri="{FF2B5EF4-FFF2-40B4-BE49-F238E27FC236}">
              <a16:creationId xmlns:a16="http://schemas.microsoft.com/office/drawing/2014/main" id="{0B30612A-D46B-4E10-8955-7CD5DC0090A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7" name="テキスト ボックス 596">
          <a:extLst>
            <a:ext uri="{FF2B5EF4-FFF2-40B4-BE49-F238E27FC236}">
              <a16:creationId xmlns:a16="http://schemas.microsoft.com/office/drawing/2014/main" id="{68B06840-91F7-4C6D-8F1D-BB74C4F18CF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EF84C9F7-4EDD-49BC-8A9D-359804CA2A7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EEB53564-8EF6-4B5F-AA6F-A7DF4BA23D8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a:extLst>
            <a:ext uri="{FF2B5EF4-FFF2-40B4-BE49-F238E27FC236}">
              <a16:creationId xmlns:a16="http://schemas.microsoft.com/office/drawing/2014/main" id="{02668F73-B6DA-42C7-BC25-027914469CB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601" name="直線コネクタ 600">
          <a:extLst>
            <a:ext uri="{FF2B5EF4-FFF2-40B4-BE49-F238E27FC236}">
              <a16:creationId xmlns:a16="http://schemas.microsoft.com/office/drawing/2014/main" id="{A34A7B30-F03D-4449-A278-8B7E706A0D1F}"/>
            </a:ext>
          </a:extLst>
        </xdr:cNvPr>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02" name="【保健センター・保健所】&#10;一人当たり面積最小値テキスト">
          <a:extLst>
            <a:ext uri="{FF2B5EF4-FFF2-40B4-BE49-F238E27FC236}">
              <a16:creationId xmlns:a16="http://schemas.microsoft.com/office/drawing/2014/main" id="{53948E85-A44F-494B-81F1-E915E5E0239E}"/>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03" name="直線コネクタ 602">
          <a:extLst>
            <a:ext uri="{FF2B5EF4-FFF2-40B4-BE49-F238E27FC236}">
              <a16:creationId xmlns:a16="http://schemas.microsoft.com/office/drawing/2014/main" id="{035E3429-37C0-4576-97B0-657CBF47916B}"/>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604" name="【保健センター・保健所】&#10;一人当たり面積最大値テキスト">
          <a:extLst>
            <a:ext uri="{FF2B5EF4-FFF2-40B4-BE49-F238E27FC236}">
              <a16:creationId xmlns:a16="http://schemas.microsoft.com/office/drawing/2014/main" id="{A547A4F7-304F-41CB-B134-AC78C8EAC978}"/>
            </a:ext>
          </a:extLst>
        </xdr:cNvPr>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605" name="直線コネクタ 604">
          <a:extLst>
            <a:ext uri="{FF2B5EF4-FFF2-40B4-BE49-F238E27FC236}">
              <a16:creationId xmlns:a16="http://schemas.microsoft.com/office/drawing/2014/main" id="{602EB14A-24EA-4056-8F06-88CF7532F627}"/>
            </a:ext>
          </a:extLst>
        </xdr:cNvPr>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606" name="【保健センター・保健所】&#10;一人当たり面積平均値テキスト">
          <a:extLst>
            <a:ext uri="{FF2B5EF4-FFF2-40B4-BE49-F238E27FC236}">
              <a16:creationId xmlns:a16="http://schemas.microsoft.com/office/drawing/2014/main" id="{82C91E5D-AF00-4956-A9D9-9311A2460CB9}"/>
            </a:ext>
          </a:extLst>
        </xdr:cNvPr>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07" name="フローチャート: 判断 606">
          <a:extLst>
            <a:ext uri="{FF2B5EF4-FFF2-40B4-BE49-F238E27FC236}">
              <a16:creationId xmlns:a16="http://schemas.microsoft.com/office/drawing/2014/main" id="{766EF153-9ADD-489B-B019-C3649A4E6858}"/>
            </a:ext>
          </a:extLst>
        </xdr:cNvPr>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08" name="フローチャート: 判断 607">
          <a:extLst>
            <a:ext uri="{FF2B5EF4-FFF2-40B4-BE49-F238E27FC236}">
              <a16:creationId xmlns:a16="http://schemas.microsoft.com/office/drawing/2014/main" id="{1B299BC8-79B7-468B-9ED8-FD80B686B47A}"/>
            </a:ext>
          </a:extLst>
        </xdr:cNvPr>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76200</xdr:rowOff>
    </xdr:from>
    <xdr:to>
      <xdr:col>107</xdr:col>
      <xdr:colOff>101600</xdr:colOff>
      <xdr:row>63</xdr:row>
      <xdr:rowOff>6350</xdr:rowOff>
    </xdr:to>
    <xdr:sp macro="" textlink="">
      <xdr:nvSpPr>
        <xdr:cNvPr id="609" name="フローチャート: 判断 608">
          <a:extLst>
            <a:ext uri="{FF2B5EF4-FFF2-40B4-BE49-F238E27FC236}">
              <a16:creationId xmlns:a16="http://schemas.microsoft.com/office/drawing/2014/main" id="{9E3D5B5E-654D-444E-8FB1-F24A76D53999}"/>
            </a:ext>
          </a:extLst>
        </xdr:cNvPr>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10" name="フローチャート: 判断 609">
          <a:extLst>
            <a:ext uri="{FF2B5EF4-FFF2-40B4-BE49-F238E27FC236}">
              <a16:creationId xmlns:a16="http://schemas.microsoft.com/office/drawing/2014/main" id="{B993D15E-B3E5-49AD-BAE8-86344D30A1C2}"/>
            </a:ext>
          </a:extLst>
        </xdr:cNvPr>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D8A9F628-8A1E-42D2-A34C-B6CE8DB0245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9077BC53-D398-4126-BBE2-907519D4E2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3B32B718-66F8-4FB2-B76D-F913CB324F7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DD32CC17-4935-4DD0-9736-50F126EC410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6580C2DA-6DDB-4BF6-8AC3-BA49159120C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88900</xdr:rowOff>
    </xdr:from>
    <xdr:to>
      <xdr:col>116</xdr:col>
      <xdr:colOff>114300</xdr:colOff>
      <xdr:row>63</xdr:row>
      <xdr:rowOff>19050</xdr:rowOff>
    </xdr:to>
    <xdr:sp macro="" textlink="">
      <xdr:nvSpPr>
        <xdr:cNvPr id="616" name="楕円 615">
          <a:extLst>
            <a:ext uri="{FF2B5EF4-FFF2-40B4-BE49-F238E27FC236}">
              <a16:creationId xmlns:a16="http://schemas.microsoft.com/office/drawing/2014/main" id="{0BF8E527-89B5-4F1B-B883-5B55FD326EF9}"/>
            </a:ext>
          </a:extLst>
        </xdr:cNvPr>
        <xdr:cNvSpPr/>
      </xdr:nvSpPr>
      <xdr:spPr>
        <a:xfrm>
          <a:off x="221107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67327</xdr:rowOff>
    </xdr:from>
    <xdr:ext cx="469744" cy="259045"/>
    <xdr:sp macro="" textlink="">
      <xdr:nvSpPr>
        <xdr:cNvPr id="617" name="【保健センター・保健所】&#10;一人当たり面積該当値テキスト">
          <a:extLst>
            <a:ext uri="{FF2B5EF4-FFF2-40B4-BE49-F238E27FC236}">
              <a16:creationId xmlns:a16="http://schemas.microsoft.com/office/drawing/2014/main" id="{E81B51C2-88BB-4655-8E7D-AA6DBC1F51D3}"/>
            </a:ext>
          </a:extLst>
        </xdr:cNvPr>
        <xdr:cNvSpPr txBox="1"/>
      </xdr:nvSpPr>
      <xdr:spPr>
        <a:xfrm>
          <a:off x="22199600"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88900</xdr:rowOff>
    </xdr:from>
    <xdr:to>
      <xdr:col>112</xdr:col>
      <xdr:colOff>38100</xdr:colOff>
      <xdr:row>63</xdr:row>
      <xdr:rowOff>19050</xdr:rowOff>
    </xdr:to>
    <xdr:sp macro="" textlink="">
      <xdr:nvSpPr>
        <xdr:cNvPr id="618" name="楕円 617">
          <a:extLst>
            <a:ext uri="{FF2B5EF4-FFF2-40B4-BE49-F238E27FC236}">
              <a16:creationId xmlns:a16="http://schemas.microsoft.com/office/drawing/2014/main" id="{79FECA25-119F-4B83-907C-B05629060302}"/>
            </a:ext>
          </a:extLst>
        </xdr:cNvPr>
        <xdr:cNvSpPr/>
      </xdr:nvSpPr>
      <xdr:spPr>
        <a:xfrm>
          <a:off x="21272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139700</xdr:rowOff>
    </xdr:from>
    <xdr:to>
      <xdr:col>116</xdr:col>
      <xdr:colOff>63500</xdr:colOff>
      <xdr:row>62</xdr:row>
      <xdr:rowOff>139700</xdr:rowOff>
    </xdr:to>
    <xdr:cxnSp macro="">
      <xdr:nvCxnSpPr>
        <xdr:cNvPr id="619" name="直線コネクタ 618">
          <a:extLst>
            <a:ext uri="{FF2B5EF4-FFF2-40B4-BE49-F238E27FC236}">
              <a16:creationId xmlns:a16="http://schemas.microsoft.com/office/drawing/2014/main" id="{ECE34D9C-6F65-44B9-B51B-926DE3A9A49A}"/>
            </a:ext>
          </a:extLst>
        </xdr:cNvPr>
        <xdr:cNvCxnSpPr/>
      </xdr:nvCxnSpPr>
      <xdr:spPr>
        <a:xfrm>
          <a:off x="21323300" y="1076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88900</xdr:rowOff>
    </xdr:from>
    <xdr:to>
      <xdr:col>107</xdr:col>
      <xdr:colOff>101600</xdr:colOff>
      <xdr:row>63</xdr:row>
      <xdr:rowOff>19050</xdr:rowOff>
    </xdr:to>
    <xdr:sp macro="" textlink="">
      <xdr:nvSpPr>
        <xdr:cNvPr id="620" name="楕円 619">
          <a:extLst>
            <a:ext uri="{FF2B5EF4-FFF2-40B4-BE49-F238E27FC236}">
              <a16:creationId xmlns:a16="http://schemas.microsoft.com/office/drawing/2014/main" id="{0D5F6792-C55F-4EAF-9E02-298A69A604E9}"/>
            </a:ext>
          </a:extLst>
        </xdr:cNvPr>
        <xdr:cNvSpPr/>
      </xdr:nvSpPr>
      <xdr:spPr>
        <a:xfrm>
          <a:off x="20383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139700</xdr:rowOff>
    </xdr:from>
    <xdr:to>
      <xdr:col>111</xdr:col>
      <xdr:colOff>177800</xdr:colOff>
      <xdr:row>62</xdr:row>
      <xdr:rowOff>139700</xdr:rowOff>
    </xdr:to>
    <xdr:cxnSp macro="">
      <xdr:nvCxnSpPr>
        <xdr:cNvPr id="621" name="直線コネクタ 620">
          <a:extLst>
            <a:ext uri="{FF2B5EF4-FFF2-40B4-BE49-F238E27FC236}">
              <a16:creationId xmlns:a16="http://schemas.microsoft.com/office/drawing/2014/main" id="{2D1A956E-BF4F-4688-A0D1-C2BE836FD117}"/>
            </a:ext>
          </a:extLst>
        </xdr:cNvPr>
        <xdr:cNvCxnSpPr/>
      </xdr:nvCxnSpPr>
      <xdr:spPr>
        <a:xfrm>
          <a:off x="20434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22" name="n_1aveValue【保健センター・保健所】&#10;一人当たり面積">
          <a:extLst>
            <a:ext uri="{FF2B5EF4-FFF2-40B4-BE49-F238E27FC236}">
              <a16:creationId xmlns:a16="http://schemas.microsoft.com/office/drawing/2014/main" id="{2B340F9D-0CD0-4673-9282-A4A19B9533A9}"/>
            </a:ext>
          </a:extLst>
        </xdr:cNvPr>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23" name="n_2aveValue【保健センター・保健所】&#10;一人当たり面積">
          <a:extLst>
            <a:ext uri="{FF2B5EF4-FFF2-40B4-BE49-F238E27FC236}">
              <a16:creationId xmlns:a16="http://schemas.microsoft.com/office/drawing/2014/main" id="{246D0A77-0DF5-4C62-B781-663360B6929B}"/>
            </a:ext>
          </a:extLst>
        </xdr:cNvPr>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624" name="n_3aveValue【保健センター・保健所】&#10;一人当たり面積">
          <a:extLst>
            <a:ext uri="{FF2B5EF4-FFF2-40B4-BE49-F238E27FC236}">
              <a16:creationId xmlns:a16="http://schemas.microsoft.com/office/drawing/2014/main" id="{9C48EA68-61C3-4F12-8EA6-08A6FDF0B093}"/>
            </a:ext>
          </a:extLst>
        </xdr:cNvPr>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10177</xdr:rowOff>
    </xdr:from>
    <xdr:ext cx="469744" cy="259045"/>
    <xdr:sp macro="" textlink="">
      <xdr:nvSpPr>
        <xdr:cNvPr id="625" name="n_1mainValue【保健センター・保健所】&#10;一人当たり面積">
          <a:extLst>
            <a:ext uri="{FF2B5EF4-FFF2-40B4-BE49-F238E27FC236}">
              <a16:creationId xmlns:a16="http://schemas.microsoft.com/office/drawing/2014/main" id="{2B969349-C855-4BD0-A00B-0B2185084CEA}"/>
            </a:ext>
          </a:extLst>
        </xdr:cNvPr>
        <xdr:cNvSpPr txBox="1"/>
      </xdr:nvSpPr>
      <xdr:spPr>
        <a:xfrm>
          <a:off x="210757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10177</xdr:rowOff>
    </xdr:from>
    <xdr:ext cx="469744" cy="259045"/>
    <xdr:sp macro="" textlink="">
      <xdr:nvSpPr>
        <xdr:cNvPr id="626" name="n_2mainValue【保健センター・保健所】&#10;一人当たり面積">
          <a:extLst>
            <a:ext uri="{FF2B5EF4-FFF2-40B4-BE49-F238E27FC236}">
              <a16:creationId xmlns:a16="http://schemas.microsoft.com/office/drawing/2014/main" id="{102F6DCB-B867-4819-A38D-51188608A8B7}"/>
            </a:ext>
          </a:extLst>
        </xdr:cNvPr>
        <xdr:cNvSpPr txBox="1"/>
      </xdr:nvSpPr>
      <xdr:spPr>
        <a:xfrm>
          <a:off x="20199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25B5C8C4-9F8B-452A-BC16-E28C24686B8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5F0CD3DD-BD04-4DC3-BB3B-3770F1226ED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89C23F62-52C3-4420-A976-B2134EA1FA3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502959D4-5383-4037-8DC7-2C155BF90D3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F25CF31A-803F-4D61-84AE-607F497AC2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85318361-C765-4361-B742-7D5570660B4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B06F643D-81DD-4CAA-A07A-14AC279AAD5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11543F5-59EC-4D89-90D0-BAFE5E89098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F51C302C-2334-4326-A2A1-629B66C15D3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E6C0D833-FCA6-4E85-AF0B-E12280185A1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7" name="テキスト ボックス 636">
          <a:extLst>
            <a:ext uri="{FF2B5EF4-FFF2-40B4-BE49-F238E27FC236}">
              <a16:creationId xmlns:a16="http://schemas.microsoft.com/office/drawing/2014/main" id="{7932A748-36C2-4C6A-9236-9E5B926C3957}"/>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E3A2CE21-7171-4A58-A99D-038B1215C9D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9" name="テキスト ボックス 638">
          <a:extLst>
            <a:ext uri="{FF2B5EF4-FFF2-40B4-BE49-F238E27FC236}">
              <a16:creationId xmlns:a16="http://schemas.microsoft.com/office/drawing/2014/main" id="{C18DCC03-6D56-4F60-BB2A-5895DC441A14}"/>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051F63EA-5DA2-4BDB-9C6A-9199DCC42FE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07B0003B-C79C-429B-B2EF-E31780D3428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99241CC7-FD45-4229-A92B-50E5CCC2B48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0B21AB16-582B-408C-8BFB-87EA6F59C0E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EC2FE1AD-EF1B-4359-862C-838758F1ACF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5205BB40-5187-4CC6-BC0D-7CC35BBC15A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00A83D81-24EA-47A5-8041-5B200E6317B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B953E16A-933A-4EF3-99CA-9283F69FE28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AAF4BD77-4084-49F6-8C47-20B43B5585F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9" name="テキスト ボックス 648">
          <a:extLst>
            <a:ext uri="{FF2B5EF4-FFF2-40B4-BE49-F238E27FC236}">
              <a16:creationId xmlns:a16="http://schemas.microsoft.com/office/drawing/2014/main" id="{EC66FB1E-1901-419E-841C-454D3109397E}"/>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E747006E-7113-47AD-BF95-9AF2DD3915A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1" name="テキスト ボックス 650">
          <a:extLst>
            <a:ext uri="{FF2B5EF4-FFF2-40B4-BE49-F238E27FC236}">
              <a16:creationId xmlns:a16="http://schemas.microsoft.com/office/drawing/2014/main" id="{07C064C4-FB29-4F82-AF96-24615892FCE8}"/>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36B8C29C-59BD-4F10-B502-C63F12ED240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653" name="直線コネクタ 652">
          <a:extLst>
            <a:ext uri="{FF2B5EF4-FFF2-40B4-BE49-F238E27FC236}">
              <a16:creationId xmlns:a16="http://schemas.microsoft.com/office/drawing/2014/main" id="{ACD859A9-4E61-4357-8FC8-BB3E6E5BDBDB}"/>
            </a:ext>
          </a:extLst>
        </xdr:cNvPr>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54" name="【消防施設】&#10;有形固定資産減価償却率最小値テキスト">
          <a:extLst>
            <a:ext uri="{FF2B5EF4-FFF2-40B4-BE49-F238E27FC236}">
              <a16:creationId xmlns:a16="http://schemas.microsoft.com/office/drawing/2014/main" id="{5BE2189C-C1CE-44A8-A871-EAC97C1B61D8}"/>
            </a:ext>
          </a:extLst>
        </xdr:cNvPr>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55" name="直線コネクタ 654">
          <a:extLst>
            <a:ext uri="{FF2B5EF4-FFF2-40B4-BE49-F238E27FC236}">
              <a16:creationId xmlns:a16="http://schemas.microsoft.com/office/drawing/2014/main" id="{B1EE82CE-AD61-4F0B-A6B4-BF05A144BA52}"/>
            </a:ext>
          </a:extLst>
        </xdr:cNvPr>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656" name="【消防施設】&#10;有形固定資産減価償却率最大値テキスト">
          <a:extLst>
            <a:ext uri="{FF2B5EF4-FFF2-40B4-BE49-F238E27FC236}">
              <a16:creationId xmlns:a16="http://schemas.microsoft.com/office/drawing/2014/main" id="{CDF95365-8D29-49EC-903F-EAFC84D4C3C2}"/>
            </a:ext>
          </a:extLst>
        </xdr:cNvPr>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7" name="直線コネクタ 656">
          <a:extLst>
            <a:ext uri="{FF2B5EF4-FFF2-40B4-BE49-F238E27FC236}">
              <a16:creationId xmlns:a16="http://schemas.microsoft.com/office/drawing/2014/main" id="{7B6A3FE8-6EF2-4341-8D54-3A65221CF44E}"/>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27776</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CFA6D5ED-29C8-4EE1-9184-1B958F128A4B}"/>
            </a:ext>
          </a:extLst>
        </xdr:cNvPr>
        <xdr:cNvSpPr txBox="1"/>
      </xdr:nvSpPr>
      <xdr:spPr>
        <a:xfrm>
          <a:off x="16357600" y="1374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59" name="フローチャート: 判断 658">
          <a:extLst>
            <a:ext uri="{FF2B5EF4-FFF2-40B4-BE49-F238E27FC236}">
              <a16:creationId xmlns:a16="http://schemas.microsoft.com/office/drawing/2014/main" id="{7C6C77EE-57E9-421B-B74A-9697887A68BE}"/>
            </a:ext>
          </a:extLst>
        </xdr:cNvPr>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60" name="フローチャート: 判断 659">
          <a:extLst>
            <a:ext uri="{FF2B5EF4-FFF2-40B4-BE49-F238E27FC236}">
              <a16:creationId xmlns:a16="http://schemas.microsoft.com/office/drawing/2014/main" id="{00EE5A6E-6EF4-4405-8ABE-ABCBFA781236}"/>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661" name="フローチャート: 判断 660">
          <a:extLst>
            <a:ext uri="{FF2B5EF4-FFF2-40B4-BE49-F238E27FC236}">
              <a16:creationId xmlns:a16="http://schemas.microsoft.com/office/drawing/2014/main" id="{6256954E-A47A-491B-8AFC-7649CF9778C4}"/>
            </a:ext>
          </a:extLst>
        </xdr:cNvPr>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96701</xdr:rowOff>
    </xdr:from>
    <xdr:to>
      <xdr:col>72</xdr:col>
      <xdr:colOff>38100</xdr:colOff>
      <xdr:row>84</xdr:row>
      <xdr:rowOff>26851</xdr:rowOff>
    </xdr:to>
    <xdr:sp macro="" textlink="">
      <xdr:nvSpPr>
        <xdr:cNvPr id="662" name="フローチャート: 判断 661">
          <a:extLst>
            <a:ext uri="{FF2B5EF4-FFF2-40B4-BE49-F238E27FC236}">
              <a16:creationId xmlns:a16="http://schemas.microsoft.com/office/drawing/2014/main" id="{8C0AACD4-C13E-473C-AC86-453071A7D2C6}"/>
            </a:ext>
          </a:extLst>
        </xdr:cNvPr>
        <xdr:cNvSpPr/>
      </xdr:nvSpPr>
      <xdr:spPr>
        <a:xfrm>
          <a:off x="13652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2F6C32E-8032-401B-A925-B6C63477327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D2468BC-00F0-495E-A964-4CEE47857A4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AFA4465B-71EA-4C5C-9AC7-3F278935B3F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D4B36801-6C80-439F-A05F-D7F50C28493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6D204385-B38A-45D3-B780-FC441323AE7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134257</xdr:rowOff>
    </xdr:from>
    <xdr:to>
      <xdr:col>85</xdr:col>
      <xdr:colOff>177800</xdr:colOff>
      <xdr:row>79</xdr:row>
      <xdr:rowOff>64407</xdr:rowOff>
    </xdr:to>
    <xdr:sp macro="" textlink="">
      <xdr:nvSpPr>
        <xdr:cNvPr id="668" name="楕円 667">
          <a:extLst>
            <a:ext uri="{FF2B5EF4-FFF2-40B4-BE49-F238E27FC236}">
              <a16:creationId xmlns:a16="http://schemas.microsoft.com/office/drawing/2014/main" id="{D9F8A8DE-9C82-4B8A-A007-EF14BAB6AD54}"/>
            </a:ext>
          </a:extLst>
        </xdr:cNvPr>
        <xdr:cNvSpPr/>
      </xdr:nvSpPr>
      <xdr:spPr>
        <a:xfrm>
          <a:off x="162687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49184</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94248B78-01FF-46F3-AA38-950A0F4FD7CD}"/>
            </a:ext>
          </a:extLst>
        </xdr:cNvPr>
        <xdr:cNvSpPr txBox="1"/>
      </xdr:nvSpPr>
      <xdr:spPr>
        <a:xfrm>
          <a:off x="16357600" y="13422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55880</xdr:rowOff>
    </xdr:from>
    <xdr:to>
      <xdr:col>81</xdr:col>
      <xdr:colOff>101600</xdr:colOff>
      <xdr:row>78</xdr:row>
      <xdr:rowOff>157480</xdr:rowOff>
    </xdr:to>
    <xdr:sp macro="" textlink="">
      <xdr:nvSpPr>
        <xdr:cNvPr id="670" name="楕円 669">
          <a:extLst>
            <a:ext uri="{FF2B5EF4-FFF2-40B4-BE49-F238E27FC236}">
              <a16:creationId xmlns:a16="http://schemas.microsoft.com/office/drawing/2014/main" id="{4B53363F-5B94-4CEC-88FD-5C77B2FF34EC}"/>
            </a:ext>
          </a:extLst>
        </xdr:cNvPr>
        <xdr:cNvSpPr/>
      </xdr:nvSpPr>
      <xdr:spPr>
        <a:xfrm>
          <a:off x="1543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106680</xdr:rowOff>
    </xdr:from>
    <xdr:to>
      <xdr:col>85</xdr:col>
      <xdr:colOff>127000</xdr:colOff>
      <xdr:row>79</xdr:row>
      <xdr:rowOff>13607</xdr:rowOff>
    </xdr:to>
    <xdr:cxnSp macro="">
      <xdr:nvCxnSpPr>
        <xdr:cNvPr id="671" name="直線コネクタ 670">
          <a:extLst>
            <a:ext uri="{FF2B5EF4-FFF2-40B4-BE49-F238E27FC236}">
              <a16:creationId xmlns:a16="http://schemas.microsoft.com/office/drawing/2014/main" id="{CD4CB113-CC5F-4346-A47C-AE8503BDCCFD}"/>
            </a:ext>
          </a:extLst>
        </xdr:cNvPr>
        <xdr:cNvCxnSpPr/>
      </xdr:nvCxnSpPr>
      <xdr:spPr>
        <a:xfrm>
          <a:off x="15481300" y="1347978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114663</xdr:rowOff>
    </xdr:from>
    <xdr:to>
      <xdr:col>76</xdr:col>
      <xdr:colOff>165100</xdr:colOff>
      <xdr:row>79</xdr:row>
      <xdr:rowOff>44813</xdr:rowOff>
    </xdr:to>
    <xdr:sp macro="" textlink="">
      <xdr:nvSpPr>
        <xdr:cNvPr id="672" name="楕円 671">
          <a:extLst>
            <a:ext uri="{FF2B5EF4-FFF2-40B4-BE49-F238E27FC236}">
              <a16:creationId xmlns:a16="http://schemas.microsoft.com/office/drawing/2014/main" id="{527B85FF-62D8-4633-9178-A83900D15166}"/>
            </a:ext>
          </a:extLst>
        </xdr:cNvPr>
        <xdr:cNvSpPr/>
      </xdr:nvSpPr>
      <xdr:spPr>
        <a:xfrm>
          <a:off x="14541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106680</xdr:rowOff>
    </xdr:from>
    <xdr:to>
      <xdr:col>81</xdr:col>
      <xdr:colOff>50800</xdr:colOff>
      <xdr:row>78</xdr:row>
      <xdr:rowOff>165463</xdr:rowOff>
    </xdr:to>
    <xdr:cxnSp macro="">
      <xdr:nvCxnSpPr>
        <xdr:cNvPr id="673" name="直線コネクタ 672">
          <a:extLst>
            <a:ext uri="{FF2B5EF4-FFF2-40B4-BE49-F238E27FC236}">
              <a16:creationId xmlns:a16="http://schemas.microsoft.com/office/drawing/2014/main" id="{07A695BC-E056-452C-ABC0-5980B8AD389F}"/>
            </a:ext>
          </a:extLst>
        </xdr:cNvPr>
        <xdr:cNvCxnSpPr/>
      </xdr:nvCxnSpPr>
      <xdr:spPr>
        <a:xfrm flipV="1">
          <a:off x="14592300" y="134797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674" name="n_1aveValue【消防施設】&#10;有形固定資産減価償却率">
          <a:extLst>
            <a:ext uri="{FF2B5EF4-FFF2-40B4-BE49-F238E27FC236}">
              <a16:creationId xmlns:a16="http://schemas.microsoft.com/office/drawing/2014/main" id="{3B60579E-838B-4FD2-AF49-01D387AD0812}"/>
            </a:ext>
          </a:extLst>
        </xdr:cNvPr>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101254</xdr:rowOff>
    </xdr:from>
    <xdr:ext cx="405111" cy="259045"/>
    <xdr:sp macro="" textlink="">
      <xdr:nvSpPr>
        <xdr:cNvPr id="675" name="n_2aveValue【消防施設】&#10;有形固定資産減価償却率">
          <a:extLst>
            <a:ext uri="{FF2B5EF4-FFF2-40B4-BE49-F238E27FC236}">
              <a16:creationId xmlns:a16="http://schemas.microsoft.com/office/drawing/2014/main" id="{1E426EC4-C8C6-48B7-90BC-CECCCA9E86AF}"/>
            </a:ext>
          </a:extLst>
        </xdr:cNvPr>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43378</xdr:rowOff>
    </xdr:from>
    <xdr:ext cx="405111" cy="259045"/>
    <xdr:sp macro="" textlink="">
      <xdr:nvSpPr>
        <xdr:cNvPr id="676" name="n_3aveValue【消防施設】&#10;有形固定資産減価償却率">
          <a:extLst>
            <a:ext uri="{FF2B5EF4-FFF2-40B4-BE49-F238E27FC236}">
              <a16:creationId xmlns:a16="http://schemas.microsoft.com/office/drawing/2014/main" id="{564E107D-E360-449D-BAB3-7FDD0FE6A41A}"/>
            </a:ext>
          </a:extLst>
        </xdr:cNvPr>
        <xdr:cNvSpPr txBox="1"/>
      </xdr:nvSpPr>
      <xdr:spPr>
        <a:xfrm>
          <a:off x="13500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2557</xdr:rowOff>
    </xdr:from>
    <xdr:ext cx="405111" cy="259045"/>
    <xdr:sp macro="" textlink="">
      <xdr:nvSpPr>
        <xdr:cNvPr id="677" name="n_1mainValue【消防施設】&#10;有形固定資産減価償却率">
          <a:extLst>
            <a:ext uri="{FF2B5EF4-FFF2-40B4-BE49-F238E27FC236}">
              <a16:creationId xmlns:a16="http://schemas.microsoft.com/office/drawing/2014/main" id="{9BC51F0F-BDD8-4B2E-8AE0-7E13A2CA9B78}"/>
            </a:ext>
          </a:extLst>
        </xdr:cNvPr>
        <xdr:cNvSpPr txBox="1"/>
      </xdr:nvSpPr>
      <xdr:spPr>
        <a:xfrm>
          <a:off x="15266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61340</xdr:rowOff>
    </xdr:from>
    <xdr:ext cx="405111" cy="259045"/>
    <xdr:sp macro="" textlink="">
      <xdr:nvSpPr>
        <xdr:cNvPr id="678" name="n_2mainValue【消防施設】&#10;有形固定資産減価償却率">
          <a:extLst>
            <a:ext uri="{FF2B5EF4-FFF2-40B4-BE49-F238E27FC236}">
              <a16:creationId xmlns:a16="http://schemas.microsoft.com/office/drawing/2014/main" id="{EE2663E7-32B8-44DB-9ED1-B4B03368252E}"/>
            </a:ext>
          </a:extLst>
        </xdr:cNvPr>
        <xdr:cNvSpPr txBox="1"/>
      </xdr:nvSpPr>
      <xdr:spPr>
        <a:xfrm>
          <a:off x="14389744" y="1326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32A0220-95D0-4529-B518-89560702E3A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C4897655-1CA6-47B0-8B6C-32DC2DB7BE1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18D6D08A-00E5-456F-962C-45A6FEFBFB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7FD59B37-B55D-43C7-A6D7-BF8C27FA47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E0910BB-182A-4AAA-8452-006A0C1EBC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F7806620-2E2B-4395-B955-0130337CC4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D9584228-71DE-4E05-B563-9AF3F301A29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9A419E08-6A42-40F1-86CE-C3369CB6DE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B4FE186F-4D5E-4DAB-B97A-FE7FC85D150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DCE320AE-16A7-4B38-8AD6-66F9CF7E192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B43035AB-5E0D-474A-8B65-0B6509FAD5C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8B62B39B-F278-4F16-B079-32F12916B44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3818B2C2-5507-4C82-AEF8-1ABA4812EC7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EAF6A9CA-467E-46A5-8974-B83E65B2927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9B21F456-0F22-4606-B6A7-000955B70A6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5E54D91B-DFFE-4DF8-A1D0-77F73C7F5B8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5A88A35B-B711-4E93-BD3E-05CAD74F469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EB245492-6AF9-4FD3-8995-DC21D148685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19E7A1D4-3DB2-410D-9914-AD653826A2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C7695D6D-EA64-4DB4-9E45-A4E29769634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79324931-6ED3-4E48-80A8-D4F5D6F4DB9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700" name="直線コネクタ 699">
          <a:extLst>
            <a:ext uri="{FF2B5EF4-FFF2-40B4-BE49-F238E27FC236}">
              <a16:creationId xmlns:a16="http://schemas.microsoft.com/office/drawing/2014/main" id="{EA7E3B0A-5B46-4879-8A3F-6D8735092A44}"/>
            </a:ext>
          </a:extLst>
        </xdr:cNvPr>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01" name="【消防施設】&#10;一人当たり面積最小値テキスト">
          <a:extLst>
            <a:ext uri="{FF2B5EF4-FFF2-40B4-BE49-F238E27FC236}">
              <a16:creationId xmlns:a16="http://schemas.microsoft.com/office/drawing/2014/main" id="{D8C06F85-3007-4364-87C4-7B9B271D3BD8}"/>
            </a:ext>
          </a:extLst>
        </xdr:cNvPr>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02" name="直線コネクタ 701">
          <a:extLst>
            <a:ext uri="{FF2B5EF4-FFF2-40B4-BE49-F238E27FC236}">
              <a16:creationId xmlns:a16="http://schemas.microsoft.com/office/drawing/2014/main" id="{32156409-2E16-49F8-9EEA-5484841B0E81}"/>
            </a:ext>
          </a:extLst>
        </xdr:cNvPr>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3" name="【消防施設】&#10;一人当たり面積最大値テキスト">
          <a:extLst>
            <a:ext uri="{FF2B5EF4-FFF2-40B4-BE49-F238E27FC236}">
              <a16:creationId xmlns:a16="http://schemas.microsoft.com/office/drawing/2014/main" id="{879DD5A8-EE4A-420B-AF8F-027EB6DB1882}"/>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4" name="直線コネクタ 703">
          <a:extLst>
            <a:ext uri="{FF2B5EF4-FFF2-40B4-BE49-F238E27FC236}">
              <a16:creationId xmlns:a16="http://schemas.microsoft.com/office/drawing/2014/main" id="{BAB60F8D-0830-487D-9652-F4F9F13A6646}"/>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131335</xdr:rowOff>
    </xdr:from>
    <xdr:ext cx="469744" cy="259045"/>
    <xdr:sp macro="" textlink="">
      <xdr:nvSpPr>
        <xdr:cNvPr id="705" name="【消防施設】&#10;一人当たり面積平均値テキスト">
          <a:extLst>
            <a:ext uri="{FF2B5EF4-FFF2-40B4-BE49-F238E27FC236}">
              <a16:creationId xmlns:a16="http://schemas.microsoft.com/office/drawing/2014/main" id="{1BE9C82B-0F66-48D9-AE8C-708536F657E5}"/>
            </a:ext>
          </a:extLst>
        </xdr:cNvPr>
        <xdr:cNvSpPr txBox="1"/>
      </xdr:nvSpPr>
      <xdr:spPr>
        <a:xfrm>
          <a:off x="22199600" y="1419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06" name="フローチャート: 判断 705">
          <a:extLst>
            <a:ext uri="{FF2B5EF4-FFF2-40B4-BE49-F238E27FC236}">
              <a16:creationId xmlns:a16="http://schemas.microsoft.com/office/drawing/2014/main" id="{4C314EAF-BAF9-49A0-9F7D-267A3C0116F0}"/>
            </a:ext>
          </a:extLst>
        </xdr:cNvPr>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707" name="フローチャート: 判断 706">
          <a:extLst>
            <a:ext uri="{FF2B5EF4-FFF2-40B4-BE49-F238E27FC236}">
              <a16:creationId xmlns:a16="http://schemas.microsoft.com/office/drawing/2014/main" id="{70FED6DE-23F8-4E55-99CD-1504DE5A51D4}"/>
            </a:ext>
          </a:extLst>
        </xdr:cNvPr>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708" name="フローチャート: 判断 707">
          <a:extLst>
            <a:ext uri="{FF2B5EF4-FFF2-40B4-BE49-F238E27FC236}">
              <a16:creationId xmlns:a16="http://schemas.microsoft.com/office/drawing/2014/main" id="{923F64CD-8CDA-4975-8B81-8D391A7F6DC0}"/>
            </a:ext>
          </a:extLst>
        </xdr:cNvPr>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09" name="フローチャート: 判断 708">
          <a:extLst>
            <a:ext uri="{FF2B5EF4-FFF2-40B4-BE49-F238E27FC236}">
              <a16:creationId xmlns:a16="http://schemas.microsoft.com/office/drawing/2014/main" id="{6BA8B495-7D53-4AC4-8973-12E35DDEBB94}"/>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F8447938-81DF-4340-A119-BDCBDBBDAFA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9E028652-628C-4D27-9654-853BD68FE35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55504446-9F35-47D2-9FA2-86E59DE223A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04EE868-072E-4AE8-9D07-781AF6B9A9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CF0ABB-6104-4872-9426-07B6E23CD4C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715" name="楕円 714">
          <a:extLst>
            <a:ext uri="{FF2B5EF4-FFF2-40B4-BE49-F238E27FC236}">
              <a16:creationId xmlns:a16="http://schemas.microsoft.com/office/drawing/2014/main" id="{145D768A-7491-4F5F-9594-9BA4154042FB}"/>
            </a:ext>
          </a:extLst>
        </xdr:cNvPr>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11955</xdr:rowOff>
    </xdr:from>
    <xdr:ext cx="469744" cy="259045"/>
    <xdr:sp macro="" textlink="">
      <xdr:nvSpPr>
        <xdr:cNvPr id="716" name="【消防施設】&#10;一人当たり面積該当値テキスト">
          <a:extLst>
            <a:ext uri="{FF2B5EF4-FFF2-40B4-BE49-F238E27FC236}">
              <a16:creationId xmlns:a16="http://schemas.microsoft.com/office/drawing/2014/main" id="{A2E8EFF3-C1EB-4F1B-89D2-827E84D40B90}"/>
            </a:ext>
          </a:extLst>
        </xdr:cNvPr>
        <xdr:cNvSpPr txBox="1"/>
      </xdr:nvSpPr>
      <xdr:spPr>
        <a:xfrm>
          <a:off x="22199600" y="1441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17" name="楕円 716">
          <a:extLst>
            <a:ext uri="{FF2B5EF4-FFF2-40B4-BE49-F238E27FC236}">
              <a16:creationId xmlns:a16="http://schemas.microsoft.com/office/drawing/2014/main" id="{49DCEB5C-C5C4-4C5C-85EE-4F707B8FC3DC}"/>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152400</xdr:rowOff>
    </xdr:to>
    <xdr:cxnSp macro="">
      <xdr:nvCxnSpPr>
        <xdr:cNvPr id="718" name="直線コネクタ 717">
          <a:extLst>
            <a:ext uri="{FF2B5EF4-FFF2-40B4-BE49-F238E27FC236}">
              <a16:creationId xmlns:a16="http://schemas.microsoft.com/office/drawing/2014/main" id="{11780E02-9B8A-4F32-A19F-BCB72D3F9D68}"/>
            </a:ext>
          </a:extLst>
        </xdr:cNvPr>
        <xdr:cNvCxnSpPr/>
      </xdr:nvCxnSpPr>
      <xdr:spPr>
        <a:xfrm flipV="1">
          <a:off x="21323300" y="1454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19" name="楕円 718">
          <a:extLst>
            <a:ext uri="{FF2B5EF4-FFF2-40B4-BE49-F238E27FC236}">
              <a16:creationId xmlns:a16="http://schemas.microsoft.com/office/drawing/2014/main" id="{6796033D-2933-4F8A-A597-ED22487E6583}"/>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20" name="直線コネクタ 719">
          <a:extLst>
            <a:ext uri="{FF2B5EF4-FFF2-40B4-BE49-F238E27FC236}">
              <a16:creationId xmlns:a16="http://schemas.microsoft.com/office/drawing/2014/main" id="{9BECEB8C-93FE-494C-9899-29F30B09B1DB}"/>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68851</xdr:rowOff>
    </xdr:from>
    <xdr:ext cx="469744" cy="259045"/>
    <xdr:sp macro="" textlink="">
      <xdr:nvSpPr>
        <xdr:cNvPr id="721" name="n_1aveValue【消防施設】&#10;一人当たり面積">
          <a:extLst>
            <a:ext uri="{FF2B5EF4-FFF2-40B4-BE49-F238E27FC236}">
              <a16:creationId xmlns:a16="http://schemas.microsoft.com/office/drawing/2014/main" id="{69EE2395-2271-4FA7-B075-AA1BD3ADC2E5}"/>
            </a:ext>
          </a:extLst>
        </xdr:cNvPr>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722" name="n_2aveValue【消防施設】&#10;一人当たり面積">
          <a:extLst>
            <a:ext uri="{FF2B5EF4-FFF2-40B4-BE49-F238E27FC236}">
              <a16:creationId xmlns:a16="http://schemas.microsoft.com/office/drawing/2014/main" id="{D776D85C-48D4-4F75-8772-67EF22615DDF}"/>
            </a:ext>
          </a:extLst>
        </xdr:cNvPr>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23" name="n_3aveValue【消防施設】&#10;一人当たり面積">
          <a:extLst>
            <a:ext uri="{FF2B5EF4-FFF2-40B4-BE49-F238E27FC236}">
              <a16:creationId xmlns:a16="http://schemas.microsoft.com/office/drawing/2014/main" id="{BFB8B1DB-6830-4E8E-99B4-56036EE657A0}"/>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24" name="n_1mainValue【消防施設】&#10;一人当たり面積">
          <a:extLst>
            <a:ext uri="{FF2B5EF4-FFF2-40B4-BE49-F238E27FC236}">
              <a16:creationId xmlns:a16="http://schemas.microsoft.com/office/drawing/2014/main" id="{A9B26A05-331D-4A53-B0FB-4F2EC8128A16}"/>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25" name="n_2mainValue【消防施設】&#10;一人当たり面積">
          <a:extLst>
            <a:ext uri="{FF2B5EF4-FFF2-40B4-BE49-F238E27FC236}">
              <a16:creationId xmlns:a16="http://schemas.microsoft.com/office/drawing/2014/main" id="{8E8AE474-7666-482C-98E8-F44C2F7242AA}"/>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D8C98D44-B1FF-4146-97BD-8731CC028EC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99263275-8750-45F7-BAAE-EDF38C4A03C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4BFF089A-0B4F-43E7-BE22-903439A601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ACC85A9B-7762-485A-B0B7-20742A12D3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2C94C7D7-1FC1-4D72-9FB6-6F306B1FC91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7009A0A5-2BD8-4C9E-A143-53DBF47ACF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C9D559B7-C563-4C0E-B014-8FA776280B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B66E6EB2-84B5-46D2-AEE8-D91220D61A1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CF8B2FC9-AAE2-49CE-AE20-4A21E0F4F30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A5673380-2BB9-43E3-A4F1-29D24334AA0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a:extLst>
            <a:ext uri="{FF2B5EF4-FFF2-40B4-BE49-F238E27FC236}">
              <a16:creationId xmlns:a16="http://schemas.microsoft.com/office/drawing/2014/main" id="{7C4F85B9-D111-4D21-A3A5-1585FB1E3E1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7" name="テキスト ボックス 736">
          <a:extLst>
            <a:ext uri="{FF2B5EF4-FFF2-40B4-BE49-F238E27FC236}">
              <a16:creationId xmlns:a16="http://schemas.microsoft.com/office/drawing/2014/main" id="{EAAA0C62-1C0B-48F7-AE8D-8FB0ABB515B1}"/>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a:extLst>
            <a:ext uri="{FF2B5EF4-FFF2-40B4-BE49-F238E27FC236}">
              <a16:creationId xmlns:a16="http://schemas.microsoft.com/office/drawing/2014/main" id="{4D195062-6FC9-462C-BDF3-EE97D1F09C2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a:extLst>
            <a:ext uri="{FF2B5EF4-FFF2-40B4-BE49-F238E27FC236}">
              <a16:creationId xmlns:a16="http://schemas.microsoft.com/office/drawing/2014/main" id="{F1E0C70C-C773-454A-9F58-1BB9238250B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a:extLst>
            <a:ext uri="{FF2B5EF4-FFF2-40B4-BE49-F238E27FC236}">
              <a16:creationId xmlns:a16="http://schemas.microsoft.com/office/drawing/2014/main" id="{7B8BDD4C-2744-403C-BAAE-DE1D5135E9B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a:extLst>
            <a:ext uri="{FF2B5EF4-FFF2-40B4-BE49-F238E27FC236}">
              <a16:creationId xmlns:a16="http://schemas.microsoft.com/office/drawing/2014/main" id="{74628DE7-9CF4-42F6-ADCD-9F26D048EB5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a:extLst>
            <a:ext uri="{FF2B5EF4-FFF2-40B4-BE49-F238E27FC236}">
              <a16:creationId xmlns:a16="http://schemas.microsoft.com/office/drawing/2014/main" id="{7B379F7B-41C8-46BF-BCB1-1E65663D2E3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a:extLst>
            <a:ext uri="{FF2B5EF4-FFF2-40B4-BE49-F238E27FC236}">
              <a16:creationId xmlns:a16="http://schemas.microsoft.com/office/drawing/2014/main" id="{7E1BF6C6-11DD-4CD1-BDCE-C0CFB54DA5B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a:extLst>
            <a:ext uri="{FF2B5EF4-FFF2-40B4-BE49-F238E27FC236}">
              <a16:creationId xmlns:a16="http://schemas.microsoft.com/office/drawing/2014/main" id="{3432800A-2766-4896-98EB-7EFAD85C0F0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a:extLst>
            <a:ext uri="{FF2B5EF4-FFF2-40B4-BE49-F238E27FC236}">
              <a16:creationId xmlns:a16="http://schemas.microsoft.com/office/drawing/2014/main" id="{5BD31F47-CEC4-4467-8B77-F4143168CA6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1E0C0E40-44B1-4767-A0EA-5E26907606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D67D5691-BF49-4F97-A73D-EC62BA0F9DF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69605FC9-0F68-4787-BAD3-DCAA87D19D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49" name="直線コネクタ 748">
          <a:extLst>
            <a:ext uri="{FF2B5EF4-FFF2-40B4-BE49-F238E27FC236}">
              <a16:creationId xmlns:a16="http://schemas.microsoft.com/office/drawing/2014/main" id="{5FAB7086-B8C8-4D03-8269-E75E2722D406}"/>
            </a:ext>
          </a:extLst>
        </xdr:cNvPr>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50" name="【庁舎】&#10;有形固定資産減価償却率最小値テキスト">
          <a:extLst>
            <a:ext uri="{FF2B5EF4-FFF2-40B4-BE49-F238E27FC236}">
              <a16:creationId xmlns:a16="http://schemas.microsoft.com/office/drawing/2014/main" id="{48A081FA-2A2E-4244-92A5-7AE7FF647F1B}"/>
            </a:ext>
          </a:extLst>
        </xdr:cNvPr>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51" name="直線コネクタ 750">
          <a:extLst>
            <a:ext uri="{FF2B5EF4-FFF2-40B4-BE49-F238E27FC236}">
              <a16:creationId xmlns:a16="http://schemas.microsoft.com/office/drawing/2014/main" id="{B5D98A24-D65F-4A3A-87B2-0FC56A9C4E70}"/>
            </a:ext>
          </a:extLst>
        </xdr:cNvPr>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52" name="【庁舎】&#10;有形固定資産減価償却率最大値テキスト">
          <a:extLst>
            <a:ext uri="{FF2B5EF4-FFF2-40B4-BE49-F238E27FC236}">
              <a16:creationId xmlns:a16="http://schemas.microsoft.com/office/drawing/2014/main" id="{1FA3F769-D331-4757-A839-623AB9D0EFD4}"/>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53" name="直線コネクタ 752">
          <a:extLst>
            <a:ext uri="{FF2B5EF4-FFF2-40B4-BE49-F238E27FC236}">
              <a16:creationId xmlns:a16="http://schemas.microsoft.com/office/drawing/2014/main" id="{F8B08BFB-752F-4C2C-8806-1C16EE3D3931}"/>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133366</xdr:rowOff>
    </xdr:from>
    <xdr:ext cx="405111" cy="259045"/>
    <xdr:sp macro="" textlink="">
      <xdr:nvSpPr>
        <xdr:cNvPr id="754" name="【庁舎】&#10;有形固定資産減価償却率平均値テキスト">
          <a:extLst>
            <a:ext uri="{FF2B5EF4-FFF2-40B4-BE49-F238E27FC236}">
              <a16:creationId xmlns:a16="http://schemas.microsoft.com/office/drawing/2014/main" id="{7AF4FF4F-5C1F-40B7-8FD8-CC87031AEE06}"/>
            </a:ext>
          </a:extLst>
        </xdr:cNvPr>
        <xdr:cNvSpPr txBox="1"/>
      </xdr:nvSpPr>
      <xdr:spPr>
        <a:xfrm>
          <a:off x="16357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55" name="フローチャート: 判断 754">
          <a:extLst>
            <a:ext uri="{FF2B5EF4-FFF2-40B4-BE49-F238E27FC236}">
              <a16:creationId xmlns:a16="http://schemas.microsoft.com/office/drawing/2014/main" id="{5B07CAE9-F127-49F8-B599-7D45F90D90DA}"/>
            </a:ext>
          </a:extLst>
        </xdr:cNvPr>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756" name="フローチャート: 判断 755">
          <a:extLst>
            <a:ext uri="{FF2B5EF4-FFF2-40B4-BE49-F238E27FC236}">
              <a16:creationId xmlns:a16="http://schemas.microsoft.com/office/drawing/2014/main" id="{B12CB863-3DF1-4288-A189-79D7D7255AEE}"/>
            </a:ext>
          </a:extLst>
        </xdr:cNvPr>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57" name="フローチャート: 判断 756">
          <a:extLst>
            <a:ext uri="{FF2B5EF4-FFF2-40B4-BE49-F238E27FC236}">
              <a16:creationId xmlns:a16="http://schemas.microsoft.com/office/drawing/2014/main" id="{DDD47A00-A1B7-4352-B204-8568F69CF01C}"/>
            </a:ext>
          </a:extLst>
        </xdr:cNvPr>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120650</xdr:rowOff>
    </xdr:from>
    <xdr:to>
      <xdr:col>72</xdr:col>
      <xdr:colOff>38100</xdr:colOff>
      <xdr:row>103</xdr:row>
      <xdr:rowOff>50800</xdr:rowOff>
    </xdr:to>
    <xdr:sp macro="" textlink="">
      <xdr:nvSpPr>
        <xdr:cNvPr id="758" name="フローチャート: 判断 757">
          <a:extLst>
            <a:ext uri="{FF2B5EF4-FFF2-40B4-BE49-F238E27FC236}">
              <a16:creationId xmlns:a16="http://schemas.microsoft.com/office/drawing/2014/main" id="{8E8A1ED6-24D4-4BEA-BFBD-44F67439FDB7}"/>
            </a:ext>
          </a:extLst>
        </xdr:cNvPr>
        <xdr:cNvSpPr/>
      </xdr:nvSpPr>
      <xdr:spPr>
        <a:xfrm>
          <a:off x="1365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CE7164B6-DB28-4B8A-B986-4AB507542FF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46D4CF50-377E-44DA-94E5-E3513E944BD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A1F3FF00-068E-4CFC-B9F3-BCAF3E084A5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632F30EB-3259-4D54-BC71-4A105C76662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B0B0ED7C-3E76-4036-AF02-5E5652BF96B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82550</xdr:rowOff>
    </xdr:from>
    <xdr:to>
      <xdr:col>85</xdr:col>
      <xdr:colOff>177800</xdr:colOff>
      <xdr:row>101</xdr:row>
      <xdr:rowOff>12700</xdr:rowOff>
    </xdr:to>
    <xdr:sp macro="" textlink="">
      <xdr:nvSpPr>
        <xdr:cNvPr id="764" name="楕円 763">
          <a:extLst>
            <a:ext uri="{FF2B5EF4-FFF2-40B4-BE49-F238E27FC236}">
              <a16:creationId xmlns:a16="http://schemas.microsoft.com/office/drawing/2014/main" id="{3717D3DE-19BB-418D-9EB1-5501F3F3A8E2}"/>
            </a:ext>
          </a:extLst>
        </xdr:cNvPr>
        <xdr:cNvSpPr/>
      </xdr:nvSpPr>
      <xdr:spPr>
        <a:xfrm>
          <a:off x="162687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35577</xdr:rowOff>
    </xdr:from>
    <xdr:ext cx="405111" cy="259045"/>
    <xdr:sp macro="" textlink="">
      <xdr:nvSpPr>
        <xdr:cNvPr id="765" name="【庁舎】&#10;有形固定資産減価償却率該当値テキスト">
          <a:extLst>
            <a:ext uri="{FF2B5EF4-FFF2-40B4-BE49-F238E27FC236}">
              <a16:creationId xmlns:a16="http://schemas.microsoft.com/office/drawing/2014/main" id="{34F4DD37-44E4-48EC-B3C6-1FC4E06C26D8}"/>
            </a:ext>
          </a:extLst>
        </xdr:cNvPr>
        <xdr:cNvSpPr txBox="1"/>
      </xdr:nvSpPr>
      <xdr:spPr>
        <a:xfrm>
          <a:off x="16357600"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99695</xdr:rowOff>
    </xdr:from>
    <xdr:to>
      <xdr:col>81</xdr:col>
      <xdr:colOff>101600</xdr:colOff>
      <xdr:row>101</xdr:row>
      <xdr:rowOff>29845</xdr:rowOff>
    </xdr:to>
    <xdr:sp macro="" textlink="">
      <xdr:nvSpPr>
        <xdr:cNvPr id="766" name="楕円 765">
          <a:extLst>
            <a:ext uri="{FF2B5EF4-FFF2-40B4-BE49-F238E27FC236}">
              <a16:creationId xmlns:a16="http://schemas.microsoft.com/office/drawing/2014/main" id="{294034B0-E0DD-4C66-91E4-AEFBC7BAFF3C}"/>
            </a:ext>
          </a:extLst>
        </xdr:cNvPr>
        <xdr:cNvSpPr/>
      </xdr:nvSpPr>
      <xdr:spPr>
        <a:xfrm>
          <a:off x="15430500"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133350</xdr:rowOff>
    </xdr:from>
    <xdr:to>
      <xdr:col>85</xdr:col>
      <xdr:colOff>127000</xdr:colOff>
      <xdr:row>100</xdr:row>
      <xdr:rowOff>150495</xdr:rowOff>
    </xdr:to>
    <xdr:cxnSp macro="">
      <xdr:nvCxnSpPr>
        <xdr:cNvPr id="767" name="直線コネクタ 766">
          <a:extLst>
            <a:ext uri="{FF2B5EF4-FFF2-40B4-BE49-F238E27FC236}">
              <a16:creationId xmlns:a16="http://schemas.microsoft.com/office/drawing/2014/main" id="{6BD5AF17-71BD-473C-A887-1E2C2D9819C5}"/>
            </a:ext>
          </a:extLst>
        </xdr:cNvPr>
        <xdr:cNvCxnSpPr/>
      </xdr:nvCxnSpPr>
      <xdr:spPr>
        <a:xfrm flipV="1">
          <a:off x="15481300" y="172783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90170</xdr:rowOff>
    </xdr:from>
    <xdr:to>
      <xdr:col>76</xdr:col>
      <xdr:colOff>165100</xdr:colOff>
      <xdr:row>100</xdr:row>
      <xdr:rowOff>20320</xdr:rowOff>
    </xdr:to>
    <xdr:sp macro="" textlink="">
      <xdr:nvSpPr>
        <xdr:cNvPr id="768" name="楕円 767">
          <a:extLst>
            <a:ext uri="{FF2B5EF4-FFF2-40B4-BE49-F238E27FC236}">
              <a16:creationId xmlns:a16="http://schemas.microsoft.com/office/drawing/2014/main" id="{5D84BF00-5C2B-4F74-802B-E0BA054DA1FD}"/>
            </a:ext>
          </a:extLst>
        </xdr:cNvPr>
        <xdr:cNvSpPr/>
      </xdr:nvSpPr>
      <xdr:spPr>
        <a:xfrm>
          <a:off x="14541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140970</xdr:rowOff>
    </xdr:from>
    <xdr:to>
      <xdr:col>81</xdr:col>
      <xdr:colOff>50800</xdr:colOff>
      <xdr:row>100</xdr:row>
      <xdr:rowOff>150495</xdr:rowOff>
    </xdr:to>
    <xdr:cxnSp macro="">
      <xdr:nvCxnSpPr>
        <xdr:cNvPr id="769" name="直線コネクタ 768">
          <a:extLst>
            <a:ext uri="{FF2B5EF4-FFF2-40B4-BE49-F238E27FC236}">
              <a16:creationId xmlns:a16="http://schemas.microsoft.com/office/drawing/2014/main" id="{71D100A5-4FD0-4F65-B5F0-FE62DF5806E2}"/>
            </a:ext>
          </a:extLst>
        </xdr:cNvPr>
        <xdr:cNvCxnSpPr/>
      </xdr:nvCxnSpPr>
      <xdr:spPr>
        <a:xfrm>
          <a:off x="14592300" y="1711452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150513</xdr:rowOff>
    </xdr:from>
    <xdr:ext cx="405111" cy="259045"/>
    <xdr:sp macro="" textlink="">
      <xdr:nvSpPr>
        <xdr:cNvPr id="770" name="n_1aveValue【庁舎】&#10;有形固定資産減価償却率">
          <a:extLst>
            <a:ext uri="{FF2B5EF4-FFF2-40B4-BE49-F238E27FC236}">
              <a16:creationId xmlns:a16="http://schemas.microsoft.com/office/drawing/2014/main" id="{F653B7DB-81DD-48EB-B94A-9752D78C33EA}"/>
            </a:ext>
          </a:extLst>
        </xdr:cNvPr>
        <xdr:cNvSpPr txBox="1"/>
      </xdr:nvSpPr>
      <xdr:spPr>
        <a:xfrm>
          <a:off x="152660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163847</xdr:rowOff>
    </xdr:from>
    <xdr:ext cx="405111" cy="259045"/>
    <xdr:sp macro="" textlink="">
      <xdr:nvSpPr>
        <xdr:cNvPr id="771" name="n_2aveValue【庁舎】&#10;有形固定資産減価償却率">
          <a:extLst>
            <a:ext uri="{FF2B5EF4-FFF2-40B4-BE49-F238E27FC236}">
              <a16:creationId xmlns:a16="http://schemas.microsoft.com/office/drawing/2014/main" id="{FACD24B1-809B-4B27-B2F5-F1E4B29A4112}"/>
            </a:ext>
          </a:extLst>
        </xdr:cNvPr>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67327</xdr:rowOff>
    </xdr:from>
    <xdr:ext cx="405111" cy="259045"/>
    <xdr:sp macro="" textlink="">
      <xdr:nvSpPr>
        <xdr:cNvPr id="772" name="n_3aveValue【庁舎】&#10;有形固定資産減価償却率">
          <a:extLst>
            <a:ext uri="{FF2B5EF4-FFF2-40B4-BE49-F238E27FC236}">
              <a16:creationId xmlns:a16="http://schemas.microsoft.com/office/drawing/2014/main" id="{8F806434-E976-4E09-AE98-C2D665BB417C}"/>
            </a:ext>
          </a:extLst>
        </xdr:cNvPr>
        <xdr:cNvSpPr txBox="1"/>
      </xdr:nvSpPr>
      <xdr:spPr>
        <a:xfrm>
          <a:off x="13500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46372</xdr:rowOff>
    </xdr:from>
    <xdr:ext cx="405111" cy="259045"/>
    <xdr:sp macro="" textlink="">
      <xdr:nvSpPr>
        <xdr:cNvPr id="773" name="n_1mainValue【庁舎】&#10;有形固定資産減価償却率">
          <a:extLst>
            <a:ext uri="{FF2B5EF4-FFF2-40B4-BE49-F238E27FC236}">
              <a16:creationId xmlns:a16="http://schemas.microsoft.com/office/drawing/2014/main" id="{BE81D613-9C92-4396-B306-D43DE3C32866}"/>
            </a:ext>
          </a:extLst>
        </xdr:cNvPr>
        <xdr:cNvSpPr txBox="1"/>
      </xdr:nvSpPr>
      <xdr:spPr>
        <a:xfrm>
          <a:off x="15266044" y="1701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36847</xdr:rowOff>
    </xdr:from>
    <xdr:ext cx="405111" cy="259045"/>
    <xdr:sp macro="" textlink="">
      <xdr:nvSpPr>
        <xdr:cNvPr id="774" name="n_2mainValue【庁舎】&#10;有形固定資産減価償却率">
          <a:extLst>
            <a:ext uri="{FF2B5EF4-FFF2-40B4-BE49-F238E27FC236}">
              <a16:creationId xmlns:a16="http://schemas.microsoft.com/office/drawing/2014/main" id="{8A14CB42-A195-4CF4-830A-F6B2AAEDB8EB}"/>
            </a:ext>
          </a:extLst>
        </xdr:cNvPr>
        <xdr:cNvSpPr txBox="1"/>
      </xdr:nvSpPr>
      <xdr:spPr>
        <a:xfrm>
          <a:off x="14389744" y="1683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011FD445-60E9-4BD0-9304-6F6679C61A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E91C9161-139C-4E26-940F-C4BC812C04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E240CC3D-DE5A-482E-B253-FF345706DB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FAB410CD-A198-448B-86A2-E5D7428E08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30DC2660-71DF-42CA-8898-BB22261B266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A26C4559-F6E6-44A1-A365-480C45315A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CB9562E0-4321-45DA-9C31-A75BF71EF61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FAF9E408-02BB-43AC-9905-1DE5FB8AA25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D7BD646D-AB85-4693-829A-51DDF09886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FC52F390-7618-4C24-8858-8425A6662E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5" name="テキスト ボックス 784">
          <a:extLst>
            <a:ext uri="{FF2B5EF4-FFF2-40B4-BE49-F238E27FC236}">
              <a16:creationId xmlns:a16="http://schemas.microsoft.com/office/drawing/2014/main" id="{2E70A6B0-963A-4D77-8605-7DEBB5B7E308}"/>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6" name="直線コネクタ 785">
          <a:extLst>
            <a:ext uri="{FF2B5EF4-FFF2-40B4-BE49-F238E27FC236}">
              <a16:creationId xmlns:a16="http://schemas.microsoft.com/office/drawing/2014/main" id="{923AE288-8FC5-4915-9C84-A95554543FEA}"/>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7" name="テキスト ボックス 786">
          <a:extLst>
            <a:ext uri="{FF2B5EF4-FFF2-40B4-BE49-F238E27FC236}">
              <a16:creationId xmlns:a16="http://schemas.microsoft.com/office/drawing/2014/main" id="{E4024574-E669-4538-AA09-983A950E15FA}"/>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8" name="直線コネクタ 787">
          <a:extLst>
            <a:ext uri="{FF2B5EF4-FFF2-40B4-BE49-F238E27FC236}">
              <a16:creationId xmlns:a16="http://schemas.microsoft.com/office/drawing/2014/main" id="{F818C77E-8A8D-4B3D-80DF-08ABBFDA647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9" name="テキスト ボックス 788">
          <a:extLst>
            <a:ext uri="{FF2B5EF4-FFF2-40B4-BE49-F238E27FC236}">
              <a16:creationId xmlns:a16="http://schemas.microsoft.com/office/drawing/2014/main" id="{045A1F28-C299-4AED-AA7A-11B863AA921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0" name="直線コネクタ 789">
          <a:extLst>
            <a:ext uri="{FF2B5EF4-FFF2-40B4-BE49-F238E27FC236}">
              <a16:creationId xmlns:a16="http://schemas.microsoft.com/office/drawing/2014/main" id="{5B7FE53E-103A-4EB6-96E8-6B8CAEB817CB}"/>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1" name="テキスト ボックス 790">
          <a:extLst>
            <a:ext uri="{FF2B5EF4-FFF2-40B4-BE49-F238E27FC236}">
              <a16:creationId xmlns:a16="http://schemas.microsoft.com/office/drawing/2014/main" id="{9D86D526-431A-49F9-B0D9-5D80576A0AC7}"/>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a:extLst>
            <a:ext uri="{FF2B5EF4-FFF2-40B4-BE49-F238E27FC236}">
              <a16:creationId xmlns:a16="http://schemas.microsoft.com/office/drawing/2014/main" id="{1E6057C3-1F17-4E15-8FB9-91A0917435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a:extLst>
            <a:ext uri="{FF2B5EF4-FFF2-40B4-BE49-F238E27FC236}">
              <a16:creationId xmlns:a16="http://schemas.microsoft.com/office/drawing/2014/main" id="{214E7988-5EDE-451C-8C68-A675664174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庁舎】&#10;一人当たり面積グラフ枠">
          <a:extLst>
            <a:ext uri="{FF2B5EF4-FFF2-40B4-BE49-F238E27FC236}">
              <a16:creationId xmlns:a16="http://schemas.microsoft.com/office/drawing/2014/main" id="{AE5BAA6C-D5CC-403E-AA90-E879703F5B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127636</xdr:rowOff>
    </xdr:to>
    <xdr:cxnSp macro="">
      <xdr:nvCxnSpPr>
        <xdr:cNvPr id="795" name="直線コネクタ 794">
          <a:extLst>
            <a:ext uri="{FF2B5EF4-FFF2-40B4-BE49-F238E27FC236}">
              <a16:creationId xmlns:a16="http://schemas.microsoft.com/office/drawing/2014/main" id="{561DC990-95AA-43DF-B63A-3F024A18CBE5}"/>
            </a:ext>
          </a:extLst>
        </xdr:cNvPr>
        <xdr:cNvCxnSpPr/>
      </xdr:nvCxnSpPr>
      <xdr:spPr>
        <a:xfrm flipV="1">
          <a:off x="22160864" y="17164050"/>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131463</xdr:rowOff>
    </xdr:from>
    <xdr:ext cx="469744" cy="259045"/>
    <xdr:sp macro="" textlink="">
      <xdr:nvSpPr>
        <xdr:cNvPr id="796" name="【庁舎】&#10;一人当たり面積最小値テキスト">
          <a:extLst>
            <a:ext uri="{FF2B5EF4-FFF2-40B4-BE49-F238E27FC236}">
              <a16:creationId xmlns:a16="http://schemas.microsoft.com/office/drawing/2014/main" id="{9B9C361E-F804-4AC8-B835-BE6569AA8FC7}"/>
            </a:ext>
          </a:extLst>
        </xdr:cNvPr>
        <xdr:cNvSpPr txBox="1"/>
      </xdr:nvSpPr>
      <xdr:spPr>
        <a:xfrm>
          <a:off x="22199600"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127636</xdr:rowOff>
    </xdr:from>
    <xdr:to>
      <xdr:col>116</xdr:col>
      <xdr:colOff>152400</xdr:colOff>
      <xdr:row>107</xdr:row>
      <xdr:rowOff>127636</xdr:rowOff>
    </xdr:to>
    <xdr:cxnSp macro="">
      <xdr:nvCxnSpPr>
        <xdr:cNvPr id="797" name="直線コネクタ 796">
          <a:extLst>
            <a:ext uri="{FF2B5EF4-FFF2-40B4-BE49-F238E27FC236}">
              <a16:creationId xmlns:a16="http://schemas.microsoft.com/office/drawing/2014/main" id="{CEE1AE93-C300-4226-B8F0-132D0AAC2AE7}"/>
            </a:ext>
          </a:extLst>
        </xdr:cNvPr>
        <xdr:cNvCxnSpPr/>
      </xdr:nvCxnSpPr>
      <xdr:spPr>
        <a:xfrm>
          <a:off x="22072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98" name="【庁舎】&#10;一人当たり面積最大値テキスト">
          <a:extLst>
            <a:ext uri="{FF2B5EF4-FFF2-40B4-BE49-F238E27FC236}">
              <a16:creationId xmlns:a16="http://schemas.microsoft.com/office/drawing/2014/main" id="{1AC7CF00-4D4E-4B9A-BFA0-9C2A09AF25D2}"/>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99" name="直線コネクタ 798">
          <a:extLst>
            <a:ext uri="{FF2B5EF4-FFF2-40B4-BE49-F238E27FC236}">
              <a16:creationId xmlns:a16="http://schemas.microsoft.com/office/drawing/2014/main" id="{674F7EB7-1445-41C3-9AF5-717CE01AFC3F}"/>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122572</xdr:rowOff>
    </xdr:from>
    <xdr:ext cx="469744" cy="259045"/>
    <xdr:sp macro="" textlink="">
      <xdr:nvSpPr>
        <xdr:cNvPr id="800" name="【庁舎】&#10;一人当たり面積平均値テキスト">
          <a:extLst>
            <a:ext uri="{FF2B5EF4-FFF2-40B4-BE49-F238E27FC236}">
              <a16:creationId xmlns:a16="http://schemas.microsoft.com/office/drawing/2014/main" id="{76B6EFF3-8CCE-416D-8666-CCD7EEBE6815}"/>
            </a:ext>
          </a:extLst>
        </xdr:cNvPr>
        <xdr:cNvSpPr txBox="1"/>
      </xdr:nvSpPr>
      <xdr:spPr>
        <a:xfrm>
          <a:off x="22199600" y="1778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801" name="フローチャート: 判断 800">
          <a:extLst>
            <a:ext uri="{FF2B5EF4-FFF2-40B4-BE49-F238E27FC236}">
              <a16:creationId xmlns:a16="http://schemas.microsoft.com/office/drawing/2014/main" id="{5E1C6421-64DA-4FB9-AF8D-FCF016DC26DB}"/>
            </a:ext>
          </a:extLst>
        </xdr:cNvPr>
        <xdr:cNvSpPr/>
      </xdr:nvSpPr>
      <xdr:spPr>
        <a:xfrm>
          <a:off x="22110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802" name="フローチャート: 判断 801">
          <a:extLst>
            <a:ext uri="{FF2B5EF4-FFF2-40B4-BE49-F238E27FC236}">
              <a16:creationId xmlns:a16="http://schemas.microsoft.com/office/drawing/2014/main" id="{9A980D74-2886-4F90-8A29-379BD2ED3AD8}"/>
            </a:ext>
          </a:extLst>
        </xdr:cNvPr>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168275</xdr:rowOff>
    </xdr:from>
    <xdr:to>
      <xdr:col>107</xdr:col>
      <xdr:colOff>101600</xdr:colOff>
      <xdr:row>105</xdr:row>
      <xdr:rowOff>98425</xdr:rowOff>
    </xdr:to>
    <xdr:sp macro="" textlink="">
      <xdr:nvSpPr>
        <xdr:cNvPr id="803" name="フローチャート: 判断 802">
          <a:extLst>
            <a:ext uri="{FF2B5EF4-FFF2-40B4-BE49-F238E27FC236}">
              <a16:creationId xmlns:a16="http://schemas.microsoft.com/office/drawing/2014/main" id="{5E780C2A-D6DD-48F6-A11F-77159EADE192}"/>
            </a:ext>
          </a:extLst>
        </xdr:cNvPr>
        <xdr:cNvSpPr/>
      </xdr:nvSpPr>
      <xdr:spPr>
        <a:xfrm>
          <a:off x="2038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04" name="フローチャート: 判断 803">
          <a:extLst>
            <a:ext uri="{FF2B5EF4-FFF2-40B4-BE49-F238E27FC236}">
              <a16:creationId xmlns:a16="http://schemas.microsoft.com/office/drawing/2014/main" id="{ABC59748-6C7D-4B31-BDAE-EF2EB270C791}"/>
            </a:ext>
          </a:extLst>
        </xdr:cNvPr>
        <xdr:cNvSpPr/>
      </xdr:nvSpPr>
      <xdr:spPr>
        <a:xfrm>
          <a:off x="19494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3F855654-BBE1-467F-A2F6-7D9B0F0D3EF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8CEDFA88-15B4-4184-BB85-80F98A7D71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3D0888DE-8F36-4530-81AD-EA4937EE6B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3E19061F-88DA-405F-B78A-62EE403CC6A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B6A30CEC-C82B-4BB3-ACE3-913F49FB92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162561</xdr:rowOff>
    </xdr:from>
    <xdr:to>
      <xdr:col>116</xdr:col>
      <xdr:colOff>114300</xdr:colOff>
      <xdr:row>106</xdr:row>
      <xdr:rowOff>92711</xdr:rowOff>
    </xdr:to>
    <xdr:sp macro="" textlink="">
      <xdr:nvSpPr>
        <xdr:cNvPr id="810" name="楕円 809">
          <a:extLst>
            <a:ext uri="{FF2B5EF4-FFF2-40B4-BE49-F238E27FC236}">
              <a16:creationId xmlns:a16="http://schemas.microsoft.com/office/drawing/2014/main" id="{92ABA6E5-05C9-4B04-AFA6-312EA5A6B7BD}"/>
            </a:ext>
          </a:extLst>
        </xdr:cNvPr>
        <xdr:cNvSpPr/>
      </xdr:nvSpPr>
      <xdr:spPr>
        <a:xfrm>
          <a:off x="22110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140988</xdr:rowOff>
    </xdr:from>
    <xdr:ext cx="469744" cy="259045"/>
    <xdr:sp macro="" textlink="">
      <xdr:nvSpPr>
        <xdr:cNvPr id="811" name="【庁舎】&#10;一人当たり面積該当値テキスト">
          <a:extLst>
            <a:ext uri="{FF2B5EF4-FFF2-40B4-BE49-F238E27FC236}">
              <a16:creationId xmlns:a16="http://schemas.microsoft.com/office/drawing/2014/main" id="{05087701-55F7-4B0A-96B9-0E28545EE95F}"/>
            </a:ext>
          </a:extLst>
        </xdr:cNvPr>
        <xdr:cNvSpPr txBox="1"/>
      </xdr:nvSpPr>
      <xdr:spPr>
        <a:xfrm>
          <a:off x="22199600"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812" name="楕円 811">
          <a:extLst>
            <a:ext uri="{FF2B5EF4-FFF2-40B4-BE49-F238E27FC236}">
              <a16:creationId xmlns:a16="http://schemas.microsoft.com/office/drawing/2014/main" id="{507ABF91-23CE-4DBB-92AF-E1F4844F1C67}"/>
            </a:ext>
          </a:extLst>
        </xdr:cNvPr>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41911</xdr:rowOff>
    </xdr:from>
    <xdr:to>
      <xdr:col>116</xdr:col>
      <xdr:colOff>63500</xdr:colOff>
      <xdr:row>106</xdr:row>
      <xdr:rowOff>41911</xdr:rowOff>
    </xdr:to>
    <xdr:cxnSp macro="">
      <xdr:nvCxnSpPr>
        <xdr:cNvPr id="813" name="直線コネクタ 812">
          <a:extLst>
            <a:ext uri="{FF2B5EF4-FFF2-40B4-BE49-F238E27FC236}">
              <a16:creationId xmlns:a16="http://schemas.microsoft.com/office/drawing/2014/main" id="{19383AB2-4E40-4D21-BAE7-EFA3B95DDF3D}"/>
            </a:ext>
          </a:extLst>
        </xdr:cNvPr>
        <xdr:cNvCxnSpPr/>
      </xdr:nvCxnSpPr>
      <xdr:spPr>
        <a:xfrm>
          <a:off x="21323300" y="182156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14" name="楕円 813">
          <a:extLst>
            <a:ext uri="{FF2B5EF4-FFF2-40B4-BE49-F238E27FC236}">
              <a16:creationId xmlns:a16="http://schemas.microsoft.com/office/drawing/2014/main" id="{8C4E2963-DD58-4F89-91CC-1BA3EFB676C3}"/>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144780</xdr:rowOff>
    </xdr:to>
    <xdr:cxnSp macro="">
      <xdr:nvCxnSpPr>
        <xdr:cNvPr id="815" name="直線コネクタ 814">
          <a:extLst>
            <a:ext uri="{FF2B5EF4-FFF2-40B4-BE49-F238E27FC236}">
              <a16:creationId xmlns:a16="http://schemas.microsoft.com/office/drawing/2014/main" id="{BE8ECCD3-879E-461A-AEAA-1FCEBA307926}"/>
            </a:ext>
          </a:extLst>
        </xdr:cNvPr>
        <xdr:cNvCxnSpPr/>
      </xdr:nvCxnSpPr>
      <xdr:spPr>
        <a:xfrm flipV="1">
          <a:off x="20434300" y="182156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63516</xdr:rowOff>
    </xdr:from>
    <xdr:ext cx="469744" cy="259045"/>
    <xdr:sp macro="" textlink="">
      <xdr:nvSpPr>
        <xdr:cNvPr id="816" name="n_1aveValue【庁舎】&#10;一人当たり面積">
          <a:extLst>
            <a:ext uri="{FF2B5EF4-FFF2-40B4-BE49-F238E27FC236}">
              <a16:creationId xmlns:a16="http://schemas.microsoft.com/office/drawing/2014/main" id="{779021B1-6207-4D0C-A5EB-B7A4019707D9}"/>
            </a:ext>
          </a:extLst>
        </xdr:cNvPr>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114952</xdr:rowOff>
    </xdr:from>
    <xdr:ext cx="469744" cy="259045"/>
    <xdr:sp macro="" textlink="">
      <xdr:nvSpPr>
        <xdr:cNvPr id="817" name="n_2aveValue【庁舎】&#10;一人当たり面積">
          <a:extLst>
            <a:ext uri="{FF2B5EF4-FFF2-40B4-BE49-F238E27FC236}">
              <a16:creationId xmlns:a16="http://schemas.microsoft.com/office/drawing/2014/main" id="{C3A65B3A-82BE-4EBE-A758-BE39D87B4B5B}"/>
            </a:ext>
          </a:extLst>
        </xdr:cNvPr>
        <xdr:cNvSpPr txBox="1"/>
      </xdr:nvSpPr>
      <xdr:spPr>
        <a:xfrm>
          <a:off x="20199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818" name="n_3aveValue【庁舎】&#10;一人当たり面積">
          <a:extLst>
            <a:ext uri="{FF2B5EF4-FFF2-40B4-BE49-F238E27FC236}">
              <a16:creationId xmlns:a16="http://schemas.microsoft.com/office/drawing/2014/main" id="{E5C16DE4-C5AA-4FC4-9219-DCF94A2F20BF}"/>
            </a:ext>
          </a:extLst>
        </xdr:cNvPr>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83838</xdr:rowOff>
    </xdr:from>
    <xdr:ext cx="469744" cy="259045"/>
    <xdr:sp macro="" textlink="">
      <xdr:nvSpPr>
        <xdr:cNvPr id="819" name="n_1mainValue【庁舎】&#10;一人当たり面積">
          <a:extLst>
            <a:ext uri="{FF2B5EF4-FFF2-40B4-BE49-F238E27FC236}">
              <a16:creationId xmlns:a16="http://schemas.microsoft.com/office/drawing/2014/main" id="{AEDEBBEF-923D-4AF0-8654-FAF802586E53}"/>
            </a:ext>
          </a:extLst>
        </xdr:cNvPr>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20" name="n_2mainValue【庁舎】&#10;一人当たり面積">
          <a:extLst>
            <a:ext uri="{FF2B5EF4-FFF2-40B4-BE49-F238E27FC236}">
              <a16:creationId xmlns:a16="http://schemas.microsoft.com/office/drawing/2014/main" id="{94912BCA-B2BA-47CF-B0AD-6887080BD761}"/>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a:extLst>
            <a:ext uri="{FF2B5EF4-FFF2-40B4-BE49-F238E27FC236}">
              <a16:creationId xmlns:a16="http://schemas.microsoft.com/office/drawing/2014/main" id="{1D04F919-CDEE-4169-A3B1-0BBFC27551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a:extLst>
            <a:ext uri="{FF2B5EF4-FFF2-40B4-BE49-F238E27FC236}">
              <a16:creationId xmlns:a16="http://schemas.microsoft.com/office/drawing/2014/main" id="{1D930066-EBA5-4764-B413-7C9E8C0070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a:extLst>
            <a:ext uri="{FF2B5EF4-FFF2-40B4-BE49-F238E27FC236}">
              <a16:creationId xmlns:a16="http://schemas.microsoft.com/office/drawing/2014/main" id="{DF2886BF-5DC0-431D-8E97-1AC9DC318D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図書館については、スイトピアセンター、上石津、墨俣の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館を計上しているが、主となるスイトピアセンターについて耐用年数が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年に対し</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年築）が経過しているため償却率が高い。</a:t>
          </a:r>
          <a:endParaRPr lang="ja-JP" altLang="ja-JP" sz="1400">
            <a:effectLst/>
          </a:endParaRPr>
        </a:p>
        <a:p>
          <a:r>
            <a:rPr kumimoji="1" lang="ja-JP" altLang="ja-JP" sz="1100">
              <a:solidFill>
                <a:schemeClr val="dk1"/>
              </a:solidFill>
              <a:effectLst/>
              <a:latin typeface="+mn-lt"/>
              <a:ea typeface="+mn-ea"/>
              <a:cs typeface="+mn-cs"/>
            </a:rPr>
            <a:t>　同様に、市民会館については、</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年（昭和</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年築）が経過し、後年に整備したオイルタンク室等の償却を残すのみとなっているため償却率が高い。</a:t>
          </a:r>
          <a:endParaRPr lang="ja-JP" altLang="ja-JP" sz="1400">
            <a:effectLst/>
          </a:endParaRPr>
        </a:p>
        <a:p>
          <a:r>
            <a:rPr kumimoji="1" lang="ja-JP" altLang="ja-JP" sz="1100">
              <a:solidFill>
                <a:schemeClr val="dk1"/>
              </a:solidFill>
              <a:effectLst/>
              <a:latin typeface="+mn-lt"/>
              <a:ea typeface="+mn-ea"/>
              <a:cs typeface="+mn-cs"/>
            </a:rPr>
            <a:t>　庁舎については、上石津地域事務所（平成</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年築）及び墨俣地域事務所（昭和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年築）も含まれるが、本庁舎が償却をほぼ終えているため償却率が高い。</a:t>
          </a:r>
          <a:endParaRPr lang="ja-JP" altLang="ja-JP" sz="1400">
            <a:effectLst/>
          </a:endParaRPr>
        </a:p>
        <a:p>
          <a:r>
            <a:rPr kumimoji="1" lang="ja-JP" altLang="ja-JP" sz="1100">
              <a:solidFill>
                <a:schemeClr val="dk1"/>
              </a:solidFill>
              <a:effectLst/>
              <a:latin typeface="+mn-lt"/>
              <a:ea typeface="+mn-ea"/>
              <a:cs typeface="+mn-cs"/>
            </a:rPr>
            <a:t>　その他の施設についても償却率が高い水準にあるため、個別施設計画等に基づき、計画的な施設の更新等を行い、施設の適正管理に努める。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161,539
156,419
206.57
61,715,721
59,148,705
2,473,560
35,243,702
67,478,794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年度の財政力指数は、地方消費税交付金の増等により分子である基準財政収入額が前年度比で</a:t>
          </a:r>
          <a:r>
            <a:rPr kumimoji="1" lang="en-US" altLang="ja-JP" sz="1200">
              <a:latin typeface="ＭＳ Ｐゴシック" panose="020B0600070205080204" pitchFamily="50" charset="-128"/>
              <a:ea typeface="ＭＳ Ｐゴシック" panose="020B0600070205080204" pitchFamily="50" charset="-128"/>
            </a:rPr>
            <a:t>161</a:t>
          </a:r>
          <a:r>
            <a:rPr kumimoji="1" lang="ja-JP" altLang="en-US" sz="1200">
              <a:latin typeface="ＭＳ Ｐゴシック" panose="020B0600070205080204" pitchFamily="50" charset="-128"/>
              <a:ea typeface="ＭＳ Ｐゴシック" panose="020B0600070205080204" pitchFamily="50" charset="-128"/>
            </a:rPr>
            <a:t>百万円の増となるものの、社会福祉費の増等により分母である基準財政需要額が前年度比で</a:t>
          </a:r>
          <a:r>
            <a:rPr kumimoji="1" lang="en-US" altLang="ja-JP" sz="1200">
              <a:latin typeface="ＭＳ Ｐゴシック" panose="020B0600070205080204" pitchFamily="50" charset="-128"/>
              <a:ea typeface="ＭＳ Ｐゴシック" panose="020B0600070205080204" pitchFamily="50" charset="-128"/>
            </a:rPr>
            <a:t>300</a:t>
          </a:r>
          <a:r>
            <a:rPr kumimoji="1" lang="ja-JP" altLang="en-US" sz="1200">
              <a:latin typeface="ＭＳ Ｐゴシック" panose="020B0600070205080204" pitchFamily="50" charset="-128"/>
              <a:ea typeface="ＭＳ Ｐゴシック" panose="020B0600070205080204" pitchFamily="50" charset="-128"/>
            </a:rPr>
            <a:t>百万円の増となったため、単年度では前年度（</a:t>
          </a:r>
          <a:r>
            <a:rPr kumimoji="1" lang="en-US" altLang="ja-JP" sz="1200">
              <a:latin typeface="ＭＳ Ｐゴシック" panose="020B0600070205080204" pitchFamily="50" charset="-128"/>
              <a:ea typeface="ＭＳ Ｐゴシック" panose="020B0600070205080204" pitchFamily="50" charset="-128"/>
            </a:rPr>
            <a:t>0.889</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0.004</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0.885</a:t>
          </a:r>
          <a:r>
            <a:rPr kumimoji="1" lang="ja-JP" altLang="en-US" sz="1200">
              <a:latin typeface="ＭＳ Ｐゴシック" panose="020B0600070205080204" pitchFamily="50" charset="-128"/>
              <a:ea typeface="ＭＳ Ｐゴシック" panose="020B0600070205080204" pitchFamily="50" charset="-128"/>
            </a:rPr>
            <a:t>となった。また、単年度の財政力指数において、平成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年度に比べ平成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年度が上昇したことにより、</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カ年平均の財政力指数が前年度（</a:t>
          </a:r>
          <a:r>
            <a:rPr kumimoji="1" lang="en-US" altLang="ja-JP" sz="1200">
              <a:latin typeface="ＭＳ Ｐゴシック" panose="020B0600070205080204" pitchFamily="50" charset="-128"/>
              <a:ea typeface="ＭＳ Ｐゴシック" panose="020B0600070205080204" pitchFamily="50" charset="-128"/>
            </a:rPr>
            <a:t>0.888</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0.002</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0.890</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≪単年度財政力指数≫</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　</a:t>
          </a:r>
          <a:r>
            <a:rPr kumimoji="1" lang="en-US" altLang="ja-JP" sz="1200">
              <a:latin typeface="ＭＳ Ｐゴシック" panose="020B0600070205080204" pitchFamily="50" charset="-128"/>
              <a:ea typeface="ＭＳ Ｐゴシック" panose="020B0600070205080204" pitchFamily="50" charset="-128"/>
            </a:rPr>
            <a:t>0.880</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　</a:t>
          </a:r>
          <a:r>
            <a:rPr kumimoji="1" lang="en-US" altLang="ja-JP" sz="1200">
              <a:latin typeface="ＭＳ Ｐゴシック" panose="020B0600070205080204" pitchFamily="50" charset="-128"/>
              <a:ea typeface="ＭＳ Ｐゴシック" panose="020B0600070205080204" pitchFamily="50" charset="-128"/>
            </a:rPr>
            <a:t>0.895</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　</a:t>
          </a:r>
          <a:r>
            <a:rPr kumimoji="1" lang="en-US" altLang="ja-JP" sz="1200">
              <a:latin typeface="ＭＳ Ｐゴシック" panose="020B0600070205080204" pitchFamily="50" charset="-128"/>
              <a:ea typeface="ＭＳ Ｐゴシック" panose="020B0600070205080204" pitchFamily="50" charset="-128"/>
            </a:rPr>
            <a:t>0.889</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　</a:t>
          </a:r>
          <a:r>
            <a:rPr kumimoji="1" lang="en-US" altLang="ja-JP" sz="1200">
              <a:latin typeface="ＭＳ Ｐゴシック" panose="020B0600070205080204" pitchFamily="50" charset="-128"/>
              <a:ea typeface="ＭＳ Ｐゴシック" panose="020B0600070205080204" pitchFamily="50" charset="-128"/>
            </a:rPr>
            <a:t>0.885</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6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年度の経常収支比率は、分子である経常経費充当一般財源が前年度比</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百万円の増となったが、分母である経常一般財源等が市税、地方消費税交付金などの増により前年度比</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百万円の増（うち臨時財政対策債が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百万円の減）となったことにより、前年度比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87.5</a:t>
          </a:r>
          <a:r>
            <a:rPr kumimoji="1" lang="ja-JP" altLang="en-US" sz="1300">
              <a:latin typeface="ＭＳ Ｐゴシック" panose="020B0600070205080204" pitchFamily="50" charset="-128"/>
              <a:ea typeface="ＭＳ Ｐゴシック" panose="020B0600070205080204" pitchFamily="50" charset="-128"/>
            </a:rPr>
            <a:t>％となった。なお、分母である経常一般財源等から臨時財政対策債を除いた経常収支比率は、前年度比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87630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960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57167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102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143933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604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64</xdr:row>
      <xdr:rowOff>143933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27173"/>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65</xdr:row>
      <xdr:rowOff>69004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82717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5521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160460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33460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18204</xdr:rowOff>
    </xdr:from>
    <xdr:to>
      <xdr:col>7</xdr:col>
      <xdr:colOff>31750</xdr:colOff>
      <xdr:row>65</xdr:row>
      <xdr:rowOff>119804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129981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人件費（退職手当を除き、事業費支弁人件費を含む）は、人事院勧告による給与改定の影響などで前年度比</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物件費は、赤坂総合センター解体事業費の減などにより、前年度比</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百万円の減となった。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人件費・物件費等の決算額では、前年度比</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百万円減の</a:t>
          </a:r>
          <a:r>
            <a:rPr kumimoji="1" lang="en-US" altLang="ja-JP" sz="1300">
              <a:latin typeface="ＭＳ Ｐゴシック" panose="020B0600070205080204" pitchFamily="50" charset="-128"/>
              <a:ea typeface="ＭＳ Ｐゴシック" panose="020B0600070205080204" pitchFamily="50" charset="-128"/>
            </a:rPr>
            <a:t>17,158</a:t>
          </a:r>
          <a:r>
            <a:rPr kumimoji="1" lang="ja-JP" altLang="en-US" sz="1300">
              <a:latin typeface="ＭＳ Ｐゴシック" panose="020B0600070205080204" pitchFamily="50" charset="-128"/>
              <a:ea typeface="ＭＳ Ｐゴシック" panose="020B0600070205080204" pitchFamily="50" charset="-128"/>
            </a:rPr>
            <a:t>百万円となった。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111844</xdr:rowOff>
    </xdr:from>
    <xdr:to>
      <xdr:col>23</xdr:col>
      <xdr:colOff>133350</xdr:colOff>
      <xdr:row>84</xdr:row>
      <xdr:rowOff>116404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513644"/>
          <a:ext cx="838200" cy="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170637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57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85398</xdr:rowOff>
    </xdr:from>
    <xdr:to>
      <xdr:col>19</xdr:col>
      <xdr:colOff>133350</xdr:colOff>
      <xdr:row>84</xdr:row>
      <xdr:rowOff>116404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87198"/>
          <a:ext cx="889000" cy="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104101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7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85398</xdr:rowOff>
    </xdr:from>
    <xdr:to>
      <xdr:col>15</xdr:col>
      <xdr:colOff>82550</xdr:colOff>
      <xdr:row>84</xdr:row>
      <xdr:rowOff>88559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487198"/>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85110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65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77820</xdr:rowOff>
    </xdr:from>
    <xdr:to>
      <xdr:col>11</xdr:col>
      <xdr:colOff>31750</xdr:colOff>
      <xdr:row>84</xdr:row>
      <xdr:rowOff>88559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79620"/>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121369</xdr:rowOff>
    </xdr:from>
    <xdr:to>
      <xdr:col>11</xdr:col>
      <xdr:colOff>82550</xdr:colOff>
      <xdr:row>85</xdr:row>
      <xdr:rowOff>51519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36296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14804</xdr:rowOff>
    </xdr:from>
    <xdr:to>
      <xdr:col>7</xdr:col>
      <xdr:colOff>31750</xdr:colOff>
      <xdr:row>85</xdr:row>
      <xdr:rowOff>116404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101181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61044</xdr:rowOff>
    </xdr:from>
    <xdr:to>
      <xdr:col>23</xdr:col>
      <xdr:colOff>184150</xdr:colOff>
      <xdr:row>84</xdr:row>
      <xdr:rowOff>162644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77571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0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65604</xdr:rowOff>
    </xdr:from>
    <xdr:to>
      <xdr:col>19</xdr:col>
      <xdr:colOff>184150</xdr:colOff>
      <xdr:row>84</xdr:row>
      <xdr:rowOff>167204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5931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3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34598</xdr:rowOff>
    </xdr:from>
    <xdr:to>
      <xdr:col>15</xdr:col>
      <xdr:colOff>133350</xdr:colOff>
      <xdr:row>84</xdr:row>
      <xdr:rowOff>136198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146375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0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37759</xdr:rowOff>
    </xdr:from>
    <xdr:to>
      <xdr:col>11</xdr:col>
      <xdr:colOff>82550</xdr:colOff>
      <xdr:row>84</xdr:row>
      <xdr:rowOff>139359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149536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0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27020</xdr:rowOff>
    </xdr:from>
    <xdr:to>
      <xdr:col>7</xdr:col>
      <xdr:colOff>31750</xdr:colOff>
      <xdr:row>84</xdr:row>
      <xdr:rowOff>128620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138797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9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学歴等によらない能力や業務実績に基づく昇給・昇格の実施のほか、市職員の人材確保に取り組むため、近隣市との均衡を図り、初任給基準を国より高く設定していることなどにより、ラスパイレス指数は</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を超えている。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引き続き、人事院勧告に準拠し、給与の適正化に努める。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88</xdr:row>
      <xdr:rowOff>100541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6749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87436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6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100541</xdr:rowOff>
    </xdr:from>
    <xdr:to>
      <xdr:col>77</xdr:col>
      <xdr:colOff>44450</xdr:colOff>
      <xdr:row>88</xdr:row>
      <xdr:rowOff>120650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881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120650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674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151341</xdr:rowOff>
    </xdr:from>
    <xdr:to>
      <xdr:col>68</xdr:col>
      <xdr:colOff>152400</xdr:colOff>
      <xdr:row>87</xdr:row>
      <xdr:rowOff>151341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674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100541</xdr:rowOff>
    </xdr:from>
    <xdr:to>
      <xdr:col>68</xdr:col>
      <xdr:colOff>203200</xdr:colOff>
      <xdr:row>88</xdr:row>
      <xdr:rowOff>30691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定員適正化を積極的に進めた結果、病院部門を除く職員数は、平成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a:t>
          </a:r>
          <a:r>
            <a:rPr kumimoji="1" lang="en-US" altLang="ja-JP" sz="1300">
              <a:latin typeface="ＭＳ Ｐゴシック" panose="020B0600070205080204" pitchFamily="50" charset="-128"/>
              <a:ea typeface="ＭＳ Ｐゴシック" panose="020B0600070205080204" pitchFamily="50" charset="-128"/>
            </a:rPr>
            <a:t>1,238</a:t>
          </a:r>
          <a:r>
            <a:rPr kumimoji="1" lang="ja-JP" altLang="en-US" sz="1300">
              <a:latin typeface="ＭＳ Ｐゴシック" panose="020B0600070205080204" pitchFamily="50" charset="-128"/>
              <a:ea typeface="ＭＳ Ｐゴシック" panose="020B0600070205080204" pitchFamily="50" charset="-128"/>
            </a:rPr>
            <a:t>人から、平成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a:t>
          </a:r>
          <a:r>
            <a:rPr kumimoji="1" lang="en-US" altLang="ja-JP" sz="1300">
              <a:latin typeface="ＭＳ Ｐゴシック" panose="020B0600070205080204" pitchFamily="50" charset="-128"/>
              <a:ea typeface="ＭＳ Ｐゴシック" panose="020B0600070205080204" pitchFamily="50" charset="-128"/>
            </a:rPr>
            <a:t>1,179</a:t>
          </a:r>
          <a:r>
            <a:rPr kumimoji="1" lang="ja-JP" altLang="en-US" sz="1300">
              <a:latin typeface="ＭＳ Ｐゴシック" panose="020B0600070205080204" pitchFamily="50" charset="-128"/>
              <a:ea typeface="ＭＳ Ｐゴシック" panose="020B0600070205080204" pitchFamily="50" charset="-128"/>
            </a:rPr>
            <a:t>人に減少した。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たな課題への対応や市民ニーズの多様化など、増加する行政需要に対応するため、また、安定した行政運営を可能にする体制を維持するため、「第六次定員適正化計画」に基づき、病院部門を除く職員数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a:t>
          </a:r>
          <a:r>
            <a:rPr kumimoji="1" lang="en-US" altLang="ja-JP" sz="1300">
              <a:latin typeface="ＭＳ Ｐゴシック" panose="020B0600070205080204" pitchFamily="50" charset="-128"/>
              <a:ea typeface="ＭＳ Ｐゴシック" panose="020B0600070205080204" pitchFamily="50" charset="-128"/>
            </a:rPr>
            <a:t>1,179</a:t>
          </a:r>
          <a:r>
            <a:rPr kumimoji="1" lang="ja-JP" altLang="en-US" sz="1300">
              <a:latin typeface="ＭＳ Ｐゴシック" panose="020B0600070205080204" pitchFamily="50" charset="-128"/>
              <a:ea typeface="ＭＳ Ｐゴシック" panose="020B0600070205080204" pitchFamily="50" charset="-128"/>
            </a:rPr>
            <a:t>人から令和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日には</a:t>
          </a:r>
          <a:r>
            <a:rPr kumimoji="1" lang="en-US" altLang="ja-JP" sz="1300">
              <a:latin typeface="ＭＳ Ｐゴシック" panose="020B0600070205080204" pitchFamily="50" charset="-128"/>
              <a:ea typeface="ＭＳ Ｐゴシック" panose="020B0600070205080204" pitchFamily="50" charset="-128"/>
            </a:rPr>
            <a:t>1,185</a:t>
          </a:r>
          <a:r>
            <a:rPr kumimoji="1" lang="ja-JP" altLang="en-US" sz="1300">
              <a:latin typeface="ＭＳ Ｐゴシック" panose="020B0600070205080204" pitchFamily="50" charset="-128"/>
              <a:ea typeface="ＭＳ Ｐゴシック" panose="020B0600070205080204" pitchFamily="50" charset="-128"/>
            </a:rPr>
            <a:t>人となるよう定員の適正化に努める。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46736</xdr:rowOff>
    </xdr:from>
    <xdr:to>
      <xdr:col>81</xdr:col>
      <xdr:colOff>44450</xdr:colOff>
      <xdr:row>63</xdr:row>
      <xdr:rowOff>128778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4808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17289</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3302</xdr:rowOff>
    </xdr:from>
    <xdr:to>
      <xdr:col>77</xdr:col>
      <xdr:colOff>44450</xdr:colOff>
      <xdr:row>63</xdr:row>
      <xdr:rowOff>46736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046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98061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3302</xdr:rowOff>
    </xdr:from>
    <xdr:to>
      <xdr:col>72</xdr:col>
      <xdr:colOff>203200</xdr:colOff>
      <xdr:row>63</xdr:row>
      <xdr:rowOff>3302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0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67835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3302</xdr:rowOff>
    </xdr:from>
    <xdr:to>
      <xdr:col>68</xdr:col>
      <xdr:colOff>152400</xdr:colOff>
      <xdr:row>63</xdr:row>
      <xdr:rowOff>32258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80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104648</xdr:rowOff>
    </xdr:from>
    <xdr:to>
      <xdr:col>68</xdr:col>
      <xdr:colOff>203200</xdr:colOff>
      <xdr:row>63</xdr:row>
      <xdr:rowOff>34798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44975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18559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77978</xdr:rowOff>
    </xdr:from>
    <xdr:to>
      <xdr:col>81</xdr:col>
      <xdr:colOff>95250</xdr:colOff>
      <xdr:row>64</xdr:row>
      <xdr:rowOff>8128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50055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167386</xdr:rowOff>
    </xdr:from>
    <xdr:to>
      <xdr:col>77</xdr:col>
      <xdr:colOff>95250</xdr:colOff>
      <xdr:row>63</xdr:row>
      <xdr:rowOff>97536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82313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123952</xdr:rowOff>
    </xdr:from>
    <xdr:to>
      <xdr:col>73</xdr:col>
      <xdr:colOff>44450</xdr:colOff>
      <xdr:row>63</xdr:row>
      <xdr:rowOff>54102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64279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123952</xdr:rowOff>
    </xdr:from>
    <xdr:to>
      <xdr:col>68</xdr:col>
      <xdr:colOff>203200</xdr:colOff>
      <xdr:row>63</xdr:row>
      <xdr:rowOff>54102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38879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67835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年度の実質公債費比率は、平成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カ年平均で算出される。平成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年度を比較すると、一般会計等公債費が</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百万円増加したものの、臨時財政対策債償還費や合併特例債償還費などの増に伴い災害復旧費等に係る基準財政需要額が増加したことなどにより、単年度の実質公債費比率の比較では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≪単年度実質公債費比率≫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166116</xdr:rowOff>
    </xdr:from>
    <xdr:to>
      <xdr:col>81</xdr:col>
      <xdr:colOff>44450</xdr:colOff>
      <xdr:row>37</xdr:row>
      <xdr:rowOff>4318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3383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7383</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3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4318</xdr:rowOff>
    </xdr:from>
    <xdr:to>
      <xdr:col>77</xdr:col>
      <xdr:colOff>44450</xdr:colOff>
      <xdr:row>37</xdr:row>
      <xdr:rowOff>4318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347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169943</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5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4318</xdr:rowOff>
    </xdr:from>
    <xdr:to>
      <xdr:col>72</xdr:col>
      <xdr:colOff>203200</xdr:colOff>
      <xdr:row>37</xdr:row>
      <xdr:rowOff>33274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3479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33274</xdr:rowOff>
    </xdr:from>
    <xdr:to>
      <xdr:col>68</xdr:col>
      <xdr:colOff>152400</xdr:colOff>
      <xdr:row>37</xdr:row>
      <xdr:rowOff>81534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3769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169943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115316</xdr:rowOff>
    </xdr:from>
    <xdr:to>
      <xdr:col>81</xdr:col>
      <xdr:colOff>95250</xdr:colOff>
      <xdr:row>37</xdr:row>
      <xdr:rowOff>45466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131843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13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124968</xdr:rowOff>
    </xdr:from>
    <xdr:to>
      <xdr:col>77</xdr:col>
      <xdr:colOff>95250</xdr:colOff>
      <xdr:row>37</xdr:row>
      <xdr:rowOff>55118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65295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06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124968</xdr:rowOff>
    </xdr:from>
    <xdr:to>
      <xdr:col>73</xdr:col>
      <xdr:colOff>44450</xdr:colOff>
      <xdr:row>37</xdr:row>
      <xdr:rowOff>55118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65295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153924</xdr:rowOff>
    </xdr:from>
    <xdr:to>
      <xdr:col>68</xdr:col>
      <xdr:colOff>203200</xdr:colOff>
      <xdr:row>37</xdr:row>
      <xdr:rowOff>84074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94251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30734</xdr:rowOff>
    </xdr:from>
    <xdr:to>
      <xdr:col>64</xdr:col>
      <xdr:colOff>152400</xdr:colOff>
      <xdr:row>37</xdr:row>
      <xdr:rowOff>132334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142511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公営企業債等の償還が進んだことにより公営企業債等繰入見込額が</a:t>
          </a:r>
          <a:r>
            <a:rPr kumimoji="1" lang="en-US" altLang="ja-JP" sz="1100">
              <a:latin typeface="ＭＳ Ｐゴシック" panose="020B0600070205080204" pitchFamily="50" charset="-128"/>
              <a:ea typeface="ＭＳ Ｐゴシック" panose="020B0600070205080204" pitchFamily="50" charset="-128"/>
            </a:rPr>
            <a:t>656</a:t>
          </a:r>
          <a:r>
            <a:rPr kumimoji="1" lang="ja-JP" altLang="en-US" sz="1100">
              <a:latin typeface="ＭＳ Ｐゴシック" panose="020B0600070205080204" pitchFamily="50" charset="-128"/>
              <a:ea typeface="ＭＳ Ｐゴシック" panose="020B0600070205080204" pitchFamily="50" charset="-128"/>
            </a:rPr>
            <a:t>百万円の減となるほか、土地開発公社の経営健全化を推進したことにより土地開発公社に係る将来負担額が</a:t>
          </a:r>
          <a:r>
            <a:rPr kumimoji="1" lang="en-US" altLang="ja-JP" sz="1100">
              <a:latin typeface="ＭＳ Ｐゴシック" panose="020B0600070205080204" pitchFamily="50" charset="-128"/>
              <a:ea typeface="ＭＳ Ｐゴシック" panose="020B0600070205080204" pitchFamily="50" charset="-128"/>
            </a:rPr>
            <a:t>549</a:t>
          </a:r>
          <a:r>
            <a:rPr kumimoji="1" lang="ja-JP" altLang="en-US" sz="1100">
              <a:latin typeface="ＭＳ Ｐゴシック" panose="020B0600070205080204" pitchFamily="50" charset="-128"/>
              <a:ea typeface="ＭＳ Ｐゴシック" panose="020B0600070205080204" pitchFamily="50" charset="-128"/>
            </a:rPr>
            <a:t>百万円の減となる一方で、臨時財政対策債や新庁舎建設事業債の発行などにより、一般会計等の地方債現在高が</a:t>
          </a:r>
          <a:r>
            <a:rPr kumimoji="1" lang="en-US" altLang="ja-JP" sz="1100">
              <a:latin typeface="ＭＳ Ｐゴシック" panose="020B0600070205080204" pitchFamily="50" charset="-128"/>
              <a:ea typeface="ＭＳ Ｐゴシック" panose="020B0600070205080204" pitchFamily="50" charset="-128"/>
            </a:rPr>
            <a:t>2,299</a:t>
          </a:r>
          <a:r>
            <a:rPr kumimoji="1" lang="ja-JP" altLang="en-US" sz="1100">
              <a:latin typeface="ＭＳ Ｐゴシック" panose="020B0600070205080204" pitchFamily="50" charset="-128"/>
              <a:ea typeface="ＭＳ Ｐゴシック" panose="020B0600070205080204" pitchFamily="50" charset="-128"/>
            </a:rPr>
            <a:t>百万円の増となったため、将来負担額総額は</a:t>
          </a:r>
          <a:r>
            <a:rPr kumimoji="1" lang="en-US" altLang="ja-JP" sz="1100">
              <a:latin typeface="ＭＳ Ｐゴシック" panose="020B0600070205080204" pitchFamily="50" charset="-128"/>
              <a:ea typeface="ＭＳ Ｐゴシック" panose="020B0600070205080204" pitchFamily="50" charset="-128"/>
            </a:rPr>
            <a:t>1,042</a:t>
          </a:r>
          <a:r>
            <a:rPr kumimoji="1" lang="ja-JP" altLang="en-US" sz="1100">
              <a:latin typeface="ＭＳ Ｐゴシック" panose="020B0600070205080204" pitchFamily="50" charset="-128"/>
              <a:ea typeface="ＭＳ Ｐゴシック" panose="020B0600070205080204" pitchFamily="50" charset="-128"/>
            </a:rPr>
            <a:t>百万円の増となった。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また、将来負担額から差し引く充当可能財源等は、充当可能基金現在高が増となっているものの都市計画税歳入見込額の減により</a:t>
          </a:r>
          <a:r>
            <a:rPr kumimoji="1" lang="en-US" altLang="ja-JP" sz="1100">
              <a:latin typeface="ＭＳ Ｐゴシック" panose="020B0600070205080204" pitchFamily="50" charset="-128"/>
              <a:ea typeface="ＭＳ Ｐゴシック" panose="020B0600070205080204" pitchFamily="50" charset="-128"/>
            </a:rPr>
            <a:t>359</a:t>
          </a:r>
          <a:r>
            <a:rPr kumimoji="1" lang="ja-JP" altLang="en-US" sz="1100">
              <a:latin typeface="ＭＳ Ｐゴシック" panose="020B0600070205080204" pitchFamily="50" charset="-128"/>
              <a:ea typeface="ＭＳ Ｐゴシック" panose="020B0600070205080204" pitchFamily="50" charset="-128"/>
            </a:rPr>
            <a:t>百万円の減となった。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将来負担額の増に加え、充当可能財源等の減により、将来負担比率は前年度比</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16214</xdr:rowOff>
    </xdr:from>
    <xdr:to>
      <xdr:col>81</xdr:col>
      <xdr:colOff>44450</xdr:colOff>
      <xdr:row>14</xdr:row>
      <xdr:rowOff>53213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2416514"/>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37990</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382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16214</xdr:rowOff>
    </xdr:from>
    <xdr:to>
      <xdr:col>77</xdr:col>
      <xdr:colOff>44450</xdr:colOff>
      <xdr:row>14</xdr:row>
      <xdr:rowOff>95843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416514"/>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167615</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56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77343</xdr:rowOff>
    </xdr:from>
    <xdr:to>
      <xdr:col>72</xdr:col>
      <xdr:colOff>203200</xdr:colOff>
      <xdr:row>14</xdr:row>
      <xdr:rowOff>95843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47764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113411</xdr:rowOff>
    </xdr:from>
    <xdr:to>
      <xdr:col>73</xdr:col>
      <xdr:colOff>44450</xdr:colOff>
      <xdr:row>15</xdr:row>
      <xdr:rowOff>43561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28338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6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77343</xdr:rowOff>
    </xdr:from>
    <xdr:to>
      <xdr:col>68</xdr:col>
      <xdr:colOff>152400</xdr:colOff>
      <xdr:row>14</xdr:row>
      <xdr:rowOff>125603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4776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29760</xdr:rowOff>
    </xdr:from>
    <xdr:to>
      <xdr:col>68</xdr:col>
      <xdr:colOff>203200</xdr:colOff>
      <xdr:row>14</xdr:row>
      <xdr:rowOff>131360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116137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1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79815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2413</xdr:rowOff>
    </xdr:from>
    <xdr:to>
      <xdr:col>81</xdr:col>
      <xdr:colOff>95250</xdr:colOff>
      <xdr:row>14</xdr:row>
      <xdr:rowOff>104013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95140</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3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136864</xdr:rowOff>
    </xdr:from>
    <xdr:to>
      <xdr:col>77</xdr:col>
      <xdr:colOff>95250</xdr:colOff>
      <xdr:row>14</xdr:row>
      <xdr:rowOff>67014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77191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13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45043</xdr:rowOff>
    </xdr:from>
    <xdr:to>
      <xdr:col>73</xdr:col>
      <xdr:colOff>44450</xdr:colOff>
      <xdr:row>14</xdr:row>
      <xdr:rowOff>146643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156820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2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26543</xdr:rowOff>
    </xdr:from>
    <xdr:to>
      <xdr:col>68</xdr:col>
      <xdr:colOff>203200</xdr:colOff>
      <xdr:row>14</xdr:row>
      <xdr:rowOff>128143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138320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1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74803</xdr:rowOff>
    </xdr:from>
    <xdr:to>
      <xdr:col>64</xdr:col>
      <xdr:colOff>152400</xdr:colOff>
      <xdr:row>15</xdr:row>
      <xdr:rowOff>4953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15130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4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161,539
156,419
206.57
61,715,721
59,148,705
2,473,560
35,243,702
67,478,794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退職者の減少に伴い退職手当が減となる一方で、人事院勧告に伴う給与改定の影響などにより、分子である人件費に係る経常経費充当一般財源は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百万円の増となったが、分母である経常一般財源等が、市税、地方消費税交付金などの増加により前年度比</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百万円の増となったことにより、人件費に係る経常収支比率は前年度比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38100</xdr:rowOff>
    </xdr:from>
    <xdr:to>
      <xdr:col>24</xdr:col>
      <xdr:colOff>25400</xdr:colOff>
      <xdr:row>36</xdr:row>
      <xdr:rowOff>76200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1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139700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1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139700</xdr:rowOff>
    </xdr:from>
    <xdr:to>
      <xdr:col>11</xdr:col>
      <xdr:colOff>9525</xdr:colOff>
      <xdr:row>37</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1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111777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25400</xdr:rowOff>
    </xdr:from>
    <xdr:to>
      <xdr:col>20</xdr:col>
      <xdr:colOff>38100</xdr:colOff>
      <xdr:row>36</xdr:row>
      <xdr:rowOff>127000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88900</xdr:rowOff>
    </xdr:from>
    <xdr:to>
      <xdr:col>11</xdr:col>
      <xdr:colOff>60325</xdr:colOff>
      <xdr:row>37</xdr:row>
      <xdr:rowOff>19050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妊婦健康診査事業費の減などにより、分子である物件費に係る経常経費充当一般財源は前年度比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百万円の減となった。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また、分母である経常一般財源等が増加したため、物件費に係る経常収支比率は前年度比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61686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988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18</xdr:row>
      <xdr:rowOff>78014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477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78014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845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84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121756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27214</xdr:rowOff>
    </xdr:from>
    <xdr:to>
      <xdr:col>74</xdr:col>
      <xdr:colOff>31750</xdr:colOff>
      <xdr:row>18</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113591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122663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老人医療費支給事業費や生活保護扶助事業費の減などにより、分子である扶助費に係る経常経費充当一般財源は前年度比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百万円の減となった。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また、分母である経常一般財源等が増加したため、扶助費に係る経常収支比率は前年度比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なお、類似団体の平均を上回っている要因は、市単独の老人医療扶助や、子ども医療扶助を行っていることが考えられる。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23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04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％）の内訳は、繰出金</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％となっている。（前年度　繰出金</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社会保障関係経費の増加に伴い後期高齢者医療事業や介護保険事業に係る繰出金が増となったが、分母である経常一般財源等が増加したため、繰出金に係る経常収支比率は増減なしの</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26988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5680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164165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93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26988</xdr:rowOff>
    </xdr:from>
    <xdr:to>
      <xdr:col>78</xdr:col>
      <xdr:colOff>69850</xdr:colOff>
      <xdr:row>58</xdr:row>
      <xdr:rowOff>41275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710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2240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58</xdr:row>
      <xdr:rowOff>41275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853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55563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853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147638</xdr:rowOff>
    </xdr:from>
    <xdr:to>
      <xdr:col>78</xdr:col>
      <xdr:colOff>120650</xdr:colOff>
      <xdr:row>58</xdr:row>
      <xdr:rowOff>77788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62565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0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4763</xdr:rowOff>
    </xdr:from>
    <xdr:to>
      <xdr:col>65</xdr:col>
      <xdr:colOff>53975</xdr:colOff>
      <xdr:row>57</xdr:row>
      <xdr:rowOff>106363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91140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認定こども園等給付事業費の増などにより、分子である補助費等に係る経常経費充当一般財源は前年度比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一方で、分母である経常一般財源等が増加したため、補助費等に係る経常収支比率は前年度比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ポイント増に留まり、</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129722</xdr:rowOff>
    </xdr:from>
    <xdr:to>
      <xdr:col>82</xdr:col>
      <xdr:colOff>107950</xdr:colOff>
      <xdr:row>35</xdr:row>
      <xdr:rowOff>151493</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6130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105427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129722</xdr:rowOff>
    </xdr:from>
    <xdr:to>
      <xdr:col>78</xdr:col>
      <xdr:colOff>69850</xdr:colOff>
      <xdr:row>35</xdr:row>
      <xdr:rowOff>151493</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4782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129722</xdr:rowOff>
    </xdr:from>
    <xdr:to>
      <xdr:col>73</xdr:col>
      <xdr:colOff>180975</xdr:colOff>
      <xdr:row>35</xdr:row>
      <xdr:rowOff>151493</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893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129722</xdr:rowOff>
    </xdr:from>
    <xdr:to>
      <xdr:col>69</xdr:col>
      <xdr:colOff>92075</xdr:colOff>
      <xdr:row>36</xdr:row>
      <xdr:rowOff>67128</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6130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117220</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78922</xdr:rowOff>
    </xdr:from>
    <xdr:to>
      <xdr:col>78</xdr:col>
      <xdr:colOff>120650</xdr:colOff>
      <xdr:row>36</xdr:row>
      <xdr:rowOff>9072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19249</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100693</xdr:rowOff>
    </xdr:from>
    <xdr:to>
      <xdr:col>74</xdr:col>
      <xdr:colOff>31750</xdr:colOff>
      <xdr:row>36</xdr:row>
      <xdr:rowOff>30843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78922</xdr:rowOff>
    </xdr:from>
    <xdr:to>
      <xdr:col>69</xdr:col>
      <xdr:colOff>142875</xdr:colOff>
      <xdr:row>36</xdr:row>
      <xdr:rowOff>9072</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19249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年度に借り入れた臨時財政対策債の元金償還が始まったことなどにより、分子である公債費に係る経常経費充当一般財源は前年度比</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一方で、分母である経常一般財源等が増加したため、公債費に係る経常収支比率は前年度比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ポイント増に留まり、</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233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54611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54611</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187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16511</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分子である経常経費充当一般財源（公債費除く）が前年度比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百万円の増となったが、分母である経常一般財源等が増加したため、公債費以外に係る経常収支比率は前年度比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72.9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149861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1114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8889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77</xdr:row>
      <xdr:rowOff>8889</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0048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77</xdr:row>
      <xdr:rowOff>138430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flipV="1">
          <a:off x="13004800" y="130048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49530</xdr:rowOff>
    </xdr:from>
    <xdr:to>
      <xdr:col>69</xdr:col>
      <xdr:colOff>142875</xdr:colOff>
      <xdr:row>75</xdr:row>
      <xdr:rowOff>151130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44552</xdr:rowOff>
    </xdr:from>
    <xdr:to>
      <xdr:col>29</xdr:col>
      <xdr:colOff>127000</xdr:colOff>
      <xdr:row>15</xdr:row>
      <xdr:rowOff>114000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63927"/>
          <a:ext cx="647700" cy="69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102669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2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114000</xdr:rowOff>
    </xdr:from>
    <xdr:to>
      <xdr:col>26</xdr:col>
      <xdr:colOff>50800</xdr:colOff>
      <xdr:row>15</xdr:row>
      <xdr:rowOff>163286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33375"/>
          <a:ext cx="698500" cy="4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58869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4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115783</xdr:rowOff>
    </xdr:from>
    <xdr:to>
      <xdr:col>22</xdr:col>
      <xdr:colOff>114300</xdr:colOff>
      <xdr:row>15</xdr:row>
      <xdr:rowOff>163286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735158"/>
          <a:ext cx="698500" cy="47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97136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115783</xdr:rowOff>
    </xdr:from>
    <xdr:to>
      <xdr:col>18</xdr:col>
      <xdr:colOff>177800</xdr:colOff>
      <xdr:row>15</xdr:row>
      <xdr:rowOff>129179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35158"/>
          <a:ext cx="698500" cy="1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164379</xdr:rowOff>
    </xdr:from>
    <xdr:to>
      <xdr:col>19</xdr:col>
      <xdr:colOff>38100</xdr:colOff>
      <xdr:row>16</xdr:row>
      <xdr:rowOff>94529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79306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165202</xdr:rowOff>
    </xdr:from>
    <xdr:to>
      <xdr:col>29</xdr:col>
      <xdr:colOff>177800</xdr:colOff>
      <xdr:row>15</xdr:row>
      <xdr:rowOff>95352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1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10279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5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63200</xdr:rowOff>
    </xdr:from>
    <xdr:to>
      <xdr:col>26</xdr:col>
      <xdr:colOff>101600</xdr:colOff>
      <xdr:row>15</xdr:row>
      <xdr:rowOff>164800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8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3527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5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112486</xdr:rowOff>
    </xdr:from>
    <xdr:to>
      <xdr:col>22</xdr:col>
      <xdr:colOff>165100</xdr:colOff>
      <xdr:row>16</xdr:row>
      <xdr:rowOff>42636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31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52813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0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64983</xdr:rowOff>
    </xdr:from>
    <xdr:to>
      <xdr:col>19</xdr:col>
      <xdr:colOff>38100</xdr:colOff>
      <xdr:row>15</xdr:row>
      <xdr:rowOff>166583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8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5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78379</xdr:rowOff>
    </xdr:from>
    <xdr:to>
      <xdr:col>15</xdr:col>
      <xdr:colOff>101600</xdr:colOff>
      <xdr:row>16</xdr:row>
      <xdr:rowOff>8529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97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18706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6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2984</xdr:rowOff>
    </xdr:from>
    <xdr:to>
      <xdr:col>29</xdr:col>
      <xdr:colOff>127000</xdr:colOff>
      <xdr:row>37</xdr:row>
      <xdr:rowOff>4090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27684"/>
          <a:ext cx="647700" cy="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16489</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26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137896</xdr:rowOff>
    </xdr:from>
    <xdr:to>
      <xdr:col>26</xdr:col>
      <xdr:colOff>50800</xdr:colOff>
      <xdr:row>37</xdr:row>
      <xdr:rowOff>2984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91146"/>
          <a:ext cx="698500" cy="3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233849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1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137896</xdr:rowOff>
    </xdr:from>
    <xdr:to>
      <xdr:col>22</xdr:col>
      <xdr:colOff>114300</xdr:colOff>
      <xdr:row>36</xdr:row>
      <xdr:rowOff>151461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91146"/>
          <a:ext cx="698500" cy="13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222190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151461</xdr:rowOff>
    </xdr:from>
    <xdr:to>
      <xdr:col>18</xdr:col>
      <xdr:colOff>177800</xdr:colOff>
      <xdr:row>37</xdr:row>
      <xdr:rowOff>12167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04711"/>
          <a:ext cx="698500" cy="3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96050</xdr:rowOff>
    </xdr:from>
    <xdr:to>
      <xdr:col>19</xdr:col>
      <xdr:colOff>38100</xdr:colOff>
      <xdr:row>35</xdr:row>
      <xdr:rowOff>197650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207827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124740</xdr:rowOff>
    </xdr:from>
    <xdr:to>
      <xdr:col>29</xdr:col>
      <xdr:colOff>177800</xdr:colOff>
      <xdr:row>37</xdr:row>
      <xdr:rowOff>54890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7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96817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123634</xdr:rowOff>
    </xdr:from>
    <xdr:to>
      <xdr:col>26</xdr:col>
      <xdr:colOff>101600</xdr:colOff>
      <xdr:row>37</xdr:row>
      <xdr:rowOff>53784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76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38561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6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87096</xdr:rowOff>
    </xdr:from>
    <xdr:to>
      <xdr:col>22</xdr:col>
      <xdr:colOff>165100</xdr:colOff>
      <xdr:row>37</xdr:row>
      <xdr:rowOff>17246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2023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2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100661</xdr:rowOff>
    </xdr:from>
    <xdr:to>
      <xdr:col>19</xdr:col>
      <xdr:colOff>38100</xdr:colOff>
      <xdr:row>37</xdr:row>
      <xdr:rowOff>30811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5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15588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4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132817</xdr:rowOff>
    </xdr:from>
    <xdr:to>
      <xdr:col>15</xdr:col>
      <xdr:colOff>101600</xdr:colOff>
      <xdr:row>37</xdr:row>
      <xdr:rowOff>62967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86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47744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7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161,539
156,419
206.57
61,715,721
59,148,705
2,473,560
35,243,702
67,478,794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157302</xdr:rowOff>
    </xdr:from>
    <xdr:to>
      <xdr:col>24</xdr:col>
      <xdr:colOff>63500</xdr:colOff>
      <xdr:row>35</xdr:row>
      <xdr:rowOff>160045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5805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122826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0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157302</xdr:rowOff>
    </xdr:from>
    <xdr:to>
      <xdr:col>19</xdr:col>
      <xdr:colOff>177800</xdr:colOff>
      <xdr:row>36</xdr:row>
      <xdr:rowOff>19990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8052"/>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58399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65176</xdr:rowOff>
    </xdr:from>
    <xdr:to>
      <xdr:col>15</xdr:col>
      <xdr:colOff>50800</xdr:colOff>
      <xdr:row>36</xdr:row>
      <xdr:rowOff>19990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65926"/>
          <a:ext cx="8890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68991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65176</xdr:rowOff>
    </xdr:from>
    <xdr:to>
      <xdr:col>10</xdr:col>
      <xdr:colOff>114300</xdr:colOff>
      <xdr:row>35</xdr:row>
      <xdr:rowOff>78168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5926"/>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146507</xdr:rowOff>
    </xdr:from>
    <xdr:to>
      <xdr:col>10</xdr:col>
      <xdr:colOff>165100</xdr:colOff>
      <xdr:row>35</xdr:row>
      <xdr:rowOff>76657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93184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109245</xdr:rowOff>
    </xdr:from>
    <xdr:to>
      <xdr:col>24</xdr:col>
      <xdr:colOff>114300</xdr:colOff>
      <xdr:row>36</xdr:row>
      <xdr:rowOff>39395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87672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106502</xdr:rowOff>
    </xdr:from>
    <xdr:to>
      <xdr:col>20</xdr:col>
      <xdr:colOff>38100</xdr:colOff>
      <xdr:row>36</xdr:row>
      <xdr:rowOff>36652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27779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140640</xdr:rowOff>
    </xdr:from>
    <xdr:to>
      <xdr:col>15</xdr:col>
      <xdr:colOff>101600</xdr:colOff>
      <xdr:row>36</xdr:row>
      <xdr:rowOff>70790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61917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14376</xdr:rowOff>
    </xdr:from>
    <xdr:to>
      <xdr:col>10</xdr:col>
      <xdr:colOff>165100</xdr:colOff>
      <xdr:row>35</xdr:row>
      <xdr:rowOff>115976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107103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27368</xdr:rowOff>
    </xdr:from>
    <xdr:to>
      <xdr:col>6</xdr:col>
      <xdr:colOff>38100</xdr:colOff>
      <xdr:row>35</xdr:row>
      <xdr:rowOff>128968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145495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0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138290</xdr:rowOff>
    </xdr:from>
    <xdr:to>
      <xdr:col>24</xdr:col>
      <xdr:colOff>63500</xdr:colOff>
      <xdr:row>55</xdr:row>
      <xdr:rowOff>2883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396590"/>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50969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13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138290</xdr:rowOff>
    </xdr:from>
    <xdr:to>
      <xdr:col>19</xdr:col>
      <xdr:colOff>177800</xdr:colOff>
      <xdr:row>54</xdr:row>
      <xdr:rowOff>156426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96590"/>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146676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0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156426</xdr:rowOff>
    </xdr:from>
    <xdr:to>
      <xdr:col>15</xdr:col>
      <xdr:colOff>50800</xdr:colOff>
      <xdr:row>55</xdr:row>
      <xdr:rowOff>4483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14726"/>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151858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4483</xdr:rowOff>
    </xdr:from>
    <xdr:to>
      <xdr:col>10</xdr:col>
      <xdr:colOff>114300</xdr:colOff>
      <xdr:row>55</xdr:row>
      <xdr:rowOff>5550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342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56438</xdr:rowOff>
    </xdr:from>
    <xdr:to>
      <xdr:col>10</xdr:col>
      <xdr:colOff>165100</xdr:colOff>
      <xdr:row>54</xdr:row>
      <xdr:rowOff>158038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3115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63602</xdr:rowOff>
    </xdr:from>
    <xdr:to>
      <xdr:col>6</xdr:col>
      <xdr:colOff>38100</xdr:colOff>
      <xdr:row>53</xdr:row>
      <xdr:rowOff>165202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10279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123533</xdr:rowOff>
    </xdr:from>
    <xdr:to>
      <xdr:col>24</xdr:col>
      <xdr:colOff>114300</xdr:colOff>
      <xdr:row>55</xdr:row>
      <xdr:rowOff>53683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101960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6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87490</xdr:rowOff>
    </xdr:from>
    <xdr:to>
      <xdr:col>20</xdr:col>
      <xdr:colOff>38100</xdr:colOff>
      <xdr:row>55</xdr:row>
      <xdr:rowOff>17640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8767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105626</xdr:rowOff>
    </xdr:from>
    <xdr:to>
      <xdr:col>15</xdr:col>
      <xdr:colOff>101600</xdr:colOff>
      <xdr:row>55</xdr:row>
      <xdr:rowOff>35776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26903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125133</xdr:rowOff>
    </xdr:from>
    <xdr:to>
      <xdr:col>10</xdr:col>
      <xdr:colOff>165100</xdr:colOff>
      <xdr:row>55</xdr:row>
      <xdr:rowOff>55283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46410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7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126200</xdr:rowOff>
    </xdr:from>
    <xdr:to>
      <xdr:col>6</xdr:col>
      <xdr:colOff>38100</xdr:colOff>
      <xdr:row>55</xdr:row>
      <xdr:rowOff>56350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3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47477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12141</xdr:rowOff>
    </xdr:from>
    <xdr:to>
      <xdr:col>24</xdr:col>
      <xdr:colOff>63500</xdr:colOff>
      <xdr:row>75</xdr:row>
      <xdr:rowOff>41631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870891"/>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143781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316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157302</xdr:rowOff>
    </xdr:from>
    <xdr:to>
      <xdr:col>19</xdr:col>
      <xdr:colOff>177800</xdr:colOff>
      <xdr:row>75</xdr:row>
      <xdr:rowOff>12141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844602"/>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74210</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2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157302</xdr:rowOff>
    </xdr:from>
    <xdr:to>
      <xdr:col>15</xdr:col>
      <xdr:colOff>50800</xdr:colOff>
      <xdr:row>74</xdr:row>
      <xdr:rowOff>168504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844602"/>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97299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2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168504</xdr:rowOff>
    </xdr:from>
    <xdr:to>
      <xdr:col>10</xdr:col>
      <xdr:colOff>114300</xdr:colOff>
      <xdr:row>75</xdr:row>
      <xdr:rowOff>18085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85580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78842</xdr:rowOff>
    </xdr:from>
    <xdr:to>
      <xdr:col>10</xdr:col>
      <xdr:colOff>165100</xdr:colOff>
      <xdr:row>74</xdr:row>
      <xdr:rowOff>8992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25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25519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36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154051</xdr:rowOff>
    </xdr:from>
    <xdr:to>
      <xdr:col>6</xdr:col>
      <xdr:colOff>38100</xdr:colOff>
      <xdr:row>74</xdr:row>
      <xdr:rowOff>84201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26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100728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44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162281</xdr:rowOff>
    </xdr:from>
    <xdr:to>
      <xdr:col>24</xdr:col>
      <xdr:colOff>114300</xdr:colOff>
      <xdr:row>75</xdr:row>
      <xdr:rowOff>92431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140708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132791</xdr:rowOff>
    </xdr:from>
    <xdr:to>
      <xdr:col>20</xdr:col>
      <xdr:colOff>38100</xdr:colOff>
      <xdr:row>75</xdr:row>
      <xdr:rowOff>62941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54068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1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106502</xdr:rowOff>
    </xdr:from>
    <xdr:to>
      <xdr:col>15</xdr:col>
      <xdr:colOff>101600</xdr:colOff>
      <xdr:row>75</xdr:row>
      <xdr:rowOff>36652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7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27779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88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117704</xdr:rowOff>
    </xdr:from>
    <xdr:to>
      <xdr:col>10</xdr:col>
      <xdr:colOff>165100</xdr:colOff>
      <xdr:row>75</xdr:row>
      <xdr:rowOff>47854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38981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89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138735</xdr:rowOff>
    </xdr:from>
    <xdr:to>
      <xdr:col>6</xdr:col>
      <xdr:colOff>38100</xdr:colOff>
      <xdr:row>75</xdr:row>
      <xdr:rowOff>68885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8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60012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151549</xdr:rowOff>
    </xdr:from>
    <xdr:to>
      <xdr:col>24</xdr:col>
      <xdr:colOff>63500</xdr:colOff>
      <xdr:row>96</xdr:row>
      <xdr:rowOff>39802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39299"/>
          <a:ext cx="8382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80687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0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51460</xdr:rowOff>
    </xdr:from>
    <xdr:to>
      <xdr:col>19</xdr:col>
      <xdr:colOff>177800</xdr:colOff>
      <xdr:row>95</xdr:row>
      <xdr:rowOff>151549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339210"/>
          <a:ext cx="889000" cy="10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51460</xdr:rowOff>
    </xdr:from>
    <xdr:to>
      <xdr:col>15</xdr:col>
      <xdr:colOff>50800</xdr:colOff>
      <xdr:row>96</xdr:row>
      <xdr:rowOff>35573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339210"/>
          <a:ext cx="889000" cy="15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80535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12788</xdr:rowOff>
    </xdr:from>
    <xdr:to>
      <xdr:col>10</xdr:col>
      <xdr:colOff>114300</xdr:colOff>
      <xdr:row>96</xdr:row>
      <xdr:rowOff>35573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471988"/>
          <a:ext cx="889000" cy="2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43484</xdr:rowOff>
    </xdr:from>
    <xdr:to>
      <xdr:col>10</xdr:col>
      <xdr:colOff>165100</xdr:colOff>
      <xdr:row>96</xdr:row>
      <xdr:rowOff>145084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136211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132372</xdr:rowOff>
    </xdr:from>
    <xdr:to>
      <xdr:col>6</xdr:col>
      <xdr:colOff>38100</xdr:colOff>
      <xdr:row>93</xdr:row>
      <xdr:rowOff>62522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79049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160452</xdr:rowOff>
    </xdr:from>
    <xdr:to>
      <xdr:col>24</xdr:col>
      <xdr:colOff>114300</xdr:colOff>
      <xdr:row>96</xdr:row>
      <xdr:rowOff>90602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138879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100749</xdr:rowOff>
    </xdr:from>
    <xdr:to>
      <xdr:col>20</xdr:col>
      <xdr:colOff>38100</xdr:colOff>
      <xdr:row>96</xdr:row>
      <xdr:rowOff>30899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22026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4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660</xdr:rowOff>
    </xdr:from>
    <xdr:to>
      <xdr:col>15</xdr:col>
      <xdr:colOff>101600</xdr:colOff>
      <xdr:row>95</xdr:row>
      <xdr:rowOff>102260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93387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156223</xdr:rowOff>
    </xdr:from>
    <xdr:to>
      <xdr:col>10</xdr:col>
      <xdr:colOff>165100</xdr:colOff>
      <xdr:row>96</xdr:row>
      <xdr:rowOff>86373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102900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133438</xdr:rowOff>
    </xdr:from>
    <xdr:to>
      <xdr:col>6</xdr:col>
      <xdr:colOff>38100</xdr:colOff>
      <xdr:row>96</xdr:row>
      <xdr:rowOff>63588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2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54715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1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170904</xdr:rowOff>
    </xdr:from>
    <xdr:to>
      <xdr:col>55</xdr:col>
      <xdr:colOff>0</xdr:colOff>
      <xdr:row>35</xdr:row>
      <xdr:rowOff>117011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000204"/>
          <a:ext cx="838200" cy="1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120848</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21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117011</xdr:rowOff>
    </xdr:from>
    <xdr:to>
      <xdr:col>50</xdr:col>
      <xdr:colOff>114300</xdr:colOff>
      <xdr:row>36</xdr:row>
      <xdr:rowOff>15399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117761"/>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103274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60576</xdr:rowOff>
    </xdr:from>
    <xdr:to>
      <xdr:col>45</xdr:col>
      <xdr:colOff>177800</xdr:colOff>
      <xdr:row>36</xdr:row>
      <xdr:rowOff>15399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061326"/>
          <a:ext cx="889000" cy="1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80414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2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60576</xdr:rowOff>
    </xdr:from>
    <xdr:to>
      <xdr:col>41</xdr:col>
      <xdr:colOff>50800</xdr:colOff>
      <xdr:row>36</xdr:row>
      <xdr:rowOff>129556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061326"/>
          <a:ext cx="889000" cy="2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112132</xdr:rowOff>
    </xdr:from>
    <xdr:to>
      <xdr:col>41</xdr:col>
      <xdr:colOff>101600</xdr:colOff>
      <xdr:row>36</xdr:row>
      <xdr:rowOff>42282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1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33409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2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113903</xdr:rowOff>
    </xdr:from>
    <xdr:to>
      <xdr:col>36</xdr:col>
      <xdr:colOff>165100</xdr:colOff>
      <xdr:row>37</xdr:row>
      <xdr:rowOff>44053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35180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7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120104</xdr:rowOff>
    </xdr:from>
    <xdr:to>
      <xdr:col>55</xdr:col>
      <xdr:colOff>50800</xdr:colOff>
      <xdr:row>35</xdr:row>
      <xdr:rowOff>50254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9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142981</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80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66211</xdr:rowOff>
    </xdr:from>
    <xdr:to>
      <xdr:col>50</xdr:col>
      <xdr:colOff>165100</xdr:colOff>
      <xdr:row>35</xdr:row>
      <xdr:rowOff>167811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0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12888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8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136049</xdr:rowOff>
    </xdr:from>
    <xdr:to>
      <xdr:col>46</xdr:col>
      <xdr:colOff>38100</xdr:colOff>
      <xdr:row>36</xdr:row>
      <xdr:rowOff>66199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82726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59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9776</xdr:rowOff>
    </xdr:from>
    <xdr:to>
      <xdr:col>41</xdr:col>
      <xdr:colOff>101600</xdr:colOff>
      <xdr:row>35</xdr:row>
      <xdr:rowOff>111376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01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127903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578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78756</xdr:rowOff>
    </xdr:from>
    <xdr:to>
      <xdr:col>36</xdr:col>
      <xdr:colOff>165100</xdr:colOff>
      <xdr:row>37</xdr:row>
      <xdr:rowOff>8906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25433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0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57252</xdr:rowOff>
    </xdr:from>
    <xdr:to>
      <xdr:col>55</xdr:col>
      <xdr:colOff>0</xdr:colOff>
      <xdr:row>57</xdr:row>
      <xdr:rowOff>14904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487002"/>
          <a:ext cx="838200" cy="3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123258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83141</xdr:rowOff>
    </xdr:from>
    <xdr:to>
      <xdr:col>50</xdr:col>
      <xdr:colOff>114300</xdr:colOff>
      <xdr:row>57</xdr:row>
      <xdr:rowOff>14904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341441"/>
          <a:ext cx="889000" cy="4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18908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83141</xdr:rowOff>
    </xdr:from>
    <xdr:to>
      <xdr:col>45</xdr:col>
      <xdr:colOff>177800</xdr:colOff>
      <xdr:row>55</xdr:row>
      <xdr:rowOff>95656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341441"/>
          <a:ext cx="889000" cy="18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150785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95656</xdr:rowOff>
    </xdr:from>
    <xdr:to>
      <xdr:col>41</xdr:col>
      <xdr:colOff>50800</xdr:colOff>
      <xdr:row>55</xdr:row>
      <xdr:rowOff>119412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525406"/>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60401</xdr:rowOff>
    </xdr:from>
    <xdr:to>
      <xdr:col>41</xdr:col>
      <xdr:colOff>101600</xdr:colOff>
      <xdr:row>55</xdr:row>
      <xdr:rowOff>162001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153128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6452</xdr:rowOff>
    </xdr:from>
    <xdr:to>
      <xdr:col>55</xdr:col>
      <xdr:colOff>50800</xdr:colOff>
      <xdr:row>55</xdr:row>
      <xdr:rowOff>108052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3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29329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8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135554</xdr:rowOff>
    </xdr:from>
    <xdr:to>
      <xdr:col>50</xdr:col>
      <xdr:colOff>165100</xdr:colOff>
      <xdr:row>57</xdr:row>
      <xdr:rowOff>65704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56831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32341</xdr:rowOff>
    </xdr:from>
    <xdr:to>
      <xdr:col>46</xdr:col>
      <xdr:colOff>38100</xdr:colOff>
      <xdr:row>54</xdr:row>
      <xdr:rowOff>133941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2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150468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0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44856</xdr:rowOff>
    </xdr:from>
    <xdr:to>
      <xdr:col>41</xdr:col>
      <xdr:colOff>101600</xdr:colOff>
      <xdr:row>55</xdr:row>
      <xdr:rowOff>146456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162983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68612</xdr:rowOff>
    </xdr:from>
    <xdr:to>
      <xdr:col>36</xdr:col>
      <xdr:colOff>165100</xdr:colOff>
      <xdr:row>55</xdr:row>
      <xdr:rowOff>170212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15289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2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127355</xdr:rowOff>
    </xdr:from>
    <xdr:to>
      <xdr:col>55</xdr:col>
      <xdr:colOff>0</xdr:colOff>
      <xdr:row>77</xdr:row>
      <xdr:rowOff>165238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329005"/>
          <a:ext cx="8382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105768</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964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23571</xdr:rowOff>
    </xdr:from>
    <xdr:to>
      <xdr:col>50</xdr:col>
      <xdr:colOff>114300</xdr:colOff>
      <xdr:row>77</xdr:row>
      <xdr:rowOff>127355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053771"/>
          <a:ext cx="889000" cy="27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39398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23571</xdr:rowOff>
    </xdr:from>
    <xdr:to>
      <xdr:col>45</xdr:col>
      <xdr:colOff>177800</xdr:colOff>
      <xdr:row>76</xdr:row>
      <xdr:rowOff>93066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053771"/>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110337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12370</xdr:rowOff>
    </xdr:from>
    <xdr:to>
      <xdr:col>41</xdr:col>
      <xdr:colOff>50800</xdr:colOff>
      <xdr:row>76</xdr:row>
      <xdr:rowOff>93066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2699670"/>
          <a:ext cx="889000" cy="4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73127</xdr:rowOff>
    </xdr:from>
    <xdr:to>
      <xdr:col>41</xdr:col>
      <xdr:colOff>101600</xdr:colOff>
      <xdr:row>76</xdr:row>
      <xdr:rowOff>3277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19804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114438</xdr:rowOff>
    </xdr:from>
    <xdr:to>
      <xdr:col>55</xdr:col>
      <xdr:colOff>50800</xdr:colOff>
      <xdr:row>78</xdr:row>
      <xdr:rowOff>44588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29365</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76555</xdr:rowOff>
    </xdr:from>
    <xdr:to>
      <xdr:col>50</xdr:col>
      <xdr:colOff>165100</xdr:colOff>
      <xdr:row>78</xdr:row>
      <xdr:rowOff>6705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2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169282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3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144221</xdr:rowOff>
    </xdr:from>
    <xdr:to>
      <xdr:col>46</xdr:col>
      <xdr:colOff>38100</xdr:colOff>
      <xdr:row>76</xdr:row>
      <xdr:rowOff>74371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90898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7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42266</xdr:rowOff>
    </xdr:from>
    <xdr:to>
      <xdr:col>41</xdr:col>
      <xdr:colOff>101600</xdr:colOff>
      <xdr:row>76</xdr:row>
      <xdr:rowOff>143866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0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134993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16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133020</xdr:rowOff>
    </xdr:from>
    <xdr:to>
      <xdr:col>36</xdr:col>
      <xdr:colOff>165100</xdr:colOff>
      <xdr:row>74</xdr:row>
      <xdr:rowOff>63170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6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79697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42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138252</xdr:rowOff>
    </xdr:from>
    <xdr:to>
      <xdr:col>54</xdr:col>
      <xdr:colOff>189865</xdr:colOff>
      <xdr:row>98</xdr:row>
      <xdr:rowOff>170980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68752"/>
          <a:ext cx="1270" cy="140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3357</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170980</xdr:rowOff>
    </xdr:from>
    <xdr:to>
      <xdr:col>55</xdr:col>
      <xdr:colOff>88900</xdr:colOff>
      <xdr:row>98</xdr:row>
      <xdr:rowOff>170980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84929</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138252</xdr:rowOff>
    </xdr:from>
    <xdr:to>
      <xdr:col>55</xdr:col>
      <xdr:colOff>88900</xdr:colOff>
      <xdr:row>90</xdr:row>
      <xdr:rowOff>138252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17094</xdr:rowOff>
    </xdr:from>
    <xdr:to>
      <xdr:col>55</xdr:col>
      <xdr:colOff>0</xdr:colOff>
      <xdr:row>96</xdr:row>
      <xdr:rowOff>62167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5790494"/>
          <a:ext cx="838200" cy="7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107675</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95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129248</xdr:rowOff>
    </xdr:from>
    <xdr:to>
      <xdr:col>55</xdr:col>
      <xdr:colOff>50800</xdr:colOff>
      <xdr:row>96</xdr:row>
      <xdr:rowOff>59398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40639</xdr:rowOff>
    </xdr:from>
    <xdr:to>
      <xdr:col>50</xdr:col>
      <xdr:colOff>114300</xdr:colOff>
      <xdr:row>96</xdr:row>
      <xdr:rowOff>62167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499839"/>
          <a:ext cx="889000" cy="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31178</xdr:rowOff>
    </xdr:from>
    <xdr:to>
      <xdr:col>50</xdr:col>
      <xdr:colOff>165100</xdr:colOff>
      <xdr:row>95</xdr:row>
      <xdr:rowOff>132778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3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149305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0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40639</xdr:rowOff>
    </xdr:from>
    <xdr:to>
      <xdr:col>45</xdr:col>
      <xdr:colOff>177800</xdr:colOff>
      <xdr:row>96</xdr:row>
      <xdr:rowOff>74701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499839"/>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65278</xdr:rowOff>
    </xdr:from>
    <xdr:to>
      <xdr:col>46</xdr:col>
      <xdr:colOff>38100</xdr:colOff>
      <xdr:row>95</xdr:row>
      <xdr:rowOff>166878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35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11955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74701</xdr:rowOff>
    </xdr:from>
    <xdr:to>
      <xdr:col>41</xdr:col>
      <xdr:colOff>50800</xdr:colOff>
      <xdr:row>98</xdr:row>
      <xdr:rowOff>91656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533901"/>
          <a:ext cx="889000" cy="3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32893</xdr:rowOff>
    </xdr:from>
    <xdr:to>
      <xdr:col>41</xdr:col>
      <xdr:colOff>101600</xdr:colOff>
      <xdr:row>96</xdr:row>
      <xdr:rowOff>134493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125620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152412</xdr:rowOff>
    </xdr:from>
    <xdr:to>
      <xdr:col>36</xdr:col>
      <xdr:colOff>165100</xdr:colOff>
      <xdr:row>97</xdr:row>
      <xdr:rowOff>82562</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1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99089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137744</xdr:rowOff>
    </xdr:from>
    <xdr:to>
      <xdr:col>55</xdr:col>
      <xdr:colOff>50800</xdr:colOff>
      <xdr:row>92</xdr:row>
      <xdr:rowOff>67894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573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160621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55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11367</xdr:rowOff>
    </xdr:from>
    <xdr:to>
      <xdr:col>50</xdr:col>
      <xdr:colOff>165100</xdr:colOff>
      <xdr:row>96</xdr:row>
      <xdr:rowOff>112967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104094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5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161289</xdr:rowOff>
    </xdr:from>
    <xdr:to>
      <xdr:col>46</xdr:col>
      <xdr:colOff>38100</xdr:colOff>
      <xdr:row>96</xdr:row>
      <xdr:rowOff>91439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82566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54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23901</xdr:rowOff>
    </xdr:from>
    <xdr:to>
      <xdr:col>41</xdr:col>
      <xdr:colOff>101600</xdr:colOff>
      <xdr:row>96</xdr:row>
      <xdr:rowOff>125501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4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142028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2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40856</xdr:rowOff>
    </xdr:from>
    <xdr:to>
      <xdr:col>36</xdr:col>
      <xdr:colOff>165100</xdr:colOff>
      <xdr:row>98</xdr:row>
      <xdr:rowOff>142456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133583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3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79944</xdr:rowOff>
    </xdr:from>
    <xdr:to>
      <xdr:col>85</xdr:col>
      <xdr:colOff>127000</xdr:colOff>
      <xdr:row>38</xdr:row>
      <xdr:rowOff>128453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595044"/>
          <a:ext cx="8382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128453</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4355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15643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118257</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33357"/>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168759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98003</xdr:rowOff>
    </xdr:from>
    <xdr:to>
      <xdr:col>71</xdr:col>
      <xdr:colOff>177800</xdr:colOff>
      <xdr:row>38</xdr:row>
      <xdr:rowOff>118257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13103"/>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53330</xdr:rowOff>
    </xdr:from>
    <xdr:to>
      <xdr:col>72</xdr:col>
      <xdr:colOff>38100</xdr:colOff>
      <xdr:row>38</xdr:row>
      <xdr:rowOff>154930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29144</xdr:rowOff>
    </xdr:from>
    <xdr:to>
      <xdr:col>85</xdr:col>
      <xdr:colOff>177800</xdr:colOff>
      <xdr:row>38</xdr:row>
      <xdr:rowOff>130744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115521</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77653</xdr:rowOff>
    </xdr:from>
    <xdr:to>
      <xdr:col>81</xdr:col>
      <xdr:colOff>101600</xdr:colOff>
      <xdr:row>39</xdr:row>
      <xdr:rowOff>7803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170380</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8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67457</xdr:rowOff>
    </xdr:from>
    <xdr:to>
      <xdr:col>72</xdr:col>
      <xdr:colOff>38100</xdr:colOff>
      <xdr:row>38</xdr:row>
      <xdr:rowOff>169057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160184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47203</xdr:rowOff>
    </xdr:from>
    <xdr:to>
      <xdr:col>67</xdr:col>
      <xdr:colOff>101600</xdr:colOff>
      <xdr:row>38</xdr:row>
      <xdr:rowOff>148803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139930</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55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21811</xdr:rowOff>
    </xdr:from>
    <xdr:to>
      <xdr:col>85</xdr:col>
      <xdr:colOff>127000</xdr:colOff>
      <xdr:row>77</xdr:row>
      <xdr:rowOff>34612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23461"/>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82676</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41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34612</xdr:rowOff>
    </xdr:from>
    <xdr:to>
      <xdr:col>81</xdr:col>
      <xdr:colOff>50800</xdr:colOff>
      <xdr:row>77</xdr:row>
      <xdr:rowOff>35001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36262"/>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155912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35001</xdr:rowOff>
    </xdr:from>
    <xdr:to>
      <xdr:col>76</xdr:col>
      <xdr:colOff>114300</xdr:colOff>
      <xdr:row>77</xdr:row>
      <xdr:rowOff>52490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36651"/>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157718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52490</xdr:rowOff>
    </xdr:from>
    <xdr:to>
      <xdr:col>71</xdr:col>
      <xdr:colOff>177800</xdr:colOff>
      <xdr:row>77</xdr:row>
      <xdr:rowOff>73064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5414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64486</xdr:rowOff>
    </xdr:from>
    <xdr:to>
      <xdr:col>72</xdr:col>
      <xdr:colOff>38100</xdr:colOff>
      <xdr:row>76</xdr:row>
      <xdr:rowOff>166086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11162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142461</xdr:rowOff>
    </xdr:from>
    <xdr:to>
      <xdr:col>85</xdr:col>
      <xdr:colOff>177800</xdr:colOff>
      <xdr:row>77</xdr:row>
      <xdr:rowOff>72611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120888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155262</xdr:rowOff>
    </xdr:from>
    <xdr:to>
      <xdr:col>81</xdr:col>
      <xdr:colOff>101600</xdr:colOff>
      <xdr:row>77</xdr:row>
      <xdr:rowOff>85412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76539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7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155651</xdr:rowOff>
    </xdr:from>
    <xdr:to>
      <xdr:col>76</xdr:col>
      <xdr:colOff>165100</xdr:colOff>
      <xdr:row>77</xdr:row>
      <xdr:rowOff>85801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76928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1690</xdr:rowOff>
    </xdr:from>
    <xdr:to>
      <xdr:col>72</xdr:col>
      <xdr:colOff>38100</xdr:colOff>
      <xdr:row>77</xdr:row>
      <xdr:rowOff>103290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94417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22264</xdr:rowOff>
    </xdr:from>
    <xdr:to>
      <xdr:col>67</xdr:col>
      <xdr:colOff>101600</xdr:colOff>
      <xdr:row>77</xdr:row>
      <xdr:rowOff>123864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114991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87762</xdr:rowOff>
    </xdr:from>
    <xdr:to>
      <xdr:col>85</xdr:col>
      <xdr:colOff>126364</xdr:colOff>
      <xdr:row>98</xdr:row>
      <xdr:rowOff>134945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8262"/>
          <a:ext cx="1269" cy="141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138772</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0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134945</xdr:rowOff>
    </xdr:from>
    <xdr:to>
      <xdr:col>86</xdr:col>
      <xdr:colOff>25400</xdr:colOff>
      <xdr:row>98</xdr:row>
      <xdr:rowOff>134945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34439</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87762</xdr:rowOff>
    </xdr:from>
    <xdr:to>
      <xdr:col>86</xdr:col>
      <xdr:colOff>25400</xdr:colOff>
      <xdr:row>90</xdr:row>
      <xdr:rowOff>87762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50454</xdr:rowOff>
    </xdr:from>
    <xdr:to>
      <xdr:col>85</xdr:col>
      <xdr:colOff>127000</xdr:colOff>
      <xdr:row>93</xdr:row>
      <xdr:rowOff>160000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5823854"/>
          <a:ext cx="838200" cy="28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20876</xdr:rowOff>
    </xdr:from>
    <xdr:ext cx="469744"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08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42449</xdr:rowOff>
    </xdr:from>
    <xdr:to>
      <xdr:col>85</xdr:col>
      <xdr:colOff>177800</xdr:colOff>
      <xdr:row>95</xdr:row>
      <xdr:rowOff>144049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33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50454</xdr:rowOff>
    </xdr:from>
    <xdr:to>
      <xdr:col>81</xdr:col>
      <xdr:colOff>50800</xdr:colOff>
      <xdr:row>94</xdr:row>
      <xdr:rowOff>6107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5823854"/>
          <a:ext cx="889000" cy="29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63114</xdr:rowOff>
    </xdr:from>
    <xdr:to>
      <xdr:col>81</xdr:col>
      <xdr:colOff>101600</xdr:colOff>
      <xdr:row>95</xdr:row>
      <xdr:rowOff>164714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155841</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4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74960</xdr:rowOff>
    </xdr:from>
    <xdr:to>
      <xdr:col>76</xdr:col>
      <xdr:colOff>114300</xdr:colOff>
      <xdr:row>94</xdr:row>
      <xdr:rowOff>6107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019810"/>
          <a:ext cx="889000" cy="10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51867</xdr:rowOff>
    </xdr:from>
    <xdr:to>
      <xdr:col>76</xdr:col>
      <xdr:colOff>165100</xdr:colOff>
      <xdr:row>95</xdr:row>
      <xdr:rowOff>153467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144594</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4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74960</xdr:rowOff>
    </xdr:from>
    <xdr:to>
      <xdr:col>71</xdr:col>
      <xdr:colOff>177800</xdr:colOff>
      <xdr:row>95</xdr:row>
      <xdr:rowOff>50729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019810"/>
          <a:ext cx="889000" cy="3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11816</xdr:rowOff>
    </xdr:from>
    <xdr:to>
      <xdr:col>72</xdr:col>
      <xdr:colOff>38100</xdr:colOff>
      <xdr:row>93</xdr:row>
      <xdr:rowOff>113416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595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129943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57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142118</xdr:rowOff>
    </xdr:from>
    <xdr:to>
      <xdr:col>67</xdr:col>
      <xdr:colOff>101600</xdr:colOff>
      <xdr:row>94</xdr:row>
      <xdr:rowOff>72268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88795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109200</xdr:rowOff>
    </xdr:from>
    <xdr:to>
      <xdr:col>85</xdr:col>
      <xdr:colOff>177800</xdr:colOff>
      <xdr:row>94</xdr:row>
      <xdr:rowOff>39350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0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132077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9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171104</xdr:rowOff>
    </xdr:from>
    <xdr:to>
      <xdr:col>81</xdr:col>
      <xdr:colOff>101600</xdr:colOff>
      <xdr:row>92</xdr:row>
      <xdr:rowOff>101254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577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117781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5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126757</xdr:rowOff>
    </xdr:from>
    <xdr:to>
      <xdr:col>76</xdr:col>
      <xdr:colOff>165100</xdr:colOff>
      <xdr:row>94</xdr:row>
      <xdr:rowOff>56907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0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73434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584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24160</xdr:rowOff>
    </xdr:from>
    <xdr:to>
      <xdr:col>72</xdr:col>
      <xdr:colOff>38100</xdr:colOff>
      <xdr:row>93</xdr:row>
      <xdr:rowOff>125760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59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116887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06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171379</xdr:rowOff>
    </xdr:from>
    <xdr:to>
      <xdr:col>67</xdr:col>
      <xdr:colOff>101600</xdr:colOff>
      <xdr:row>95</xdr:row>
      <xdr:rowOff>101529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2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92656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38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55575</xdr:rowOff>
    </xdr:from>
    <xdr:to>
      <xdr:col>116</xdr:col>
      <xdr:colOff>63500</xdr:colOff>
      <xdr:row>37</xdr:row>
      <xdr:rowOff>95123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399225"/>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69258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070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46431</xdr:rowOff>
    </xdr:from>
    <xdr:to>
      <xdr:col>111</xdr:col>
      <xdr:colOff>177800</xdr:colOff>
      <xdr:row>37</xdr:row>
      <xdr:rowOff>55575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39008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25747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0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17170</xdr:rowOff>
    </xdr:from>
    <xdr:to>
      <xdr:col>107</xdr:col>
      <xdr:colOff>50800</xdr:colOff>
      <xdr:row>37</xdr:row>
      <xdr:rowOff>46431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360820"/>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52036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17170</xdr:rowOff>
    </xdr:from>
    <xdr:to>
      <xdr:col>102</xdr:col>
      <xdr:colOff>114300</xdr:colOff>
      <xdr:row>37</xdr:row>
      <xdr:rowOff>29058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36082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153822</xdr:rowOff>
    </xdr:from>
    <xdr:to>
      <xdr:col>102</xdr:col>
      <xdr:colOff>165100</xdr:colOff>
      <xdr:row>37</xdr:row>
      <xdr:rowOff>83972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75099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54754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44323</xdr:rowOff>
    </xdr:from>
    <xdr:to>
      <xdr:col>116</xdr:col>
      <xdr:colOff>114300</xdr:colOff>
      <xdr:row>37</xdr:row>
      <xdr:rowOff>145923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22750</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36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4775</xdr:rowOff>
    </xdr:from>
    <xdr:to>
      <xdr:col>112</xdr:col>
      <xdr:colOff>38100</xdr:colOff>
      <xdr:row>37</xdr:row>
      <xdr:rowOff>106375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97502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44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167081</xdr:rowOff>
    </xdr:from>
    <xdr:to>
      <xdr:col>107</xdr:col>
      <xdr:colOff>101600</xdr:colOff>
      <xdr:row>37</xdr:row>
      <xdr:rowOff>97231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3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88358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43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137820</xdr:rowOff>
    </xdr:from>
    <xdr:to>
      <xdr:col>102</xdr:col>
      <xdr:colOff>165100</xdr:colOff>
      <xdr:row>37</xdr:row>
      <xdr:rowOff>67970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84497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149708</xdr:rowOff>
    </xdr:from>
    <xdr:to>
      <xdr:col>98</xdr:col>
      <xdr:colOff>38100</xdr:colOff>
      <xdr:row>37</xdr:row>
      <xdr:rowOff>79858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96385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09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159931</xdr:rowOff>
    </xdr:from>
    <xdr:to>
      <xdr:col>116</xdr:col>
      <xdr:colOff>63500</xdr:colOff>
      <xdr:row>57</xdr:row>
      <xdr:rowOff>123469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761131"/>
          <a:ext cx="8382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19989</xdr:rowOff>
    </xdr:from>
    <xdr:to>
      <xdr:col>111</xdr:col>
      <xdr:colOff>177800</xdr:colOff>
      <xdr:row>56</xdr:row>
      <xdr:rowOff>159931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621189"/>
          <a:ext cx="889000" cy="13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49954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9093</xdr:rowOff>
    </xdr:from>
    <xdr:to>
      <xdr:col>107</xdr:col>
      <xdr:colOff>50800</xdr:colOff>
      <xdr:row>56</xdr:row>
      <xdr:rowOff>19989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610293"/>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28389</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67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168808</xdr:rowOff>
    </xdr:from>
    <xdr:to>
      <xdr:col>102</xdr:col>
      <xdr:colOff>114300</xdr:colOff>
      <xdr:row>56</xdr:row>
      <xdr:rowOff>9093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598558"/>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36588</xdr:rowOff>
    </xdr:from>
    <xdr:to>
      <xdr:col>102</xdr:col>
      <xdr:colOff>165100</xdr:colOff>
      <xdr:row>56</xdr:row>
      <xdr:rowOff>138188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129315</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90424</xdr:rowOff>
    </xdr:from>
    <xdr:to>
      <xdr:col>98</xdr:col>
      <xdr:colOff>38100</xdr:colOff>
      <xdr:row>58</xdr:row>
      <xdr:rowOff>20574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11701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72669</xdr:rowOff>
    </xdr:from>
    <xdr:to>
      <xdr:col>116</xdr:col>
      <xdr:colOff>114300</xdr:colOff>
      <xdr:row>58</xdr:row>
      <xdr:rowOff>2819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51096</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2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109131</xdr:rowOff>
    </xdr:from>
    <xdr:to>
      <xdr:col>112</xdr:col>
      <xdr:colOff>38100</xdr:colOff>
      <xdr:row>57</xdr:row>
      <xdr:rowOff>39281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7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55808</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4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140639</xdr:rowOff>
    </xdr:from>
    <xdr:to>
      <xdr:col>107</xdr:col>
      <xdr:colOff>101600</xdr:colOff>
      <xdr:row>56</xdr:row>
      <xdr:rowOff>70789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5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87316</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3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129743</xdr:rowOff>
    </xdr:from>
    <xdr:to>
      <xdr:col>102</xdr:col>
      <xdr:colOff>165100</xdr:colOff>
      <xdr:row>56</xdr:row>
      <xdr:rowOff>59893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5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76420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3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118008</xdr:rowOff>
    </xdr:from>
    <xdr:to>
      <xdr:col>98</xdr:col>
      <xdr:colOff>38100</xdr:colOff>
      <xdr:row>56</xdr:row>
      <xdr:rowOff>48158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5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64685</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3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117831</xdr:rowOff>
    </xdr:from>
    <xdr:to>
      <xdr:col>116</xdr:col>
      <xdr:colOff>63500</xdr:colOff>
      <xdr:row>74</xdr:row>
      <xdr:rowOff>121145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805131"/>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6367</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6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119697</xdr:rowOff>
    </xdr:from>
    <xdr:to>
      <xdr:col>111</xdr:col>
      <xdr:colOff>177800</xdr:colOff>
      <xdr:row>74</xdr:row>
      <xdr:rowOff>121145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80699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93654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119697</xdr:rowOff>
    </xdr:from>
    <xdr:to>
      <xdr:col>107</xdr:col>
      <xdr:colOff>50800</xdr:colOff>
      <xdr:row>75</xdr:row>
      <xdr:rowOff>2959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806997"/>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85691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2959</xdr:rowOff>
    </xdr:from>
    <xdr:to>
      <xdr:col>102</xdr:col>
      <xdr:colOff>114300</xdr:colOff>
      <xdr:row>75</xdr:row>
      <xdr:rowOff>60414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861709"/>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94234</xdr:rowOff>
    </xdr:from>
    <xdr:to>
      <xdr:col>102</xdr:col>
      <xdr:colOff>165100</xdr:colOff>
      <xdr:row>75</xdr:row>
      <xdr:rowOff>24384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40911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67031</xdr:rowOff>
    </xdr:from>
    <xdr:to>
      <xdr:col>116</xdr:col>
      <xdr:colOff>114300</xdr:colOff>
      <xdr:row>74</xdr:row>
      <xdr:rowOff>168631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7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89908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6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70345</xdr:rowOff>
    </xdr:from>
    <xdr:to>
      <xdr:col>112</xdr:col>
      <xdr:colOff>38100</xdr:colOff>
      <xdr:row>75</xdr:row>
      <xdr:rowOff>495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7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17022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53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68897</xdr:rowOff>
    </xdr:from>
    <xdr:to>
      <xdr:col>107</xdr:col>
      <xdr:colOff>101600</xdr:colOff>
      <xdr:row>74</xdr:row>
      <xdr:rowOff>170497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7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15574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5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123609</xdr:rowOff>
    </xdr:from>
    <xdr:to>
      <xdr:col>102</xdr:col>
      <xdr:colOff>165100</xdr:colOff>
      <xdr:row>75</xdr:row>
      <xdr:rowOff>53759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8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44886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90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9614</xdr:rowOff>
    </xdr:from>
    <xdr:to>
      <xdr:col>98</xdr:col>
      <xdr:colOff>38100</xdr:colOff>
      <xdr:row>75</xdr:row>
      <xdr:rowOff>111214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8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127741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6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366,157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12,099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％）の増となった。最も大きな割合を占める扶助費（児童手当、子ども医療扶助費など）では、経済対策臨時福祉給付金の減などにより住民一人当たり</a:t>
          </a:r>
          <a:r>
            <a:rPr kumimoji="1" lang="en-US" altLang="ja-JP" sz="1300">
              <a:latin typeface="ＭＳ Ｐゴシック" panose="020B0600070205080204" pitchFamily="50" charset="-128"/>
              <a:ea typeface="ＭＳ Ｐゴシック" panose="020B0600070205080204" pitchFamily="50" charset="-128"/>
            </a:rPr>
            <a:t>73,622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1,567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最も増減の大きかった普通建設事業費では、住民一人当たり</a:t>
          </a:r>
          <a:r>
            <a:rPr kumimoji="1" lang="en-US" altLang="ja-JP" sz="1300">
              <a:latin typeface="ＭＳ Ｐゴシック" panose="020B0600070205080204" pitchFamily="50" charset="-128"/>
              <a:ea typeface="ＭＳ Ｐゴシック" panose="020B0600070205080204" pitchFamily="50" charset="-128"/>
            </a:rPr>
            <a:t>55,328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15,777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39.9</a:t>
          </a:r>
          <a:r>
            <a:rPr kumimoji="1" lang="ja-JP" altLang="en-US" sz="1300">
              <a:latin typeface="ＭＳ Ｐゴシック" panose="020B0600070205080204" pitchFamily="50" charset="-128"/>
              <a:ea typeface="ＭＳ Ｐゴシック" panose="020B0600070205080204" pitchFamily="50" charset="-128"/>
            </a:rPr>
            <a:t>％）の増となっており、新庁舎建設事業費（住民一人当たり</a:t>
          </a:r>
          <a:r>
            <a:rPr kumimoji="1" lang="en-US" altLang="ja-JP" sz="1300">
              <a:latin typeface="ＭＳ Ｐゴシック" panose="020B0600070205080204" pitchFamily="50" charset="-128"/>
              <a:ea typeface="ＭＳ Ｐゴシック" panose="020B0600070205080204" pitchFamily="50" charset="-128"/>
            </a:rPr>
            <a:t>17,177</a:t>
          </a:r>
          <a:r>
            <a:rPr kumimoji="1" lang="ja-JP" altLang="en-US" sz="1300">
              <a:latin typeface="ＭＳ Ｐゴシック" panose="020B0600070205080204" pitchFamily="50" charset="-128"/>
              <a:ea typeface="ＭＳ Ｐゴシック" panose="020B0600070205080204" pitchFamily="50" charset="-128"/>
            </a:rPr>
            <a:t>円増）や三城幼保園建設事業費（住民一人当たり</a:t>
          </a:r>
          <a:r>
            <a:rPr kumimoji="1" lang="en-US" altLang="ja-JP" sz="1300">
              <a:latin typeface="ＭＳ Ｐゴシック" panose="020B0600070205080204" pitchFamily="50" charset="-128"/>
              <a:ea typeface="ＭＳ Ｐゴシック" panose="020B0600070205080204" pitchFamily="50" charset="-128"/>
            </a:rPr>
            <a:t>2,785</a:t>
          </a:r>
          <a:r>
            <a:rPr kumimoji="1" lang="ja-JP" altLang="en-US" sz="1300">
              <a:latin typeface="ＭＳ Ｐゴシック" panose="020B0600070205080204" pitchFamily="50" charset="-128"/>
              <a:ea typeface="ＭＳ Ｐゴシック" panose="020B0600070205080204" pitchFamily="50" charset="-128"/>
            </a:rPr>
            <a:t>円増）などの増が主な要因である。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補助費等は、市制</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周年記念事業費や養老線管理機構負担金の増などにより住民一人当たり</a:t>
          </a:r>
          <a:r>
            <a:rPr kumimoji="1" lang="en-US" altLang="ja-JP" sz="1300">
              <a:latin typeface="ＭＳ Ｐゴシック" panose="020B0600070205080204" pitchFamily="50" charset="-128"/>
              <a:ea typeface="ＭＳ Ｐゴシック" panose="020B0600070205080204" pitchFamily="50" charset="-128"/>
            </a:rPr>
            <a:t>38,908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4,114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％）の増、災害復旧事業費は、台風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号の影響などにより住民一人当たり</a:t>
          </a:r>
          <a:r>
            <a:rPr kumimoji="1" lang="en-US" altLang="ja-JP" sz="1300">
              <a:latin typeface="ＭＳ Ｐゴシック" panose="020B0600070205080204" pitchFamily="50" charset="-128"/>
              <a:ea typeface="ＭＳ Ｐゴシック" panose="020B0600070205080204" pitchFamily="50" charset="-128"/>
            </a:rPr>
            <a:t>1,307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1,061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431.3</a:t>
          </a:r>
          <a:r>
            <a:rPr kumimoji="1" lang="ja-JP" altLang="en-US" sz="1300">
              <a:latin typeface="ＭＳ Ｐゴシック" panose="020B0600070205080204" pitchFamily="50" charset="-128"/>
              <a:ea typeface="ＭＳ Ｐゴシック" panose="020B0600070205080204" pitchFamily="50" charset="-128"/>
            </a:rPr>
            <a:t>％）の増、積立金は、養老線支援基金積立金の減などにより住民一人当たり</a:t>
          </a:r>
          <a:r>
            <a:rPr kumimoji="1" lang="en-US" altLang="ja-JP" sz="1300">
              <a:latin typeface="ＭＳ Ｐゴシック" panose="020B0600070205080204" pitchFamily="50" charset="-128"/>
              <a:ea typeface="ＭＳ Ｐゴシック" panose="020B0600070205080204" pitchFamily="50" charset="-128"/>
            </a:rPr>
            <a:t>9,153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3,073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％）の減、貸付金は中小企業振興資金等原資預託金の減などにより住民一人当たり</a:t>
          </a:r>
          <a:r>
            <a:rPr kumimoji="1" lang="en-US" altLang="ja-JP" sz="1300">
              <a:latin typeface="ＭＳ Ｐゴシック" panose="020B0600070205080204" pitchFamily="50" charset="-128"/>
              <a:ea typeface="ＭＳ Ｐゴシック" panose="020B0600070205080204" pitchFamily="50" charset="-128"/>
            </a:rPr>
            <a:t>6,926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3,543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33.8</a:t>
          </a:r>
          <a:r>
            <a:rPr kumimoji="1" lang="ja-JP" altLang="en-US" sz="1300">
              <a:latin typeface="ＭＳ Ｐゴシック" panose="020B0600070205080204" pitchFamily="50" charset="-128"/>
              <a:ea typeface="ＭＳ Ｐゴシック" panose="020B0600070205080204" pitchFamily="50" charset="-128"/>
            </a:rPr>
            <a:t>％）の減となっており、これらの項目で比較的大きな増減が見られた。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そのほか、人件費が住民一人当たり</a:t>
          </a:r>
          <a:r>
            <a:rPr kumimoji="1" lang="en-US" altLang="ja-JP" sz="1300">
              <a:latin typeface="ＭＳ Ｐゴシック" panose="020B0600070205080204" pitchFamily="50" charset="-128"/>
              <a:ea typeface="ＭＳ Ｐゴシック" panose="020B0600070205080204" pitchFamily="50" charset="-128"/>
            </a:rPr>
            <a:t>54,966</a:t>
          </a:r>
          <a:r>
            <a:rPr kumimoji="1" lang="ja-JP" altLang="en-US" sz="1300">
              <a:latin typeface="ＭＳ Ｐゴシック" panose="020B0600070205080204" pitchFamily="50" charset="-128"/>
              <a:ea typeface="ＭＳ Ｐゴシック" panose="020B0600070205080204" pitchFamily="50" charset="-128"/>
            </a:rPr>
            <a:t>円、物件費が住民一人当たり</a:t>
          </a:r>
          <a:r>
            <a:rPr kumimoji="1" lang="en-US" altLang="ja-JP" sz="1300">
              <a:latin typeface="ＭＳ Ｐゴシック" panose="020B0600070205080204" pitchFamily="50" charset="-128"/>
              <a:ea typeface="ＭＳ Ｐゴシック" panose="020B0600070205080204" pitchFamily="50" charset="-128"/>
            </a:rPr>
            <a:t>49,091</a:t>
          </a:r>
          <a:r>
            <a:rPr kumimoji="1" lang="ja-JP" altLang="en-US" sz="1300">
              <a:latin typeface="ＭＳ Ｐゴシック" panose="020B0600070205080204" pitchFamily="50" charset="-128"/>
              <a:ea typeface="ＭＳ Ｐゴシック" panose="020B0600070205080204" pitchFamily="50" charset="-128"/>
            </a:rPr>
            <a:t>円、公債費が住民一人当たり</a:t>
          </a:r>
          <a:r>
            <a:rPr kumimoji="1" lang="en-US" altLang="ja-JP" sz="1300">
              <a:latin typeface="ＭＳ Ｐゴシック" panose="020B0600070205080204" pitchFamily="50" charset="-128"/>
              <a:ea typeface="ＭＳ Ｐゴシック" panose="020B0600070205080204" pitchFamily="50" charset="-128"/>
            </a:rPr>
            <a:t>32,657</a:t>
          </a:r>
          <a:r>
            <a:rPr kumimoji="1" lang="ja-JP" altLang="en-US" sz="1300">
              <a:latin typeface="ＭＳ Ｐゴシック" panose="020B0600070205080204" pitchFamily="50" charset="-128"/>
              <a:ea typeface="ＭＳ Ｐゴシック" panose="020B0600070205080204" pitchFamily="50" charset="-128"/>
            </a:rPr>
            <a:t>円などとなっている。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161,539
156,419
206.57
61,715,721
59,148,705
2,473,560
35,243,702
67,478,794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76019</xdr:rowOff>
    </xdr:from>
    <xdr:to>
      <xdr:col>24</xdr:col>
      <xdr:colOff>63500</xdr:colOff>
      <xdr:row>35</xdr:row>
      <xdr:rowOff>134801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7676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81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134801</xdr:rowOff>
    </xdr:from>
    <xdr:to>
      <xdr:col>19</xdr:col>
      <xdr:colOff>177800</xdr:colOff>
      <xdr:row>36</xdr:row>
      <xdr:rowOff>71120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3555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142966</xdr:rowOff>
    </xdr:from>
    <xdr:to>
      <xdr:col>15</xdr:col>
      <xdr:colOff>50800</xdr:colOff>
      <xdr:row>36</xdr:row>
      <xdr:rowOff>71120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00816"/>
          <a:ext cx="889000" cy="4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33944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142966</xdr:rowOff>
    </xdr:from>
    <xdr:to>
      <xdr:col>10</xdr:col>
      <xdr:colOff>114300</xdr:colOff>
      <xdr:row>34</xdr:row>
      <xdr:rowOff>907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008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39914</xdr:rowOff>
    </xdr:from>
    <xdr:to>
      <xdr:col>10</xdr:col>
      <xdr:colOff>165100</xdr:colOff>
      <xdr:row>32</xdr:row>
      <xdr:rowOff>141514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158041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36649</xdr:rowOff>
    </xdr:from>
    <xdr:to>
      <xdr:col>6</xdr:col>
      <xdr:colOff>38100</xdr:colOff>
      <xdr:row>35</xdr:row>
      <xdr:rowOff>138249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129376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3646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84001</xdr:rowOff>
    </xdr:from>
    <xdr:to>
      <xdr:col>20</xdr:col>
      <xdr:colOff>38100</xdr:colOff>
      <xdr:row>36</xdr:row>
      <xdr:rowOff>14151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20320</xdr:rowOff>
    </xdr:from>
    <xdr:to>
      <xdr:col>15</xdr:col>
      <xdr:colOff>101600</xdr:colOff>
      <xdr:row>36</xdr:row>
      <xdr:rowOff>121920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113047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92166</xdr:rowOff>
    </xdr:from>
    <xdr:to>
      <xdr:col>10</xdr:col>
      <xdr:colOff>165100</xdr:colOff>
      <xdr:row>34</xdr:row>
      <xdr:rowOff>22316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4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121557</xdr:rowOff>
    </xdr:from>
    <xdr:to>
      <xdr:col>6</xdr:col>
      <xdr:colOff>38100</xdr:colOff>
      <xdr:row>34</xdr:row>
      <xdr:rowOff>51707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68234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5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147610</xdr:rowOff>
    </xdr:from>
    <xdr:to>
      <xdr:col>24</xdr:col>
      <xdr:colOff>63500</xdr:colOff>
      <xdr:row>55</xdr:row>
      <xdr:rowOff>5923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720110"/>
          <a:ext cx="838200" cy="71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123791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5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5923</xdr:rowOff>
    </xdr:from>
    <xdr:to>
      <xdr:col>19</xdr:col>
      <xdr:colOff>177800</xdr:colOff>
      <xdr:row>56</xdr:row>
      <xdr:rowOff>64674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435673"/>
          <a:ext cx="889000" cy="23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43598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6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115788</xdr:rowOff>
    </xdr:from>
    <xdr:to>
      <xdr:col>15</xdr:col>
      <xdr:colOff>50800</xdr:colOff>
      <xdr:row>56</xdr:row>
      <xdr:rowOff>64674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45538"/>
          <a:ext cx="889000" cy="12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125006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115788</xdr:rowOff>
    </xdr:from>
    <xdr:to>
      <xdr:col>10</xdr:col>
      <xdr:colOff>114300</xdr:colOff>
      <xdr:row>57</xdr:row>
      <xdr:rowOff>129093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45538"/>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105314</xdr:rowOff>
    </xdr:from>
    <xdr:to>
      <xdr:col>10</xdr:col>
      <xdr:colOff>165100</xdr:colOff>
      <xdr:row>55</xdr:row>
      <xdr:rowOff>35464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51991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1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21554</xdr:rowOff>
    </xdr:from>
    <xdr:to>
      <xdr:col>6</xdr:col>
      <xdr:colOff>38100</xdr:colOff>
      <xdr:row>56</xdr:row>
      <xdr:rowOff>123154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139681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39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96810</xdr:rowOff>
    </xdr:from>
    <xdr:to>
      <xdr:col>24</xdr:col>
      <xdr:colOff>114300</xdr:colOff>
      <xdr:row>51</xdr:row>
      <xdr:rowOff>26960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6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119687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5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126573</xdr:rowOff>
    </xdr:from>
    <xdr:to>
      <xdr:col>20</xdr:col>
      <xdr:colOff>38100</xdr:colOff>
      <xdr:row>55</xdr:row>
      <xdr:rowOff>56723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73250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16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13874</xdr:rowOff>
    </xdr:from>
    <xdr:to>
      <xdr:col>15</xdr:col>
      <xdr:colOff>101600</xdr:colOff>
      <xdr:row>56</xdr:row>
      <xdr:rowOff>115474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106601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0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64988</xdr:rowOff>
    </xdr:from>
    <xdr:to>
      <xdr:col>10</xdr:col>
      <xdr:colOff>165100</xdr:colOff>
      <xdr:row>55</xdr:row>
      <xdr:rowOff>166588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157715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8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78293</xdr:rowOff>
    </xdr:from>
    <xdr:to>
      <xdr:col>6</xdr:col>
      <xdr:colOff>38100</xdr:colOff>
      <xdr:row>58</xdr:row>
      <xdr:rowOff>8443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5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171020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4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139837</xdr:rowOff>
    </xdr:from>
    <xdr:to>
      <xdr:col>24</xdr:col>
      <xdr:colOff>63500</xdr:colOff>
      <xdr:row>75</xdr:row>
      <xdr:rowOff>5260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27137"/>
          <a:ext cx="8382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37939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553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29492</xdr:rowOff>
    </xdr:from>
    <xdr:to>
      <xdr:col>19</xdr:col>
      <xdr:colOff>177800</xdr:colOff>
      <xdr:row>75</xdr:row>
      <xdr:rowOff>5260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716792"/>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149603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4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29492</xdr:rowOff>
    </xdr:from>
    <xdr:to>
      <xdr:col>15</xdr:col>
      <xdr:colOff>50800</xdr:colOff>
      <xdr:row>75</xdr:row>
      <xdr:rowOff>88654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716792"/>
          <a:ext cx="889000" cy="23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88654</xdr:rowOff>
    </xdr:from>
    <xdr:to>
      <xdr:col>10</xdr:col>
      <xdr:colOff>114300</xdr:colOff>
      <xdr:row>75</xdr:row>
      <xdr:rowOff>134054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947404"/>
          <a:ext cx="8890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44414</xdr:rowOff>
    </xdr:from>
    <xdr:to>
      <xdr:col>10</xdr:col>
      <xdr:colOff>165100</xdr:colOff>
      <xdr:row>75</xdr:row>
      <xdr:rowOff>146014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137141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9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165984</xdr:rowOff>
    </xdr:from>
    <xdr:to>
      <xdr:col>6</xdr:col>
      <xdr:colOff>38100</xdr:colOff>
      <xdr:row>72</xdr:row>
      <xdr:rowOff>96134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112661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89037</xdr:rowOff>
    </xdr:from>
    <xdr:to>
      <xdr:col>24</xdr:col>
      <xdr:colOff>114300</xdr:colOff>
      <xdr:row>75</xdr:row>
      <xdr:rowOff>19187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67464</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5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125910</xdr:rowOff>
    </xdr:from>
    <xdr:to>
      <xdr:col>20</xdr:col>
      <xdr:colOff>38100</xdr:colOff>
      <xdr:row>75</xdr:row>
      <xdr:rowOff>56060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1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47187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90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150142</xdr:rowOff>
    </xdr:from>
    <xdr:to>
      <xdr:col>15</xdr:col>
      <xdr:colOff>101600</xdr:colOff>
      <xdr:row>74</xdr:row>
      <xdr:rowOff>80292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6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96819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44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37854</xdr:rowOff>
    </xdr:from>
    <xdr:to>
      <xdr:col>10</xdr:col>
      <xdr:colOff>165100</xdr:colOff>
      <xdr:row>75</xdr:row>
      <xdr:rowOff>139454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155981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67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83254</xdr:rowOff>
    </xdr:from>
    <xdr:to>
      <xdr:col>6</xdr:col>
      <xdr:colOff>38100</xdr:colOff>
      <xdr:row>76</xdr:row>
      <xdr:rowOff>13404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0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30144</xdr:rowOff>
    </xdr:from>
    <xdr:to>
      <xdr:col>24</xdr:col>
      <xdr:colOff>62865</xdr:colOff>
      <xdr:row>98</xdr:row>
      <xdr:rowOff>22885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32094"/>
          <a:ext cx="1270" cy="11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26712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22885</xdr:rowOff>
    </xdr:from>
    <xdr:to>
      <xdr:col>24</xdr:col>
      <xdr:colOff>152400</xdr:colOff>
      <xdr:row>98</xdr:row>
      <xdr:rowOff>22885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2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148271</xdr:rowOff>
    </xdr:from>
    <xdr:ext cx="534377"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30144</xdr:rowOff>
    </xdr:from>
    <xdr:to>
      <xdr:col>24</xdr:col>
      <xdr:colOff>152400</xdr:colOff>
      <xdr:row>91</xdr:row>
      <xdr:rowOff>30144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32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117697</xdr:rowOff>
    </xdr:from>
    <xdr:to>
      <xdr:col>24</xdr:col>
      <xdr:colOff>63500</xdr:colOff>
      <xdr:row>96</xdr:row>
      <xdr:rowOff>48603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233997"/>
          <a:ext cx="838200" cy="27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104861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04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81984</xdr:rowOff>
    </xdr:from>
    <xdr:to>
      <xdr:col>24</xdr:col>
      <xdr:colOff>114300</xdr:colOff>
      <xdr:row>95</xdr:row>
      <xdr:rowOff>12134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76949</xdr:rowOff>
    </xdr:from>
    <xdr:to>
      <xdr:col>19</xdr:col>
      <xdr:colOff>177800</xdr:colOff>
      <xdr:row>94</xdr:row>
      <xdr:rowOff>117697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021799"/>
          <a:ext cx="889000" cy="2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108274</xdr:rowOff>
    </xdr:from>
    <xdr:to>
      <xdr:col>20</xdr:col>
      <xdr:colOff>38100</xdr:colOff>
      <xdr:row>94</xdr:row>
      <xdr:rowOff>38424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54951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76949</xdr:rowOff>
    </xdr:from>
    <xdr:to>
      <xdr:col>15</xdr:col>
      <xdr:colOff>50800</xdr:colOff>
      <xdr:row>93</xdr:row>
      <xdr:rowOff>107638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021799"/>
          <a:ext cx="8890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71355</xdr:rowOff>
    </xdr:from>
    <xdr:to>
      <xdr:col>15</xdr:col>
      <xdr:colOff>101600</xdr:colOff>
      <xdr:row>94</xdr:row>
      <xdr:rowOff>1505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164082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1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107638</xdr:rowOff>
    </xdr:from>
    <xdr:to>
      <xdr:col>10</xdr:col>
      <xdr:colOff>114300</xdr:colOff>
      <xdr:row>95</xdr:row>
      <xdr:rowOff>28944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052488"/>
          <a:ext cx="889000" cy="26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162909</xdr:rowOff>
    </xdr:from>
    <xdr:to>
      <xdr:col>10</xdr:col>
      <xdr:colOff>165100</xdr:colOff>
      <xdr:row>94</xdr:row>
      <xdr:rowOff>93059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84186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8374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59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169253</xdr:rowOff>
    </xdr:from>
    <xdr:to>
      <xdr:col>24</xdr:col>
      <xdr:colOff>114300</xdr:colOff>
      <xdr:row>96</xdr:row>
      <xdr:rowOff>99403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147680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66897</xdr:rowOff>
    </xdr:from>
    <xdr:to>
      <xdr:col>20</xdr:col>
      <xdr:colOff>38100</xdr:colOff>
      <xdr:row>94</xdr:row>
      <xdr:rowOff>168497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1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159624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27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26149</xdr:rowOff>
    </xdr:from>
    <xdr:to>
      <xdr:col>15</xdr:col>
      <xdr:colOff>101600</xdr:colOff>
      <xdr:row>93</xdr:row>
      <xdr:rowOff>127749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59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144276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57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56838</xdr:rowOff>
    </xdr:from>
    <xdr:to>
      <xdr:col>10</xdr:col>
      <xdr:colOff>165100</xdr:colOff>
      <xdr:row>93</xdr:row>
      <xdr:rowOff>158438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0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3515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57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149594</xdr:rowOff>
    </xdr:from>
    <xdr:to>
      <xdr:col>6</xdr:col>
      <xdr:colOff>38100</xdr:colOff>
      <xdr:row>95</xdr:row>
      <xdr:rowOff>79744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2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70871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3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148027</xdr:rowOff>
    </xdr:from>
    <xdr:to>
      <xdr:col>55</xdr:col>
      <xdr:colOff>0</xdr:colOff>
      <xdr:row>38</xdr:row>
      <xdr:rowOff>152273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63127"/>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163865</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148027</xdr:rowOff>
    </xdr:from>
    <xdr:to>
      <xdr:col>50</xdr:col>
      <xdr:colOff>114300</xdr:colOff>
      <xdr:row>38</xdr:row>
      <xdr:rowOff>161090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66312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73296</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145415</xdr:rowOff>
    </xdr:from>
    <xdr:to>
      <xdr:col>45</xdr:col>
      <xdr:colOff>177800</xdr:colOff>
      <xdr:row>38</xdr:row>
      <xdr:rowOff>161090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60515"/>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80480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145415</xdr:rowOff>
    </xdr:from>
    <xdr:to>
      <xdr:col>41</xdr:col>
      <xdr:colOff>50800</xdr:colOff>
      <xdr:row>38</xdr:row>
      <xdr:rowOff>149661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60515"/>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42364</xdr:rowOff>
    </xdr:from>
    <xdr:to>
      <xdr:col>41</xdr:col>
      <xdr:colOff>101600</xdr:colOff>
      <xdr:row>37</xdr:row>
      <xdr:rowOff>143964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160491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7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4879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34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101473</xdr:rowOff>
    </xdr:from>
    <xdr:to>
      <xdr:col>55</xdr:col>
      <xdr:colOff>50800</xdr:colOff>
      <xdr:row>39</xdr:row>
      <xdr:rowOff>31623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16400</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31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97227</xdr:rowOff>
    </xdr:from>
    <xdr:to>
      <xdr:col>50</xdr:col>
      <xdr:colOff>165100</xdr:colOff>
      <xdr:row>39</xdr:row>
      <xdr:rowOff>27377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18504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05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110290</xdr:rowOff>
    </xdr:from>
    <xdr:to>
      <xdr:col>46</xdr:col>
      <xdr:colOff>38100</xdr:colOff>
      <xdr:row>39</xdr:row>
      <xdr:rowOff>40440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31567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1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94615</xdr:rowOff>
    </xdr:from>
    <xdr:to>
      <xdr:col>41</xdr:col>
      <xdr:colOff>101600</xdr:colOff>
      <xdr:row>39</xdr:row>
      <xdr:rowOff>24765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15892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98861</xdr:rowOff>
    </xdr:from>
    <xdr:to>
      <xdr:col>36</xdr:col>
      <xdr:colOff>165100</xdr:colOff>
      <xdr:row>39</xdr:row>
      <xdr:rowOff>29011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20138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06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50683</xdr:rowOff>
    </xdr:from>
    <xdr:to>
      <xdr:col>55</xdr:col>
      <xdr:colOff>0</xdr:colOff>
      <xdr:row>57</xdr:row>
      <xdr:rowOff>56764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23333"/>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59382</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89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45517</xdr:rowOff>
    </xdr:from>
    <xdr:to>
      <xdr:col>50</xdr:col>
      <xdr:colOff>114300</xdr:colOff>
      <xdr:row>57</xdr:row>
      <xdr:rowOff>50683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1816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112981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125709</xdr:rowOff>
    </xdr:from>
    <xdr:to>
      <xdr:col>45</xdr:col>
      <xdr:colOff>177800</xdr:colOff>
      <xdr:row>57</xdr:row>
      <xdr:rowOff>45517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726909"/>
          <a:ext cx="889000" cy="9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138173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125709</xdr:rowOff>
    </xdr:from>
    <xdr:to>
      <xdr:col>41</xdr:col>
      <xdr:colOff>50800</xdr:colOff>
      <xdr:row>57</xdr:row>
      <xdr:rowOff>63622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26909"/>
          <a:ext cx="889000" cy="10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169642</xdr:rowOff>
    </xdr:from>
    <xdr:to>
      <xdr:col>41</xdr:col>
      <xdr:colOff>101600</xdr:colOff>
      <xdr:row>56</xdr:row>
      <xdr:rowOff>99792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116319</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5964</xdr:rowOff>
    </xdr:from>
    <xdr:to>
      <xdr:col>55</xdr:col>
      <xdr:colOff>50800</xdr:colOff>
      <xdr:row>57</xdr:row>
      <xdr:rowOff>107564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155841</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171333</xdr:rowOff>
    </xdr:from>
    <xdr:to>
      <xdr:col>50</xdr:col>
      <xdr:colOff>165100</xdr:colOff>
      <xdr:row>57</xdr:row>
      <xdr:rowOff>101483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92610</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986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166167</xdr:rowOff>
    </xdr:from>
    <xdr:to>
      <xdr:col>46</xdr:col>
      <xdr:colOff>38100</xdr:colOff>
      <xdr:row>57</xdr:row>
      <xdr:rowOff>96317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87444</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8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74909</xdr:rowOff>
    </xdr:from>
    <xdr:to>
      <xdr:col>41</xdr:col>
      <xdr:colOff>101600</xdr:colOff>
      <xdr:row>57</xdr:row>
      <xdr:rowOff>5059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167636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976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12822</xdr:rowOff>
    </xdr:from>
    <xdr:to>
      <xdr:col>36</xdr:col>
      <xdr:colOff>165100</xdr:colOff>
      <xdr:row>57</xdr:row>
      <xdr:rowOff>114422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130949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9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126822</xdr:rowOff>
    </xdr:from>
    <xdr:to>
      <xdr:col>55</xdr:col>
      <xdr:colOff>0</xdr:colOff>
      <xdr:row>76</xdr:row>
      <xdr:rowOff>10540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985572"/>
          <a:ext cx="8382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151643</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10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165646</xdr:rowOff>
    </xdr:from>
    <xdr:to>
      <xdr:col>50</xdr:col>
      <xdr:colOff>114300</xdr:colOff>
      <xdr:row>75</xdr:row>
      <xdr:rowOff>126822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852946"/>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98607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1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140957</xdr:rowOff>
    </xdr:from>
    <xdr:to>
      <xdr:col>45</xdr:col>
      <xdr:colOff>177800</xdr:colOff>
      <xdr:row>74</xdr:row>
      <xdr:rowOff>165646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2828257"/>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78376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140957</xdr:rowOff>
    </xdr:from>
    <xdr:to>
      <xdr:col>41</xdr:col>
      <xdr:colOff>50800</xdr:colOff>
      <xdr:row>74</xdr:row>
      <xdr:rowOff>141834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828257"/>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53124</xdr:rowOff>
    </xdr:from>
    <xdr:to>
      <xdr:col>41</xdr:col>
      <xdr:colOff>101600</xdr:colOff>
      <xdr:row>75</xdr:row>
      <xdr:rowOff>154724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145851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0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111904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37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131191</xdr:rowOff>
    </xdr:from>
    <xdr:to>
      <xdr:col>55</xdr:col>
      <xdr:colOff>50800</xdr:colOff>
      <xdr:row>76</xdr:row>
      <xdr:rowOff>61342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989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154068</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8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76022</xdr:rowOff>
    </xdr:from>
    <xdr:to>
      <xdr:col>50</xdr:col>
      <xdr:colOff>165100</xdr:colOff>
      <xdr:row>76</xdr:row>
      <xdr:rowOff>6173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9347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22699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7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114846</xdr:rowOff>
    </xdr:from>
    <xdr:to>
      <xdr:col>46</xdr:col>
      <xdr:colOff>38100</xdr:colOff>
      <xdr:row>75</xdr:row>
      <xdr:rowOff>44996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8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61523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5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90157</xdr:rowOff>
    </xdr:from>
    <xdr:to>
      <xdr:col>41</xdr:col>
      <xdr:colOff>101600</xdr:colOff>
      <xdr:row>75</xdr:row>
      <xdr:rowOff>20307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7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36834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55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91034</xdr:rowOff>
    </xdr:from>
    <xdr:to>
      <xdr:col>36</xdr:col>
      <xdr:colOff>165100</xdr:colOff>
      <xdr:row>75</xdr:row>
      <xdr:rowOff>21184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7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37711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5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137002</xdr:rowOff>
    </xdr:from>
    <xdr:to>
      <xdr:col>55</xdr:col>
      <xdr:colOff>0</xdr:colOff>
      <xdr:row>96</xdr:row>
      <xdr:rowOff>45929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424752"/>
          <a:ext cx="838200" cy="8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154388</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09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154879</xdr:rowOff>
    </xdr:from>
    <xdr:to>
      <xdr:col>50</xdr:col>
      <xdr:colOff>114300</xdr:colOff>
      <xdr:row>95</xdr:row>
      <xdr:rowOff>137002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099729"/>
          <a:ext cx="889000" cy="32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18981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596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135037</xdr:rowOff>
    </xdr:from>
    <xdr:to>
      <xdr:col>45</xdr:col>
      <xdr:colOff>177800</xdr:colOff>
      <xdr:row>93</xdr:row>
      <xdr:rowOff>154879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5908437"/>
          <a:ext cx="889000" cy="19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156024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135037</xdr:rowOff>
    </xdr:from>
    <xdr:to>
      <xdr:col>41</xdr:col>
      <xdr:colOff>50800</xdr:colOff>
      <xdr:row>93</xdr:row>
      <xdr:rowOff>42819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5908437"/>
          <a:ext cx="889000" cy="7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67183</xdr:rowOff>
    </xdr:from>
    <xdr:to>
      <xdr:col>41</xdr:col>
      <xdr:colOff>101600</xdr:colOff>
      <xdr:row>94</xdr:row>
      <xdr:rowOff>168783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159910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2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57262</xdr:rowOff>
    </xdr:from>
    <xdr:to>
      <xdr:col>36</xdr:col>
      <xdr:colOff>165100</xdr:colOff>
      <xdr:row>96</xdr:row>
      <xdr:rowOff>158862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149989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166579</xdr:rowOff>
    </xdr:from>
    <xdr:to>
      <xdr:col>55</xdr:col>
      <xdr:colOff>50800</xdr:colOff>
      <xdr:row>96</xdr:row>
      <xdr:rowOff>96729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145006</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86202</xdr:rowOff>
    </xdr:from>
    <xdr:to>
      <xdr:col>50</xdr:col>
      <xdr:colOff>165100</xdr:colOff>
      <xdr:row>96</xdr:row>
      <xdr:rowOff>16352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4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104079</xdr:rowOff>
    </xdr:from>
    <xdr:to>
      <xdr:col>46</xdr:col>
      <xdr:colOff>38100</xdr:colOff>
      <xdr:row>94</xdr:row>
      <xdr:rowOff>34229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04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50756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82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84237</xdr:rowOff>
    </xdr:from>
    <xdr:to>
      <xdr:col>41</xdr:col>
      <xdr:colOff>101600</xdr:colOff>
      <xdr:row>93</xdr:row>
      <xdr:rowOff>14387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585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30914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563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163469</xdr:rowOff>
    </xdr:from>
    <xdr:to>
      <xdr:col>36</xdr:col>
      <xdr:colOff>165100</xdr:colOff>
      <xdr:row>93</xdr:row>
      <xdr:rowOff>93619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9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110146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571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85816</xdr:rowOff>
    </xdr:from>
    <xdr:to>
      <xdr:col>85</xdr:col>
      <xdr:colOff>127000</xdr:colOff>
      <xdr:row>37</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2946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87284</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5916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131536</xdr:rowOff>
    </xdr:from>
    <xdr:to>
      <xdr:col>81</xdr:col>
      <xdr:colOff>50800</xdr:colOff>
      <xdr:row>37</xdr:row>
      <xdr:rowOff>159076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75186"/>
          <a:ext cx="889000" cy="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125928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103342</xdr:rowOff>
    </xdr:from>
    <xdr:to>
      <xdr:col>76</xdr:col>
      <xdr:colOff>114300</xdr:colOff>
      <xdr:row>37</xdr:row>
      <xdr:rowOff>159076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46992"/>
          <a:ext cx="889000" cy="5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105463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103342</xdr:rowOff>
    </xdr:from>
    <xdr:to>
      <xdr:col>71</xdr:col>
      <xdr:colOff>177800</xdr:colOff>
      <xdr:row>37</xdr:row>
      <xdr:rowOff>166153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46992"/>
          <a:ext cx="889000" cy="6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149860</xdr:rowOff>
    </xdr:from>
    <xdr:to>
      <xdr:col>72</xdr:col>
      <xdr:colOff>38100</xdr:colOff>
      <xdr:row>36</xdr:row>
      <xdr:rowOff>80010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96537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24909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35016</xdr:rowOff>
    </xdr:from>
    <xdr:to>
      <xdr:col>85</xdr:col>
      <xdr:colOff>177800</xdr:colOff>
      <xdr:row>37</xdr:row>
      <xdr:rowOff>136616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13443</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5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80736</xdr:rowOff>
    </xdr:from>
    <xdr:to>
      <xdr:col>81</xdr:col>
      <xdr:colOff>101600</xdr:colOff>
      <xdr:row>38</xdr:row>
      <xdr:rowOff>10886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1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108277</xdr:rowOff>
    </xdr:from>
    <xdr:to>
      <xdr:col>76</xdr:col>
      <xdr:colOff>165100</xdr:colOff>
      <xdr:row>38</xdr:row>
      <xdr:rowOff>38427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5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4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52542</xdr:rowOff>
    </xdr:from>
    <xdr:to>
      <xdr:col>72</xdr:col>
      <xdr:colOff>38100</xdr:colOff>
      <xdr:row>37</xdr:row>
      <xdr:rowOff>154142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145269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115352</xdr:rowOff>
    </xdr:from>
    <xdr:to>
      <xdr:col>67</xdr:col>
      <xdr:colOff>101600</xdr:colOff>
      <xdr:row>38</xdr:row>
      <xdr:rowOff>45503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59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36630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61785</xdr:rowOff>
    </xdr:from>
    <xdr:to>
      <xdr:col>85</xdr:col>
      <xdr:colOff>127000</xdr:colOff>
      <xdr:row>54</xdr:row>
      <xdr:rowOff>96647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320085"/>
          <a:ext cx="8382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17403</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104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157150</xdr:rowOff>
    </xdr:from>
    <xdr:to>
      <xdr:col>81</xdr:col>
      <xdr:colOff>50800</xdr:colOff>
      <xdr:row>54</xdr:row>
      <xdr:rowOff>96647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072550"/>
          <a:ext cx="889000" cy="28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122712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0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157150</xdr:rowOff>
    </xdr:from>
    <xdr:to>
      <xdr:col>76</xdr:col>
      <xdr:colOff>114300</xdr:colOff>
      <xdr:row>54</xdr:row>
      <xdr:rowOff>49746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072550"/>
          <a:ext cx="889000" cy="23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6252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34201</xdr:rowOff>
    </xdr:from>
    <xdr:to>
      <xdr:col>71</xdr:col>
      <xdr:colOff>177800</xdr:colOff>
      <xdr:row>54</xdr:row>
      <xdr:rowOff>49746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121051"/>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130048</xdr:rowOff>
    </xdr:from>
    <xdr:to>
      <xdr:col>72</xdr:col>
      <xdr:colOff>38100</xdr:colOff>
      <xdr:row>54</xdr:row>
      <xdr:rowOff>60198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76725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8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85090</xdr:rowOff>
    </xdr:from>
    <xdr:to>
      <xdr:col>67</xdr:col>
      <xdr:colOff>101600</xdr:colOff>
      <xdr:row>55</xdr:row>
      <xdr:rowOff>15240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10985</xdr:rowOff>
    </xdr:from>
    <xdr:to>
      <xdr:col>85</xdr:col>
      <xdr:colOff>177800</xdr:colOff>
      <xdr:row>54</xdr:row>
      <xdr:rowOff>112585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160862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24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45847</xdr:rowOff>
    </xdr:from>
    <xdr:to>
      <xdr:col>81</xdr:col>
      <xdr:colOff>101600</xdr:colOff>
      <xdr:row>54</xdr:row>
      <xdr:rowOff>147447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3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138574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9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106350</xdr:rowOff>
    </xdr:from>
    <xdr:to>
      <xdr:col>76</xdr:col>
      <xdr:colOff>165100</xdr:colOff>
      <xdr:row>53</xdr:row>
      <xdr:rowOff>36500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0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53027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79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170396</xdr:rowOff>
    </xdr:from>
    <xdr:to>
      <xdr:col>72</xdr:col>
      <xdr:colOff>38100</xdr:colOff>
      <xdr:row>54</xdr:row>
      <xdr:rowOff>100546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2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91673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3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154851</xdr:rowOff>
    </xdr:from>
    <xdr:to>
      <xdr:col>67</xdr:col>
      <xdr:colOff>101600</xdr:colOff>
      <xdr:row>53</xdr:row>
      <xdr:rowOff>85001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0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101528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88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79944</xdr:rowOff>
    </xdr:from>
    <xdr:to>
      <xdr:col>85</xdr:col>
      <xdr:colOff>127000</xdr:colOff>
      <xdr:row>78</xdr:row>
      <xdr:rowOff>128453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453044"/>
          <a:ext cx="8382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128453</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0155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15643</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118258</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91358"/>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168760</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3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98003</xdr:rowOff>
    </xdr:from>
    <xdr:to>
      <xdr:col>71</xdr:col>
      <xdr:colOff>177800</xdr:colOff>
      <xdr:row>78</xdr:row>
      <xdr:rowOff>118258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71103"/>
          <a:ext cx="8890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53330</xdr:rowOff>
    </xdr:from>
    <xdr:to>
      <xdr:col>72</xdr:col>
      <xdr:colOff>38100</xdr:colOff>
      <xdr:row>78</xdr:row>
      <xdr:rowOff>154930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4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29144</xdr:rowOff>
    </xdr:from>
    <xdr:to>
      <xdr:col>85</xdr:col>
      <xdr:colOff>177800</xdr:colOff>
      <xdr:row>78</xdr:row>
      <xdr:rowOff>130744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115521</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1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77653</xdr:rowOff>
    </xdr:from>
    <xdr:to>
      <xdr:col>81</xdr:col>
      <xdr:colOff>101600</xdr:colOff>
      <xdr:row>79</xdr:row>
      <xdr:rowOff>7803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170380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54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67458</xdr:rowOff>
    </xdr:from>
    <xdr:to>
      <xdr:col>72</xdr:col>
      <xdr:colOff>38100</xdr:colOff>
      <xdr:row>78</xdr:row>
      <xdr:rowOff>169058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160185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53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47203</xdr:rowOff>
    </xdr:from>
    <xdr:to>
      <xdr:col>67</xdr:col>
      <xdr:colOff>101600</xdr:colOff>
      <xdr:row>78</xdr:row>
      <xdr:rowOff>148803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2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139930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1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21811</xdr:rowOff>
    </xdr:from>
    <xdr:to>
      <xdr:col>85</xdr:col>
      <xdr:colOff>127000</xdr:colOff>
      <xdr:row>97</xdr:row>
      <xdr:rowOff>34612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52461"/>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82653</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70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34612</xdr:rowOff>
    </xdr:from>
    <xdr:to>
      <xdr:col>81</xdr:col>
      <xdr:colOff>50800</xdr:colOff>
      <xdr:row>97</xdr:row>
      <xdr:rowOff>35001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65262"/>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155912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35001</xdr:rowOff>
    </xdr:from>
    <xdr:to>
      <xdr:col>76</xdr:col>
      <xdr:colOff>114300</xdr:colOff>
      <xdr:row>97</xdr:row>
      <xdr:rowOff>52490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665651"/>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157695</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52490</xdr:rowOff>
    </xdr:from>
    <xdr:to>
      <xdr:col>71</xdr:col>
      <xdr:colOff>177800</xdr:colOff>
      <xdr:row>97</xdr:row>
      <xdr:rowOff>73064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68314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64486</xdr:rowOff>
    </xdr:from>
    <xdr:to>
      <xdr:col>72</xdr:col>
      <xdr:colOff>38100</xdr:colOff>
      <xdr:row>96</xdr:row>
      <xdr:rowOff>166086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11163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142461</xdr:rowOff>
    </xdr:from>
    <xdr:to>
      <xdr:col>85</xdr:col>
      <xdr:colOff>177800</xdr:colOff>
      <xdr:row>97</xdr:row>
      <xdr:rowOff>72611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6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120888</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155262</xdr:rowOff>
    </xdr:from>
    <xdr:to>
      <xdr:col>81</xdr:col>
      <xdr:colOff>101600</xdr:colOff>
      <xdr:row>97</xdr:row>
      <xdr:rowOff>85412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1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76539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70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155651</xdr:rowOff>
    </xdr:from>
    <xdr:to>
      <xdr:col>76</xdr:col>
      <xdr:colOff>165100</xdr:colOff>
      <xdr:row>97</xdr:row>
      <xdr:rowOff>85801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76928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1690</xdr:rowOff>
    </xdr:from>
    <xdr:to>
      <xdr:col>72</xdr:col>
      <xdr:colOff>38100</xdr:colOff>
      <xdr:row>97</xdr:row>
      <xdr:rowOff>103290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94417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22264</xdr:rowOff>
    </xdr:from>
    <xdr:to>
      <xdr:col>67</xdr:col>
      <xdr:colOff>101600</xdr:colOff>
      <xdr:row>97</xdr:row>
      <xdr:rowOff>123864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114991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142966</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86466"/>
          <a:ext cx="1269"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89643</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6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142966</xdr:rowOff>
    </xdr:from>
    <xdr:to>
      <xdr:col>116</xdr:col>
      <xdr:colOff>152400</xdr:colOff>
      <xdr:row>30</xdr:row>
      <xdr:rowOff>142966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717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17054</xdr:rowOff>
    </xdr:from>
    <xdr:to>
      <xdr:col>112</xdr:col>
      <xdr:colOff>38100</xdr:colOff>
      <xdr:row>38</xdr:row>
      <xdr:rowOff>118654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135181</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307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64407</xdr:rowOff>
    </xdr:from>
    <xdr:to>
      <xdr:col>107</xdr:col>
      <xdr:colOff>101600</xdr:colOff>
      <xdr:row>37</xdr:row>
      <xdr:rowOff>166007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11084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141151</xdr:rowOff>
    </xdr:from>
    <xdr:to>
      <xdr:col>102</xdr:col>
      <xdr:colOff>165100</xdr:colOff>
      <xdr:row>39</xdr:row>
      <xdr:rowOff>71301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5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87828</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3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59508</xdr:rowOff>
    </xdr:from>
    <xdr:to>
      <xdr:col>98</xdr:col>
      <xdr:colOff>38100</xdr:colOff>
      <xdr:row>34</xdr:row>
      <xdr:rowOff>161108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588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6185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566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366,157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12,099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最も大きな割合を占める民生費では、三城幼保園建設事業費（住民一人当たり</a:t>
          </a:r>
          <a:r>
            <a:rPr kumimoji="1" lang="en-US" altLang="ja-JP" sz="1300">
              <a:latin typeface="ＭＳ Ｐゴシック" panose="020B0600070205080204" pitchFamily="50" charset="-128"/>
              <a:ea typeface="ＭＳ Ｐゴシック" panose="020B0600070205080204" pitchFamily="50" charset="-128"/>
            </a:rPr>
            <a:t>2,012</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129,994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1,613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総務費は、新庁舎建設事業費（住民一人当たり</a:t>
          </a:r>
          <a:r>
            <a:rPr kumimoji="1" lang="en-US" altLang="ja-JP" sz="1300">
              <a:latin typeface="ＭＳ Ｐゴシック" panose="020B0600070205080204" pitchFamily="50" charset="-128"/>
              <a:ea typeface="ＭＳ Ｐゴシック" panose="020B0600070205080204" pitchFamily="50" charset="-128"/>
            </a:rPr>
            <a:t>17,177</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59,827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15,651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35.4</a:t>
          </a:r>
          <a:r>
            <a:rPr kumimoji="1" lang="ja-JP" altLang="en-US" sz="1300">
              <a:latin typeface="ＭＳ Ｐゴシック" panose="020B0600070205080204" pitchFamily="50" charset="-128"/>
              <a:ea typeface="ＭＳ Ｐゴシック" panose="020B0600070205080204" pitchFamily="50" charset="-128"/>
            </a:rPr>
            <a:t>％）の増、衛生費は、クリーンセンター焼却施設長寿命化事業費（住民一人当たり</a:t>
          </a:r>
          <a:r>
            <a:rPr kumimoji="1" lang="en-US" altLang="ja-JP" sz="1300">
              <a:latin typeface="ＭＳ Ｐゴシック" panose="020B0600070205080204" pitchFamily="50" charset="-128"/>
              <a:ea typeface="ＭＳ Ｐゴシック" panose="020B0600070205080204" pitchFamily="50" charset="-128"/>
            </a:rPr>
            <a:t>5,186</a:t>
          </a:r>
          <a:r>
            <a:rPr kumimoji="1" lang="ja-JP" altLang="en-US" sz="1300">
              <a:latin typeface="ＭＳ Ｐゴシック" panose="020B0600070205080204" pitchFamily="50" charset="-128"/>
              <a:ea typeface="ＭＳ Ｐゴシック" panose="020B0600070205080204" pitchFamily="50" charset="-128"/>
            </a:rPr>
            <a:t>円減）の減などにより住民一人当たり</a:t>
          </a:r>
          <a:r>
            <a:rPr kumimoji="1" lang="en-US" altLang="ja-JP" sz="1300">
              <a:latin typeface="ＭＳ Ｐゴシック" panose="020B0600070205080204" pitchFamily="50" charset="-128"/>
              <a:ea typeface="ＭＳ Ｐゴシック" panose="020B0600070205080204" pitchFamily="50" charset="-128"/>
            </a:rPr>
            <a:t>25,594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4,791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％）の減、商工費は、中小企業振興資金等原資預託金（住民一人当たり</a:t>
          </a:r>
          <a:r>
            <a:rPr kumimoji="1" lang="en-US" altLang="ja-JP" sz="1300">
              <a:latin typeface="ＭＳ Ｐゴシック" panose="020B0600070205080204" pitchFamily="50" charset="-128"/>
              <a:ea typeface="ＭＳ Ｐゴシック" panose="020B0600070205080204" pitchFamily="50" charset="-128"/>
            </a:rPr>
            <a:t>3,535</a:t>
          </a:r>
          <a:r>
            <a:rPr kumimoji="1" lang="ja-JP" altLang="en-US" sz="1300">
              <a:latin typeface="ＭＳ Ｐゴシック" panose="020B0600070205080204" pitchFamily="50" charset="-128"/>
              <a:ea typeface="ＭＳ Ｐゴシック" panose="020B0600070205080204" pitchFamily="50" charset="-128"/>
            </a:rPr>
            <a:t>円減）の減などにより住民一人当たり</a:t>
          </a:r>
          <a:r>
            <a:rPr kumimoji="1" lang="en-US" altLang="ja-JP" sz="1300">
              <a:latin typeface="ＭＳ Ｐゴシック" panose="020B0600070205080204" pitchFamily="50" charset="-128"/>
              <a:ea typeface="ＭＳ Ｐゴシック" panose="020B0600070205080204" pitchFamily="50" charset="-128"/>
            </a:rPr>
            <a:t>14,390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1,448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％）の減、土木費は、大垣駅南街区広場整備事業費（住民一人当たり</a:t>
          </a:r>
          <a:r>
            <a:rPr kumimoji="1" lang="en-US" altLang="ja-JP" sz="1300">
              <a:latin typeface="ＭＳ Ｐゴシック" panose="020B0600070205080204" pitchFamily="50" charset="-128"/>
              <a:ea typeface="ＭＳ Ｐゴシック" panose="020B0600070205080204" pitchFamily="50" charset="-128"/>
            </a:rPr>
            <a:t>1,188</a:t>
          </a:r>
          <a:r>
            <a:rPr kumimoji="1" lang="ja-JP" altLang="en-US" sz="1300">
              <a:latin typeface="ＭＳ Ｐゴシック" panose="020B0600070205080204" pitchFamily="50" charset="-128"/>
              <a:ea typeface="ＭＳ Ｐゴシック" panose="020B0600070205080204" pitchFamily="50" charset="-128"/>
            </a:rPr>
            <a:t>円減）の減などにより住民一人当たり</a:t>
          </a:r>
          <a:r>
            <a:rPr kumimoji="1" lang="en-US" altLang="ja-JP" sz="1300">
              <a:latin typeface="ＭＳ Ｐゴシック" panose="020B0600070205080204" pitchFamily="50" charset="-128"/>
              <a:ea typeface="ＭＳ Ｐゴシック" panose="020B0600070205080204" pitchFamily="50" charset="-128"/>
            </a:rPr>
            <a:t>39,551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1,758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％）の減、教育費は、中学校グラウンド改修事業費（住民一人当たり</a:t>
          </a:r>
          <a:r>
            <a:rPr kumimoji="1" lang="en-US" altLang="ja-JP" sz="1300">
              <a:latin typeface="ＭＳ Ｐゴシック" panose="020B0600070205080204" pitchFamily="50" charset="-128"/>
              <a:ea typeface="ＭＳ Ｐゴシック" panose="020B0600070205080204" pitchFamily="50" charset="-128"/>
            </a:rPr>
            <a:t>934</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42,045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そのほか、農林水産業費が住民一人当たり</a:t>
          </a:r>
          <a:r>
            <a:rPr kumimoji="1" lang="en-US" altLang="ja-JP" sz="1300">
              <a:latin typeface="ＭＳ Ｐゴシック" panose="020B0600070205080204" pitchFamily="50" charset="-128"/>
              <a:ea typeface="ＭＳ Ｐゴシック" panose="020B0600070205080204" pitchFamily="50" charset="-128"/>
            </a:rPr>
            <a:t>5,564</a:t>
          </a:r>
          <a:r>
            <a:rPr kumimoji="1" lang="ja-JP" altLang="en-US" sz="1300">
              <a:latin typeface="ＭＳ Ｐゴシック" panose="020B0600070205080204" pitchFamily="50" charset="-128"/>
              <a:ea typeface="ＭＳ Ｐゴシック" panose="020B0600070205080204" pitchFamily="50" charset="-128"/>
            </a:rPr>
            <a:t>円、消防費が住民一人当たり</a:t>
          </a:r>
          <a:r>
            <a:rPr kumimoji="1" lang="en-US" altLang="ja-JP" sz="1300">
              <a:latin typeface="ＭＳ Ｐゴシック" panose="020B0600070205080204" pitchFamily="50" charset="-128"/>
              <a:ea typeface="ＭＳ Ｐゴシック" panose="020B0600070205080204" pitchFamily="50" charset="-128"/>
            </a:rPr>
            <a:t>12,270</a:t>
          </a:r>
          <a:r>
            <a:rPr kumimoji="1" lang="ja-JP" altLang="en-US" sz="1300">
              <a:latin typeface="ＭＳ Ｐゴシック" panose="020B0600070205080204" pitchFamily="50" charset="-128"/>
              <a:ea typeface="ＭＳ Ｐゴシック" panose="020B0600070205080204" pitchFamily="50" charset="-128"/>
            </a:rPr>
            <a:t>円、公債費が住民一人当たり</a:t>
          </a:r>
          <a:r>
            <a:rPr kumimoji="1" lang="en-US" altLang="ja-JP" sz="1300">
              <a:latin typeface="ＭＳ Ｐゴシック" panose="020B0600070205080204" pitchFamily="50" charset="-128"/>
              <a:ea typeface="ＭＳ Ｐゴシック" panose="020B0600070205080204" pitchFamily="50" charset="-128"/>
            </a:rPr>
            <a:t>32,657</a:t>
          </a:r>
          <a:r>
            <a:rPr kumimoji="1" lang="ja-JP" altLang="en-US" sz="1300">
              <a:latin typeface="ＭＳ Ｐゴシック" panose="020B0600070205080204" pitchFamily="50" charset="-128"/>
              <a:ea typeface="ＭＳ Ｐゴシック" panose="020B0600070205080204" pitchFamily="50" charset="-128"/>
            </a:rPr>
            <a:t>円などとなっている。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a:t>
          </a:r>
          <a:r>
            <a:rPr kumimoji="1" lang="en-US" altLang="ja-JP" sz="1300">
              <a:latin typeface="ＭＳ ゴシック" pitchFamily="49" charset="-128"/>
              <a:ea typeface="ＭＳ ゴシック" pitchFamily="49" charset="-128"/>
            </a:rPr>
            <a:t>606</a:t>
          </a:r>
          <a:r>
            <a:rPr kumimoji="1" lang="ja-JP" altLang="en-US" sz="1300">
              <a:latin typeface="ＭＳ ゴシック" pitchFamily="49" charset="-128"/>
              <a:ea typeface="ＭＳ ゴシック" pitchFamily="49" charset="-128"/>
            </a:rPr>
            <a:t>百万円を積み立てた結果、平成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年度末残高は</a:t>
          </a:r>
          <a:r>
            <a:rPr kumimoji="1" lang="en-US" altLang="ja-JP" sz="1300">
              <a:latin typeface="ＭＳ ゴシック" pitchFamily="49" charset="-128"/>
              <a:ea typeface="ＭＳ ゴシック" pitchFamily="49" charset="-128"/>
            </a:rPr>
            <a:t>5,542</a:t>
          </a:r>
          <a:r>
            <a:rPr kumimoji="1" lang="ja-JP" altLang="en-US" sz="1300">
              <a:latin typeface="ＭＳ ゴシック" pitchFamily="49" charset="-128"/>
              <a:ea typeface="ＭＳ ゴシック" pitchFamily="49" charset="-128"/>
            </a:rPr>
            <a:t>百万円となり、標準財政規模比で</a:t>
          </a:r>
          <a:r>
            <a:rPr kumimoji="1" lang="en-US" altLang="ja-JP" sz="1300">
              <a:latin typeface="ＭＳ ゴシック" pitchFamily="49" charset="-128"/>
              <a:ea typeface="ＭＳ ゴシック" pitchFamily="49" charset="-128"/>
            </a:rPr>
            <a:t>1.69</a:t>
          </a:r>
          <a:r>
            <a:rPr kumimoji="1" lang="ja-JP" altLang="en-US" sz="1300">
              <a:latin typeface="ＭＳ ゴシック" pitchFamily="49" charset="-128"/>
              <a:ea typeface="ＭＳ ゴシック" pitchFamily="49" charset="-128"/>
            </a:rPr>
            <a:t>ポイント増の</a:t>
          </a:r>
          <a:r>
            <a:rPr kumimoji="1" lang="en-US" altLang="ja-JP" sz="1300">
              <a:latin typeface="ＭＳ ゴシック" pitchFamily="49" charset="-128"/>
              <a:ea typeface="ＭＳ ゴシック" pitchFamily="49" charset="-128"/>
            </a:rPr>
            <a:t>15.73</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実質収支額は、市税をはじめとする歳入の増加や特定目的基金の取り崩しなどにより、前年度比</a:t>
          </a:r>
          <a:r>
            <a:rPr kumimoji="1" lang="en-US" altLang="ja-JP" sz="1300">
              <a:latin typeface="ＭＳ ゴシック" pitchFamily="49" charset="-128"/>
              <a:ea typeface="ＭＳ ゴシック" pitchFamily="49" charset="-128"/>
            </a:rPr>
            <a:t>406</a:t>
          </a:r>
          <a:r>
            <a:rPr kumimoji="1" lang="ja-JP" altLang="en-US" sz="1300">
              <a:latin typeface="ＭＳ ゴシック" pitchFamily="49" charset="-128"/>
              <a:ea typeface="ＭＳ ゴシック" pitchFamily="49" charset="-128"/>
            </a:rPr>
            <a:t>百万円の増となり、標準財政規模比で</a:t>
          </a:r>
          <a:r>
            <a:rPr kumimoji="1" lang="en-US" altLang="ja-JP" sz="1300">
              <a:latin typeface="ＭＳ ゴシック" pitchFamily="49" charset="-128"/>
              <a:ea typeface="ＭＳ ゴシック" pitchFamily="49" charset="-128"/>
            </a:rPr>
            <a:t>1.14</a:t>
          </a:r>
          <a:r>
            <a:rPr kumimoji="1" lang="ja-JP" altLang="en-US" sz="1300">
              <a:latin typeface="ＭＳ ゴシック" pitchFamily="49" charset="-128"/>
              <a:ea typeface="ＭＳ ゴシック" pitchFamily="49" charset="-128"/>
            </a:rPr>
            <a:t>ポイント増の</a:t>
          </a:r>
          <a:r>
            <a:rPr kumimoji="1" lang="en-US" altLang="ja-JP" sz="1300">
              <a:latin typeface="ＭＳ ゴシック" pitchFamily="49" charset="-128"/>
              <a:ea typeface="ＭＳ ゴシック" pitchFamily="49" charset="-128"/>
            </a:rPr>
            <a:t>7.02</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また、財政調整基金の積立・取崩を考慮した実質単年度収支は</a:t>
          </a:r>
          <a:r>
            <a:rPr kumimoji="1" lang="en-US" altLang="ja-JP" sz="1300">
              <a:latin typeface="ＭＳ ゴシック" pitchFamily="49" charset="-128"/>
              <a:ea typeface="ＭＳ ゴシック" pitchFamily="49" charset="-128"/>
            </a:rPr>
            <a:t>1,012</a:t>
          </a:r>
          <a:r>
            <a:rPr kumimoji="1" lang="ja-JP" altLang="en-US" sz="1300">
              <a:latin typeface="ＭＳ ゴシック" pitchFamily="49" charset="-128"/>
              <a:ea typeface="ＭＳ ゴシック" pitchFamily="49" charset="-128"/>
            </a:rPr>
            <a:t>百万円の黒字となった。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連結実質収支については、全会計で実質収支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もしくは黒字を確保した。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前年度比較では、国民健康保険事業会計で実質収支額が前年度比</a:t>
          </a:r>
          <a:r>
            <a:rPr kumimoji="1" lang="en-US" altLang="ja-JP" sz="1400">
              <a:latin typeface="ＭＳ ゴシック" pitchFamily="49" charset="-128"/>
              <a:ea typeface="ＭＳ ゴシック" pitchFamily="49" charset="-128"/>
            </a:rPr>
            <a:t>256</a:t>
          </a:r>
          <a:r>
            <a:rPr kumimoji="1" lang="ja-JP" altLang="en-US" sz="1400">
              <a:latin typeface="ＭＳ ゴシック" pitchFamily="49" charset="-128"/>
              <a:ea typeface="ＭＳ ゴシック" pitchFamily="49" charset="-128"/>
            </a:rPr>
            <a:t>百万円の減（標準財政規模比で</a:t>
          </a:r>
          <a:r>
            <a:rPr kumimoji="1" lang="en-US" altLang="ja-JP" sz="1400">
              <a:latin typeface="ＭＳ ゴシック" pitchFamily="49" charset="-128"/>
              <a:ea typeface="ＭＳ ゴシック" pitchFamily="49" charset="-128"/>
            </a:rPr>
            <a:t>0.75</a:t>
          </a:r>
          <a:r>
            <a:rPr kumimoji="1" lang="ja-JP" altLang="en-US" sz="1400">
              <a:latin typeface="ＭＳ ゴシック" pitchFamily="49" charset="-128"/>
              <a:ea typeface="ＭＳ ゴシック" pitchFamily="49" charset="-128"/>
            </a:rPr>
            <a:t>ポイントの減）となる一方で、最も財政規模の大きい病院事業会計で余剰額が前年度比</a:t>
          </a:r>
          <a:r>
            <a:rPr kumimoji="1" lang="en-US" altLang="ja-JP" sz="1400">
              <a:latin typeface="ＭＳ ゴシック" pitchFamily="49" charset="-128"/>
              <a:ea typeface="ＭＳ ゴシック" pitchFamily="49" charset="-128"/>
            </a:rPr>
            <a:t>234</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0.49</a:t>
          </a:r>
          <a:r>
            <a:rPr kumimoji="1" lang="ja-JP" altLang="en-US" sz="1400">
              <a:latin typeface="ＭＳ ゴシック" pitchFamily="49" charset="-128"/>
              <a:ea typeface="ＭＳ ゴシック" pitchFamily="49" charset="-128"/>
            </a:rPr>
            <a:t>ポイントの増）、一般会計で実質収支額が前年度比</a:t>
          </a:r>
          <a:r>
            <a:rPr kumimoji="1" lang="en-US" altLang="ja-JP" sz="1400">
              <a:latin typeface="ＭＳ ゴシック" pitchFamily="49" charset="-128"/>
              <a:ea typeface="ＭＳ ゴシック" pitchFamily="49" charset="-128"/>
            </a:rPr>
            <a:t>406</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ポイントの増）となるなど、連結実質収支ベースで前年度比</a:t>
          </a:r>
          <a:r>
            <a:rPr kumimoji="1" lang="en-US" altLang="ja-JP" sz="1400">
              <a:latin typeface="ＭＳ ゴシック" pitchFamily="49" charset="-128"/>
              <a:ea typeface="ＭＳ ゴシック" pitchFamily="49" charset="-128"/>
            </a:rPr>
            <a:t>214</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0.36</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61715721</v>
      </c>
      <c r="BO4" s="430"/>
      <c r="BP4" s="430"/>
      <c r="BQ4" s="430"/>
      <c r="BR4" s="430"/>
      <c r="BS4" s="430"/>
      <c r="BT4" s="430"/>
      <c r="BU4" s="431"/>
      <c r="BV4" s="429">
        <v>59557374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v>
      </c>
      <c r="CU4" s="436"/>
      <c r="CV4" s="436"/>
      <c r="CW4" s="436"/>
      <c r="CX4" s="436"/>
      <c r="CY4" s="436"/>
      <c r="CZ4" s="436"/>
      <c r="DA4" s="437"/>
      <c r="DB4" s="435">
        <v>5.9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59148705</v>
      </c>
      <c r="BO5" s="467"/>
      <c r="BP5" s="467"/>
      <c r="BQ5" s="467"/>
      <c r="BR5" s="467"/>
      <c r="BS5" s="467"/>
      <c r="BT5" s="467"/>
      <c r="BU5" s="468"/>
      <c r="BV5" s="466">
        <v>57331167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87.5</v>
      </c>
      <c r="CU5" s="464"/>
      <c r="CV5" s="464"/>
      <c r="CW5" s="464"/>
      <c r="CX5" s="464"/>
      <c r="CY5" s="464"/>
      <c r="CZ5" s="464"/>
      <c r="DA5" s="465"/>
      <c r="DB5" s="463">
        <v>88.3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2567016</v>
      </c>
      <c r="BO6" s="467"/>
      <c r="BP6" s="467"/>
      <c r="BQ6" s="467"/>
      <c r="BR6" s="467"/>
      <c r="BS6" s="467"/>
      <c r="BT6" s="467"/>
      <c r="BU6" s="468"/>
      <c r="BV6" s="466">
        <v>2226207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v>
      </c>
      <c r="CU6" s="504"/>
      <c r="CV6" s="504"/>
      <c r="CW6" s="504"/>
      <c r="CX6" s="504"/>
      <c r="CY6" s="504"/>
      <c r="CZ6" s="504"/>
      <c r="DA6" s="505"/>
      <c r="DB6" s="503">
        <v>94.1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93456</v>
      </c>
      <c r="BO7" s="467"/>
      <c r="BP7" s="467"/>
      <c r="BQ7" s="467"/>
      <c r="BR7" s="467"/>
      <c r="BS7" s="467"/>
      <c r="BT7" s="467"/>
      <c r="BU7" s="468"/>
      <c r="BV7" s="466">
        <v>158616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35243702</v>
      </c>
      <c r="CU7" s="467"/>
      <c r="CV7" s="467"/>
      <c r="CW7" s="467"/>
      <c r="CX7" s="467"/>
      <c r="CY7" s="467"/>
      <c r="CZ7" s="467"/>
      <c r="DA7" s="468"/>
      <c r="DB7" s="466">
        <v>35162131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2473560</v>
      </c>
      <c r="BO8" s="467"/>
      <c r="BP8" s="467"/>
      <c r="BQ8" s="467"/>
      <c r="BR8" s="467"/>
      <c r="BS8" s="467"/>
      <c r="BT8" s="467"/>
      <c r="BU8" s="468"/>
      <c r="BV8" s="466">
        <v>2067591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0.89</v>
      </c>
      <c r="CU8" s="507"/>
      <c r="CV8" s="507"/>
      <c r="CW8" s="507"/>
      <c r="CX8" s="507"/>
      <c r="CY8" s="507"/>
      <c r="CZ8" s="507"/>
      <c r="DA8" s="508"/>
      <c r="DB8" s="506">
        <v>0.89</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159879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405969</v>
      </c>
      <c r="BO9" s="467"/>
      <c r="BP9" s="467"/>
      <c r="BQ9" s="467"/>
      <c r="BR9" s="467"/>
      <c r="BS9" s="467"/>
      <c r="BT9" s="467"/>
      <c r="BU9" s="468"/>
      <c r="BV9" s="466">
        <v>-59540</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12.7</v>
      </c>
      <c r="CU9" s="464"/>
      <c r="CV9" s="464"/>
      <c r="CW9" s="464"/>
      <c r="CX9" s="464"/>
      <c r="CY9" s="464"/>
      <c r="CZ9" s="464"/>
      <c r="DA9" s="465"/>
      <c r="DB9" s="463">
        <v>12.7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161160</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605900</v>
      </c>
      <c r="BO10" s="467"/>
      <c r="BP10" s="467"/>
      <c r="BQ10" s="467"/>
      <c r="BR10" s="467"/>
      <c r="BS10" s="467"/>
      <c r="BT10" s="467"/>
      <c r="BU10" s="468"/>
      <c r="BV10" s="466">
        <v>512400</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161539</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121</v>
      </c>
      <c r="AV12" s="499"/>
      <c r="AW12" s="499"/>
      <c r="AX12" s="499"/>
      <c r="AY12" s="500" t="s">
        <v>137</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156419</v>
      </c>
      <c r="S13" s="548"/>
      <c r="T13" s="548"/>
      <c r="U13" s="548"/>
      <c r="V13" s="549"/>
      <c r="W13" s="482" t="s">
        <v>141</v>
      </c>
      <c r="X13" s="483"/>
      <c r="Y13" s="483"/>
      <c r="Z13" s="483"/>
      <c r="AA13" s="483"/>
      <c r="AB13" s="473"/>
      <c r="AC13" s="517">
        <v>1169</v>
      </c>
      <c r="AD13" s="518"/>
      <c r="AE13" s="518"/>
      <c r="AF13" s="518"/>
      <c r="AG13" s="557"/>
      <c r="AH13" s="517">
        <v>1135</v>
      </c>
      <c r="AI13" s="518"/>
      <c r="AJ13" s="518"/>
      <c r="AK13" s="518"/>
      <c r="AL13" s="519"/>
      <c r="AM13" s="495" t="s">
        <v>142</v>
      </c>
      <c r="AN13" s="496"/>
      <c r="AO13" s="496"/>
      <c r="AP13" s="496"/>
      <c r="AQ13" s="496"/>
      <c r="AR13" s="496"/>
      <c r="AS13" s="496"/>
      <c r="AT13" s="497"/>
      <c r="AU13" s="498" t="s">
        <v>127</v>
      </c>
      <c r="AV13" s="499"/>
      <c r="AW13" s="499"/>
      <c r="AX13" s="499"/>
      <c r="AY13" s="500" t="s">
        <v>143</v>
      </c>
      <c r="AZ13" s="501"/>
      <c r="BA13" s="501"/>
      <c r="BB13" s="501"/>
      <c r="BC13" s="501"/>
      <c r="BD13" s="501"/>
      <c r="BE13" s="501"/>
      <c r="BF13" s="501"/>
      <c r="BG13" s="501"/>
      <c r="BH13" s="501"/>
      <c r="BI13" s="501"/>
      <c r="BJ13" s="501"/>
      <c r="BK13" s="501"/>
      <c r="BL13" s="501"/>
      <c r="BM13" s="502"/>
      <c r="BN13" s="466">
        <v>1011869</v>
      </c>
      <c r="BO13" s="467"/>
      <c r="BP13" s="467"/>
      <c r="BQ13" s="467"/>
      <c r="BR13" s="467"/>
      <c r="BS13" s="467"/>
      <c r="BT13" s="467"/>
      <c r="BU13" s="468"/>
      <c r="BV13" s="466">
        <v>452860</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0.8</v>
      </c>
      <c r="CU13" s="464"/>
      <c r="CV13" s="464"/>
      <c r="CW13" s="464"/>
      <c r="CX13" s="464"/>
      <c r="CY13" s="464"/>
      <c r="CZ13" s="464"/>
      <c r="DA13" s="465"/>
      <c r="DB13" s="463">
        <v>0.9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161926</v>
      </c>
      <c r="S14" s="548"/>
      <c r="T14" s="548"/>
      <c r="U14" s="548"/>
      <c r="V14" s="549"/>
      <c r="W14" s="456"/>
      <c r="X14" s="457"/>
      <c r="Y14" s="457"/>
      <c r="Z14" s="457"/>
      <c r="AA14" s="457"/>
      <c r="AB14" s="446"/>
      <c r="AC14" s="550">
        <v>1.5</v>
      </c>
      <c r="AD14" s="551"/>
      <c r="AE14" s="551"/>
      <c r="AF14" s="551"/>
      <c r="AG14" s="552"/>
      <c r="AH14" s="550">
        <v>1.5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10.3</v>
      </c>
      <c r="CU14" s="562"/>
      <c r="CV14" s="562"/>
      <c r="CW14" s="562"/>
      <c r="CX14" s="562"/>
      <c r="CY14" s="562"/>
      <c r="CZ14" s="562"/>
      <c r="DA14" s="563"/>
      <c r="DB14" s="561">
        <v>5.7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157221</v>
      </c>
      <c r="S15" s="548"/>
      <c r="T15" s="548"/>
      <c r="U15" s="548"/>
      <c r="V15" s="549"/>
      <c r="W15" s="482" t="s">
        <v>148</v>
      </c>
      <c r="X15" s="483"/>
      <c r="Y15" s="483"/>
      <c r="Z15" s="483"/>
      <c r="AA15" s="483"/>
      <c r="AB15" s="473"/>
      <c r="AC15" s="517">
        <v>25646</v>
      </c>
      <c r="AD15" s="518"/>
      <c r="AE15" s="518"/>
      <c r="AF15" s="518"/>
      <c r="AG15" s="557"/>
      <c r="AH15" s="517">
        <v>25228</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22735350</v>
      </c>
      <c r="BO15" s="430"/>
      <c r="BP15" s="430"/>
      <c r="BQ15" s="430"/>
      <c r="BR15" s="430"/>
      <c r="BS15" s="430"/>
      <c r="BT15" s="430"/>
      <c r="BU15" s="431"/>
      <c r="BV15" s="429">
        <v>22573994</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33.6</v>
      </c>
      <c r="AD16" s="551"/>
      <c r="AE16" s="551"/>
      <c r="AF16" s="551"/>
      <c r="AG16" s="552"/>
      <c r="AH16" s="550">
        <v>34</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25696557</v>
      </c>
      <c r="BO16" s="467"/>
      <c r="BP16" s="467"/>
      <c r="BQ16" s="467"/>
      <c r="BR16" s="467"/>
      <c r="BS16" s="467"/>
      <c r="BT16" s="467"/>
      <c r="BU16" s="468"/>
      <c r="BV16" s="466">
        <v>25396601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49431</v>
      </c>
      <c r="AD17" s="518"/>
      <c r="AE17" s="518"/>
      <c r="AF17" s="518"/>
      <c r="AG17" s="557"/>
      <c r="AH17" s="517">
        <v>47735</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29252192</v>
      </c>
      <c r="BO17" s="467"/>
      <c r="BP17" s="467"/>
      <c r="BQ17" s="467"/>
      <c r="BR17" s="467"/>
      <c r="BS17" s="467"/>
      <c r="BT17" s="467"/>
      <c r="BU17" s="468"/>
      <c r="BV17" s="466">
        <v>29068639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206.57</v>
      </c>
      <c r="M18" s="579"/>
      <c r="N18" s="579"/>
      <c r="O18" s="579"/>
      <c r="P18" s="579"/>
      <c r="Q18" s="579"/>
      <c r="R18" s="580"/>
      <c r="S18" s="580"/>
      <c r="T18" s="580"/>
      <c r="U18" s="580"/>
      <c r="V18" s="581"/>
      <c r="W18" s="484"/>
      <c r="X18" s="485"/>
      <c r="Y18" s="485"/>
      <c r="Z18" s="485"/>
      <c r="AA18" s="485"/>
      <c r="AB18" s="476"/>
      <c r="AC18" s="582">
        <v>64.8</v>
      </c>
      <c r="AD18" s="583"/>
      <c r="AE18" s="583"/>
      <c r="AF18" s="583"/>
      <c r="AG18" s="584"/>
      <c r="AH18" s="582">
        <v>64.400000000000006</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31555809</v>
      </c>
      <c r="BO18" s="467"/>
      <c r="BP18" s="467"/>
      <c r="BQ18" s="467"/>
      <c r="BR18" s="467"/>
      <c r="BS18" s="467"/>
      <c r="BT18" s="467"/>
      <c r="BU18" s="468"/>
      <c r="BV18" s="466">
        <v>31462538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774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41453355</v>
      </c>
      <c r="BO19" s="467"/>
      <c r="BP19" s="467"/>
      <c r="BQ19" s="467"/>
      <c r="BR19" s="467"/>
      <c r="BS19" s="467"/>
      <c r="BT19" s="467"/>
      <c r="BU19" s="468"/>
      <c r="BV19" s="466">
        <v>40774707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60085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67478794</v>
      </c>
      <c r="BO23" s="467"/>
      <c r="BP23" s="467"/>
      <c r="BQ23" s="467"/>
      <c r="BR23" s="467"/>
      <c r="BS23" s="467"/>
      <c r="BT23" s="467"/>
      <c r="BU23" s="468"/>
      <c r="BV23" s="466">
        <v>65166785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10550</v>
      </c>
      <c r="R24" s="518"/>
      <c r="S24" s="518"/>
      <c r="T24" s="518"/>
      <c r="U24" s="518"/>
      <c r="V24" s="557"/>
      <c r="W24" s="616"/>
      <c r="X24" s="604"/>
      <c r="Y24" s="605"/>
      <c r="Z24" s="516" t="s">
        <v>172</v>
      </c>
      <c r="AA24" s="496"/>
      <c r="AB24" s="496"/>
      <c r="AC24" s="496"/>
      <c r="AD24" s="496"/>
      <c r="AE24" s="496"/>
      <c r="AF24" s="496"/>
      <c r="AG24" s="497"/>
      <c r="AH24" s="517">
        <v>1005</v>
      </c>
      <c r="AI24" s="518"/>
      <c r="AJ24" s="518"/>
      <c r="AK24" s="518"/>
      <c r="AL24" s="557"/>
      <c r="AM24" s="517">
        <v>3123540</v>
      </c>
      <c r="AN24" s="518"/>
      <c r="AO24" s="518"/>
      <c r="AP24" s="518"/>
      <c r="AQ24" s="518"/>
      <c r="AR24" s="557"/>
      <c r="AS24" s="517">
        <v>3108</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23546114</v>
      </c>
      <c r="BO24" s="467"/>
      <c r="BP24" s="467"/>
      <c r="BQ24" s="467"/>
      <c r="BR24" s="467"/>
      <c r="BS24" s="467"/>
      <c r="BT24" s="467"/>
      <c r="BU24" s="468"/>
      <c r="BV24" s="466">
        <v>26189772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8700</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176</v>
      </c>
      <c r="AN25" s="518"/>
      <c r="AO25" s="518"/>
      <c r="AP25" s="518"/>
      <c r="AQ25" s="518"/>
      <c r="AR25" s="557"/>
      <c r="AS25" s="517" t="s">
        <v>131</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20020062</v>
      </c>
      <c r="BO25" s="430"/>
      <c r="BP25" s="430"/>
      <c r="BQ25" s="430"/>
      <c r="BR25" s="430"/>
      <c r="BS25" s="430"/>
      <c r="BT25" s="430"/>
      <c r="BU25" s="431"/>
      <c r="BV25" s="429">
        <v>20519104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6890</v>
      </c>
      <c r="R26" s="518"/>
      <c r="S26" s="518"/>
      <c r="T26" s="518"/>
      <c r="U26" s="518"/>
      <c r="V26" s="557"/>
      <c r="W26" s="616"/>
      <c r="X26" s="604"/>
      <c r="Y26" s="605"/>
      <c r="Z26" s="516" t="s">
        <v>179</v>
      </c>
      <c r="AA26" s="626"/>
      <c r="AB26" s="626"/>
      <c r="AC26" s="626"/>
      <c r="AD26" s="626"/>
      <c r="AE26" s="626"/>
      <c r="AF26" s="626"/>
      <c r="AG26" s="627"/>
      <c r="AH26" s="517">
        <v>192</v>
      </c>
      <c r="AI26" s="518"/>
      <c r="AJ26" s="518"/>
      <c r="AK26" s="518"/>
      <c r="AL26" s="557"/>
      <c r="AM26" s="517">
        <v>567552</v>
      </c>
      <c r="AN26" s="518"/>
      <c r="AO26" s="518"/>
      <c r="AP26" s="518"/>
      <c r="AQ26" s="518"/>
      <c r="AR26" s="557"/>
      <c r="AS26" s="517">
        <v>2956</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v>100000</v>
      </c>
      <c r="BO26" s="467"/>
      <c r="BP26" s="467"/>
      <c r="BQ26" s="467"/>
      <c r="BR26" s="467"/>
      <c r="BS26" s="467"/>
      <c r="BT26" s="467"/>
      <c r="BU26" s="468"/>
      <c r="BV26" s="466">
        <v>100000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6300</v>
      </c>
      <c r="R27" s="518"/>
      <c r="S27" s="518"/>
      <c r="T27" s="518"/>
      <c r="U27" s="518"/>
      <c r="V27" s="557"/>
      <c r="W27" s="616"/>
      <c r="X27" s="604"/>
      <c r="Y27" s="605"/>
      <c r="Z27" s="516" t="s">
        <v>182</v>
      </c>
      <c r="AA27" s="496"/>
      <c r="AB27" s="496"/>
      <c r="AC27" s="496"/>
      <c r="AD27" s="496"/>
      <c r="AE27" s="496"/>
      <c r="AF27" s="496"/>
      <c r="AG27" s="497"/>
      <c r="AH27" s="517">
        <v>90</v>
      </c>
      <c r="AI27" s="518"/>
      <c r="AJ27" s="518"/>
      <c r="AK27" s="518"/>
      <c r="AL27" s="557"/>
      <c r="AM27" s="517">
        <v>247215</v>
      </c>
      <c r="AN27" s="518"/>
      <c r="AO27" s="518"/>
      <c r="AP27" s="518"/>
      <c r="AQ27" s="518"/>
      <c r="AR27" s="557"/>
      <c r="AS27" s="517">
        <v>2747</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176</v>
      </c>
      <c r="BO27" s="640"/>
      <c r="BP27" s="640"/>
      <c r="BQ27" s="640"/>
      <c r="BR27" s="640"/>
      <c r="BS27" s="640"/>
      <c r="BT27" s="640"/>
      <c r="BU27" s="641"/>
      <c r="BV27" s="639" t="s">
        <v>184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5790</v>
      </c>
      <c r="R28" s="518"/>
      <c r="S28" s="518"/>
      <c r="T28" s="518"/>
      <c r="U28" s="518"/>
      <c r="V28" s="557"/>
      <c r="W28" s="616"/>
      <c r="X28" s="604"/>
      <c r="Y28" s="605"/>
      <c r="Z28" s="516" t="s">
        <v>186</v>
      </c>
      <c r="AA28" s="496"/>
      <c r="AB28" s="496"/>
      <c r="AC28" s="496"/>
      <c r="AD28" s="496"/>
      <c r="AE28" s="496"/>
      <c r="AF28" s="496"/>
      <c r="AG28" s="497"/>
      <c r="AH28" s="517" t="s">
        <v>187</v>
      </c>
      <c r="AI28" s="518"/>
      <c r="AJ28" s="518"/>
      <c r="AK28" s="518"/>
      <c r="AL28" s="557"/>
      <c r="AM28" s="517" t="s">
        <v>187</v>
      </c>
      <c r="AN28" s="518"/>
      <c r="AO28" s="518"/>
      <c r="AP28" s="518"/>
      <c r="AQ28" s="518"/>
      <c r="AR28" s="557"/>
      <c r="AS28" s="517" t="s">
        <v>176</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5542300</v>
      </c>
      <c r="BO28" s="430"/>
      <c r="BP28" s="430"/>
      <c r="BQ28" s="430"/>
      <c r="BR28" s="430"/>
      <c r="BS28" s="430"/>
      <c r="BT28" s="430"/>
      <c r="BU28" s="431"/>
      <c r="BV28" s="429">
        <v>4936400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22</v>
      </c>
      <c r="M29" s="518"/>
      <c r="N29" s="518"/>
      <c r="O29" s="518"/>
      <c r="P29" s="557"/>
      <c r="Q29" s="517">
        <v>5530</v>
      </c>
      <c r="R29" s="518"/>
      <c r="S29" s="518"/>
      <c r="T29" s="518"/>
      <c r="U29" s="518"/>
      <c r="V29" s="557"/>
      <c r="W29" s="617"/>
      <c r="X29" s="618"/>
      <c r="Y29" s="619"/>
      <c r="Z29" s="516" t="s">
        <v>190</v>
      </c>
      <c r="AA29" s="496"/>
      <c r="AB29" s="496"/>
      <c r="AC29" s="496"/>
      <c r="AD29" s="496"/>
      <c r="AE29" s="496"/>
      <c r="AF29" s="496"/>
      <c r="AG29" s="497"/>
      <c r="AH29" s="517">
        <v>1095</v>
      </c>
      <c r="AI29" s="518"/>
      <c r="AJ29" s="518"/>
      <c r="AK29" s="518"/>
      <c r="AL29" s="557"/>
      <c r="AM29" s="517">
        <v>3370755</v>
      </c>
      <c r="AN29" s="518"/>
      <c r="AO29" s="518"/>
      <c r="AP29" s="518"/>
      <c r="AQ29" s="518"/>
      <c r="AR29" s="557"/>
      <c r="AS29" s="517">
        <v>3078</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1056749</v>
      </c>
      <c r="BO29" s="467"/>
      <c r="BP29" s="467"/>
      <c r="BQ29" s="467"/>
      <c r="BR29" s="467"/>
      <c r="BS29" s="467"/>
      <c r="BT29" s="467"/>
      <c r="BU29" s="468"/>
      <c r="BV29" s="466">
        <v>616200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100.3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7136731</v>
      </c>
      <c r="BO30" s="640"/>
      <c r="BP30" s="640"/>
      <c r="BQ30" s="640"/>
      <c r="BR30" s="640"/>
      <c r="BS30" s="640"/>
      <c r="BT30" s="640"/>
      <c r="BU30" s="641"/>
      <c r="BV30" s="639">
        <v>7697395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199</v>
      </c>
      <c r="V33" s="490"/>
      <c r="W33" s="455" t="s">
        <v>201</v>
      </c>
      <c r="X33" s="455"/>
      <c r="Y33" s="455"/>
      <c r="Z33" s="455"/>
      <c r="AA33" s="455"/>
      <c r="AB33" s="455"/>
      <c r="AC33" s="455"/>
      <c r="AD33" s="455"/>
      <c r="AE33" s="455"/>
      <c r="AF33" s="455"/>
      <c r="AG33" s="455"/>
      <c r="AH33" s="455"/>
      <c r="AI33" s="455"/>
      <c r="AJ33" s="455"/>
      <c r="AK33" s="455"/>
      <c r="AL33" s="215"/>
      <c r="AM33" s="490" t="s">
        <v>202</v>
      </c>
      <c r="AN33" s="490"/>
      <c r="AO33" s="455" t="s">
        <v>203</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202</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国民健康保険事業会計</v>
      </c>
      <c r="X34" s="653"/>
      <c r="Y34" s="653"/>
      <c r="Z34" s="653"/>
      <c r="AA34" s="653"/>
      <c r="AB34" s="653"/>
      <c r="AC34" s="653"/>
      <c r="AD34" s="653"/>
      <c r="AE34" s="653"/>
      <c r="AF34" s="653"/>
      <c r="AG34" s="653"/>
      <c r="AH34" s="653"/>
      <c r="AI34" s="653"/>
      <c r="AJ34" s="653"/>
      <c r="AK34" s="653"/>
      <c r="AL34" s="213"/>
      <c r="AM34" s="652">
        <f>IF(AO34="","",MAX(C34:D43,U34:V43)+1)</f>
        <v>11</v>
      </c>
      <c r="AN34" s="652"/>
      <c r="AO34" s="653" t="str">
        <f>IF('各会計、関係団体の財政状況及び健全化判断比率'!B34="","",'各会計、関係団体の財政状況及び健全化判断比率'!B34)</f>
        <v>病院事業会計</v>
      </c>
      <c r="AP34" s="653"/>
      <c r="AQ34" s="653"/>
      <c r="AR34" s="653"/>
      <c r="AS34" s="653"/>
      <c r="AT34" s="653"/>
      <c r="AU34" s="653"/>
      <c r="AV34" s="653"/>
      <c r="AW34" s="653"/>
      <c r="AX34" s="653"/>
      <c r="AY34" s="653"/>
      <c r="AZ34" s="653"/>
      <c r="BA34" s="653"/>
      <c r="BB34" s="653"/>
      <c r="BC34" s="653"/>
      <c r="BD34" s="213"/>
      <c r="BE34" s="652">
        <f>IF(BG34="","",MAX(C34:D43,U34:V43,AM34:AN43)+1)</f>
        <v>13</v>
      </c>
      <c r="BF34" s="652"/>
      <c r="BG34" s="653" t="str">
        <f>IF('各会計、関係団体の財政状況及び健全化判断比率'!B36="","",'各会計、関係団体の財政状況及び健全化判断比率'!B36)</f>
        <v>簡易水道事業会計</v>
      </c>
      <c r="BH34" s="653"/>
      <c r="BI34" s="653"/>
      <c r="BJ34" s="653"/>
      <c r="BK34" s="653"/>
      <c r="BL34" s="653"/>
      <c r="BM34" s="653"/>
      <c r="BN34" s="653"/>
      <c r="BO34" s="653"/>
      <c r="BP34" s="653"/>
      <c r="BQ34" s="653"/>
      <c r="BR34" s="653"/>
      <c r="BS34" s="653"/>
      <c r="BT34" s="653"/>
      <c r="BU34" s="653"/>
      <c r="BV34" s="213"/>
      <c r="BW34" s="652">
        <f>IF(BY34="","",MAX(C34:D43,U34:V43,AM34:AN43,BE34:BF43)+1)</f>
        <v>18</v>
      </c>
      <c r="BX34" s="652"/>
      <c r="BY34" s="653" t="str">
        <f>IF('各会計、関係団体の財政状況及び健全化判断比率'!B68="","",'各会計、関係団体の財政状況及び健全化判断比率'!B68)</f>
        <v>大垣消防組合</v>
      </c>
      <c r="BZ34" s="653"/>
      <c r="CA34" s="653"/>
      <c r="CB34" s="653"/>
      <c r="CC34" s="653"/>
      <c r="CD34" s="653"/>
      <c r="CE34" s="653"/>
      <c r="CF34" s="653"/>
      <c r="CG34" s="653"/>
      <c r="CH34" s="653"/>
      <c r="CI34" s="653"/>
      <c r="CJ34" s="653"/>
      <c r="CK34" s="653"/>
      <c r="CL34" s="653"/>
      <c r="CM34" s="653"/>
      <c r="CN34" s="213"/>
      <c r="CO34" s="652">
        <f>IF(CQ34="","",MAX(C34:D43,U34:V43,AM34:AN43,BE34:BF43,BW34:BX43)+1)</f>
        <v>28</v>
      </c>
      <c r="CP34" s="652"/>
      <c r="CQ34" s="653" t="str">
        <f>IF('各会計、関係団体の財政状況及び健全化判断比率'!BS7="","",'各会計、関係団体の財政状況及び健全化判断比率'!BS7)</f>
        <v>大垣勤労者福祉サービスセンター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物品調達会計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国民健康保険直営診療施設事業会計</v>
      </c>
      <c r="X35" s="653"/>
      <c r="Y35" s="653"/>
      <c r="Z35" s="653"/>
      <c r="AA35" s="653"/>
      <c r="AB35" s="653"/>
      <c r="AC35" s="653"/>
      <c r="AD35" s="653"/>
      <c r="AE35" s="653"/>
      <c r="AF35" s="653"/>
      <c r="AG35" s="653"/>
      <c r="AH35" s="653"/>
      <c r="AI35" s="653"/>
      <c r="AJ35" s="653"/>
      <c r="AK35" s="653"/>
      <c r="AL35" s="213"/>
      <c r="AM35" s="652">
        <f t="shared" ref="AM35:AM43" si="0">IF(AO35="","",AM34+1)</f>
        <v>12</v>
      </c>
      <c r="AN35" s="652"/>
      <c r="AO35" s="653" t="str">
        <f>IF('各会計、関係団体の財政状況及び健全化判断比率'!B35="","",'各会計、関係団体の財政状況及び健全化判断比率'!B35)</f>
        <v>水道事業会計</v>
      </c>
      <c r="AP35" s="653"/>
      <c r="AQ35" s="653"/>
      <c r="AR35" s="653"/>
      <c r="AS35" s="653"/>
      <c r="AT35" s="653"/>
      <c r="AU35" s="653"/>
      <c r="AV35" s="653"/>
      <c r="AW35" s="653"/>
      <c r="AX35" s="653"/>
      <c r="AY35" s="653"/>
      <c r="AZ35" s="653"/>
      <c r="BA35" s="653"/>
      <c r="BB35" s="653"/>
      <c r="BC35" s="653"/>
      <c r="BD35" s="213"/>
      <c r="BE35" s="652">
        <f t="shared" ref="BE35:BE43" si="1">IF(BG35="","",BE34+1)</f>
        <v>14</v>
      </c>
      <c r="BF35" s="652"/>
      <c r="BG35" s="653" t="str">
        <f>IF('各会計、関係団体の財政状況及び健全化判断比率'!B37="","",'各会計、関係団体の財政状況及び健全化判断比率'!B37)</f>
        <v>公設地方卸売市場事業会計</v>
      </c>
      <c r="BH35" s="653"/>
      <c r="BI35" s="653"/>
      <c r="BJ35" s="653"/>
      <c r="BK35" s="653"/>
      <c r="BL35" s="653"/>
      <c r="BM35" s="653"/>
      <c r="BN35" s="653"/>
      <c r="BO35" s="653"/>
      <c r="BP35" s="653"/>
      <c r="BQ35" s="653"/>
      <c r="BR35" s="653"/>
      <c r="BS35" s="653"/>
      <c r="BT35" s="653"/>
      <c r="BU35" s="653"/>
      <c r="BV35" s="213"/>
      <c r="BW35" s="652">
        <f t="shared" ref="BW35:BW43" si="2">IF(BY35="","",BW34+1)</f>
        <v>19</v>
      </c>
      <c r="BX35" s="652"/>
      <c r="BY35" s="653" t="str">
        <f>IF('各会計、関係団体の財政状況及び健全化判断比率'!B69="","",'各会計、関係団体の財政状況及び健全化判断比率'!B69)</f>
        <v>大垣衛生施設組合</v>
      </c>
      <c r="BZ35" s="653"/>
      <c r="CA35" s="653"/>
      <c r="CB35" s="653"/>
      <c r="CC35" s="653"/>
      <c r="CD35" s="653"/>
      <c r="CE35" s="653"/>
      <c r="CF35" s="653"/>
      <c r="CG35" s="653"/>
      <c r="CH35" s="653"/>
      <c r="CI35" s="653"/>
      <c r="CJ35" s="653"/>
      <c r="CK35" s="653"/>
      <c r="CL35" s="653"/>
      <c r="CM35" s="653"/>
      <c r="CN35" s="213"/>
      <c r="CO35" s="652">
        <f t="shared" ref="CO35:CO43" si="3">IF(CQ35="","",CO34+1)</f>
        <v>29</v>
      </c>
      <c r="CP35" s="652"/>
      <c r="CQ35" s="653" t="str">
        <f>IF('各会計、関係団体の財政状況及び健全化判断比率'!BS8="","",'各会計、関係団体の財政状況及び健全化判断比率'!BS8)</f>
        <v>大垣市文化事業団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公共用地先行取得事業会計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後期高齢者医療事業会計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15</v>
      </c>
      <c r="BF36" s="652"/>
      <c r="BG36" s="653" t="str">
        <f>IF('各会計、関係団体の財政状況及び健全化判断比率'!B38="","",'各会計、関係団体の財政状況及び健全化判断比率'!B38)</f>
        <v>公共下水道事業会計</v>
      </c>
      <c r="BH36" s="653"/>
      <c r="BI36" s="653"/>
      <c r="BJ36" s="653"/>
      <c r="BK36" s="653"/>
      <c r="BL36" s="653"/>
      <c r="BM36" s="653"/>
      <c r="BN36" s="653"/>
      <c r="BO36" s="653"/>
      <c r="BP36" s="653"/>
      <c r="BQ36" s="653"/>
      <c r="BR36" s="653"/>
      <c r="BS36" s="653"/>
      <c r="BT36" s="653"/>
      <c r="BU36" s="653"/>
      <c r="BV36" s="213"/>
      <c r="BW36" s="652">
        <f t="shared" si="2"/>
        <v>20</v>
      </c>
      <c r="BX36" s="652"/>
      <c r="BY36" s="653" t="str">
        <f>IF('各会計、関係団体の財政状況及び健全化判断比率'!B70="","",'各会計、関係団体の財政状況及び健全化判断比率'!B70)</f>
        <v>西南濃粗大廃棄物処理組合</v>
      </c>
      <c r="BZ36" s="653"/>
      <c r="CA36" s="653"/>
      <c r="CB36" s="653"/>
      <c r="CC36" s="653"/>
      <c r="CD36" s="653"/>
      <c r="CE36" s="653"/>
      <c r="CF36" s="653"/>
      <c r="CG36" s="653"/>
      <c r="CH36" s="653"/>
      <c r="CI36" s="653"/>
      <c r="CJ36" s="653"/>
      <c r="CK36" s="653"/>
      <c r="CL36" s="653"/>
      <c r="CM36" s="653"/>
      <c r="CN36" s="213"/>
      <c r="CO36" s="652">
        <f t="shared" si="3"/>
        <v>30</v>
      </c>
      <c r="CP36" s="652"/>
      <c r="CQ36" s="653" t="str">
        <f>IF('各会計、関係団体の財政状況及び健全化判断比率'!BS9="","",'各会計、関係団体の財政状況及び健全化判断比率'!BS9)</f>
        <v>大垣地方市場冷蔵</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市行造林事業会計</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介護保険事業会計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16</v>
      </c>
      <c r="BF37" s="652"/>
      <c r="BG37" s="653" t="str">
        <f>IF('各会計、関係団体の財政状況及び健全化判断比率'!B39="","",'各会計、関係団体の財政状況及び健全化判断比率'!B39)</f>
        <v>特定環境保全公共下水道事業会計</v>
      </c>
      <c r="BH37" s="653"/>
      <c r="BI37" s="653"/>
      <c r="BJ37" s="653"/>
      <c r="BK37" s="653"/>
      <c r="BL37" s="653"/>
      <c r="BM37" s="653"/>
      <c r="BN37" s="653"/>
      <c r="BO37" s="653"/>
      <c r="BP37" s="653"/>
      <c r="BQ37" s="653"/>
      <c r="BR37" s="653"/>
      <c r="BS37" s="653"/>
      <c r="BT37" s="653"/>
      <c r="BU37" s="653"/>
      <c r="BV37" s="213"/>
      <c r="BW37" s="652">
        <f t="shared" si="2"/>
        <v>21</v>
      </c>
      <c r="BX37" s="652"/>
      <c r="BY37" s="653" t="str">
        <f>IF('各会計、関係団体の財政状況及び健全化判断比率'!B71="","",'各会計、関係団体の財政状況及び健全化判断比率'!B71)</f>
        <v>西濃環境整備組合</v>
      </c>
      <c r="BZ37" s="653"/>
      <c r="CA37" s="653"/>
      <c r="CB37" s="653"/>
      <c r="CC37" s="653"/>
      <c r="CD37" s="653"/>
      <c r="CE37" s="653"/>
      <c r="CF37" s="653"/>
      <c r="CG37" s="653"/>
      <c r="CH37" s="653"/>
      <c r="CI37" s="653"/>
      <c r="CJ37" s="653"/>
      <c r="CK37" s="653"/>
      <c r="CL37" s="653"/>
      <c r="CM37" s="653"/>
      <c r="CN37" s="213"/>
      <c r="CO37" s="652">
        <f t="shared" si="3"/>
        <v>31</v>
      </c>
      <c r="CP37" s="652"/>
      <c r="CQ37" s="653" t="str">
        <f>IF('各会計、関係団体の財政状況及び健全化判断比率'!BS10="","",'各会計、関係団体の財政状況及び健全化判断比率'!BS10)</f>
        <v>大垣市土地開発公社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9</v>
      </c>
      <c r="V38" s="652"/>
      <c r="W38" s="653" t="str">
        <f>IF('各会計、関係団体の財政状況及び健全化判断比率'!B32="","",'各会計、関係団体の財政状況及び健全化判断比率'!B32)</f>
        <v>駐車場事業会計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17</v>
      </c>
      <c r="BF38" s="652"/>
      <c r="BG38" s="653" t="str">
        <f>IF('各会計、関係団体の財政状況及び健全化判断比率'!B40="","",'各会計、関係団体の財政状況及び健全化判断比率'!B40)</f>
        <v>農業集落排水事業会計</v>
      </c>
      <c r="BH38" s="653"/>
      <c r="BI38" s="653"/>
      <c r="BJ38" s="653"/>
      <c r="BK38" s="653"/>
      <c r="BL38" s="653"/>
      <c r="BM38" s="653"/>
      <c r="BN38" s="653"/>
      <c r="BO38" s="653"/>
      <c r="BP38" s="653"/>
      <c r="BQ38" s="653"/>
      <c r="BR38" s="653"/>
      <c r="BS38" s="653"/>
      <c r="BT38" s="653"/>
      <c r="BU38" s="653"/>
      <c r="BV38" s="213"/>
      <c r="BW38" s="652">
        <f t="shared" si="2"/>
        <v>22</v>
      </c>
      <c r="BX38" s="652"/>
      <c r="BY38" s="653" t="str">
        <f>IF('各会計、関係団体の財政状況及び健全化判断比率'!B72="","",'各会計、関係団体の財政状況及び健全化判断比率'!B72)</f>
        <v>西南濃老人福祉施設事務組合</v>
      </c>
      <c r="BZ38" s="653"/>
      <c r="CA38" s="653"/>
      <c r="CB38" s="653"/>
      <c r="CC38" s="653"/>
      <c r="CD38" s="653"/>
      <c r="CE38" s="653"/>
      <c r="CF38" s="653"/>
      <c r="CG38" s="653"/>
      <c r="CH38" s="653"/>
      <c r="CI38" s="653"/>
      <c r="CJ38" s="653"/>
      <c r="CK38" s="653"/>
      <c r="CL38" s="653"/>
      <c r="CM38" s="653"/>
      <c r="CN38" s="213"/>
      <c r="CO38" s="652">
        <f t="shared" si="3"/>
        <v>32</v>
      </c>
      <c r="CP38" s="652"/>
      <c r="CQ38" s="653" t="str">
        <f>IF('各会計、関係団体の財政状況及び健全化判断比率'!BS11="","",'各会計、関係団体の財政状況及び健全化判断比率'!BS11)</f>
        <v>かみいしづ緑の村公社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f t="shared" si="4"/>
        <v>10</v>
      </c>
      <c r="V39" s="652"/>
      <c r="W39" s="653" t="str">
        <f>IF('各会計、関係団体の財政状況及び健全化判断比率'!B33="","",'各会計、関係団体の財政状況及び健全化判断比率'!B33)</f>
        <v>競輪事業会計</v>
      </c>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23</v>
      </c>
      <c r="BX39" s="652"/>
      <c r="BY39" s="653" t="str">
        <f>IF('各会計、関係団体の財政状況及び健全化判断比率'!B73="","",'各会計、関係団体の財政状況及び健全化判断比率'!B73)</f>
        <v>あすわ苑老人福祉施設事務組合</v>
      </c>
      <c r="BZ39" s="653"/>
      <c r="CA39" s="653"/>
      <c r="CB39" s="653"/>
      <c r="CC39" s="653"/>
      <c r="CD39" s="653"/>
      <c r="CE39" s="653"/>
      <c r="CF39" s="653"/>
      <c r="CG39" s="653"/>
      <c r="CH39" s="653"/>
      <c r="CI39" s="653"/>
      <c r="CJ39" s="653"/>
      <c r="CK39" s="653"/>
      <c r="CL39" s="653"/>
      <c r="CM39" s="653"/>
      <c r="CN39" s="213"/>
      <c r="CO39" s="652">
        <f t="shared" si="3"/>
        <v>33</v>
      </c>
      <c r="CP39" s="652"/>
      <c r="CQ39" s="653" t="str">
        <f>IF('各会計、関係団体の財政状況及び健全化判断比率'!BS12="","",'各会計、関係団体の財政状況及び健全化判断比率'!BS12)</f>
        <v>養老線管理機構</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24</v>
      </c>
      <c r="BX40" s="652"/>
      <c r="BY40" s="653" t="str">
        <f>IF('各会計、関係団体の財政状況及び健全化判断比率'!B74="","",'各会計、関係団体の財政状況及び健全化判断比率'!B74)</f>
        <v>大垣市安八郡安八町東安中学校組合</v>
      </c>
      <c r="BZ40" s="653"/>
      <c r="CA40" s="653"/>
      <c r="CB40" s="653"/>
      <c r="CC40" s="653"/>
      <c r="CD40" s="653"/>
      <c r="CE40" s="653"/>
      <c r="CF40" s="653"/>
      <c r="CG40" s="653"/>
      <c r="CH40" s="653"/>
      <c r="CI40" s="653"/>
      <c r="CJ40" s="653"/>
      <c r="CK40" s="653"/>
      <c r="CL40" s="653"/>
      <c r="CM40" s="653"/>
      <c r="CN40" s="213"/>
      <c r="CO40" s="652">
        <f t="shared" si="3"/>
        <v>34</v>
      </c>
      <c r="CP40" s="652"/>
      <c r="CQ40" s="653" t="str">
        <f>IF('各会計、関係団体の財政状況及び健全化判断比率'!BS13="","",'各会計、関係団体の財政状況及び健全化判断比率'!BS13)</f>
        <v>樽見鉄道株式会社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25</v>
      </c>
      <c r="BX41" s="652"/>
      <c r="BY41" s="653" t="str">
        <f>IF('各会計、関係団体の財政状況及び健全化判断比率'!B75="","",'各会計、関係団体の財政状況及び健全化判断比率'!B75)</f>
        <v>岐阜県後期高齢者医療広域連合（一般会計）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26</v>
      </c>
      <c r="BX42" s="652"/>
      <c r="BY42" s="653" t="str">
        <f>IF('各会計、関係団体の財政状況及び健全化判断比率'!B76="","",'各会計、関係団体の財政状況及び健全化判断比率'!B76)</f>
        <v>岐阜県後期高齢者医療広域連合（特別会計）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27</v>
      </c>
      <c r="BX43" s="652"/>
      <c r="BY43" s="653" t="str">
        <f>IF('各会計、関係団体の財政状況及び健全化判断比率'!B77="","",'各会計、関係団体の財政状況及び健全化判断比率'!B77)</f>
        <v>西美濃さくら苑介護老人保健施設事務組合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oe7rdX02mrLBOpIR8giDNgJCXw4gedO3UoeOZ88UTRTgasIYPfSbI2EgsVCSygdKOJ8fOXouCYS9xM0VcPgmA==" saltValue="k68JcgvYU1JlJgxKaKXw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5" t="s">
        <v>571</v>
      </c>
      <c r="D34" s="1245"/>
      <c r="E34" s="1246"/>
      <c r="F34" s="32">
        <v>74.95</v>
      </c>
      <c r="G34" s="33">
        <v>78.7</v>
      </c>
      <c r="H34" s="33">
        <v>78.64</v>
      </c>
      <c r="I34" s="33">
        <v>77.680000000000007</v>
      </c>
      <c r="J34" s="34">
        <v>78.17</v>
      </c>
      <c r="K34" s="22"/>
      <c r="L34" s="22"/>
      <c r="M34" s="22"/>
      <c r="N34" s="22"/>
      <c r="O34" s="22"/>
      <c r="P34" s="22"/>
    </row>
    <row r="35" spans="1:16" ht="39" customHeight="1" x14ac:dyDescent="0.15">
      <c r="A35" s="22"/>
      <c r="B35" s="35"/>
      <c r="C35" s="1239" t="s">
        <v>572</v>
      </c>
      <c r="D35" s="1240"/>
      <c r="E35" s="1241"/>
      <c r="F35" s="36">
        <v>6.37</v>
      </c>
      <c r="G35" s="37">
        <v>6.55</v>
      </c>
      <c r="H35" s="37">
        <v>7.64</v>
      </c>
      <c r="I35" s="37">
        <v>8.83</v>
      </c>
      <c r="J35" s="38">
        <v>8.08</v>
      </c>
      <c r="K35" s="22"/>
      <c r="L35" s="22"/>
      <c r="M35" s="22"/>
      <c r="N35" s="22"/>
      <c r="O35" s="22"/>
      <c r="P35" s="22"/>
    </row>
    <row r="36" spans="1:16" ht="39" customHeight="1" x14ac:dyDescent="0.15">
      <c r="A36" s="22"/>
      <c r="B36" s="35"/>
      <c r="C36" s="1239" t="s">
        <v>573</v>
      </c>
      <c r="D36" s="1240"/>
      <c r="E36" s="1241"/>
      <c r="F36" s="36">
        <v>6.01</v>
      </c>
      <c r="G36" s="37">
        <v>6.69</v>
      </c>
      <c r="H36" s="37">
        <v>6.09</v>
      </c>
      <c r="I36" s="37">
        <v>5.87</v>
      </c>
      <c r="J36" s="38">
        <v>7.01</v>
      </c>
      <c r="K36" s="22"/>
      <c r="L36" s="22"/>
      <c r="M36" s="22"/>
      <c r="N36" s="22"/>
      <c r="O36" s="22"/>
      <c r="P36" s="22"/>
    </row>
    <row r="37" spans="1:16" ht="39" customHeight="1" x14ac:dyDescent="0.15">
      <c r="A37" s="22"/>
      <c r="B37" s="35"/>
      <c r="C37" s="1239" t="s">
        <v>574</v>
      </c>
      <c r="D37" s="1240"/>
      <c r="E37" s="1241"/>
      <c r="F37" s="36">
        <v>6.68</v>
      </c>
      <c r="G37" s="37">
        <v>6.7</v>
      </c>
      <c r="H37" s="37">
        <v>6.75</v>
      </c>
      <c r="I37" s="37">
        <v>6.09</v>
      </c>
      <c r="J37" s="38">
        <v>5.88</v>
      </c>
      <c r="K37" s="22"/>
      <c r="L37" s="22"/>
      <c r="M37" s="22"/>
      <c r="N37" s="22"/>
      <c r="O37" s="22"/>
      <c r="P37" s="22"/>
    </row>
    <row r="38" spans="1:16" ht="39" customHeight="1" x14ac:dyDescent="0.15">
      <c r="A38" s="22"/>
      <c r="B38" s="35"/>
      <c r="C38" s="1239" t="s">
        <v>575</v>
      </c>
      <c r="D38" s="1240"/>
      <c r="E38" s="1241"/>
      <c r="F38" s="36">
        <v>2.5099999999999998</v>
      </c>
      <c r="G38" s="37">
        <v>3.3</v>
      </c>
      <c r="H38" s="37">
        <v>4.01</v>
      </c>
      <c r="I38" s="37">
        <v>4.91</v>
      </c>
      <c r="J38" s="38">
        <v>4.7</v>
      </c>
      <c r="K38" s="22"/>
      <c r="L38" s="22"/>
      <c r="M38" s="22"/>
      <c r="N38" s="22"/>
      <c r="O38" s="22"/>
      <c r="P38" s="22"/>
    </row>
    <row r="39" spans="1:16" ht="39" customHeight="1" x14ac:dyDescent="0.15">
      <c r="A39" s="22"/>
      <c r="B39" s="35"/>
      <c r="C39" s="1239" t="s">
        <v>576</v>
      </c>
      <c r="D39" s="1240"/>
      <c r="E39" s="1241"/>
      <c r="F39" s="36">
        <v>3.04</v>
      </c>
      <c r="G39" s="37">
        <v>3.31</v>
      </c>
      <c r="H39" s="37">
        <v>3.51</v>
      </c>
      <c r="I39" s="37">
        <v>3.5</v>
      </c>
      <c r="J39" s="38">
        <v>3.39</v>
      </c>
      <c r="K39" s="22"/>
      <c r="L39" s="22"/>
      <c r="M39" s="22"/>
      <c r="N39" s="22"/>
      <c r="O39" s="22"/>
      <c r="P39" s="22"/>
    </row>
    <row r="40" spans="1:16" ht="39" customHeight="1" x14ac:dyDescent="0.15">
      <c r="A40" s="22"/>
      <c r="B40" s="35"/>
      <c r="C40" s="1239" t="s">
        <v>577</v>
      </c>
      <c r="D40" s="1240"/>
      <c r="E40" s="1241"/>
      <c r="F40" s="36">
        <v>0.1</v>
      </c>
      <c r="G40" s="37">
        <v>0.15</v>
      </c>
      <c r="H40" s="37">
        <v>0.16</v>
      </c>
      <c r="I40" s="37">
        <v>0.17</v>
      </c>
      <c r="J40" s="38">
        <v>0.16</v>
      </c>
      <c r="K40" s="22"/>
      <c r="L40" s="22"/>
      <c r="M40" s="22"/>
      <c r="N40" s="22"/>
      <c r="O40" s="22"/>
      <c r="P40" s="22"/>
    </row>
    <row r="41" spans="1:16" ht="39" customHeight="1" x14ac:dyDescent="0.15">
      <c r="A41" s="22"/>
      <c r="B41" s="35"/>
      <c r="C41" s="1239" t="s">
        <v>578</v>
      </c>
      <c r="D41" s="1240"/>
      <c r="E41" s="1241"/>
      <c r="F41" s="36">
        <v>0.02</v>
      </c>
      <c r="G41" s="37">
        <v>0.06</v>
      </c>
      <c r="H41" s="37">
        <v>0.08</v>
      </c>
      <c r="I41" s="37">
        <v>0.04</v>
      </c>
      <c r="J41" s="38">
        <v>0.06</v>
      </c>
      <c r="K41" s="22"/>
      <c r="L41" s="22"/>
      <c r="M41" s="22"/>
      <c r="N41" s="22"/>
      <c r="O41" s="22"/>
      <c r="P41" s="22"/>
    </row>
    <row r="42" spans="1:16" ht="39" customHeight="1" x14ac:dyDescent="0.15">
      <c r="A42" s="22"/>
      <c r="B42" s="39"/>
      <c r="C42" s="1239" t="s">
        <v>579</v>
      </c>
      <c r="D42" s="1240"/>
      <c r="E42" s="1241"/>
      <c r="F42" s="36" t="s">
        <v>523</v>
      </c>
      <c r="G42" s="37" t="s">
        <v>523</v>
      </c>
      <c r="H42" s="37" t="s">
        <v>523</v>
      </c>
      <c r="I42" s="37" t="s">
        <v>523</v>
      </c>
      <c r="J42" s="38" t="s">
        <v>523</v>
      </c>
      <c r="K42" s="22"/>
      <c r="L42" s="22"/>
      <c r="M42" s="22"/>
      <c r="N42" s="22"/>
      <c r="O42" s="22"/>
      <c r="P42" s="22"/>
    </row>
    <row r="43" spans="1:16" ht="39" customHeight="1" thickBot="1" x14ac:dyDescent="0.2">
      <c r="A43" s="22"/>
      <c r="B43" s="40"/>
      <c r="C43" s="1242" t="s">
        <v>580</v>
      </c>
      <c r="D43" s="1243"/>
      <c r="E43" s="1244"/>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W6enCj/D+ldNsL1OYghcELiOEFHb9yvMCdC8og718DfqWRMPcyt60hf02JaqJ2zJrl1cLSkRNtCu3h/m22IXA==" saltValue="OEi6R2vOT7BnHpUV5Jt6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4967</v>
      </c>
      <c r="L45" s="60">
        <v>5100</v>
      </c>
      <c r="M45" s="60">
        <v>5212</v>
      </c>
      <c r="N45" s="60">
        <v>5211</v>
      </c>
      <c r="O45" s="61">
        <v>5289</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523</v>
      </c>
      <c r="L46" s="64" t="s">
        <v>523</v>
      </c>
      <c r="M46" s="64" t="s">
        <v>523</v>
      </c>
      <c r="N46" s="64" t="s">
        <v>523</v>
      </c>
      <c r="O46" s="65" t="s">
        <v>523</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523</v>
      </c>
      <c r="L47" s="64" t="s">
        <v>523</v>
      </c>
      <c r="M47" s="64" t="s">
        <v>523</v>
      </c>
      <c r="N47" s="64" t="s">
        <v>523</v>
      </c>
      <c r="O47" s="65" t="s">
        <v>523</v>
      </c>
      <c r="P47" s="48"/>
      <c r="Q47" s="48"/>
      <c r="R47" s="48"/>
      <c r="S47" s="48"/>
      <c r="T47" s="48"/>
      <c r="U47" s="48"/>
    </row>
    <row r="48" spans="1:21" ht="30.75" customHeight="1" x14ac:dyDescent="0.15">
      <c r="A48" s="48"/>
      <c r="B48" s="1249"/>
      <c r="C48" s="1250"/>
      <c r="D48" s="62"/>
      <c r="E48" s="1255" t="s">
        <v>15</v>
      </c>
      <c r="F48" s="1255"/>
      <c r="G48" s="1255"/>
      <c r="H48" s="1255"/>
      <c r="I48" s="1255"/>
      <c r="J48" s="1256"/>
      <c r="K48" s="63">
        <v>1325</v>
      </c>
      <c r="L48" s="64">
        <v>1298</v>
      </c>
      <c r="M48" s="64">
        <v>1499</v>
      </c>
      <c r="N48" s="64">
        <v>1455</v>
      </c>
      <c r="O48" s="65">
        <v>1420</v>
      </c>
      <c r="P48" s="48"/>
      <c r="Q48" s="48"/>
      <c r="R48" s="48"/>
      <c r="S48" s="48"/>
      <c r="T48" s="48"/>
      <c r="U48" s="48"/>
    </row>
    <row r="49" spans="1:21" ht="30.75" customHeight="1" x14ac:dyDescent="0.15">
      <c r="A49" s="48"/>
      <c r="B49" s="1249"/>
      <c r="C49" s="1250"/>
      <c r="D49" s="62"/>
      <c r="E49" s="1255" t="s">
        <v>16</v>
      </c>
      <c r="F49" s="1255"/>
      <c r="G49" s="1255"/>
      <c r="H49" s="1255"/>
      <c r="I49" s="1255"/>
      <c r="J49" s="1256"/>
      <c r="K49" s="63">
        <v>241</v>
      </c>
      <c r="L49" s="64">
        <v>129</v>
      </c>
      <c r="M49" s="64">
        <v>78</v>
      </c>
      <c r="N49" s="64">
        <v>97</v>
      </c>
      <c r="O49" s="65">
        <v>100</v>
      </c>
      <c r="P49" s="48"/>
      <c r="Q49" s="48"/>
      <c r="R49" s="48"/>
      <c r="S49" s="48"/>
      <c r="T49" s="48"/>
      <c r="U49" s="48"/>
    </row>
    <row r="50" spans="1:21" ht="30.75" customHeight="1" x14ac:dyDescent="0.15">
      <c r="A50" s="48"/>
      <c r="B50" s="1249"/>
      <c r="C50" s="1250"/>
      <c r="D50" s="62"/>
      <c r="E50" s="1255" t="s">
        <v>17</v>
      </c>
      <c r="F50" s="1255"/>
      <c r="G50" s="1255"/>
      <c r="H50" s="1255"/>
      <c r="I50" s="1255"/>
      <c r="J50" s="1256"/>
      <c r="K50" s="63">
        <v>211</v>
      </c>
      <c r="L50" s="64">
        <v>205</v>
      </c>
      <c r="M50" s="64">
        <v>203</v>
      </c>
      <c r="N50" s="64">
        <v>193</v>
      </c>
      <c r="O50" s="65">
        <v>220</v>
      </c>
      <c r="P50" s="48"/>
      <c r="Q50" s="48"/>
      <c r="R50" s="48"/>
      <c r="S50" s="48"/>
      <c r="T50" s="48"/>
      <c r="U50" s="48"/>
    </row>
    <row r="51" spans="1:21" ht="30.75" customHeight="1" x14ac:dyDescent="0.15">
      <c r="A51" s="48"/>
      <c r="B51" s="1251"/>
      <c r="C51" s="1252"/>
      <c r="D51" s="66"/>
      <c r="E51" s="1255" t="s">
        <v>18</v>
      </c>
      <c r="F51" s="1255"/>
      <c r="G51" s="1255"/>
      <c r="H51" s="1255"/>
      <c r="I51" s="1255"/>
      <c r="J51" s="1256"/>
      <c r="K51" s="63" t="s">
        <v>523</v>
      </c>
      <c r="L51" s="64" t="s">
        <v>523</v>
      </c>
      <c r="M51" s="64" t="s">
        <v>523</v>
      </c>
      <c r="N51" s="64">
        <v>0</v>
      </c>
      <c r="O51" s="65" t="s">
        <v>523</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6579</v>
      </c>
      <c r="L52" s="64">
        <v>6431</v>
      </c>
      <c r="M52" s="64">
        <v>6634</v>
      </c>
      <c r="N52" s="64">
        <v>6754</v>
      </c>
      <c r="O52" s="65">
        <v>6832</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165</v>
      </c>
      <c r="L53" s="69">
        <v>301</v>
      </c>
      <c r="M53" s="69">
        <v>358</v>
      </c>
      <c r="N53" s="69">
        <v>202</v>
      </c>
      <c r="O53" s="70">
        <v>197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3" t="s">
        <v>25</v>
      </c>
      <c r="C57" s="1264"/>
      <c r="D57" s="1267" t="s">
        <v>26</v>
      </c>
      <c r="E57" s="1268"/>
      <c r="F57" s="1268"/>
      <c r="G57" s="1268"/>
      <c r="H57" s="1268"/>
      <c r="I57" s="1268"/>
      <c r="J57" s="1269"/>
      <c r="K57" s="82" t="s">
        <v>586</v>
      </c>
      <c r="L57" s="83" t="s">
        <v>586</v>
      </c>
      <c r="M57" s="83" t="s">
        <v>586</v>
      </c>
      <c r="N57" s="83" t="s">
        <v>586</v>
      </c>
      <c r="O57" s="84" t="s">
        <v>586</v>
      </c>
    </row>
    <row r="58" spans="1:21" ht="31.5" customHeight="1" thickBot="1" x14ac:dyDescent="0.2">
      <c r="B58" s="1265"/>
      <c r="C58" s="1266"/>
      <c r="D58" s="1270" t="s">
        <v>27</v>
      </c>
      <c r="E58" s="1271"/>
      <c r="F58" s="1271"/>
      <c r="G58" s="1271"/>
      <c r="H58" s="1271"/>
      <c r="I58" s="1271"/>
      <c r="J58" s="1272"/>
      <c r="K58" s="85" t="s">
        <v>586</v>
      </c>
      <c r="L58" s="86" t="s">
        <v>586</v>
      </c>
      <c r="M58" s="86" t="s">
        <v>586</v>
      </c>
      <c r="N58" s="86" t="s">
        <v>586</v>
      </c>
      <c r="O58" s="87" t="s">
        <v>586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evXYiJh9xkVmwoBFX/3UgVMZDoX/x0Vx0P/EpQVGSsvw+xGWETyR6sH0nsGQ89/9bifqpUlhPe8y/1tZEBiQw==" saltValue="Kt/GD0JlzHemp5TFcZKj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73" t="s">
        <v>30</v>
      </c>
      <c r="C41" s="1274"/>
      <c r="D41" s="101"/>
      <c r="E41" s="1279" t="s">
        <v>31</v>
      </c>
      <c r="F41" s="1279"/>
      <c r="G41" s="1279"/>
      <c r="H41" s="1280"/>
      <c r="I41" s="102">
        <v>61695</v>
      </c>
      <c r="J41" s="103">
        <v>63352</v>
      </c>
      <c r="K41" s="103">
        <v>65555</v>
      </c>
      <c r="L41" s="103">
        <v>65207</v>
      </c>
      <c r="M41" s="104">
        <v>67506</v>
      </c>
    </row>
    <row r="42" spans="2:13" ht="27.75" customHeight="1" x14ac:dyDescent="0.15">
      <c r="B42" s="1275"/>
      <c r="C42" s="1276"/>
      <c r="D42" s="105"/>
      <c r="E42" s="1281" t="s">
        <v>32</v>
      </c>
      <c r="F42" s="1281"/>
      <c r="G42" s="1281"/>
      <c r="H42" s="1282"/>
      <c r="I42" s="106">
        <v>6850</v>
      </c>
      <c r="J42" s="107">
        <v>6559</v>
      </c>
      <c r="K42" s="107">
        <v>4986</v>
      </c>
      <c r="L42" s="107">
        <v>4648</v>
      </c>
      <c r="M42" s="108">
        <v>4411</v>
      </c>
    </row>
    <row r="43" spans="2:13" ht="27.75" customHeight="1" x14ac:dyDescent="0.15">
      <c r="B43" s="1275"/>
      <c r="C43" s="1276"/>
      <c r="D43" s="105"/>
      <c r="E43" s="1281" t="s">
        <v>33</v>
      </c>
      <c r="F43" s="1281"/>
      <c r="G43" s="1281"/>
      <c r="H43" s="1282"/>
      <c r="I43" s="106">
        <v>19901</v>
      </c>
      <c r="J43" s="107">
        <v>19909</v>
      </c>
      <c r="K43" s="107">
        <v>20193</v>
      </c>
      <c r="L43" s="107">
        <v>19710</v>
      </c>
      <c r="M43" s="108">
        <v>19054</v>
      </c>
    </row>
    <row r="44" spans="2:13" ht="27.75" customHeight="1" x14ac:dyDescent="0.15">
      <c r="B44" s="1275"/>
      <c r="C44" s="1276"/>
      <c r="D44" s="105"/>
      <c r="E44" s="1281" t="s">
        <v>34</v>
      </c>
      <c r="F44" s="1281"/>
      <c r="G44" s="1281"/>
      <c r="H44" s="1282"/>
      <c r="I44" s="106">
        <v>809</v>
      </c>
      <c r="J44" s="107">
        <v>831</v>
      </c>
      <c r="K44" s="107">
        <v>885</v>
      </c>
      <c r="L44" s="107">
        <v>932</v>
      </c>
      <c r="M44" s="108">
        <v>990</v>
      </c>
    </row>
    <row r="45" spans="2:13" ht="27.75" customHeight="1" x14ac:dyDescent="0.15">
      <c r="B45" s="1275"/>
      <c r="C45" s="1276"/>
      <c r="D45" s="105"/>
      <c r="E45" s="1281" t="s">
        <v>35</v>
      </c>
      <c r="F45" s="1281"/>
      <c r="G45" s="1281"/>
      <c r="H45" s="1282"/>
      <c r="I45" s="106">
        <v>8283</v>
      </c>
      <c r="J45" s="107">
        <v>7859</v>
      </c>
      <c r="K45" s="107">
        <v>8023</v>
      </c>
      <c r="L45" s="107">
        <v>8180</v>
      </c>
      <c r="M45" s="108">
        <v>8269</v>
      </c>
    </row>
    <row r="46" spans="2:13" ht="27.75" customHeight="1" x14ac:dyDescent="0.15">
      <c r="B46" s="1275"/>
      <c r="C46" s="1276"/>
      <c r="D46" s="109"/>
      <c r="E46" s="1281" t="s">
        <v>36</v>
      </c>
      <c r="F46" s="1281"/>
      <c r="G46" s="1281"/>
      <c r="H46" s="1282"/>
      <c r="I46" s="106">
        <v>4402</v>
      </c>
      <c r="J46" s="107">
        <v>3799</v>
      </c>
      <c r="K46" s="107">
        <v>3164</v>
      </c>
      <c r="L46" s="107">
        <v>2512</v>
      </c>
      <c r="M46" s="108">
        <v>2000</v>
      </c>
    </row>
    <row r="47" spans="2:13" ht="27.75" customHeight="1" x14ac:dyDescent="0.15">
      <c r="B47" s="1275"/>
      <c r="C47" s="1276"/>
      <c r="D47" s="110"/>
      <c r="E47" s="1283" t="s">
        <v>37</v>
      </c>
      <c r="F47" s="1284"/>
      <c r="G47" s="1284"/>
      <c r="H47" s="1285"/>
      <c r="I47" s="106" t="s">
        <v>523</v>
      </c>
      <c r="J47" s="107" t="s">
        <v>523</v>
      </c>
      <c r="K47" s="107" t="s">
        <v>523</v>
      </c>
      <c r="L47" s="107" t="s">
        <v>523</v>
      </c>
      <c r="M47" s="108" t="s">
        <v>523</v>
      </c>
    </row>
    <row r="48" spans="2:13" ht="27.75" customHeight="1" x14ac:dyDescent="0.15">
      <c r="B48" s="1275"/>
      <c r="C48" s="1276"/>
      <c r="D48" s="105"/>
      <c r="E48" s="1281" t="s">
        <v>38</v>
      </c>
      <c r="F48" s="1281"/>
      <c r="G48" s="1281"/>
      <c r="H48" s="1282"/>
      <c r="I48" s="106" t="s">
        <v>523</v>
      </c>
      <c r="J48" s="107" t="s">
        <v>523</v>
      </c>
      <c r="K48" s="107" t="s">
        <v>523</v>
      </c>
      <c r="L48" s="107" t="s">
        <v>523</v>
      </c>
      <c r="M48" s="108" t="s">
        <v>523</v>
      </c>
    </row>
    <row r="49" spans="2:13" ht="27.75" customHeight="1" x14ac:dyDescent="0.15">
      <c r="B49" s="1277"/>
      <c r="C49" s="1278"/>
      <c r="D49" s="105"/>
      <c r="E49" s="1281" t="s">
        <v>39</v>
      </c>
      <c r="F49" s="1281"/>
      <c r="G49" s="1281"/>
      <c r="H49" s="1282"/>
      <c r="I49" s="106" t="s">
        <v>523</v>
      </c>
      <c r="J49" s="107" t="s">
        <v>523</v>
      </c>
      <c r="K49" s="107" t="s">
        <v>523</v>
      </c>
      <c r="L49" s="107" t="s">
        <v>523</v>
      </c>
      <c r="M49" s="108" t="s">
        <v>523</v>
      </c>
    </row>
    <row r="50" spans="2:13" ht="27.75" customHeight="1" x14ac:dyDescent="0.15">
      <c r="B50" s="1286" t="s">
        <v>40</v>
      </c>
      <c r="C50" s="1287"/>
      <c r="D50" s="111"/>
      <c r="E50" s="1281" t="s">
        <v>41</v>
      </c>
      <c r="F50" s="1281"/>
      <c r="G50" s="1281"/>
      <c r="H50" s="1282"/>
      <c r="I50" s="106">
        <v>11141</v>
      </c>
      <c r="J50" s="107">
        <v>12590</v>
      </c>
      <c r="K50" s="107">
        <v>13094</v>
      </c>
      <c r="L50" s="107">
        <v>15196</v>
      </c>
      <c r="M50" s="108">
        <v>15972</v>
      </c>
    </row>
    <row r="51" spans="2:13" ht="27.75" customHeight="1" x14ac:dyDescent="0.15">
      <c r="B51" s="1275"/>
      <c r="C51" s="1276"/>
      <c r="D51" s="105"/>
      <c r="E51" s="1281" t="s">
        <v>42</v>
      </c>
      <c r="F51" s="1281"/>
      <c r="G51" s="1281"/>
      <c r="H51" s="1282"/>
      <c r="I51" s="106">
        <v>22765</v>
      </c>
      <c r="J51" s="107">
        <v>23170</v>
      </c>
      <c r="K51" s="107">
        <v>23067</v>
      </c>
      <c r="L51" s="107">
        <v>23108</v>
      </c>
      <c r="M51" s="108">
        <v>21859</v>
      </c>
    </row>
    <row r="52" spans="2:13" ht="27.75" customHeight="1" x14ac:dyDescent="0.15">
      <c r="B52" s="1277"/>
      <c r="C52" s="1278"/>
      <c r="D52" s="105"/>
      <c r="E52" s="1281" t="s">
        <v>43</v>
      </c>
      <c r="F52" s="1281"/>
      <c r="G52" s="1281"/>
      <c r="H52" s="1282"/>
      <c r="I52" s="106">
        <v>62280</v>
      </c>
      <c r="J52" s="107">
        <v>62557</v>
      </c>
      <c r="K52" s="107">
        <v>61951</v>
      </c>
      <c r="L52" s="107">
        <v>61151</v>
      </c>
      <c r="M52" s="108">
        <v>61266</v>
      </c>
    </row>
    <row r="53" spans="2:13" ht="27.75" customHeight="1" thickBot="1" x14ac:dyDescent="0.2">
      <c r="B53" s="1288" t="s">
        <v>44</v>
      </c>
      <c r="C53" s="1289"/>
      <c r="D53" s="112"/>
      <c r="E53" s="1290" t="s">
        <v>45</v>
      </c>
      <c r="F53" s="1290"/>
      <c r="G53" s="1290"/>
      <c r="H53" s="1291"/>
      <c r="I53" s="113">
        <v>5754</v>
      </c>
      <c r="J53" s="114">
        <v>3992</v>
      </c>
      <c r="K53" s="114">
        <v>4694</v>
      </c>
      <c r="L53" s="114">
        <v>1733</v>
      </c>
      <c r="M53" s="115">
        <v>3134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GuIFw1xsaKgK4Narj4hkYqtYqJkqkEEIA7QeClCi7y7kDpU8dYCNCp1JecwSKxsXDbfinWhPFjdp98ld2UaoA==" saltValue="JtSVdnKgqEjOzSs2QtAA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300" t="s">
        <v>48</v>
      </c>
      <c r="D55" s="1300"/>
      <c r="E55" s="1301"/>
      <c r="F55" s="127">
        <v>4424</v>
      </c>
      <c r="G55" s="127">
        <v>4936</v>
      </c>
      <c r="H55" s="128">
        <v>5542</v>
      </c>
    </row>
    <row r="56" spans="2:8" ht="52.5" customHeight="1" x14ac:dyDescent="0.15">
      <c r="B56" s="129"/>
      <c r="C56" s="1302" t="s">
        <v>49</v>
      </c>
      <c r="D56" s="1302"/>
      <c r="E56" s="1303"/>
      <c r="F56" s="130">
        <v>616</v>
      </c>
      <c r="G56" s="130">
        <v>616</v>
      </c>
      <c r="H56" s="131">
        <v>1057</v>
      </c>
    </row>
    <row r="57" spans="2:8" ht="53.25" customHeight="1" x14ac:dyDescent="0.15">
      <c r="B57" s="129"/>
      <c r="C57" s="1304" t="s">
        <v>50</v>
      </c>
      <c r="D57" s="1304"/>
      <c r="E57" s="1305"/>
      <c r="F57" s="132">
        <v>6629</v>
      </c>
      <c r="G57" s="132">
        <v>7697</v>
      </c>
      <c r="H57" s="133">
        <v>7137</v>
      </c>
    </row>
    <row r="58" spans="2:8" ht="45.75" customHeight="1" x14ac:dyDescent="0.15">
      <c r="B58" s="134"/>
      <c r="C58" s="1292" t="s">
        <v>615</v>
      </c>
      <c r="D58" s="1293"/>
      <c r="E58" s="1294"/>
      <c r="F58" s="135">
        <v>5682</v>
      </c>
      <c r="G58" s="135">
        <v>5713</v>
      </c>
      <c r="H58" s="136">
        <v>5289</v>
      </c>
    </row>
    <row r="59" spans="2:8" ht="45.75" customHeight="1" x14ac:dyDescent="0.15">
      <c r="B59" s="134"/>
      <c r="C59" s="1292" t="s">
        <v>616</v>
      </c>
      <c r="D59" s="1293"/>
      <c r="E59" s="1294"/>
      <c r="F59" s="135" t="s">
        <v>586</v>
      </c>
      <c r="G59" s="135">
        <v>1018</v>
      </c>
      <c r="H59" s="136">
        <v>946</v>
      </c>
    </row>
    <row r="60" spans="2:8" ht="45.75" customHeight="1" x14ac:dyDescent="0.15">
      <c r="B60" s="134"/>
      <c r="C60" s="1292" t="s">
        <v>617</v>
      </c>
      <c r="D60" s="1293"/>
      <c r="E60" s="1294"/>
      <c r="F60" s="135">
        <v>453</v>
      </c>
      <c r="G60" s="135">
        <v>439</v>
      </c>
      <c r="H60" s="136">
        <v>418</v>
      </c>
    </row>
    <row r="61" spans="2:8" ht="45.75" customHeight="1" x14ac:dyDescent="0.15">
      <c r="B61" s="134"/>
      <c r="C61" s="1292" t="s">
        <v>618</v>
      </c>
      <c r="D61" s="1293"/>
      <c r="E61" s="1294"/>
      <c r="F61" s="135">
        <v>217</v>
      </c>
      <c r="G61" s="135">
        <v>251</v>
      </c>
      <c r="H61" s="136">
        <v>253</v>
      </c>
    </row>
    <row r="62" spans="2:8" ht="45.75" customHeight="1" thickBot="1" x14ac:dyDescent="0.2">
      <c r="B62" s="137"/>
      <c r="C62" s="1295" t="s">
        <v>619</v>
      </c>
      <c r="D62" s="1296"/>
      <c r="E62" s="1297"/>
      <c r="F62" s="138">
        <v>83</v>
      </c>
      <c r="G62" s="138">
        <v>81</v>
      </c>
      <c r="H62" s="139">
        <v>80</v>
      </c>
    </row>
    <row r="63" spans="2:8" ht="52.5" customHeight="1" thickBot="1" x14ac:dyDescent="0.2">
      <c r="B63" s="140"/>
      <c r="C63" s="1298" t="s">
        <v>51</v>
      </c>
      <c r="D63" s="1298"/>
      <c r="E63" s="1299"/>
      <c r="F63" s="141">
        <v>11668</v>
      </c>
      <c r="G63" s="141">
        <v>13250</v>
      </c>
      <c r="H63" s="142">
        <v>13736</v>
      </c>
    </row>
    <row r="64" spans="2:8" ht="15" customHeight="1" x14ac:dyDescent="0.15"/>
    <row r="65" ht="0" hidden="1" customHeight="1" x14ac:dyDescent="0.15"/>
    <row r="66" ht="0" hidden="1" customHeight="1" x14ac:dyDescent="0.15"/>
  </sheetData>
  <sheetProtection algorithmName="SHA-512" hashValue="KAiWy7NTl1w0i1y1ka/TrfWFgq+xvS8Ol8GWz8aVAl3gGqUglcA0tYZRs6C9dNQF/HGna2CAWnvmi7TZRNhgPg==" saltValue="mFJUB/Y9Wzj1M8mHRNt3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2DFC5-FC31-41C6-AC46-B41A2E123967}">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623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624</v>
      </c>
    </row>
    <row r="50" spans="1:109" x14ac:dyDescent="0.15">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564</v>
      </c>
      <c r="BQ50" s="1311"/>
      <c r="BR50" s="1311"/>
      <c r="BS50" s="1311"/>
      <c r="BT50" s="1311"/>
      <c r="BU50" s="1311"/>
      <c r="BV50" s="1311"/>
      <c r="BW50" s="1311"/>
      <c r="BX50" s="1311" t="s">
        <v>565</v>
      </c>
      <c r="BY50" s="1311"/>
      <c r="BZ50" s="1311"/>
      <c r="CA50" s="1311"/>
      <c r="CB50" s="1311"/>
      <c r="CC50" s="1311"/>
      <c r="CD50" s="1311"/>
      <c r="CE50" s="1311"/>
      <c r="CF50" s="1311" t="s">
        <v>566</v>
      </c>
      <c r="CG50" s="1311"/>
      <c r="CH50" s="1311"/>
      <c r="CI50" s="1311"/>
      <c r="CJ50" s="1311"/>
      <c r="CK50" s="1311"/>
      <c r="CL50" s="1311"/>
      <c r="CM50" s="1311"/>
      <c r="CN50" s="1311" t="s">
        <v>567</v>
      </c>
      <c r="CO50" s="1311"/>
      <c r="CP50" s="1311"/>
      <c r="CQ50" s="1311"/>
      <c r="CR50" s="1311"/>
      <c r="CS50" s="1311"/>
      <c r="CT50" s="1311"/>
      <c r="CU50" s="1311"/>
      <c r="CV50" s="1311" t="s">
        <v>568</v>
      </c>
      <c r="CW50" s="1311"/>
      <c r="CX50" s="1311"/>
      <c r="CY50" s="1311"/>
      <c r="CZ50" s="1311"/>
      <c r="DA50" s="1311"/>
      <c r="DB50" s="1311"/>
      <c r="DC50" s="1311"/>
    </row>
    <row r="51" spans="1:109" ht="13.5" customHeight="1" x14ac:dyDescent="0.15">
      <c r="B51" s="394"/>
      <c r="G51" s="1314"/>
      <c r="H51" s="1314"/>
      <c r="I51" s="1328"/>
      <c r="J51" s="1328"/>
      <c r="K51" s="1313"/>
      <c r="L51" s="1313"/>
      <c r="M51" s="1313"/>
      <c r="N51" s="1313"/>
      <c r="AM51" s="403"/>
      <c r="AN51" s="1309" t="s">
        <v>625</v>
      </c>
      <c r="AO51" s="1309"/>
      <c r="AP51" s="1309"/>
      <c r="AQ51" s="1309"/>
      <c r="AR51" s="1309"/>
      <c r="AS51" s="1309"/>
      <c r="AT51" s="1309"/>
      <c r="AU51" s="1309"/>
      <c r="AV51" s="1309"/>
      <c r="AW51" s="1309"/>
      <c r="AX51" s="1309"/>
      <c r="AY51" s="1309"/>
      <c r="AZ51" s="1309"/>
      <c r="BA51" s="1309"/>
      <c r="BB51" s="1309" t="s">
        <v>626</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18"/>
      <c r="BY51" s="1306"/>
      <c r="BZ51" s="1306"/>
      <c r="CA51" s="1306"/>
      <c r="CB51" s="1306"/>
      <c r="CC51" s="1306"/>
      <c r="CD51" s="1306"/>
      <c r="CE51" s="1306"/>
      <c r="CF51" s="1306">
        <v>15.6</v>
      </c>
      <c r="CG51" s="1306"/>
      <c r="CH51" s="1306"/>
      <c r="CI51" s="1306"/>
      <c r="CJ51" s="1306"/>
      <c r="CK51" s="1306"/>
      <c r="CL51" s="1306"/>
      <c r="CM51" s="1306"/>
      <c r="CN51" s="1306">
        <v>5.7</v>
      </c>
      <c r="CO51" s="1306"/>
      <c r="CP51" s="1306"/>
      <c r="CQ51" s="1306"/>
      <c r="CR51" s="1306"/>
      <c r="CS51" s="1306"/>
      <c r="CT51" s="1306"/>
      <c r="CU51" s="1306"/>
      <c r="CV51" s="1306">
        <v>10.3</v>
      </c>
      <c r="CW51" s="1306"/>
      <c r="CX51" s="1306"/>
      <c r="CY51" s="1306"/>
      <c r="CZ51" s="1306"/>
      <c r="DA51" s="1306"/>
      <c r="DB51" s="1306"/>
      <c r="DC51" s="1306"/>
    </row>
    <row r="52" spans="1:109" x14ac:dyDescent="0.15">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627</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18"/>
      <c r="BY53" s="1306"/>
      <c r="BZ53" s="1306"/>
      <c r="CA53" s="1306"/>
      <c r="CB53" s="1306"/>
      <c r="CC53" s="1306"/>
      <c r="CD53" s="1306"/>
      <c r="CE53" s="1306"/>
      <c r="CF53" s="1306">
        <v>73.8</v>
      </c>
      <c r="CG53" s="1306"/>
      <c r="CH53" s="1306"/>
      <c r="CI53" s="1306"/>
      <c r="CJ53" s="1306"/>
      <c r="CK53" s="1306"/>
      <c r="CL53" s="1306"/>
      <c r="CM53" s="1306"/>
      <c r="CN53" s="1306">
        <v>73.5</v>
      </c>
      <c r="CO53" s="1306"/>
      <c r="CP53" s="1306"/>
      <c r="CQ53" s="1306"/>
      <c r="CR53" s="1306"/>
      <c r="CS53" s="1306"/>
      <c r="CT53" s="1306"/>
      <c r="CU53" s="1306"/>
      <c r="CV53" s="1306">
        <v>74.5</v>
      </c>
      <c r="CW53" s="1306"/>
      <c r="CX53" s="1306"/>
      <c r="CY53" s="1306"/>
      <c r="CZ53" s="1306"/>
      <c r="DA53" s="1306"/>
      <c r="DB53" s="1306"/>
      <c r="DC53" s="1306"/>
    </row>
    <row r="54" spans="1:109" x14ac:dyDescent="0.15">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2"/>
      <c r="H55" s="1312"/>
      <c r="I55" s="1312"/>
      <c r="J55" s="1312"/>
      <c r="K55" s="1313"/>
      <c r="L55" s="1313"/>
      <c r="M55" s="1313"/>
      <c r="N55" s="1313"/>
      <c r="AN55" s="1311" t="s">
        <v>628</v>
      </c>
      <c r="AO55" s="1311"/>
      <c r="AP55" s="1311"/>
      <c r="AQ55" s="1311"/>
      <c r="AR55" s="1311"/>
      <c r="AS55" s="1311"/>
      <c r="AT55" s="1311"/>
      <c r="AU55" s="1311"/>
      <c r="AV55" s="1311"/>
      <c r="AW55" s="1311"/>
      <c r="AX55" s="1311"/>
      <c r="AY55" s="1311"/>
      <c r="AZ55" s="1311"/>
      <c r="BA55" s="1311"/>
      <c r="BB55" s="1309" t="s">
        <v>626</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18"/>
      <c r="BY55" s="1306"/>
      <c r="BZ55" s="1306"/>
      <c r="CA55" s="1306"/>
      <c r="CB55" s="1306"/>
      <c r="CC55" s="1306"/>
      <c r="CD55" s="1306"/>
      <c r="CE55" s="1306"/>
      <c r="CF55" s="1306">
        <v>24.1</v>
      </c>
      <c r="CG55" s="1306"/>
      <c r="CH55" s="1306"/>
      <c r="CI55" s="1306"/>
      <c r="CJ55" s="1306"/>
      <c r="CK55" s="1306"/>
      <c r="CL55" s="1306"/>
      <c r="CM55" s="1306"/>
      <c r="CN55" s="1306">
        <v>20.100000000000001</v>
      </c>
      <c r="CO55" s="1306"/>
      <c r="CP55" s="1306"/>
      <c r="CQ55" s="1306"/>
      <c r="CR55" s="1306"/>
      <c r="CS55" s="1306"/>
      <c r="CT55" s="1306"/>
      <c r="CU55" s="1306"/>
      <c r="CV55" s="1306">
        <v>16</v>
      </c>
      <c r="CW55" s="1306"/>
      <c r="CX55" s="1306"/>
      <c r="CY55" s="1306"/>
      <c r="CZ55" s="1306"/>
      <c r="DA55" s="1306"/>
      <c r="DB55" s="1306"/>
      <c r="DC55" s="1306"/>
    </row>
    <row r="56" spans="1:109" x14ac:dyDescent="0.15">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627</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18"/>
      <c r="BY57" s="1306"/>
      <c r="BZ57" s="1306"/>
      <c r="CA57" s="1306"/>
      <c r="CB57" s="1306"/>
      <c r="CC57" s="1306"/>
      <c r="CD57" s="1306"/>
      <c r="CE57" s="1306"/>
      <c r="CF57" s="1306">
        <v>57.1</v>
      </c>
      <c r="CG57" s="1306"/>
      <c r="CH57" s="1306"/>
      <c r="CI57" s="1306"/>
      <c r="CJ57" s="1306"/>
      <c r="CK57" s="1306"/>
      <c r="CL57" s="1306"/>
      <c r="CM57" s="1306"/>
      <c r="CN57" s="1306">
        <v>57.7</v>
      </c>
      <c r="CO57" s="1306"/>
      <c r="CP57" s="1306"/>
      <c r="CQ57" s="1306"/>
      <c r="CR57" s="1306"/>
      <c r="CS57" s="1306"/>
      <c r="CT57" s="1306"/>
      <c r="CU57" s="1306"/>
      <c r="CV57" s="1306">
        <v>57.1</v>
      </c>
      <c r="CW57" s="1306"/>
      <c r="CX57" s="1306"/>
      <c r="CY57" s="1306"/>
      <c r="CZ57" s="1306"/>
      <c r="DA57" s="1306"/>
      <c r="DB57" s="1306"/>
      <c r="DC57" s="1306"/>
      <c r="DD57" s="407"/>
      <c r="DE57" s="406"/>
    </row>
    <row r="58" spans="1:109" s="402" customFormat="1" x14ac:dyDescent="0.15">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629</v>
      </c>
    </row>
    <row r="64" spans="1:109" x14ac:dyDescent="0.15">
      <c r="B64" s="394"/>
      <c r="G64" s="401"/>
      <c r="I64" s="414"/>
      <c r="J64" s="414"/>
      <c r="K64" s="414"/>
      <c r="L64" s="414"/>
      <c r="M64" s="414"/>
      <c r="N64" s="415"/>
      <c r="AM64" s="401"/>
      <c r="AN64" s="401" t="s">
        <v>622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630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624</v>
      </c>
    </row>
    <row r="72" spans="2:107" x14ac:dyDescent="0.15">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564</v>
      </c>
      <c r="BQ72" s="1311"/>
      <c r="BR72" s="1311"/>
      <c r="BS72" s="1311"/>
      <c r="BT72" s="1311"/>
      <c r="BU72" s="1311"/>
      <c r="BV72" s="1311"/>
      <c r="BW72" s="1311"/>
      <c r="BX72" s="1311" t="s">
        <v>565</v>
      </c>
      <c r="BY72" s="1311"/>
      <c r="BZ72" s="1311"/>
      <c r="CA72" s="1311"/>
      <c r="CB72" s="1311"/>
      <c r="CC72" s="1311"/>
      <c r="CD72" s="1311"/>
      <c r="CE72" s="1311"/>
      <c r="CF72" s="1311" t="s">
        <v>566</v>
      </c>
      <c r="CG72" s="1311"/>
      <c r="CH72" s="1311"/>
      <c r="CI72" s="1311"/>
      <c r="CJ72" s="1311"/>
      <c r="CK72" s="1311"/>
      <c r="CL72" s="1311"/>
      <c r="CM72" s="1311"/>
      <c r="CN72" s="1311" t="s">
        <v>567</v>
      </c>
      <c r="CO72" s="1311"/>
      <c r="CP72" s="1311"/>
      <c r="CQ72" s="1311"/>
      <c r="CR72" s="1311"/>
      <c r="CS72" s="1311"/>
      <c r="CT72" s="1311"/>
      <c r="CU72" s="1311"/>
      <c r="CV72" s="1311" t="s">
        <v>568</v>
      </c>
      <c r="CW72" s="1311"/>
      <c r="CX72" s="1311"/>
      <c r="CY72" s="1311"/>
      <c r="CZ72" s="1311"/>
      <c r="DA72" s="1311"/>
      <c r="DB72" s="1311"/>
      <c r="DC72" s="1311"/>
    </row>
    <row r="73" spans="2:107" x14ac:dyDescent="0.15">
      <c r="B73" s="394"/>
      <c r="G73" s="1314"/>
      <c r="H73" s="1314"/>
      <c r="I73" s="1314"/>
      <c r="J73" s="1314"/>
      <c r="K73" s="1310"/>
      <c r="L73" s="1310"/>
      <c r="M73" s="1310"/>
      <c r="N73" s="1310"/>
      <c r="AM73" s="403"/>
      <c r="AN73" s="1309" t="s">
        <v>625</v>
      </c>
      <c r="AO73" s="1309"/>
      <c r="AP73" s="1309"/>
      <c r="AQ73" s="1309"/>
      <c r="AR73" s="1309"/>
      <c r="AS73" s="1309"/>
      <c r="AT73" s="1309"/>
      <c r="AU73" s="1309"/>
      <c r="AV73" s="1309"/>
      <c r="AW73" s="1309"/>
      <c r="AX73" s="1309"/>
      <c r="AY73" s="1309"/>
      <c r="AZ73" s="1309"/>
      <c r="BA73" s="1309"/>
      <c r="BB73" s="1309" t="s">
        <v>626</v>
      </c>
      <c r="BC73" s="1309"/>
      <c r="BD73" s="1309"/>
      <c r="BE73" s="1309"/>
      <c r="BF73" s="1309"/>
      <c r="BG73" s="1309"/>
      <c r="BH73" s="1309"/>
      <c r="BI73" s="1309"/>
      <c r="BJ73" s="1309"/>
      <c r="BK73" s="1309"/>
      <c r="BL73" s="1309"/>
      <c r="BM73" s="1309"/>
      <c r="BN73" s="1309"/>
      <c r="BO73" s="1309"/>
      <c r="BP73" s="1306">
        <v>19.3</v>
      </c>
      <c r="BQ73" s="1306"/>
      <c r="BR73" s="1306"/>
      <c r="BS73" s="1306"/>
      <c r="BT73" s="1306"/>
      <c r="BU73" s="1306"/>
      <c r="BV73" s="1306"/>
      <c r="BW73" s="1306"/>
      <c r="BX73" s="1306">
        <v>13.3</v>
      </c>
      <c r="BY73" s="1306"/>
      <c r="BZ73" s="1306"/>
      <c r="CA73" s="1306"/>
      <c r="CB73" s="1306"/>
      <c r="CC73" s="1306"/>
      <c r="CD73" s="1306"/>
      <c r="CE73" s="1306"/>
      <c r="CF73" s="1306">
        <v>15.6</v>
      </c>
      <c r="CG73" s="1306"/>
      <c r="CH73" s="1306"/>
      <c r="CI73" s="1306"/>
      <c r="CJ73" s="1306"/>
      <c r="CK73" s="1306"/>
      <c r="CL73" s="1306"/>
      <c r="CM73" s="1306"/>
      <c r="CN73" s="1306">
        <v>5.7</v>
      </c>
      <c r="CO73" s="1306"/>
      <c r="CP73" s="1306"/>
      <c r="CQ73" s="1306"/>
      <c r="CR73" s="1306"/>
      <c r="CS73" s="1306"/>
      <c r="CT73" s="1306"/>
      <c r="CU73" s="1306"/>
      <c r="CV73" s="1306">
        <v>10.3</v>
      </c>
      <c r="CW73" s="1306"/>
      <c r="CX73" s="1306"/>
      <c r="CY73" s="1306"/>
      <c r="CZ73" s="1306"/>
      <c r="DA73" s="1306"/>
      <c r="DB73" s="1306"/>
      <c r="DC73" s="1306"/>
    </row>
    <row r="74" spans="2:107" x14ac:dyDescent="0.15">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631</v>
      </c>
      <c r="BC75" s="1309"/>
      <c r="BD75" s="1309"/>
      <c r="BE75" s="1309"/>
      <c r="BF75" s="1309"/>
      <c r="BG75" s="1309"/>
      <c r="BH75" s="1309"/>
      <c r="BI75" s="1309"/>
      <c r="BJ75" s="1309"/>
      <c r="BK75" s="1309"/>
      <c r="BL75" s="1309"/>
      <c r="BM75" s="1309"/>
      <c r="BN75" s="1309"/>
      <c r="BO75" s="1309"/>
      <c r="BP75" s="1306">
        <v>1.7</v>
      </c>
      <c r="BQ75" s="1306"/>
      <c r="BR75" s="1306"/>
      <c r="BS75" s="1306"/>
      <c r="BT75" s="1306"/>
      <c r="BU75" s="1306"/>
      <c r="BV75" s="1306"/>
      <c r="BW75" s="1306"/>
      <c r="BX75" s="1306">
        <v>1.2</v>
      </c>
      <c r="BY75" s="1306"/>
      <c r="BZ75" s="1306"/>
      <c r="CA75" s="1306"/>
      <c r="CB75" s="1306"/>
      <c r="CC75" s="1306"/>
      <c r="CD75" s="1306"/>
      <c r="CE75" s="1306"/>
      <c r="CF75" s="1306">
        <v>0.9</v>
      </c>
      <c r="CG75" s="1306"/>
      <c r="CH75" s="1306"/>
      <c r="CI75" s="1306"/>
      <c r="CJ75" s="1306"/>
      <c r="CK75" s="1306"/>
      <c r="CL75" s="1306"/>
      <c r="CM75" s="1306"/>
      <c r="CN75" s="1306">
        <v>0.9</v>
      </c>
      <c r="CO75" s="1306"/>
      <c r="CP75" s="1306"/>
      <c r="CQ75" s="1306"/>
      <c r="CR75" s="1306"/>
      <c r="CS75" s="1306"/>
      <c r="CT75" s="1306"/>
      <c r="CU75" s="1306"/>
      <c r="CV75" s="1306">
        <v>0.8</v>
      </c>
      <c r="CW75" s="1306"/>
      <c r="CX75" s="1306"/>
      <c r="CY75" s="1306"/>
      <c r="CZ75" s="1306"/>
      <c r="DA75" s="1306"/>
      <c r="DB75" s="1306"/>
      <c r="DC75" s="1306"/>
    </row>
    <row r="76" spans="2:107" x14ac:dyDescent="0.15">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2"/>
      <c r="H77" s="1312"/>
      <c r="I77" s="1312"/>
      <c r="J77" s="1312"/>
      <c r="K77" s="1310"/>
      <c r="L77" s="1310"/>
      <c r="M77" s="1310"/>
      <c r="N77" s="1310"/>
      <c r="AN77" s="1311" t="s">
        <v>628</v>
      </c>
      <c r="AO77" s="1311"/>
      <c r="AP77" s="1311"/>
      <c r="AQ77" s="1311"/>
      <c r="AR77" s="1311"/>
      <c r="AS77" s="1311"/>
      <c r="AT77" s="1311"/>
      <c r="AU77" s="1311"/>
      <c r="AV77" s="1311"/>
      <c r="AW77" s="1311"/>
      <c r="AX77" s="1311"/>
      <c r="AY77" s="1311"/>
      <c r="AZ77" s="1311"/>
      <c r="BA77" s="1311"/>
      <c r="BB77" s="1309" t="s">
        <v>626</v>
      </c>
      <c r="BC77" s="1309"/>
      <c r="BD77" s="1309"/>
      <c r="BE77" s="1309"/>
      <c r="BF77" s="1309"/>
      <c r="BG77" s="1309"/>
      <c r="BH77" s="1309"/>
      <c r="BI77" s="1309"/>
      <c r="BJ77" s="1309"/>
      <c r="BK77" s="1309"/>
      <c r="BL77" s="1309"/>
      <c r="BM77" s="1309"/>
      <c r="BN77" s="1309"/>
      <c r="BO77" s="1309"/>
      <c r="BP77" s="1306">
        <v>30.5</v>
      </c>
      <c r="BQ77" s="1306"/>
      <c r="BR77" s="1306"/>
      <c r="BS77" s="1306"/>
      <c r="BT77" s="1306"/>
      <c r="BU77" s="1306"/>
      <c r="BV77" s="1306"/>
      <c r="BW77" s="1306"/>
      <c r="BX77" s="1306">
        <v>13.7</v>
      </c>
      <c r="BY77" s="1306"/>
      <c r="BZ77" s="1306"/>
      <c r="CA77" s="1306"/>
      <c r="CB77" s="1306"/>
      <c r="CC77" s="1306"/>
      <c r="CD77" s="1306"/>
      <c r="CE77" s="1306"/>
      <c r="CF77" s="1306">
        <v>24.1</v>
      </c>
      <c r="CG77" s="1306"/>
      <c r="CH77" s="1306"/>
      <c r="CI77" s="1306"/>
      <c r="CJ77" s="1306"/>
      <c r="CK77" s="1306"/>
      <c r="CL77" s="1306"/>
      <c r="CM77" s="1306"/>
      <c r="CN77" s="1306">
        <v>20.100000000000001</v>
      </c>
      <c r="CO77" s="1306"/>
      <c r="CP77" s="1306"/>
      <c r="CQ77" s="1306"/>
      <c r="CR77" s="1306"/>
      <c r="CS77" s="1306"/>
      <c r="CT77" s="1306"/>
      <c r="CU77" s="1306"/>
      <c r="CV77" s="1306">
        <v>16</v>
      </c>
      <c r="CW77" s="1306"/>
      <c r="CX77" s="1306"/>
      <c r="CY77" s="1306"/>
      <c r="CZ77" s="1306"/>
      <c r="DA77" s="1306"/>
      <c r="DB77" s="1306"/>
      <c r="DC77" s="1306"/>
    </row>
    <row r="78" spans="2:107" x14ac:dyDescent="0.15">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631</v>
      </c>
      <c r="BC79" s="1309"/>
      <c r="BD79" s="1309"/>
      <c r="BE79" s="1309"/>
      <c r="BF79" s="1309"/>
      <c r="BG79" s="1309"/>
      <c r="BH79" s="1309"/>
      <c r="BI79" s="1309"/>
      <c r="BJ79" s="1309"/>
      <c r="BK79" s="1309"/>
      <c r="BL79" s="1309"/>
      <c r="BM79" s="1309"/>
      <c r="BN79" s="1309"/>
      <c r="BO79" s="1309"/>
      <c r="BP79" s="1306">
        <v>5.2</v>
      </c>
      <c r="BQ79" s="1306"/>
      <c r="BR79" s="1306"/>
      <c r="BS79" s="1306"/>
      <c r="BT79" s="1306"/>
      <c r="BU79" s="1306"/>
      <c r="BV79" s="1306"/>
      <c r="BW79" s="1306"/>
      <c r="BX79" s="1306">
        <v>5.8</v>
      </c>
      <c r="BY79" s="1306"/>
      <c r="BZ79" s="1306"/>
      <c r="CA79" s="1306"/>
      <c r="CB79" s="1306"/>
      <c r="CC79" s="1306"/>
      <c r="CD79" s="1306"/>
      <c r="CE79" s="1306"/>
      <c r="CF79" s="1306">
        <v>6</v>
      </c>
      <c r="CG79" s="1306"/>
      <c r="CH79" s="1306"/>
      <c r="CI79" s="1306"/>
      <c r="CJ79" s="1306"/>
      <c r="CK79" s="1306"/>
      <c r="CL79" s="1306"/>
      <c r="CM79" s="1306"/>
      <c r="CN79" s="1306">
        <v>5.8</v>
      </c>
      <c r="CO79" s="1306"/>
      <c r="CP79" s="1306"/>
      <c r="CQ79" s="1306"/>
      <c r="CR79" s="1306"/>
      <c r="CS79" s="1306"/>
      <c r="CT79" s="1306"/>
      <c r="CU79" s="1306"/>
      <c r="CV79" s="1306">
        <v>5.3</v>
      </c>
      <c r="CW79" s="1306"/>
      <c r="CX79" s="1306"/>
      <c r="CY79" s="1306"/>
      <c r="CZ79" s="1306"/>
      <c r="DA79" s="1306"/>
      <c r="DB79" s="1306"/>
      <c r="DC79" s="1306"/>
    </row>
    <row r="80" spans="2:107" x14ac:dyDescent="0.15">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ZqrxFD6evRVj8+XuiI8gWUUeB7cI6XaInVxXNn/b7/zsYmsfYmJO5GLeJ6D7bUBbrE9DvxTCppWqFqsF7n9rA==" saltValue="ldXss/AIKgRFroRFhLO08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99911-EEA4-4C49-AEF2-D48731B2ACFE}">
  <sheetPr>
    <pageSetUpPr fitToPage="1"/>
  </sheetPr>
  <dimension ref="A1:DR135"/>
  <sheetViews>
    <sheetView showGridLines="0" topLeftCell="A37" zoomScaleNormal="100" zoomScaleSheetLayoutView="70" workbookViewId="0">
      <selection activeCell="AW61" sqref="AW6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SH3nzX2bid2ndA7bDFrgqqAUU1oQofjIzGQz42bggS6uYsVXIbtn3wcpW6Iu0/S90z7N/PNPxii2O1n9B0CkA==" saltValue="DbwUR73/YoPcafYDvIL3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359F-F01A-4D8E-8AE4-2AAFC45E0546}">
  <sheetPr>
    <pageSetUpPr fitToPage="1"/>
  </sheetPr>
  <dimension ref="A1:DR135"/>
  <sheetViews>
    <sheetView showGridLines="0" topLeftCell="A97" zoomScaleNormal="100" zoomScaleSheetLayoutView="55" workbookViewId="0">
      <selection activeCell="AW61" sqref="AW6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3B4a9g0ZMXwTqrXQ8Y6hQiCej9djF8Ji5eGJ0gzytevtW0AhszAI3RYnuYRSYRr7ArqHzuvhk1i2Ypf721Lng==" saltValue="thcxCi0Bkgxe+7X7OPuM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52065</v>
      </c>
      <c r="E3" s="161"/>
      <c r="F3" s="162">
        <v>45117</v>
      </c>
      <c r="G3" s="163"/>
      <c r="H3" s="164"/>
    </row>
    <row r="4" spans="1:8" x14ac:dyDescent="0.15">
      <c r="A4" s="165"/>
      <c r="B4" s="166"/>
      <c r="C4" s="167"/>
      <c r="D4" s="168">
        <v>35682</v>
      </c>
      <c r="E4" s="169"/>
      <c r="F4" s="170">
        <v>25589</v>
      </c>
      <c r="G4" s="171"/>
      <c r="H4" s="172"/>
    </row>
    <row r="5" spans="1:8" x14ac:dyDescent="0.15">
      <c r="A5" s="153" t="s">
        <v>556</v>
      </c>
      <c r="B5" s="158"/>
      <c r="C5" s="159"/>
      <c r="D5" s="160">
        <v>53312</v>
      </c>
      <c r="E5" s="161"/>
      <c r="F5" s="162">
        <v>52496</v>
      </c>
      <c r="G5" s="163"/>
      <c r="H5" s="164"/>
    </row>
    <row r="6" spans="1:8" x14ac:dyDescent="0.15">
      <c r="A6" s="165"/>
      <c r="B6" s="166"/>
      <c r="C6" s="167"/>
      <c r="D6" s="168">
        <v>31016</v>
      </c>
      <c r="E6" s="169"/>
      <c r="F6" s="170">
        <v>29467</v>
      </c>
      <c r="G6" s="171"/>
      <c r="H6" s="172"/>
    </row>
    <row r="7" spans="1:8" x14ac:dyDescent="0.15">
      <c r="A7" s="153" t="s">
        <v>557</v>
      </c>
      <c r="B7" s="158"/>
      <c r="C7" s="159"/>
      <c r="D7" s="160">
        <v>62969</v>
      </c>
      <c r="E7" s="161"/>
      <c r="F7" s="162">
        <v>52619</v>
      </c>
      <c r="G7" s="163"/>
      <c r="H7" s="164"/>
    </row>
    <row r="8" spans="1:8" x14ac:dyDescent="0.15">
      <c r="A8" s="165"/>
      <c r="B8" s="166"/>
      <c r="C8" s="167"/>
      <c r="D8" s="168">
        <v>43998</v>
      </c>
      <c r="E8" s="169"/>
      <c r="F8" s="170">
        <v>31149</v>
      </c>
      <c r="G8" s="171"/>
      <c r="H8" s="172"/>
    </row>
    <row r="9" spans="1:8" x14ac:dyDescent="0.15">
      <c r="A9" s="153" t="s">
        <v>558</v>
      </c>
      <c r="B9" s="158"/>
      <c r="C9" s="159"/>
      <c r="D9" s="160">
        <v>39551</v>
      </c>
      <c r="E9" s="161"/>
      <c r="F9" s="162">
        <v>51875</v>
      </c>
      <c r="G9" s="163"/>
      <c r="H9" s="164"/>
    </row>
    <row r="10" spans="1:8" x14ac:dyDescent="0.15">
      <c r="A10" s="165"/>
      <c r="B10" s="166"/>
      <c r="C10" s="167"/>
      <c r="D10" s="168">
        <v>30214</v>
      </c>
      <c r="E10" s="169"/>
      <c r="F10" s="170">
        <v>29372</v>
      </c>
      <c r="G10" s="171"/>
      <c r="H10" s="172"/>
    </row>
    <row r="11" spans="1:8" x14ac:dyDescent="0.15">
      <c r="A11" s="153" t="s">
        <v>559</v>
      </c>
      <c r="B11" s="158"/>
      <c r="C11" s="159"/>
      <c r="D11" s="160">
        <v>55328</v>
      </c>
      <c r="E11" s="161"/>
      <c r="F11" s="162">
        <v>48064</v>
      </c>
      <c r="G11" s="163"/>
      <c r="H11" s="164"/>
    </row>
    <row r="12" spans="1:8" x14ac:dyDescent="0.15">
      <c r="A12" s="165"/>
      <c r="B12" s="166"/>
      <c r="C12" s="173"/>
      <c r="D12" s="168">
        <v>47420</v>
      </c>
      <c r="E12" s="169"/>
      <c r="F12" s="170">
        <v>30373</v>
      </c>
      <c r="G12" s="171"/>
      <c r="H12" s="172"/>
    </row>
    <row r="13" spans="1:8" x14ac:dyDescent="0.15">
      <c r="A13" s="153"/>
      <c r="B13" s="158"/>
      <c r="C13" s="174"/>
      <c r="D13" s="175">
        <v>52645</v>
      </c>
      <c r="E13" s="176"/>
      <c r="F13" s="177">
        <v>50034</v>
      </c>
      <c r="G13" s="178"/>
      <c r="H13" s="164"/>
    </row>
    <row r="14" spans="1:8" x14ac:dyDescent="0.15">
      <c r="A14" s="165"/>
      <c r="B14" s="166"/>
      <c r="C14" s="167"/>
      <c r="D14" s="168">
        <v>37666</v>
      </c>
      <c r="E14" s="169"/>
      <c r="F14" s="170">
        <v>29190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6.01</v>
      </c>
      <c r="C19" s="179">
        <f>ROUND(VALUE(SUBSTITUTE(実質収支比率等に係る経年分析!G$48,"▲","-")),2)</f>
        <v>6.7</v>
      </c>
      <c r="D19" s="179">
        <f>ROUND(VALUE(SUBSTITUTE(実質収支比率等に係る経年分析!H$48,"▲","-")),2)</f>
        <v>6.1</v>
      </c>
      <c r="E19" s="179">
        <f>ROUND(VALUE(SUBSTITUTE(実質収支比率等に係る経年分析!I$48,"▲","-")),2)</f>
        <v>5.88</v>
      </c>
      <c r="F19" s="179">
        <f>ROUND(VALUE(SUBSTITUTE(実質収支比率等に係る経年分析!J$48,"▲","-")),2)</f>
        <v>7.02</v>
      </c>
    </row>
    <row r="20" spans="1:11" x14ac:dyDescent="0.15">
      <c r="A20" s="179" t="s">
        <v>55</v>
      </c>
      <c r="B20" s="179">
        <f>ROUND(VALUE(SUBSTITUTE(実質収支比率等に係る経年分析!F$47,"▲","-")),2)</f>
        <v>12.45</v>
      </c>
      <c r="C20" s="179">
        <f>ROUND(VALUE(SUBSTITUTE(実質収支比率等に係る経年分析!G$47,"▲","-")),2)</f>
        <v>13.06</v>
      </c>
      <c r="D20" s="179">
        <f>ROUND(VALUE(SUBSTITUTE(実質収支比率等に係る経年分析!H$47,"▲","-")),2)</f>
        <v>12.68</v>
      </c>
      <c r="E20" s="179">
        <f>ROUND(VALUE(SUBSTITUTE(実質収支比率等に係る経年分析!I$47,"▲","-")),2)</f>
        <v>14.04</v>
      </c>
      <c r="F20" s="179">
        <f>ROUND(VALUE(SUBSTITUTE(実質収支比率等に係る経年分析!J$47,"▲","-")),2)</f>
        <v>15.73</v>
      </c>
    </row>
    <row r="21" spans="1:11" x14ac:dyDescent="0.15">
      <c r="A21" s="179" t="s">
        <v>56</v>
      </c>
      <c r="B21" s="179">
        <f>IF(ISNUMBER(VALUE(SUBSTITUTE(実質収支比率等に係る経年分析!F$49,"▲","-"))),ROUND(VALUE(SUBSTITUTE(実質収支比率等に係る経年分析!F$49,"▲","-")),2),NA())</f>
        <v>-0.04</v>
      </c>
      <c r="C21" s="179">
        <f>IF(ISNUMBER(VALUE(SUBSTITUTE(実質収支比率等に係る経年分析!G$49,"▲","-"))),ROUND(VALUE(SUBSTITUTE(実質収支比率等に係る経年分析!G$49,"▲","-")),2),NA())</f>
        <v>1.3</v>
      </c>
      <c r="D21" s="179">
        <f>IF(ISNUMBER(VALUE(SUBSTITUTE(実質収支比率等に係る経年分析!H$49,"▲","-"))),ROUND(VALUE(SUBSTITUTE(実質収支比率等に係る経年分析!H$49,"▲","-")),2),NA())</f>
        <v>-0.8</v>
      </c>
      <c r="E21" s="179">
        <f>IF(ISNUMBER(VALUE(SUBSTITUTE(実質収支比率等に係る経年分析!I$49,"▲","-"))),ROUND(VALUE(SUBSTITUTE(実質収支比率等に係る経年分析!I$49,"▲","-")),2),NA())</f>
        <v>1.29</v>
      </c>
      <c r="F21" s="179">
        <f>IF(ISNUMBER(VALUE(SUBSTITUTE(実質収支比率等に係る経年分析!J$49,"▲","-"))),ROUND(VALUE(SUBSTITUTE(実質収支比率等に係る経年分析!J$49,"▲","-")),2),NA())</f>
        <v>2.87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駐車場事業会計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後期高齢者医療事業会計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0.16</v>
      </c>
    </row>
    <row r="31" spans="1:11" x14ac:dyDescent="0.15">
      <c r="A31" s="180" t="str">
        <f>IF(連結実質赤字比率に係る赤字・黒字の構成分析!C$39="",NA(),連結実質赤字比率に係る赤字・黒字の構成分析!C$39)</f>
        <v>競輪事業会計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3.04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3.31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3.51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3.5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3.39</v>
      </c>
    </row>
    <row r="32" spans="1:11" x14ac:dyDescent="0.15">
      <c r="A32" s="180" t="str">
        <f>IF(連結実質赤字比率に係る赤字・黒字の構成分析!C$38="",NA(),連結実質赤字比率に係る赤字・黒字の構成分析!C$38)</f>
        <v>介護保険事業会計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2.5099999999999998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4.91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4.7</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6.68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6.75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5.88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7.01</v>
      </c>
    </row>
    <row r="35" spans="1:16" x14ac:dyDescent="0.15">
      <c r="A35" s="180" t="str">
        <f>IF(連結実質赤字比率に係る赤字・黒字の構成分析!C$35="",NA(),連結実質赤字比率に係る赤字・黒字の構成分析!C$35)</f>
        <v>国民健康保険事業会計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6.55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8.83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8.08</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74.95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78.7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78.64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77.680000000000007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78.17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6579</v>
      </c>
      <c r="E42" s="181"/>
      <c r="F42" s="181"/>
      <c r="G42" s="181">
        <f>'実質公債費比率（分子）の構造'!L$52</f>
        <v>6431</v>
      </c>
      <c r="H42" s="181"/>
      <c r="I42" s="181"/>
      <c r="J42" s="181">
        <f>'実質公債費比率（分子）の構造'!M$52</f>
        <v>6634</v>
      </c>
      <c r="K42" s="181"/>
      <c r="L42" s="181"/>
      <c r="M42" s="181">
        <f>'実質公債費比率（分子）の構造'!N$52</f>
        <v>6754</v>
      </c>
      <c r="N42" s="181"/>
      <c r="O42" s="181"/>
      <c r="P42" s="181">
        <f>'実質公債費比率（分子）の構造'!O$52</f>
        <v>6832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211</v>
      </c>
      <c r="C44" s="181"/>
      <c r="D44" s="181"/>
      <c r="E44" s="181">
        <f>'実質公債費比率（分子）の構造'!L$50</f>
        <v>205</v>
      </c>
      <c r="F44" s="181"/>
      <c r="G44" s="181"/>
      <c r="H44" s="181">
        <f>'実質公債費比率（分子）の構造'!M$50</f>
        <v>203</v>
      </c>
      <c r="I44" s="181"/>
      <c r="J44" s="181"/>
      <c r="K44" s="181">
        <f>'実質公債費比率（分子）の構造'!N$50</f>
        <v>193</v>
      </c>
      <c r="L44" s="181"/>
      <c r="M44" s="181"/>
      <c r="N44" s="181">
        <f>'実質公債費比率（分子）の構造'!O$50</f>
        <v>220</v>
      </c>
      <c r="O44" s="181"/>
      <c r="P44" s="181"/>
    </row>
    <row r="45" spans="1:16" x14ac:dyDescent="0.15">
      <c r="A45" s="181" t="s">
        <v>66</v>
      </c>
      <c r="B45" s="181">
        <f>'実質公債費比率（分子）の構造'!K$49</f>
        <v>241</v>
      </c>
      <c r="C45" s="181"/>
      <c r="D45" s="181"/>
      <c r="E45" s="181">
        <f>'実質公債費比率（分子）の構造'!L$49</f>
        <v>129</v>
      </c>
      <c r="F45" s="181"/>
      <c r="G45" s="181"/>
      <c r="H45" s="181">
        <f>'実質公債費比率（分子）の構造'!M$49</f>
        <v>78</v>
      </c>
      <c r="I45" s="181"/>
      <c r="J45" s="181"/>
      <c r="K45" s="181">
        <f>'実質公債費比率（分子）の構造'!N$49</f>
        <v>97</v>
      </c>
      <c r="L45" s="181"/>
      <c r="M45" s="181"/>
      <c r="N45" s="181">
        <f>'実質公債費比率（分子）の構造'!O$49</f>
        <v>100</v>
      </c>
      <c r="O45" s="181"/>
      <c r="P45" s="181"/>
    </row>
    <row r="46" spans="1:16" x14ac:dyDescent="0.15">
      <c r="A46" s="181" t="s">
        <v>67</v>
      </c>
      <c r="B46" s="181">
        <f>'実質公債費比率（分子）の構造'!K$48</f>
        <v>1325</v>
      </c>
      <c r="C46" s="181"/>
      <c r="D46" s="181"/>
      <c r="E46" s="181">
        <f>'実質公債費比率（分子）の構造'!L$48</f>
        <v>1298</v>
      </c>
      <c r="F46" s="181"/>
      <c r="G46" s="181"/>
      <c r="H46" s="181">
        <f>'実質公債費比率（分子）の構造'!M$48</f>
        <v>1499</v>
      </c>
      <c r="I46" s="181"/>
      <c r="J46" s="181"/>
      <c r="K46" s="181">
        <f>'実質公債費比率（分子）の構造'!N$48</f>
        <v>1455</v>
      </c>
      <c r="L46" s="181"/>
      <c r="M46" s="181"/>
      <c r="N46" s="181">
        <f>'実質公債費比率（分子）の構造'!O$48</f>
        <v>1420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4967</v>
      </c>
      <c r="C49" s="181"/>
      <c r="D49" s="181"/>
      <c r="E49" s="181">
        <f>'実質公債費比率（分子）の構造'!L$45</f>
        <v>5100</v>
      </c>
      <c r="F49" s="181"/>
      <c r="G49" s="181"/>
      <c r="H49" s="181">
        <f>'実質公債費比率（分子）の構造'!M$45</f>
        <v>5212</v>
      </c>
      <c r="I49" s="181"/>
      <c r="J49" s="181"/>
      <c r="K49" s="181">
        <f>'実質公債費比率（分子）の構造'!N$45</f>
        <v>5211</v>
      </c>
      <c r="L49" s="181"/>
      <c r="M49" s="181"/>
      <c r="N49" s="181">
        <f>'実質公債費比率（分子）の構造'!O$45</f>
        <v>5289</v>
      </c>
      <c r="O49" s="181"/>
      <c r="P49" s="181"/>
    </row>
    <row r="50" spans="1:16" x14ac:dyDescent="0.15">
      <c r="A50" s="181" t="s">
        <v>71</v>
      </c>
      <c r="B50" s="181" t="e">
        <f>NA()</f>
        <v>#N/A</v>
      </c>
      <c r="C50" s="181">
        <f>IF(ISNUMBER('実質公債費比率（分子）の構造'!K$53),'実質公債費比率（分子）の構造'!K$53,NA())</f>
        <v>165</v>
      </c>
      <c r="D50" s="181" t="e">
        <f>NA()</f>
        <v>#N/A</v>
      </c>
      <c r="E50" s="181" t="e">
        <f>NA()</f>
        <v>#N/A</v>
      </c>
      <c r="F50" s="181">
        <f>IF(ISNUMBER('実質公債費比率（分子）の構造'!L$53),'実質公債費比率（分子）の構造'!L$53,NA())</f>
        <v>301</v>
      </c>
      <c r="G50" s="181" t="e">
        <f>NA()</f>
        <v>#N/A</v>
      </c>
      <c r="H50" s="181" t="e">
        <f>NA()</f>
        <v>#N/A</v>
      </c>
      <c r="I50" s="181">
        <f>IF(ISNUMBER('実質公債費比率（分子）の構造'!M$53),'実質公債費比率（分子）の構造'!M$53,NA())</f>
        <v>358</v>
      </c>
      <c r="J50" s="181" t="e">
        <f>NA()</f>
        <v>#N/A</v>
      </c>
      <c r="K50" s="181" t="e">
        <f>NA()</f>
        <v>#N/A</v>
      </c>
      <c r="L50" s="181">
        <f>IF(ISNUMBER('実質公債費比率（分子）の構造'!N$53),'実質公債費比率（分子）の構造'!N$53,NA())</f>
        <v>202</v>
      </c>
      <c r="M50" s="181" t="e">
        <f>NA()</f>
        <v>#N/A</v>
      </c>
      <c r="N50" s="181" t="e">
        <f>NA()</f>
        <v>#N/A</v>
      </c>
      <c r="O50" s="181">
        <f>IF(ISNUMBER('実質公債費比率（分子）の構造'!O$53),'実質公債費比率（分子）の構造'!O$53,NA())</f>
        <v>197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62280</v>
      </c>
      <c r="E56" s="180"/>
      <c r="F56" s="180"/>
      <c r="G56" s="180">
        <f>'将来負担比率（分子）の構造'!J$52</f>
        <v>62557</v>
      </c>
      <c r="H56" s="180"/>
      <c r="I56" s="180"/>
      <c r="J56" s="180">
        <f>'将来負担比率（分子）の構造'!K$52</f>
        <v>61951</v>
      </c>
      <c r="K56" s="180"/>
      <c r="L56" s="180"/>
      <c r="M56" s="180">
        <f>'将来負担比率（分子）の構造'!L$52</f>
        <v>61151</v>
      </c>
      <c r="N56" s="180"/>
      <c r="O56" s="180"/>
      <c r="P56" s="180">
        <f>'将来負担比率（分子）の構造'!M$52</f>
        <v>61266</v>
      </c>
    </row>
    <row r="57" spans="1:16" x14ac:dyDescent="0.15">
      <c r="A57" s="180" t="s">
        <v>42</v>
      </c>
      <c r="B57" s="180"/>
      <c r="C57" s="180"/>
      <c r="D57" s="180">
        <f>'将来負担比率（分子）の構造'!I$51</f>
        <v>22765</v>
      </c>
      <c r="E57" s="180"/>
      <c r="F57" s="180"/>
      <c r="G57" s="180">
        <f>'将来負担比率（分子）の構造'!J$51</f>
        <v>23170</v>
      </c>
      <c r="H57" s="180"/>
      <c r="I57" s="180"/>
      <c r="J57" s="180">
        <f>'将来負担比率（分子）の構造'!K$51</f>
        <v>23067</v>
      </c>
      <c r="K57" s="180"/>
      <c r="L57" s="180"/>
      <c r="M57" s="180">
        <f>'将来負担比率（分子）の構造'!L$51</f>
        <v>23108</v>
      </c>
      <c r="N57" s="180"/>
      <c r="O57" s="180"/>
      <c r="P57" s="180">
        <f>'将来負担比率（分子）の構造'!M$51</f>
        <v>21859</v>
      </c>
    </row>
    <row r="58" spans="1:16" x14ac:dyDescent="0.15">
      <c r="A58" s="180" t="s">
        <v>41</v>
      </c>
      <c r="B58" s="180"/>
      <c r="C58" s="180"/>
      <c r="D58" s="180">
        <f>'将来負担比率（分子）の構造'!I$50</f>
        <v>11141</v>
      </c>
      <c r="E58" s="180"/>
      <c r="F58" s="180"/>
      <c r="G58" s="180">
        <f>'将来負担比率（分子）の構造'!J$50</f>
        <v>12590</v>
      </c>
      <c r="H58" s="180"/>
      <c r="I58" s="180"/>
      <c r="J58" s="180">
        <f>'将来負担比率（分子）の構造'!K$50</f>
        <v>13094</v>
      </c>
      <c r="K58" s="180"/>
      <c r="L58" s="180"/>
      <c r="M58" s="180">
        <f>'将来負担比率（分子）の構造'!L$50</f>
        <v>15196</v>
      </c>
      <c r="N58" s="180"/>
      <c r="O58" s="180"/>
      <c r="P58" s="180">
        <f>'将来負担比率（分子）の構造'!M$50</f>
        <v>15972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4402</v>
      </c>
      <c r="C61" s="180"/>
      <c r="D61" s="180"/>
      <c r="E61" s="180">
        <f>'将来負担比率（分子）の構造'!J$46</f>
        <v>3799</v>
      </c>
      <c r="F61" s="180"/>
      <c r="G61" s="180"/>
      <c r="H61" s="180">
        <f>'将来負担比率（分子）の構造'!K$46</f>
        <v>3164</v>
      </c>
      <c r="I61" s="180"/>
      <c r="J61" s="180"/>
      <c r="K61" s="180">
        <f>'将来負担比率（分子）の構造'!L$46</f>
        <v>2512</v>
      </c>
      <c r="L61" s="180"/>
      <c r="M61" s="180"/>
      <c r="N61" s="180">
        <f>'将来負担比率（分子）の構造'!M$46</f>
        <v>2000</v>
      </c>
      <c r="O61" s="180"/>
      <c r="P61" s="180"/>
    </row>
    <row r="62" spans="1:16" x14ac:dyDescent="0.15">
      <c r="A62" s="180" t="s">
        <v>35</v>
      </c>
      <c r="B62" s="180">
        <f>'将来負担比率（分子）の構造'!I$45</f>
        <v>8283</v>
      </c>
      <c r="C62" s="180"/>
      <c r="D62" s="180"/>
      <c r="E62" s="180">
        <f>'将来負担比率（分子）の構造'!J$45</f>
        <v>7859</v>
      </c>
      <c r="F62" s="180"/>
      <c r="G62" s="180"/>
      <c r="H62" s="180">
        <f>'将来負担比率（分子）の構造'!K$45</f>
        <v>8023</v>
      </c>
      <c r="I62" s="180"/>
      <c r="J62" s="180"/>
      <c r="K62" s="180">
        <f>'将来負担比率（分子）の構造'!L$45</f>
        <v>8180</v>
      </c>
      <c r="L62" s="180"/>
      <c r="M62" s="180"/>
      <c r="N62" s="180">
        <f>'将来負担比率（分子）の構造'!M$45</f>
        <v>8269</v>
      </c>
      <c r="O62" s="180"/>
      <c r="P62" s="180"/>
    </row>
    <row r="63" spans="1:16" x14ac:dyDescent="0.15">
      <c r="A63" s="180" t="s">
        <v>34</v>
      </c>
      <c r="B63" s="180">
        <f>'将来負担比率（分子）の構造'!I$44</f>
        <v>809</v>
      </c>
      <c r="C63" s="180"/>
      <c r="D63" s="180"/>
      <c r="E63" s="180">
        <f>'将来負担比率（分子）の構造'!J$44</f>
        <v>831</v>
      </c>
      <c r="F63" s="180"/>
      <c r="G63" s="180"/>
      <c r="H63" s="180">
        <f>'将来負担比率（分子）の構造'!K$44</f>
        <v>885</v>
      </c>
      <c r="I63" s="180"/>
      <c r="J63" s="180"/>
      <c r="K63" s="180">
        <f>'将来負担比率（分子）の構造'!L$44</f>
        <v>932</v>
      </c>
      <c r="L63" s="180"/>
      <c r="M63" s="180"/>
      <c r="N63" s="180">
        <f>'将来負担比率（分子）の構造'!M$44</f>
        <v>990</v>
      </c>
      <c r="O63" s="180"/>
      <c r="P63" s="180"/>
    </row>
    <row r="64" spans="1:16" x14ac:dyDescent="0.15">
      <c r="A64" s="180" t="s">
        <v>33</v>
      </c>
      <c r="B64" s="180">
        <f>'将来負担比率（分子）の構造'!I$43</f>
        <v>19901</v>
      </c>
      <c r="C64" s="180"/>
      <c r="D64" s="180"/>
      <c r="E64" s="180">
        <f>'将来負担比率（分子）の構造'!J$43</f>
        <v>19909</v>
      </c>
      <c r="F64" s="180"/>
      <c r="G64" s="180"/>
      <c r="H64" s="180">
        <f>'将来負担比率（分子）の構造'!K$43</f>
        <v>20193</v>
      </c>
      <c r="I64" s="180"/>
      <c r="J64" s="180"/>
      <c r="K64" s="180">
        <f>'将来負担比率（分子）の構造'!L$43</f>
        <v>19710</v>
      </c>
      <c r="L64" s="180"/>
      <c r="M64" s="180"/>
      <c r="N64" s="180">
        <f>'将来負担比率（分子）の構造'!M$43</f>
        <v>19054</v>
      </c>
      <c r="O64" s="180"/>
      <c r="P64" s="180"/>
    </row>
    <row r="65" spans="1:16" x14ac:dyDescent="0.15">
      <c r="A65" s="180" t="s">
        <v>32</v>
      </c>
      <c r="B65" s="180">
        <f>'将来負担比率（分子）の構造'!I$42</f>
        <v>6850</v>
      </c>
      <c r="C65" s="180"/>
      <c r="D65" s="180"/>
      <c r="E65" s="180">
        <f>'将来負担比率（分子）の構造'!J$42</f>
        <v>6559</v>
      </c>
      <c r="F65" s="180"/>
      <c r="G65" s="180"/>
      <c r="H65" s="180">
        <f>'将来負担比率（分子）の構造'!K$42</f>
        <v>4986</v>
      </c>
      <c r="I65" s="180"/>
      <c r="J65" s="180"/>
      <c r="K65" s="180">
        <f>'将来負担比率（分子）の構造'!L$42</f>
        <v>4648</v>
      </c>
      <c r="L65" s="180"/>
      <c r="M65" s="180"/>
      <c r="N65" s="180">
        <f>'将来負担比率（分子）の構造'!M$42</f>
        <v>4411</v>
      </c>
      <c r="O65" s="180"/>
      <c r="P65" s="180"/>
    </row>
    <row r="66" spans="1:16" x14ac:dyDescent="0.15">
      <c r="A66" s="180" t="s">
        <v>31</v>
      </c>
      <c r="B66" s="180">
        <f>'将来負担比率（分子）の構造'!I$41</f>
        <v>61695</v>
      </c>
      <c r="C66" s="180"/>
      <c r="D66" s="180"/>
      <c r="E66" s="180">
        <f>'将来負担比率（分子）の構造'!J$41</f>
        <v>63352</v>
      </c>
      <c r="F66" s="180"/>
      <c r="G66" s="180"/>
      <c r="H66" s="180">
        <f>'将来負担比率（分子）の構造'!K$41</f>
        <v>65555</v>
      </c>
      <c r="I66" s="180"/>
      <c r="J66" s="180"/>
      <c r="K66" s="180">
        <f>'将来負担比率（分子）の構造'!L$41</f>
        <v>65207</v>
      </c>
      <c r="L66" s="180"/>
      <c r="M66" s="180"/>
      <c r="N66" s="180">
        <f>'将来負担比率（分子）の構造'!M$41</f>
        <v>67506</v>
      </c>
      <c r="O66" s="180"/>
      <c r="P66" s="180"/>
    </row>
    <row r="67" spans="1:16" x14ac:dyDescent="0.15">
      <c r="A67" s="180" t="s">
        <v>75</v>
      </c>
      <c r="B67" s="180" t="e">
        <f>NA()</f>
        <v>#N/A</v>
      </c>
      <c r="C67" s="180">
        <f>IF(ISNUMBER('将来負担比率（分子）の構造'!I$53), IF('将来負担比率（分子）の構造'!I$53 &lt; 0, 0, '将来負担比率（分子）の構造'!I$53), NA())</f>
        <v>5754</v>
      </c>
      <c r="D67" s="180" t="e">
        <f>NA()</f>
        <v>#N/A</v>
      </c>
      <c r="E67" s="180" t="e">
        <f>NA()</f>
        <v>#N/A</v>
      </c>
      <c r="F67" s="180">
        <f>IF(ISNUMBER('将来負担比率（分子）の構造'!J$53), IF('将来負担比率（分子）の構造'!J$53 &lt; 0, 0, '将来負担比率（分子）の構造'!J$53), NA())</f>
        <v>3992</v>
      </c>
      <c r="G67" s="180" t="e">
        <f>NA()</f>
        <v>#N/A</v>
      </c>
      <c r="H67" s="180" t="e">
        <f>NA()</f>
        <v>#N/A</v>
      </c>
      <c r="I67" s="180">
        <f>IF(ISNUMBER('将来負担比率（分子）の構造'!K$53), IF('将来負担比率（分子）の構造'!K$53 &lt; 0, 0, '将来負担比率（分子）の構造'!K$53), NA())</f>
        <v>4694</v>
      </c>
      <c r="J67" s="180" t="e">
        <f>NA()</f>
        <v>#N/A</v>
      </c>
      <c r="K67" s="180" t="e">
        <f>NA()</f>
        <v>#N/A</v>
      </c>
      <c r="L67" s="180">
        <f>IF(ISNUMBER('将来負担比率（分子）の構造'!L$53), IF('将来負担比率（分子）の構造'!L$53 &lt; 0, 0, '将来負担比率（分子）の構造'!L$53), NA())</f>
        <v>1733</v>
      </c>
      <c r="M67" s="180" t="e">
        <f>NA()</f>
        <v>#N/A</v>
      </c>
      <c r="N67" s="180" t="e">
        <f>NA()</f>
        <v>#N/A</v>
      </c>
      <c r="O67" s="180">
        <f>IF(ISNUMBER('将来負担比率（分子）の構造'!M$53), IF('将来負担比率（分子）の構造'!M$53 &lt; 0, 0, '将来負担比率（分子）の構造'!M$53), NA())</f>
        <v>3134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4424</v>
      </c>
      <c r="C72" s="184">
        <f>基金残高に係る経年分析!G55</f>
        <v>4936</v>
      </c>
      <c r="D72" s="184">
        <f>基金残高に係る経年分析!H55</f>
        <v>5542</v>
      </c>
    </row>
    <row r="73" spans="1:16" x14ac:dyDescent="0.15">
      <c r="A73" s="183" t="s">
        <v>78</v>
      </c>
      <c r="B73" s="184">
        <f>基金残高に係る経年分析!F56</f>
        <v>616</v>
      </c>
      <c r="C73" s="184">
        <f>基金残高に係る経年分析!G56</f>
        <v>616</v>
      </c>
      <c r="D73" s="184">
        <f>基金残高に係る経年分析!H56</f>
        <v>1057</v>
      </c>
    </row>
    <row r="74" spans="1:16" x14ac:dyDescent="0.15">
      <c r="A74" s="183" t="s">
        <v>79</v>
      </c>
      <c r="B74" s="184">
        <f>基金残高に係る経年分析!F57</f>
        <v>6629</v>
      </c>
      <c r="C74" s="184">
        <f>基金残高に係る経年分析!G57</f>
        <v>7697</v>
      </c>
      <c r="D74" s="184">
        <f>基金残高に係る経年分析!H57</f>
        <v>7137</v>
      </c>
    </row>
  </sheetData>
  <sheetProtection algorithmName="SHA-512" hashValue="YlTOfmYNWazvRF8a78qpa7g2D3osRO1VABEwOnzRQSeFCklzzVxK7UcZLCEeYew0nS+AUFESdEjbuZLna49vPg==" saltValue="8AkGywtipW/qn5/py6MP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230</v>
      </c>
      <c r="C5" s="666"/>
      <c r="D5" s="666"/>
      <c r="E5" s="666"/>
      <c r="F5" s="666"/>
      <c r="G5" s="666"/>
      <c r="H5" s="666"/>
      <c r="I5" s="666"/>
      <c r="J5" s="666"/>
      <c r="K5" s="666"/>
      <c r="L5" s="666"/>
      <c r="M5" s="666"/>
      <c r="N5" s="666"/>
      <c r="O5" s="666"/>
      <c r="P5" s="666"/>
      <c r="Q5" s="667"/>
      <c r="R5" s="668">
        <v>27708316</v>
      </c>
      <c r="S5" s="669"/>
      <c r="T5" s="669"/>
      <c r="U5" s="669"/>
      <c r="V5" s="669"/>
      <c r="W5" s="669"/>
      <c r="X5" s="669"/>
      <c r="Y5" s="670"/>
      <c r="Z5" s="671">
        <v>44.9</v>
      </c>
      <c r="AA5" s="671"/>
      <c r="AB5" s="671"/>
      <c r="AC5" s="671"/>
      <c r="AD5" s="672">
        <v>25593330</v>
      </c>
      <c r="AE5" s="672"/>
      <c r="AF5" s="672"/>
      <c r="AG5" s="672"/>
      <c r="AH5" s="672"/>
      <c r="AI5" s="672"/>
      <c r="AJ5" s="672"/>
      <c r="AK5" s="672"/>
      <c r="AL5" s="673">
        <v>75.400000000000006</v>
      </c>
      <c r="AM5" s="674"/>
      <c r="AN5" s="674"/>
      <c r="AO5" s="675"/>
      <c r="AP5" s="665" t="s">
        <v>231</v>
      </c>
      <c r="AQ5" s="666"/>
      <c r="AR5" s="666"/>
      <c r="AS5" s="666"/>
      <c r="AT5" s="666"/>
      <c r="AU5" s="666"/>
      <c r="AV5" s="666"/>
      <c r="AW5" s="666"/>
      <c r="AX5" s="666"/>
      <c r="AY5" s="666"/>
      <c r="AZ5" s="666"/>
      <c r="BA5" s="666"/>
      <c r="BB5" s="666"/>
      <c r="BC5" s="666"/>
      <c r="BD5" s="666"/>
      <c r="BE5" s="666"/>
      <c r="BF5" s="667"/>
      <c r="BG5" s="679">
        <v>25593330</v>
      </c>
      <c r="BH5" s="680"/>
      <c r="BI5" s="680"/>
      <c r="BJ5" s="680"/>
      <c r="BK5" s="680"/>
      <c r="BL5" s="680"/>
      <c r="BM5" s="680"/>
      <c r="BN5" s="681"/>
      <c r="BO5" s="682">
        <v>92.4</v>
      </c>
      <c r="BP5" s="682"/>
      <c r="BQ5" s="682"/>
      <c r="BR5" s="682"/>
      <c r="BS5" s="683" t="s">
        <v>176</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566087</v>
      </c>
      <c r="S6" s="680"/>
      <c r="T6" s="680"/>
      <c r="U6" s="680"/>
      <c r="V6" s="680"/>
      <c r="W6" s="680"/>
      <c r="X6" s="680"/>
      <c r="Y6" s="681"/>
      <c r="Z6" s="682">
        <v>0.9</v>
      </c>
      <c r="AA6" s="682"/>
      <c r="AB6" s="682"/>
      <c r="AC6" s="682"/>
      <c r="AD6" s="683">
        <v>566087</v>
      </c>
      <c r="AE6" s="683"/>
      <c r="AF6" s="683"/>
      <c r="AG6" s="683"/>
      <c r="AH6" s="683"/>
      <c r="AI6" s="683"/>
      <c r="AJ6" s="683"/>
      <c r="AK6" s="683"/>
      <c r="AL6" s="684">
        <v>1.7</v>
      </c>
      <c r="AM6" s="685"/>
      <c r="AN6" s="685"/>
      <c r="AO6" s="686"/>
      <c r="AP6" s="676" t="s">
        <v>236</v>
      </c>
      <c r="AQ6" s="677"/>
      <c r="AR6" s="677"/>
      <c r="AS6" s="677"/>
      <c r="AT6" s="677"/>
      <c r="AU6" s="677"/>
      <c r="AV6" s="677"/>
      <c r="AW6" s="677"/>
      <c r="AX6" s="677"/>
      <c r="AY6" s="677"/>
      <c r="AZ6" s="677"/>
      <c r="BA6" s="677"/>
      <c r="BB6" s="677"/>
      <c r="BC6" s="677"/>
      <c r="BD6" s="677"/>
      <c r="BE6" s="677"/>
      <c r="BF6" s="678"/>
      <c r="BG6" s="679">
        <v>25593330</v>
      </c>
      <c r="BH6" s="680"/>
      <c r="BI6" s="680"/>
      <c r="BJ6" s="680"/>
      <c r="BK6" s="680"/>
      <c r="BL6" s="680"/>
      <c r="BM6" s="680"/>
      <c r="BN6" s="681"/>
      <c r="BO6" s="682">
        <v>92.4</v>
      </c>
      <c r="BP6" s="682"/>
      <c r="BQ6" s="682"/>
      <c r="BR6" s="682"/>
      <c r="BS6" s="683" t="s">
        <v>139</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360914</v>
      </c>
      <c r="CS6" s="680"/>
      <c r="CT6" s="680"/>
      <c r="CU6" s="680"/>
      <c r="CV6" s="680"/>
      <c r="CW6" s="680"/>
      <c r="CX6" s="680"/>
      <c r="CY6" s="681"/>
      <c r="CZ6" s="673">
        <v>0.6</v>
      </c>
      <c r="DA6" s="674"/>
      <c r="DB6" s="674"/>
      <c r="DC6" s="693"/>
      <c r="DD6" s="688" t="s">
        <v>176</v>
      </c>
      <c r="DE6" s="680"/>
      <c r="DF6" s="680"/>
      <c r="DG6" s="680"/>
      <c r="DH6" s="680"/>
      <c r="DI6" s="680"/>
      <c r="DJ6" s="680"/>
      <c r="DK6" s="680"/>
      <c r="DL6" s="680"/>
      <c r="DM6" s="680"/>
      <c r="DN6" s="680"/>
      <c r="DO6" s="680"/>
      <c r="DP6" s="681"/>
      <c r="DQ6" s="688">
        <v>360914</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59988</v>
      </c>
      <c r="S7" s="680"/>
      <c r="T7" s="680"/>
      <c r="U7" s="680"/>
      <c r="V7" s="680"/>
      <c r="W7" s="680"/>
      <c r="X7" s="680"/>
      <c r="Y7" s="681"/>
      <c r="Z7" s="682">
        <v>0.1</v>
      </c>
      <c r="AA7" s="682"/>
      <c r="AB7" s="682"/>
      <c r="AC7" s="682"/>
      <c r="AD7" s="683">
        <v>59988</v>
      </c>
      <c r="AE7" s="683"/>
      <c r="AF7" s="683"/>
      <c r="AG7" s="683"/>
      <c r="AH7" s="683"/>
      <c r="AI7" s="683"/>
      <c r="AJ7" s="683"/>
      <c r="AK7" s="683"/>
      <c r="AL7" s="684">
        <v>0.2</v>
      </c>
      <c r="AM7" s="685"/>
      <c r="AN7" s="685"/>
      <c r="AO7" s="686"/>
      <c r="AP7" s="676" t="s">
        <v>239</v>
      </c>
      <c r="AQ7" s="677"/>
      <c r="AR7" s="677"/>
      <c r="AS7" s="677"/>
      <c r="AT7" s="677"/>
      <c r="AU7" s="677"/>
      <c r="AV7" s="677"/>
      <c r="AW7" s="677"/>
      <c r="AX7" s="677"/>
      <c r="AY7" s="677"/>
      <c r="AZ7" s="677"/>
      <c r="BA7" s="677"/>
      <c r="BB7" s="677"/>
      <c r="BC7" s="677"/>
      <c r="BD7" s="677"/>
      <c r="BE7" s="677"/>
      <c r="BF7" s="678"/>
      <c r="BG7" s="679">
        <v>11703761</v>
      </c>
      <c r="BH7" s="680"/>
      <c r="BI7" s="680"/>
      <c r="BJ7" s="680"/>
      <c r="BK7" s="680"/>
      <c r="BL7" s="680"/>
      <c r="BM7" s="680"/>
      <c r="BN7" s="681"/>
      <c r="BO7" s="682">
        <v>42.2</v>
      </c>
      <c r="BP7" s="682"/>
      <c r="BQ7" s="682"/>
      <c r="BR7" s="682"/>
      <c r="BS7" s="683" t="s">
        <v>139</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9664451</v>
      </c>
      <c r="CS7" s="680"/>
      <c r="CT7" s="680"/>
      <c r="CU7" s="680"/>
      <c r="CV7" s="680"/>
      <c r="CW7" s="680"/>
      <c r="CX7" s="680"/>
      <c r="CY7" s="681"/>
      <c r="CZ7" s="682">
        <v>16.3</v>
      </c>
      <c r="DA7" s="682"/>
      <c r="DB7" s="682"/>
      <c r="DC7" s="682"/>
      <c r="DD7" s="688">
        <v>3348848</v>
      </c>
      <c r="DE7" s="680"/>
      <c r="DF7" s="680"/>
      <c r="DG7" s="680"/>
      <c r="DH7" s="680"/>
      <c r="DI7" s="680"/>
      <c r="DJ7" s="680"/>
      <c r="DK7" s="680"/>
      <c r="DL7" s="680"/>
      <c r="DM7" s="680"/>
      <c r="DN7" s="680"/>
      <c r="DO7" s="680"/>
      <c r="DP7" s="681"/>
      <c r="DQ7" s="688">
        <v>5155059</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92610</v>
      </c>
      <c r="S8" s="680"/>
      <c r="T8" s="680"/>
      <c r="U8" s="680"/>
      <c r="V8" s="680"/>
      <c r="W8" s="680"/>
      <c r="X8" s="680"/>
      <c r="Y8" s="681"/>
      <c r="Z8" s="682">
        <v>0.2</v>
      </c>
      <c r="AA8" s="682"/>
      <c r="AB8" s="682"/>
      <c r="AC8" s="682"/>
      <c r="AD8" s="683">
        <v>92610</v>
      </c>
      <c r="AE8" s="683"/>
      <c r="AF8" s="683"/>
      <c r="AG8" s="683"/>
      <c r="AH8" s="683"/>
      <c r="AI8" s="683"/>
      <c r="AJ8" s="683"/>
      <c r="AK8" s="683"/>
      <c r="AL8" s="684">
        <v>0.3</v>
      </c>
      <c r="AM8" s="685"/>
      <c r="AN8" s="685"/>
      <c r="AO8" s="686"/>
      <c r="AP8" s="676" t="s">
        <v>242</v>
      </c>
      <c r="AQ8" s="677"/>
      <c r="AR8" s="677"/>
      <c r="AS8" s="677"/>
      <c r="AT8" s="677"/>
      <c r="AU8" s="677"/>
      <c r="AV8" s="677"/>
      <c r="AW8" s="677"/>
      <c r="AX8" s="677"/>
      <c r="AY8" s="677"/>
      <c r="AZ8" s="677"/>
      <c r="BA8" s="677"/>
      <c r="BB8" s="677"/>
      <c r="BC8" s="677"/>
      <c r="BD8" s="677"/>
      <c r="BE8" s="677"/>
      <c r="BF8" s="678"/>
      <c r="BG8" s="679">
        <v>281286</v>
      </c>
      <c r="BH8" s="680"/>
      <c r="BI8" s="680"/>
      <c r="BJ8" s="680"/>
      <c r="BK8" s="680"/>
      <c r="BL8" s="680"/>
      <c r="BM8" s="680"/>
      <c r="BN8" s="681"/>
      <c r="BO8" s="682">
        <v>1</v>
      </c>
      <c r="BP8" s="682"/>
      <c r="BQ8" s="682"/>
      <c r="BR8" s="682"/>
      <c r="BS8" s="688" t="s">
        <v>139</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20999101</v>
      </c>
      <c r="CS8" s="680"/>
      <c r="CT8" s="680"/>
      <c r="CU8" s="680"/>
      <c r="CV8" s="680"/>
      <c r="CW8" s="680"/>
      <c r="CX8" s="680"/>
      <c r="CY8" s="681"/>
      <c r="CZ8" s="682">
        <v>35.5</v>
      </c>
      <c r="DA8" s="682"/>
      <c r="DB8" s="682"/>
      <c r="DC8" s="682"/>
      <c r="DD8" s="688">
        <v>1061392</v>
      </c>
      <c r="DE8" s="680"/>
      <c r="DF8" s="680"/>
      <c r="DG8" s="680"/>
      <c r="DH8" s="680"/>
      <c r="DI8" s="680"/>
      <c r="DJ8" s="680"/>
      <c r="DK8" s="680"/>
      <c r="DL8" s="680"/>
      <c r="DM8" s="680"/>
      <c r="DN8" s="680"/>
      <c r="DO8" s="680"/>
      <c r="DP8" s="681"/>
      <c r="DQ8" s="688">
        <v>10717291</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78856</v>
      </c>
      <c r="S9" s="680"/>
      <c r="T9" s="680"/>
      <c r="U9" s="680"/>
      <c r="V9" s="680"/>
      <c r="W9" s="680"/>
      <c r="X9" s="680"/>
      <c r="Y9" s="681"/>
      <c r="Z9" s="682">
        <v>0.1</v>
      </c>
      <c r="AA9" s="682"/>
      <c r="AB9" s="682"/>
      <c r="AC9" s="682"/>
      <c r="AD9" s="683">
        <v>78856</v>
      </c>
      <c r="AE9" s="683"/>
      <c r="AF9" s="683"/>
      <c r="AG9" s="683"/>
      <c r="AH9" s="683"/>
      <c r="AI9" s="683"/>
      <c r="AJ9" s="683"/>
      <c r="AK9" s="683"/>
      <c r="AL9" s="684">
        <v>0.2</v>
      </c>
      <c r="AM9" s="685"/>
      <c r="AN9" s="685"/>
      <c r="AO9" s="686"/>
      <c r="AP9" s="676" t="s">
        <v>245</v>
      </c>
      <c r="AQ9" s="677"/>
      <c r="AR9" s="677"/>
      <c r="AS9" s="677"/>
      <c r="AT9" s="677"/>
      <c r="AU9" s="677"/>
      <c r="AV9" s="677"/>
      <c r="AW9" s="677"/>
      <c r="AX9" s="677"/>
      <c r="AY9" s="677"/>
      <c r="AZ9" s="677"/>
      <c r="BA9" s="677"/>
      <c r="BB9" s="677"/>
      <c r="BC9" s="677"/>
      <c r="BD9" s="677"/>
      <c r="BE9" s="677"/>
      <c r="BF9" s="678"/>
      <c r="BG9" s="679">
        <v>8781899</v>
      </c>
      <c r="BH9" s="680"/>
      <c r="BI9" s="680"/>
      <c r="BJ9" s="680"/>
      <c r="BK9" s="680"/>
      <c r="BL9" s="680"/>
      <c r="BM9" s="680"/>
      <c r="BN9" s="681"/>
      <c r="BO9" s="682">
        <v>31.7</v>
      </c>
      <c r="BP9" s="682"/>
      <c r="BQ9" s="682"/>
      <c r="BR9" s="682"/>
      <c r="BS9" s="688" t="s">
        <v>139</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4134469</v>
      </c>
      <c r="CS9" s="680"/>
      <c r="CT9" s="680"/>
      <c r="CU9" s="680"/>
      <c r="CV9" s="680"/>
      <c r="CW9" s="680"/>
      <c r="CX9" s="680"/>
      <c r="CY9" s="681"/>
      <c r="CZ9" s="682">
        <v>7</v>
      </c>
      <c r="DA9" s="682"/>
      <c r="DB9" s="682"/>
      <c r="DC9" s="682"/>
      <c r="DD9" s="688">
        <v>350438</v>
      </c>
      <c r="DE9" s="680"/>
      <c r="DF9" s="680"/>
      <c r="DG9" s="680"/>
      <c r="DH9" s="680"/>
      <c r="DI9" s="680"/>
      <c r="DJ9" s="680"/>
      <c r="DK9" s="680"/>
      <c r="DL9" s="680"/>
      <c r="DM9" s="680"/>
      <c r="DN9" s="680"/>
      <c r="DO9" s="680"/>
      <c r="DP9" s="681"/>
      <c r="DQ9" s="688">
        <v>3498427</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176</v>
      </c>
      <c r="S10" s="680"/>
      <c r="T10" s="680"/>
      <c r="U10" s="680"/>
      <c r="V10" s="680"/>
      <c r="W10" s="680"/>
      <c r="X10" s="680"/>
      <c r="Y10" s="681"/>
      <c r="Z10" s="682" t="s">
        <v>139</v>
      </c>
      <c r="AA10" s="682"/>
      <c r="AB10" s="682"/>
      <c r="AC10" s="682"/>
      <c r="AD10" s="683" t="s">
        <v>139</v>
      </c>
      <c r="AE10" s="683"/>
      <c r="AF10" s="683"/>
      <c r="AG10" s="683"/>
      <c r="AH10" s="683"/>
      <c r="AI10" s="683"/>
      <c r="AJ10" s="683"/>
      <c r="AK10" s="683"/>
      <c r="AL10" s="684" t="s">
        <v>139</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473193</v>
      </c>
      <c r="BH10" s="680"/>
      <c r="BI10" s="680"/>
      <c r="BJ10" s="680"/>
      <c r="BK10" s="680"/>
      <c r="BL10" s="680"/>
      <c r="BM10" s="680"/>
      <c r="BN10" s="681"/>
      <c r="BO10" s="682">
        <v>1.7</v>
      </c>
      <c r="BP10" s="682"/>
      <c r="BQ10" s="682"/>
      <c r="BR10" s="682"/>
      <c r="BS10" s="688" t="s">
        <v>139</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116829</v>
      </c>
      <c r="CS10" s="680"/>
      <c r="CT10" s="680"/>
      <c r="CU10" s="680"/>
      <c r="CV10" s="680"/>
      <c r="CW10" s="680"/>
      <c r="CX10" s="680"/>
      <c r="CY10" s="681"/>
      <c r="CZ10" s="682">
        <v>0.2</v>
      </c>
      <c r="DA10" s="682"/>
      <c r="DB10" s="682"/>
      <c r="DC10" s="682"/>
      <c r="DD10" s="688">
        <v>1093</v>
      </c>
      <c r="DE10" s="680"/>
      <c r="DF10" s="680"/>
      <c r="DG10" s="680"/>
      <c r="DH10" s="680"/>
      <c r="DI10" s="680"/>
      <c r="DJ10" s="680"/>
      <c r="DK10" s="680"/>
      <c r="DL10" s="680"/>
      <c r="DM10" s="680"/>
      <c r="DN10" s="680"/>
      <c r="DO10" s="680"/>
      <c r="DP10" s="681"/>
      <c r="DQ10" s="688">
        <v>113536</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139</v>
      </c>
      <c r="S11" s="680"/>
      <c r="T11" s="680"/>
      <c r="U11" s="680"/>
      <c r="V11" s="680"/>
      <c r="W11" s="680"/>
      <c r="X11" s="680"/>
      <c r="Y11" s="681"/>
      <c r="Z11" s="682" t="s">
        <v>139</v>
      </c>
      <c r="AA11" s="682"/>
      <c r="AB11" s="682"/>
      <c r="AC11" s="682"/>
      <c r="AD11" s="683" t="s">
        <v>139</v>
      </c>
      <c r="AE11" s="683"/>
      <c r="AF11" s="683"/>
      <c r="AG11" s="683"/>
      <c r="AH11" s="683"/>
      <c r="AI11" s="683"/>
      <c r="AJ11" s="683"/>
      <c r="AK11" s="683"/>
      <c r="AL11" s="684" t="s">
        <v>176</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2167383</v>
      </c>
      <c r="BH11" s="680"/>
      <c r="BI11" s="680"/>
      <c r="BJ11" s="680"/>
      <c r="BK11" s="680"/>
      <c r="BL11" s="680"/>
      <c r="BM11" s="680"/>
      <c r="BN11" s="681"/>
      <c r="BO11" s="682">
        <v>7.8</v>
      </c>
      <c r="BP11" s="682"/>
      <c r="BQ11" s="682"/>
      <c r="BR11" s="682"/>
      <c r="BS11" s="688" t="s">
        <v>139</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898869</v>
      </c>
      <c r="CS11" s="680"/>
      <c r="CT11" s="680"/>
      <c r="CU11" s="680"/>
      <c r="CV11" s="680"/>
      <c r="CW11" s="680"/>
      <c r="CX11" s="680"/>
      <c r="CY11" s="681"/>
      <c r="CZ11" s="682">
        <v>1.5</v>
      </c>
      <c r="DA11" s="682"/>
      <c r="DB11" s="682"/>
      <c r="DC11" s="682"/>
      <c r="DD11" s="688">
        <v>442849</v>
      </c>
      <c r="DE11" s="680"/>
      <c r="DF11" s="680"/>
      <c r="DG11" s="680"/>
      <c r="DH11" s="680"/>
      <c r="DI11" s="680"/>
      <c r="DJ11" s="680"/>
      <c r="DK11" s="680"/>
      <c r="DL11" s="680"/>
      <c r="DM11" s="680"/>
      <c r="DN11" s="680"/>
      <c r="DO11" s="680"/>
      <c r="DP11" s="681"/>
      <c r="DQ11" s="688">
        <v>668811</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3136326</v>
      </c>
      <c r="S12" s="680"/>
      <c r="T12" s="680"/>
      <c r="U12" s="680"/>
      <c r="V12" s="680"/>
      <c r="W12" s="680"/>
      <c r="X12" s="680"/>
      <c r="Y12" s="681"/>
      <c r="Z12" s="682">
        <v>5.0999999999999996</v>
      </c>
      <c r="AA12" s="682"/>
      <c r="AB12" s="682"/>
      <c r="AC12" s="682"/>
      <c r="AD12" s="683">
        <v>3136326</v>
      </c>
      <c r="AE12" s="683"/>
      <c r="AF12" s="683"/>
      <c r="AG12" s="683"/>
      <c r="AH12" s="683"/>
      <c r="AI12" s="683"/>
      <c r="AJ12" s="683"/>
      <c r="AK12" s="683"/>
      <c r="AL12" s="684">
        <v>9.1999999999999993</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12480169</v>
      </c>
      <c r="BH12" s="680"/>
      <c r="BI12" s="680"/>
      <c r="BJ12" s="680"/>
      <c r="BK12" s="680"/>
      <c r="BL12" s="680"/>
      <c r="BM12" s="680"/>
      <c r="BN12" s="681"/>
      <c r="BO12" s="682">
        <v>45</v>
      </c>
      <c r="BP12" s="682"/>
      <c r="BQ12" s="682"/>
      <c r="BR12" s="682"/>
      <c r="BS12" s="688" t="s">
        <v>139</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2324579</v>
      </c>
      <c r="CS12" s="680"/>
      <c r="CT12" s="680"/>
      <c r="CU12" s="680"/>
      <c r="CV12" s="680"/>
      <c r="CW12" s="680"/>
      <c r="CX12" s="680"/>
      <c r="CY12" s="681"/>
      <c r="CZ12" s="682">
        <v>3.9</v>
      </c>
      <c r="DA12" s="682"/>
      <c r="DB12" s="682"/>
      <c r="DC12" s="682"/>
      <c r="DD12" s="688">
        <v>35275</v>
      </c>
      <c r="DE12" s="680"/>
      <c r="DF12" s="680"/>
      <c r="DG12" s="680"/>
      <c r="DH12" s="680"/>
      <c r="DI12" s="680"/>
      <c r="DJ12" s="680"/>
      <c r="DK12" s="680"/>
      <c r="DL12" s="680"/>
      <c r="DM12" s="680"/>
      <c r="DN12" s="680"/>
      <c r="DO12" s="680"/>
      <c r="DP12" s="681"/>
      <c r="DQ12" s="688">
        <v>1059751</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v>31426</v>
      </c>
      <c r="S13" s="680"/>
      <c r="T13" s="680"/>
      <c r="U13" s="680"/>
      <c r="V13" s="680"/>
      <c r="W13" s="680"/>
      <c r="X13" s="680"/>
      <c r="Y13" s="681"/>
      <c r="Z13" s="682">
        <v>0.1</v>
      </c>
      <c r="AA13" s="682"/>
      <c r="AB13" s="682"/>
      <c r="AC13" s="682"/>
      <c r="AD13" s="683">
        <v>31426</v>
      </c>
      <c r="AE13" s="683"/>
      <c r="AF13" s="683"/>
      <c r="AG13" s="683"/>
      <c r="AH13" s="683"/>
      <c r="AI13" s="683"/>
      <c r="AJ13" s="683"/>
      <c r="AK13" s="683"/>
      <c r="AL13" s="684">
        <v>0.1</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12470567</v>
      </c>
      <c r="BH13" s="680"/>
      <c r="BI13" s="680"/>
      <c r="BJ13" s="680"/>
      <c r="BK13" s="680"/>
      <c r="BL13" s="680"/>
      <c r="BM13" s="680"/>
      <c r="BN13" s="681"/>
      <c r="BO13" s="682">
        <v>45</v>
      </c>
      <c r="BP13" s="682"/>
      <c r="BQ13" s="682"/>
      <c r="BR13" s="682"/>
      <c r="BS13" s="688" t="s">
        <v>139</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6389022</v>
      </c>
      <c r="CS13" s="680"/>
      <c r="CT13" s="680"/>
      <c r="CU13" s="680"/>
      <c r="CV13" s="680"/>
      <c r="CW13" s="680"/>
      <c r="CX13" s="680"/>
      <c r="CY13" s="681"/>
      <c r="CZ13" s="682">
        <v>10.8</v>
      </c>
      <c r="DA13" s="682"/>
      <c r="DB13" s="682"/>
      <c r="DC13" s="682"/>
      <c r="DD13" s="688">
        <v>2083930</v>
      </c>
      <c r="DE13" s="680"/>
      <c r="DF13" s="680"/>
      <c r="DG13" s="680"/>
      <c r="DH13" s="680"/>
      <c r="DI13" s="680"/>
      <c r="DJ13" s="680"/>
      <c r="DK13" s="680"/>
      <c r="DL13" s="680"/>
      <c r="DM13" s="680"/>
      <c r="DN13" s="680"/>
      <c r="DO13" s="680"/>
      <c r="DP13" s="681"/>
      <c r="DQ13" s="688">
        <v>4588930</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139</v>
      </c>
      <c r="S14" s="680"/>
      <c r="T14" s="680"/>
      <c r="U14" s="680"/>
      <c r="V14" s="680"/>
      <c r="W14" s="680"/>
      <c r="X14" s="680"/>
      <c r="Y14" s="681"/>
      <c r="Z14" s="682" t="s">
        <v>139</v>
      </c>
      <c r="AA14" s="682"/>
      <c r="AB14" s="682"/>
      <c r="AC14" s="682"/>
      <c r="AD14" s="683" t="s">
        <v>176</v>
      </c>
      <c r="AE14" s="683"/>
      <c r="AF14" s="683"/>
      <c r="AG14" s="683"/>
      <c r="AH14" s="683"/>
      <c r="AI14" s="683"/>
      <c r="AJ14" s="683"/>
      <c r="AK14" s="683"/>
      <c r="AL14" s="684" t="s">
        <v>139</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381586</v>
      </c>
      <c r="BH14" s="680"/>
      <c r="BI14" s="680"/>
      <c r="BJ14" s="680"/>
      <c r="BK14" s="680"/>
      <c r="BL14" s="680"/>
      <c r="BM14" s="680"/>
      <c r="BN14" s="681"/>
      <c r="BO14" s="682">
        <v>1.4</v>
      </c>
      <c r="BP14" s="682"/>
      <c r="BQ14" s="682"/>
      <c r="BR14" s="682"/>
      <c r="BS14" s="688" t="s">
        <v>139</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1982044</v>
      </c>
      <c r="CS14" s="680"/>
      <c r="CT14" s="680"/>
      <c r="CU14" s="680"/>
      <c r="CV14" s="680"/>
      <c r="CW14" s="680"/>
      <c r="CX14" s="680"/>
      <c r="CY14" s="681"/>
      <c r="CZ14" s="682">
        <v>3.4</v>
      </c>
      <c r="DA14" s="682"/>
      <c r="DB14" s="682"/>
      <c r="DC14" s="682"/>
      <c r="DD14" s="688">
        <v>110043</v>
      </c>
      <c r="DE14" s="680"/>
      <c r="DF14" s="680"/>
      <c r="DG14" s="680"/>
      <c r="DH14" s="680"/>
      <c r="DI14" s="680"/>
      <c r="DJ14" s="680"/>
      <c r="DK14" s="680"/>
      <c r="DL14" s="680"/>
      <c r="DM14" s="680"/>
      <c r="DN14" s="680"/>
      <c r="DO14" s="680"/>
      <c r="DP14" s="681"/>
      <c r="DQ14" s="688">
        <v>1886303</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182301</v>
      </c>
      <c r="S15" s="680"/>
      <c r="T15" s="680"/>
      <c r="U15" s="680"/>
      <c r="V15" s="680"/>
      <c r="W15" s="680"/>
      <c r="X15" s="680"/>
      <c r="Y15" s="681"/>
      <c r="Z15" s="682">
        <v>0.3</v>
      </c>
      <c r="AA15" s="682"/>
      <c r="AB15" s="682"/>
      <c r="AC15" s="682"/>
      <c r="AD15" s="683">
        <v>182301</v>
      </c>
      <c r="AE15" s="683"/>
      <c r="AF15" s="683"/>
      <c r="AG15" s="683"/>
      <c r="AH15" s="683"/>
      <c r="AI15" s="683"/>
      <c r="AJ15" s="683"/>
      <c r="AK15" s="683"/>
      <c r="AL15" s="684">
        <v>0.5</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1025446</v>
      </c>
      <c r="BH15" s="680"/>
      <c r="BI15" s="680"/>
      <c r="BJ15" s="680"/>
      <c r="BK15" s="680"/>
      <c r="BL15" s="680"/>
      <c r="BM15" s="680"/>
      <c r="BN15" s="681"/>
      <c r="BO15" s="682">
        <v>3.7</v>
      </c>
      <c r="BP15" s="682"/>
      <c r="BQ15" s="682"/>
      <c r="BR15" s="682"/>
      <c r="BS15" s="688" t="s">
        <v>139</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6791915</v>
      </c>
      <c r="CS15" s="680"/>
      <c r="CT15" s="680"/>
      <c r="CU15" s="680"/>
      <c r="CV15" s="680"/>
      <c r="CW15" s="680"/>
      <c r="CX15" s="680"/>
      <c r="CY15" s="681"/>
      <c r="CZ15" s="682">
        <v>11.5</v>
      </c>
      <c r="DA15" s="682"/>
      <c r="DB15" s="682"/>
      <c r="DC15" s="682"/>
      <c r="DD15" s="688">
        <v>1503797</v>
      </c>
      <c r="DE15" s="680"/>
      <c r="DF15" s="680"/>
      <c r="DG15" s="680"/>
      <c r="DH15" s="680"/>
      <c r="DI15" s="680"/>
      <c r="DJ15" s="680"/>
      <c r="DK15" s="680"/>
      <c r="DL15" s="680"/>
      <c r="DM15" s="680"/>
      <c r="DN15" s="680"/>
      <c r="DO15" s="680"/>
      <c r="DP15" s="681"/>
      <c r="DQ15" s="688">
        <v>5470752</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139</v>
      </c>
      <c r="S16" s="680"/>
      <c r="T16" s="680"/>
      <c r="U16" s="680"/>
      <c r="V16" s="680"/>
      <c r="W16" s="680"/>
      <c r="X16" s="680"/>
      <c r="Y16" s="681"/>
      <c r="Z16" s="682" t="s">
        <v>139</v>
      </c>
      <c r="AA16" s="682"/>
      <c r="AB16" s="682"/>
      <c r="AC16" s="682"/>
      <c r="AD16" s="683" t="s">
        <v>176</v>
      </c>
      <c r="AE16" s="683"/>
      <c r="AF16" s="683"/>
      <c r="AG16" s="683"/>
      <c r="AH16" s="683"/>
      <c r="AI16" s="683"/>
      <c r="AJ16" s="683"/>
      <c r="AK16" s="683"/>
      <c r="AL16" s="684" t="s">
        <v>139</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v>2368</v>
      </c>
      <c r="BH16" s="680"/>
      <c r="BI16" s="680"/>
      <c r="BJ16" s="680"/>
      <c r="BK16" s="680"/>
      <c r="BL16" s="680"/>
      <c r="BM16" s="680"/>
      <c r="BN16" s="681"/>
      <c r="BO16" s="682">
        <v>0</v>
      </c>
      <c r="BP16" s="682"/>
      <c r="BQ16" s="682"/>
      <c r="BR16" s="682"/>
      <c r="BS16" s="688" t="s">
        <v>176</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211212</v>
      </c>
      <c r="CS16" s="680"/>
      <c r="CT16" s="680"/>
      <c r="CU16" s="680"/>
      <c r="CV16" s="680"/>
      <c r="CW16" s="680"/>
      <c r="CX16" s="680"/>
      <c r="CY16" s="681"/>
      <c r="CZ16" s="682">
        <v>0.4</v>
      </c>
      <c r="DA16" s="682"/>
      <c r="DB16" s="682"/>
      <c r="DC16" s="682"/>
      <c r="DD16" s="688" t="s">
        <v>139</v>
      </c>
      <c r="DE16" s="680"/>
      <c r="DF16" s="680"/>
      <c r="DG16" s="680"/>
      <c r="DH16" s="680"/>
      <c r="DI16" s="680"/>
      <c r="DJ16" s="680"/>
      <c r="DK16" s="680"/>
      <c r="DL16" s="680"/>
      <c r="DM16" s="680"/>
      <c r="DN16" s="680"/>
      <c r="DO16" s="680"/>
      <c r="DP16" s="681"/>
      <c r="DQ16" s="688">
        <v>109974</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145351</v>
      </c>
      <c r="S17" s="680"/>
      <c r="T17" s="680"/>
      <c r="U17" s="680"/>
      <c r="V17" s="680"/>
      <c r="W17" s="680"/>
      <c r="X17" s="680"/>
      <c r="Y17" s="681"/>
      <c r="Z17" s="682">
        <v>0.2</v>
      </c>
      <c r="AA17" s="682"/>
      <c r="AB17" s="682"/>
      <c r="AC17" s="682"/>
      <c r="AD17" s="683">
        <v>145351</v>
      </c>
      <c r="AE17" s="683"/>
      <c r="AF17" s="683"/>
      <c r="AG17" s="683"/>
      <c r="AH17" s="683"/>
      <c r="AI17" s="683"/>
      <c r="AJ17" s="683"/>
      <c r="AK17" s="683"/>
      <c r="AL17" s="684">
        <v>0.4</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139</v>
      </c>
      <c r="BH17" s="680"/>
      <c r="BI17" s="680"/>
      <c r="BJ17" s="680"/>
      <c r="BK17" s="680"/>
      <c r="BL17" s="680"/>
      <c r="BM17" s="680"/>
      <c r="BN17" s="681"/>
      <c r="BO17" s="682" t="s">
        <v>139</v>
      </c>
      <c r="BP17" s="682"/>
      <c r="BQ17" s="682"/>
      <c r="BR17" s="682"/>
      <c r="BS17" s="688" t="s">
        <v>139</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5275300</v>
      </c>
      <c r="CS17" s="680"/>
      <c r="CT17" s="680"/>
      <c r="CU17" s="680"/>
      <c r="CV17" s="680"/>
      <c r="CW17" s="680"/>
      <c r="CX17" s="680"/>
      <c r="CY17" s="681"/>
      <c r="CZ17" s="682">
        <v>8.9</v>
      </c>
      <c r="DA17" s="682"/>
      <c r="DB17" s="682"/>
      <c r="DC17" s="682"/>
      <c r="DD17" s="688" t="s">
        <v>139</v>
      </c>
      <c r="DE17" s="680"/>
      <c r="DF17" s="680"/>
      <c r="DG17" s="680"/>
      <c r="DH17" s="680"/>
      <c r="DI17" s="680"/>
      <c r="DJ17" s="680"/>
      <c r="DK17" s="680"/>
      <c r="DL17" s="680"/>
      <c r="DM17" s="680"/>
      <c r="DN17" s="680"/>
      <c r="DO17" s="680"/>
      <c r="DP17" s="681"/>
      <c r="DQ17" s="688">
        <v>5256591</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4365436</v>
      </c>
      <c r="S18" s="680"/>
      <c r="T18" s="680"/>
      <c r="U18" s="680"/>
      <c r="V18" s="680"/>
      <c r="W18" s="680"/>
      <c r="X18" s="680"/>
      <c r="Y18" s="681"/>
      <c r="Z18" s="682">
        <v>7.1</v>
      </c>
      <c r="AA18" s="682"/>
      <c r="AB18" s="682"/>
      <c r="AC18" s="682"/>
      <c r="AD18" s="683">
        <v>3848274</v>
      </c>
      <c r="AE18" s="683"/>
      <c r="AF18" s="683"/>
      <c r="AG18" s="683"/>
      <c r="AH18" s="683"/>
      <c r="AI18" s="683"/>
      <c r="AJ18" s="683"/>
      <c r="AK18" s="683"/>
      <c r="AL18" s="684">
        <v>11.3</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139</v>
      </c>
      <c r="BH18" s="680"/>
      <c r="BI18" s="680"/>
      <c r="BJ18" s="680"/>
      <c r="BK18" s="680"/>
      <c r="BL18" s="680"/>
      <c r="BM18" s="680"/>
      <c r="BN18" s="681"/>
      <c r="BO18" s="682" t="s">
        <v>139</v>
      </c>
      <c r="BP18" s="682"/>
      <c r="BQ18" s="682"/>
      <c r="BR18" s="682"/>
      <c r="BS18" s="688" t="s">
        <v>139</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176</v>
      </c>
      <c r="CS18" s="680"/>
      <c r="CT18" s="680"/>
      <c r="CU18" s="680"/>
      <c r="CV18" s="680"/>
      <c r="CW18" s="680"/>
      <c r="CX18" s="680"/>
      <c r="CY18" s="681"/>
      <c r="CZ18" s="682" t="s">
        <v>176</v>
      </c>
      <c r="DA18" s="682"/>
      <c r="DB18" s="682"/>
      <c r="DC18" s="682"/>
      <c r="DD18" s="688" t="s">
        <v>176</v>
      </c>
      <c r="DE18" s="680"/>
      <c r="DF18" s="680"/>
      <c r="DG18" s="680"/>
      <c r="DH18" s="680"/>
      <c r="DI18" s="680"/>
      <c r="DJ18" s="680"/>
      <c r="DK18" s="680"/>
      <c r="DL18" s="680"/>
      <c r="DM18" s="680"/>
      <c r="DN18" s="680"/>
      <c r="DO18" s="680"/>
      <c r="DP18" s="681"/>
      <c r="DQ18" s="688" t="s">
        <v>139</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3848274</v>
      </c>
      <c r="S19" s="680"/>
      <c r="T19" s="680"/>
      <c r="U19" s="680"/>
      <c r="V19" s="680"/>
      <c r="W19" s="680"/>
      <c r="X19" s="680"/>
      <c r="Y19" s="681"/>
      <c r="Z19" s="682">
        <v>6.2</v>
      </c>
      <c r="AA19" s="682"/>
      <c r="AB19" s="682"/>
      <c r="AC19" s="682"/>
      <c r="AD19" s="683">
        <v>3848274</v>
      </c>
      <c r="AE19" s="683"/>
      <c r="AF19" s="683"/>
      <c r="AG19" s="683"/>
      <c r="AH19" s="683"/>
      <c r="AI19" s="683"/>
      <c r="AJ19" s="683"/>
      <c r="AK19" s="683"/>
      <c r="AL19" s="684">
        <v>11.3</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2114986</v>
      </c>
      <c r="BH19" s="680"/>
      <c r="BI19" s="680"/>
      <c r="BJ19" s="680"/>
      <c r="BK19" s="680"/>
      <c r="BL19" s="680"/>
      <c r="BM19" s="680"/>
      <c r="BN19" s="681"/>
      <c r="BO19" s="682">
        <v>7.6</v>
      </c>
      <c r="BP19" s="682"/>
      <c r="BQ19" s="682"/>
      <c r="BR19" s="682"/>
      <c r="BS19" s="688" t="s">
        <v>139</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139</v>
      </c>
      <c r="CS19" s="680"/>
      <c r="CT19" s="680"/>
      <c r="CU19" s="680"/>
      <c r="CV19" s="680"/>
      <c r="CW19" s="680"/>
      <c r="CX19" s="680"/>
      <c r="CY19" s="681"/>
      <c r="CZ19" s="682" t="s">
        <v>139</v>
      </c>
      <c r="DA19" s="682"/>
      <c r="DB19" s="682"/>
      <c r="DC19" s="682"/>
      <c r="DD19" s="688" t="s">
        <v>139</v>
      </c>
      <c r="DE19" s="680"/>
      <c r="DF19" s="680"/>
      <c r="DG19" s="680"/>
      <c r="DH19" s="680"/>
      <c r="DI19" s="680"/>
      <c r="DJ19" s="680"/>
      <c r="DK19" s="680"/>
      <c r="DL19" s="680"/>
      <c r="DM19" s="680"/>
      <c r="DN19" s="680"/>
      <c r="DO19" s="680"/>
      <c r="DP19" s="681"/>
      <c r="DQ19" s="688" t="s">
        <v>176</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517129</v>
      </c>
      <c r="S20" s="680"/>
      <c r="T20" s="680"/>
      <c r="U20" s="680"/>
      <c r="V20" s="680"/>
      <c r="W20" s="680"/>
      <c r="X20" s="680"/>
      <c r="Y20" s="681"/>
      <c r="Z20" s="682">
        <v>0.8</v>
      </c>
      <c r="AA20" s="682"/>
      <c r="AB20" s="682"/>
      <c r="AC20" s="682"/>
      <c r="AD20" s="683" t="s">
        <v>176</v>
      </c>
      <c r="AE20" s="683"/>
      <c r="AF20" s="683"/>
      <c r="AG20" s="683"/>
      <c r="AH20" s="683"/>
      <c r="AI20" s="683"/>
      <c r="AJ20" s="683"/>
      <c r="AK20" s="683"/>
      <c r="AL20" s="684" t="s">
        <v>139</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2114986</v>
      </c>
      <c r="BH20" s="680"/>
      <c r="BI20" s="680"/>
      <c r="BJ20" s="680"/>
      <c r="BK20" s="680"/>
      <c r="BL20" s="680"/>
      <c r="BM20" s="680"/>
      <c r="BN20" s="681"/>
      <c r="BO20" s="682">
        <v>7.6</v>
      </c>
      <c r="BP20" s="682"/>
      <c r="BQ20" s="682"/>
      <c r="BR20" s="682"/>
      <c r="BS20" s="688" t="s">
        <v>139</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59148705</v>
      </c>
      <c r="CS20" s="680"/>
      <c r="CT20" s="680"/>
      <c r="CU20" s="680"/>
      <c r="CV20" s="680"/>
      <c r="CW20" s="680"/>
      <c r="CX20" s="680"/>
      <c r="CY20" s="681"/>
      <c r="CZ20" s="682">
        <v>100</v>
      </c>
      <c r="DA20" s="682"/>
      <c r="DB20" s="682"/>
      <c r="DC20" s="682"/>
      <c r="DD20" s="688">
        <v>8937665</v>
      </c>
      <c r="DE20" s="680"/>
      <c r="DF20" s="680"/>
      <c r="DG20" s="680"/>
      <c r="DH20" s="680"/>
      <c r="DI20" s="680"/>
      <c r="DJ20" s="680"/>
      <c r="DK20" s="680"/>
      <c r="DL20" s="680"/>
      <c r="DM20" s="680"/>
      <c r="DN20" s="680"/>
      <c r="DO20" s="680"/>
      <c r="DP20" s="681"/>
      <c r="DQ20" s="688">
        <v>38886339</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v>33</v>
      </c>
      <c r="S21" s="680"/>
      <c r="T21" s="680"/>
      <c r="U21" s="680"/>
      <c r="V21" s="680"/>
      <c r="W21" s="680"/>
      <c r="X21" s="680"/>
      <c r="Y21" s="681"/>
      <c r="Z21" s="682">
        <v>0</v>
      </c>
      <c r="AA21" s="682"/>
      <c r="AB21" s="682"/>
      <c r="AC21" s="682"/>
      <c r="AD21" s="683" t="s">
        <v>139</v>
      </c>
      <c r="AE21" s="683"/>
      <c r="AF21" s="683"/>
      <c r="AG21" s="683"/>
      <c r="AH21" s="683"/>
      <c r="AI21" s="683"/>
      <c r="AJ21" s="683"/>
      <c r="AK21" s="683"/>
      <c r="AL21" s="684" t="s">
        <v>176</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176</v>
      </c>
      <c r="BH21" s="680"/>
      <c r="BI21" s="680"/>
      <c r="BJ21" s="680"/>
      <c r="BK21" s="680"/>
      <c r="BL21" s="680"/>
      <c r="BM21" s="680"/>
      <c r="BN21" s="681"/>
      <c r="BO21" s="682" t="s">
        <v>139</v>
      </c>
      <c r="BP21" s="682"/>
      <c r="BQ21" s="682"/>
      <c r="BR21" s="682"/>
      <c r="BS21" s="688" t="s">
        <v>139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36366697</v>
      </c>
      <c r="S22" s="680"/>
      <c r="T22" s="680"/>
      <c r="U22" s="680"/>
      <c r="V22" s="680"/>
      <c r="W22" s="680"/>
      <c r="X22" s="680"/>
      <c r="Y22" s="681"/>
      <c r="Z22" s="682">
        <v>58.9</v>
      </c>
      <c r="AA22" s="682"/>
      <c r="AB22" s="682"/>
      <c r="AC22" s="682"/>
      <c r="AD22" s="683">
        <v>33734549</v>
      </c>
      <c r="AE22" s="683"/>
      <c r="AF22" s="683"/>
      <c r="AG22" s="683"/>
      <c r="AH22" s="683"/>
      <c r="AI22" s="683"/>
      <c r="AJ22" s="683"/>
      <c r="AK22" s="683"/>
      <c r="AL22" s="684">
        <v>99.4</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139</v>
      </c>
      <c r="BH22" s="680"/>
      <c r="BI22" s="680"/>
      <c r="BJ22" s="680"/>
      <c r="BK22" s="680"/>
      <c r="BL22" s="680"/>
      <c r="BM22" s="680"/>
      <c r="BN22" s="681"/>
      <c r="BO22" s="682" t="s">
        <v>139</v>
      </c>
      <c r="BP22" s="682"/>
      <c r="BQ22" s="682"/>
      <c r="BR22" s="682"/>
      <c r="BS22" s="688" t="s">
        <v>176</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20725</v>
      </c>
      <c r="S23" s="680"/>
      <c r="T23" s="680"/>
      <c r="U23" s="680"/>
      <c r="V23" s="680"/>
      <c r="W23" s="680"/>
      <c r="X23" s="680"/>
      <c r="Y23" s="681"/>
      <c r="Z23" s="682">
        <v>0</v>
      </c>
      <c r="AA23" s="682"/>
      <c r="AB23" s="682"/>
      <c r="AC23" s="682"/>
      <c r="AD23" s="683">
        <v>20725</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2114986</v>
      </c>
      <c r="BH23" s="680"/>
      <c r="BI23" s="680"/>
      <c r="BJ23" s="680"/>
      <c r="BK23" s="680"/>
      <c r="BL23" s="680"/>
      <c r="BM23" s="680"/>
      <c r="BN23" s="681"/>
      <c r="BO23" s="682">
        <v>7.6</v>
      </c>
      <c r="BP23" s="682"/>
      <c r="BQ23" s="682"/>
      <c r="BR23" s="682"/>
      <c r="BS23" s="688" t="s">
        <v>176</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327212</v>
      </c>
      <c r="S24" s="680"/>
      <c r="T24" s="680"/>
      <c r="U24" s="680"/>
      <c r="V24" s="680"/>
      <c r="W24" s="680"/>
      <c r="X24" s="680"/>
      <c r="Y24" s="681"/>
      <c r="Z24" s="682">
        <v>0.5</v>
      </c>
      <c r="AA24" s="682"/>
      <c r="AB24" s="682"/>
      <c r="AC24" s="682"/>
      <c r="AD24" s="683" t="s">
        <v>139</v>
      </c>
      <c r="AE24" s="683"/>
      <c r="AF24" s="683"/>
      <c r="AG24" s="683"/>
      <c r="AH24" s="683"/>
      <c r="AI24" s="683"/>
      <c r="AJ24" s="683"/>
      <c r="AK24" s="683"/>
      <c r="AL24" s="684" t="s">
        <v>139</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139</v>
      </c>
      <c r="BH24" s="680"/>
      <c r="BI24" s="680"/>
      <c r="BJ24" s="680"/>
      <c r="BK24" s="680"/>
      <c r="BL24" s="680"/>
      <c r="BM24" s="680"/>
      <c r="BN24" s="681"/>
      <c r="BO24" s="682" t="s">
        <v>139</v>
      </c>
      <c r="BP24" s="682"/>
      <c r="BQ24" s="682"/>
      <c r="BR24" s="682"/>
      <c r="BS24" s="688" t="s">
        <v>139</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26047287</v>
      </c>
      <c r="CS24" s="669"/>
      <c r="CT24" s="669"/>
      <c r="CU24" s="669"/>
      <c r="CV24" s="669"/>
      <c r="CW24" s="669"/>
      <c r="CX24" s="669"/>
      <c r="CY24" s="670"/>
      <c r="CZ24" s="673">
        <v>44</v>
      </c>
      <c r="DA24" s="674"/>
      <c r="DB24" s="674"/>
      <c r="DC24" s="693"/>
      <c r="DD24" s="712">
        <v>17767647</v>
      </c>
      <c r="DE24" s="669"/>
      <c r="DF24" s="669"/>
      <c r="DG24" s="669"/>
      <c r="DH24" s="669"/>
      <c r="DI24" s="669"/>
      <c r="DJ24" s="669"/>
      <c r="DK24" s="670"/>
      <c r="DL24" s="712">
        <v>17652229</v>
      </c>
      <c r="DM24" s="669"/>
      <c r="DN24" s="669"/>
      <c r="DO24" s="669"/>
      <c r="DP24" s="669"/>
      <c r="DQ24" s="669"/>
      <c r="DR24" s="669"/>
      <c r="DS24" s="669"/>
      <c r="DT24" s="669"/>
      <c r="DU24" s="669"/>
      <c r="DV24" s="670"/>
      <c r="DW24" s="673">
        <v>48.9</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1308671</v>
      </c>
      <c r="S25" s="680"/>
      <c r="T25" s="680"/>
      <c r="U25" s="680"/>
      <c r="V25" s="680"/>
      <c r="W25" s="680"/>
      <c r="X25" s="680"/>
      <c r="Y25" s="681"/>
      <c r="Z25" s="682">
        <v>2.1</v>
      </c>
      <c r="AA25" s="682"/>
      <c r="AB25" s="682"/>
      <c r="AC25" s="682"/>
      <c r="AD25" s="683">
        <v>158828</v>
      </c>
      <c r="AE25" s="683"/>
      <c r="AF25" s="683"/>
      <c r="AG25" s="683"/>
      <c r="AH25" s="683"/>
      <c r="AI25" s="683"/>
      <c r="AJ25" s="683"/>
      <c r="AK25" s="683"/>
      <c r="AL25" s="684">
        <v>0.5</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139</v>
      </c>
      <c r="BH25" s="680"/>
      <c r="BI25" s="680"/>
      <c r="BJ25" s="680"/>
      <c r="BK25" s="680"/>
      <c r="BL25" s="680"/>
      <c r="BM25" s="680"/>
      <c r="BN25" s="681"/>
      <c r="BO25" s="682" t="s">
        <v>139</v>
      </c>
      <c r="BP25" s="682"/>
      <c r="BQ25" s="682"/>
      <c r="BR25" s="682"/>
      <c r="BS25" s="688" t="s">
        <v>176</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8879137</v>
      </c>
      <c r="CS25" s="715"/>
      <c r="CT25" s="715"/>
      <c r="CU25" s="715"/>
      <c r="CV25" s="715"/>
      <c r="CW25" s="715"/>
      <c r="CX25" s="715"/>
      <c r="CY25" s="716"/>
      <c r="CZ25" s="684">
        <v>15</v>
      </c>
      <c r="DA25" s="713"/>
      <c r="DB25" s="713"/>
      <c r="DC25" s="717"/>
      <c r="DD25" s="688">
        <v>8190019</v>
      </c>
      <c r="DE25" s="715"/>
      <c r="DF25" s="715"/>
      <c r="DG25" s="715"/>
      <c r="DH25" s="715"/>
      <c r="DI25" s="715"/>
      <c r="DJ25" s="715"/>
      <c r="DK25" s="716"/>
      <c r="DL25" s="688">
        <v>8087413</v>
      </c>
      <c r="DM25" s="715"/>
      <c r="DN25" s="715"/>
      <c r="DO25" s="715"/>
      <c r="DP25" s="715"/>
      <c r="DQ25" s="715"/>
      <c r="DR25" s="715"/>
      <c r="DS25" s="715"/>
      <c r="DT25" s="715"/>
      <c r="DU25" s="715"/>
      <c r="DV25" s="716"/>
      <c r="DW25" s="684">
        <v>22.4</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338044</v>
      </c>
      <c r="S26" s="680"/>
      <c r="T26" s="680"/>
      <c r="U26" s="680"/>
      <c r="V26" s="680"/>
      <c r="W26" s="680"/>
      <c r="X26" s="680"/>
      <c r="Y26" s="681"/>
      <c r="Z26" s="682">
        <v>0.5</v>
      </c>
      <c r="AA26" s="682"/>
      <c r="AB26" s="682"/>
      <c r="AC26" s="682"/>
      <c r="AD26" s="683" t="s">
        <v>139</v>
      </c>
      <c r="AE26" s="683"/>
      <c r="AF26" s="683"/>
      <c r="AG26" s="683"/>
      <c r="AH26" s="683"/>
      <c r="AI26" s="683"/>
      <c r="AJ26" s="683"/>
      <c r="AK26" s="683"/>
      <c r="AL26" s="684" t="s">
        <v>139</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139</v>
      </c>
      <c r="BH26" s="680"/>
      <c r="BI26" s="680"/>
      <c r="BJ26" s="680"/>
      <c r="BK26" s="680"/>
      <c r="BL26" s="680"/>
      <c r="BM26" s="680"/>
      <c r="BN26" s="681"/>
      <c r="BO26" s="682" t="s">
        <v>176</v>
      </c>
      <c r="BP26" s="682"/>
      <c r="BQ26" s="682"/>
      <c r="BR26" s="682"/>
      <c r="BS26" s="688" t="s">
        <v>139</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6309615</v>
      </c>
      <c r="CS26" s="680"/>
      <c r="CT26" s="680"/>
      <c r="CU26" s="680"/>
      <c r="CV26" s="680"/>
      <c r="CW26" s="680"/>
      <c r="CX26" s="680"/>
      <c r="CY26" s="681"/>
      <c r="CZ26" s="684">
        <v>10.7</v>
      </c>
      <c r="DA26" s="713"/>
      <c r="DB26" s="713"/>
      <c r="DC26" s="717"/>
      <c r="DD26" s="688">
        <v>5826664</v>
      </c>
      <c r="DE26" s="680"/>
      <c r="DF26" s="680"/>
      <c r="DG26" s="680"/>
      <c r="DH26" s="680"/>
      <c r="DI26" s="680"/>
      <c r="DJ26" s="680"/>
      <c r="DK26" s="681"/>
      <c r="DL26" s="688" t="s">
        <v>176</v>
      </c>
      <c r="DM26" s="680"/>
      <c r="DN26" s="680"/>
      <c r="DO26" s="680"/>
      <c r="DP26" s="680"/>
      <c r="DQ26" s="680"/>
      <c r="DR26" s="680"/>
      <c r="DS26" s="680"/>
      <c r="DT26" s="680"/>
      <c r="DU26" s="680"/>
      <c r="DV26" s="681"/>
      <c r="DW26" s="684" t="s">
        <v>139</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6120419</v>
      </c>
      <c r="S27" s="680"/>
      <c r="T27" s="680"/>
      <c r="U27" s="680"/>
      <c r="V27" s="680"/>
      <c r="W27" s="680"/>
      <c r="X27" s="680"/>
      <c r="Y27" s="681"/>
      <c r="Z27" s="682">
        <v>9.9</v>
      </c>
      <c r="AA27" s="682"/>
      <c r="AB27" s="682"/>
      <c r="AC27" s="682"/>
      <c r="AD27" s="683" t="s">
        <v>139</v>
      </c>
      <c r="AE27" s="683"/>
      <c r="AF27" s="683"/>
      <c r="AG27" s="683"/>
      <c r="AH27" s="683"/>
      <c r="AI27" s="683"/>
      <c r="AJ27" s="683"/>
      <c r="AK27" s="683"/>
      <c r="AL27" s="684" t="s">
        <v>139</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27708316</v>
      </c>
      <c r="BH27" s="680"/>
      <c r="BI27" s="680"/>
      <c r="BJ27" s="680"/>
      <c r="BK27" s="680"/>
      <c r="BL27" s="680"/>
      <c r="BM27" s="680"/>
      <c r="BN27" s="681"/>
      <c r="BO27" s="682">
        <v>100</v>
      </c>
      <c r="BP27" s="682"/>
      <c r="BQ27" s="682"/>
      <c r="BR27" s="682"/>
      <c r="BS27" s="688" t="s">
        <v>139</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11892850</v>
      </c>
      <c r="CS27" s="715"/>
      <c r="CT27" s="715"/>
      <c r="CU27" s="715"/>
      <c r="CV27" s="715"/>
      <c r="CW27" s="715"/>
      <c r="CX27" s="715"/>
      <c r="CY27" s="716"/>
      <c r="CZ27" s="684">
        <v>20.100000000000001</v>
      </c>
      <c r="DA27" s="713"/>
      <c r="DB27" s="713"/>
      <c r="DC27" s="717"/>
      <c r="DD27" s="688">
        <v>4321037</v>
      </c>
      <c r="DE27" s="715"/>
      <c r="DF27" s="715"/>
      <c r="DG27" s="715"/>
      <c r="DH27" s="715"/>
      <c r="DI27" s="715"/>
      <c r="DJ27" s="715"/>
      <c r="DK27" s="716"/>
      <c r="DL27" s="688">
        <v>4308225</v>
      </c>
      <c r="DM27" s="715"/>
      <c r="DN27" s="715"/>
      <c r="DO27" s="715"/>
      <c r="DP27" s="715"/>
      <c r="DQ27" s="715"/>
      <c r="DR27" s="715"/>
      <c r="DS27" s="715"/>
      <c r="DT27" s="715"/>
      <c r="DU27" s="715"/>
      <c r="DV27" s="716"/>
      <c r="DW27" s="684">
        <v>11.9</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139</v>
      </c>
      <c r="S28" s="680"/>
      <c r="T28" s="680"/>
      <c r="U28" s="680"/>
      <c r="V28" s="680"/>
      <c r="W28" s="680"/>
      <c r="X28" s="680"/>
      <c r="Y28" s="681"/>
      <c r="Z28" s="682" t="s">
        <v>139</v>
      </c>
      <c r="AA28" s="682"/>
      <c r="AB28" s="682"/>
      <c r="AC28" s="682"/>
      <c r="AD28" s="683" t="s">
        <v>139</v>
      </c>
      <c r="AE28" s="683"/>
      <c r="AF28" s="683"/>
      <c r="AG28" s="683"/>
      <c r="AH28" s="683"/>
      <c r="AI28" s="683"/>
      <c r="AJ28" s="683"/>
      <c r="AK28" s="683"/>
      <c r="AL28" s="684" t="s">
        <v>139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5275300</v>
      </c>
      <c r="CS28" s="680"/>
      <c r="CT28" s="680"/>
      <c r="CU28" s="680"/>
      <c r="CV28" s="680"/>
      <c r="CW28" s="680"/>
      <c r="CX28" s="680"/>
      <c r="CY28" s="681"/>
      <c r="CZ28" s="684">
        <v>8.9</v>
      </c>
      <c r="DA28" s="713"/>
      <c r="DB28" s="713"/>
      <c r="DC28" s="717"/>
      <c r="DD28" s="688">
        <v>5256591</v>
      </c>
      <c r="DE28" s="680"/>
      <c r="DF28" s="680"/>
      <c r="DG28" s="680"/>
      <c r="DH28" s="680"/>
      <c r="DI28" s="680"/>
      <c r="DJ28" s="680"/>
      <c r="DK28" s="681"/>
      <c r="DL28" s="688">
        <v>5256591</v>
      </c>
      <c r="DM28" s="680"/>
      <c r="DN28" s="680"/>
      <c r="DO28" s="680"/>
      <c r="DP28" s="680"/>
      <c r="DQ28" s="680"/>
      <c r="DR28" s="680"/>
      <c r="DS28" s="680"/>
      <c r="DT28" s="680"/>
      <c r="DU28" s="680"/>
      <c r="DV28" s="681"/>
      <c r="DW28" s="684">
        <v>14.6</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3519006</v>
      </c>
      <c r="S29" s="680"/>
      <c r="T29" s="680"/>
      <c r="U29" s="680"/>
      <c r="V29" s="680"/>
      <c r="W29" s="680"/>
      <c r="X29" s="680"/>
      <c r="Y29" s="681"/>
      <c r="Z29" s="682">
        <v>5.7</v>
      </c>
      <c r="AA29" s="682"/>
      <c r="AB29" s="682"/>
      <c r="AC29" s="682"/>
      <c r="AD29" s="683" t="s">
        <v>176</v>
      </c>
      <c r="AE29" s="683"/>
      <c r="AF29" s="683"/>
      <c r="AG29" s="683"/>
      <c r="AH29" s="683"/>
      <c r="AI29" s="683"/>
      <c r="AJ29" s="683"/>
      <c r="AK29" s="683"/>
      <c r="AL29" s="684" t="s">
        <v>139</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5275300</v>
      </c>
      <c r="CS29" s="715"/>
      <c r="CT29" s="715"/>
      <c r="CU29" s="715"/>
      <c r="CV29" s="715"/>
      <c r="CW29" s="715"/>
      <c r="CX29" s="715"/>
      <c r="CY29" s="716"/>
      <c r="CZ29" s="684">
        <v>8.9</v>
      </c>
      <c r="DA29" s="713"/>
      <c r="DB29" s="713"/>
      <c r="DC29" s="717"/>
      <c r="DD29" s="688">
        <v>5256591</v>
      </c>
      <c r="DE29" s="715"/>
      <c r="DF29" s="715"/>
      <c r="DG29" s="715"/>
      <c r="DH29" s="715"/>
      <c r="DI29" s="715"/>
      <c r="DJ29" s="715"/>
      <c r="DK29" s="716"/>
      <c r="DL29" s="688">
        <v>5256591</v>
      </c>
      <c r="DM29" s="715"/>
      <c r="DN29" s="715"/>
      <c r="DO29" s="715"/>
      <c r="DP29" s="715"/>
      <c r="DQ29" s="715"/>
      <c r="DR29" s="715"/>
      <c r="DS29" s="715"/>
      <c r="DT29" s="715"/>
      <c r="DU29" s="715"/>
      <c r="DV29" s="716"/>
      <c r="DW29" s="684">
        <v>14.6</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132988</v>
      </c>
      <c r="S30" s="680"/>
      <c r="T30" s="680"/>
      <c r="U30" s="680"/>
      <c r="V30" s="680"/>
      <c r="W30" s="680"/>
      <c r="X30" s="680"/>
      <c r="Y30" s="681"/>
      <c r="Z30" s="682">
        <v>0.2</v>
      </c>
      <c r="AA30" s="682"/>
      <c r="AB30" s="682"/>
      <c r="AC30" s="682"/>
      <c r="AD30" s="683" t="s">
        <v>139</v>
      </c>
      <c r="AE30" s="683"/>
      <c r="AF30" s="683"/>
      <c r="AG30" s="683"/>
      <c r="AH30" s="683"/>
      <c r="AI30" s="683"/>
      <c r="AJ30" s="683"/>
      <c r="AK30" s="683"/>
      <c r="AL30" s="684" t="s">
        <v>176</v>
      </c>
      <c r="AM30" s="685"/>
      <c r="AN30" s="685"/>
      <c r="AO30" s="686"/>
      <c r="AP30" s="727" t="s">
        <v>312</v>
      </c>
      <c r="AQ30" s="728"/>
      <c r="AR30" s="728"/>
      <c r="AS30" s="728"/>
      <c r="AT30" s="733" t="s">
        <v>313</v>
      </c>
      <c r="AU30" s="230"/>
      <c r="AV30" s="230"/>
      <c r="AW30" s="230"/>
      <c r="AX30" s="665" t="s">
        <v>190</v>
      </c>
      <c r="AY30" s="666"/>
      <c r="AZ30" s="666"/>
      <c r="BA30" s="666"/>
      <c r="BB30" s="666"/>
      <c r="BC30" s="666"/>
      <c r="BD30" s="666"/>
      <c r="BE30" s="666"/>
      <c r="BF30" s="667"/>
      <c r="BG30" s="739">
        <v>98.8</v>
      </c>
      <c r="BH30" s="740"/>
      <c r="BI30" s="740"/>
      <c r="BJ30" s="740"/>
      <c r="BK30" s="740"/>
      <c r="BL30" s="740"/>
      <c r="BM30" s="674">
        <v>94.2</v>
      </c>
      <c r="BN30" s="740"/>
      <c r="BO30" s="740"/>
      <c r="BP30" s="740"/>
      <c r="BQ30" s="741"/>
      <c r="BR30" s="739">
        <v>98.8</v>
      </c>
      <c r="BS30" s="740"/>
      <c r="BT30" s="740"/>
      <c r="BU30" s="740"/>
      <c r="BV30" s="740"/>
      <c r="BW30" s="740"/>
      <c r="BX30" s="674">
        <v>93.9</v>
      </c>
      <c r="BY30" s="740"/>
      <c r="BZ30" s="740"/>
      <c r="CA30" s="740"/>
      <c r="CB30" s="741"/>
      <c r="CD30" s="744"/>
      <c r="CE30" s="745"/>
      <c r="CF30" s="694" t="s">
        <v>314</v>
      </c>
      <c r="CG30" s="695"/>
      <c r="CH30" s="695"/>
      <c r="CI30" s="695"/>
      <c r="CJ30" s="695"/>
      <c r="CK30" s="695"/>
      <c r="CL30" s="695"/>
      <c r="CM30" s="695"/>
      <c r="CN30" s="695"/>
      <c r="CO30" s="695"/>
      <c r="CP30" s="695"/>
      <c r="CQ30" s="696"/>
      <c r="CR30" s="679">
        <v>4868191</v>
      </c>
      <c r="CS30" s="680"/>
      <c r="CT30" s="680"/>
      <c r="CU30" s="680"/>
      <c r="CV30" s="680"/>
      <c r="CW30" s="680"/>
      <c r="CX30" s="680"/>
      <c r="CY30" s="681"/>
      <c r="CZ30" s="684">
        <v>8.1999999999999993</v>
      </c>
      <c r="DA30" s="713"/>
      <c r="DB30" s="713"/>
      <c r="DC30" s="717"/>
      <c r="DD30" s="688">
        <v>4854527</v>
      </c>
      <c r="DE30" s="680"/>
      <c r="DF30" s="680"/>
      <c r="DG30" s="680"/>
      <c r="DH30" s="680"/>
      <c r="DI30" s="680"/>
      <c r="DJ30" s="680"/>
      <c r="DK30" s="681"/>
      <c r="DL30" s="688">
        <v>4854527</v>
      </c>
      <c r="DM30" s="680"/>
      <c r="DN30" s="680"/>
      <c r="DO30" s="680"/>
      <c r="DP30" s="680"/>
      <c r="DQ30" s="680"/>
      <c r="DR30" s="680"/>
      <c r="DS30" s="680"/>
      <c r="DT30" s="680"/>
      <c r="DU30" s="680"/>
      <c r="DV30" s="681"/>
      <c r="DW30" s="684">
        <v>13.5</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605221</v>
      </c>
      <c r="S31" s="680"/>
      <c r="T31" s="680"/>
      <c r="U31" s="680"/>
      <c r="V31" s="680"/>
      <c r="W31" s="680"/>
      <c r="X31" s="680"/>
      <c r="Y31" s="681"/>
      <c r="Z31" s="682">
        <v>1</v>
      </c>
      <c r="AA31" s="682"/>
      <c r="AB31" s="682"/>
      <c r="AC31" s="682"/>
      <c r="AD31" s="683" t="s">
        <v>176</v>
      </c>
      <c r="AE31" s="683"/>
      <c r="AF31" s="683"/>
      <c r="AG31" s="683"/>
      <c r="AH31" s="683"/>
      <c r="AI31" s="683"/>
      <c r="AJ31" s="683"/>
      <c r="AK31" s="683"/>
      <c r="AL31" s="684" t="s">
        <v>139</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98.7</v>
      </c>
      <c r="BH31" s="715"/>
      <c r="BI31" s="715"/>
      <c r="BJ31" s="715"/>
      <c r="BK31" s="715"/>
      <c r="BL31" s="715"/>
      <c r="BM31" s="685">
        <v>94.5</v>
      </c>
      <c r="BN31" s="737"/>
      <c r="BO31" s="737"/>
      <c r="BP31" s="737"/>
      <c r="BQ31" s="738"/>
      <c r="BR31" s="736">
        <v>98.6</v>
      </c>
      <c r="BS31" s="715"/>
      <c r="BT31" s="715"/>
      <c r="BU31" s="715"/>
      <c r="BV31" s="715"/>
      <c r="BW31" s="715"/>
      <c r="BX31" s="685">
        <v>94.1</v>
      </c>
      <c r="BY31" s="737"/>
      <c r="BZ31" s="737"/>
      <c r="CA31" s="737"/>
      <c r="CB31" s="738"/>
      <c r="CD31" s="744"/>
      <c r="CE31" s="745"/>
      <c r="CF31" s="694" t="s">
        <v>318</v>
      </c>
      <c r="CG31" s="695"/>
      <c r="CH31" s="695"/>
      <c r="CI31" s="695"/>
      <c r="CJ31" s="695"/>
      <c r="CK31" s="695"/>
      <c r="CL31" s="695"/>
      <c r="CM31" s="695"/>
      <c r="CN31" s="695"/>
      <c r="CO31" s="695"/>
      <c r="CP31" s="695"/>
      <c r="CQ31" s="696"/>
      <c r="CR31" s="679">
        <v>407109</v>
      </c>
      <c r="CS31" s="715"/>
      <c r="CT31" s="715"/>
      <c r="CU31" s="715"/>
      <c r="CV31" s="715"/>
      <c r="CW31" s="715"/>
      <c r="CX31" s="715"/>
      <c r="CY31" s="716"/>
      <c r="CZ31" s="684">
        <v>0.7</v>
      </c>
      <c r="DA31" s="713"/>
      <c r="DB31" s="713"/>
      <c r="DC31" s="717"/>
      <c r="DD31" s="688">
        <v>402064</v>
      </c>
      <c r="DE31" s="715"/>
      <c r="DF31" s="715"/>
      <c r="DG31" s="715"/>
      <c r="DH31" s="715"/>
      <c r="DI31" s="715"/>
      <c r="DJ31" s="715"/>
      <c r="DK31" s="716"/>
      <c r="DL31" s="688">
        <v>402064</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1493045</v>
      </c>
      <c r="S32" s="680"/>
      <c r="T32" s="680"/>
      <c r="U32" s="680"/>
      <c r="V32" s="680"/>
      <c r="W32" s="680"/>
      <c r="X32" s="680"/>
      <c r="Y32" s="681"/>
      <c r="Z32" s="682">
        <v>2.4</v>
      </c>
      <c r="AA32" s="682"/>
      <c r="AB32" s="682"/>
      <c r="AC32" s="682"/>
      <c r="AD32" s="683" t="s">
        <v>139</v>
      </c>
      <c r="AE32" s="683"/>
      <c r="AF32" s="683"/>
      <c r="AG32" s="683"/>
      <c r="AH32" s="683"/>
      <c r="AI32" s="683"/>
      <c r="AJ32" s="683"/>
      <c r="AK32" s="683"/>
      <c r="AL32" s="684" t="s">
        <v>139</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98.9</v>
      </c>
      <c r="BH32" s="749"/>
      <c r="BI32" s="749"/>
      <c r="BJ32" s="749"/>
      <c r="BK32" s="749"/>
      <c r="BL32" s="749"/>
      <c r="BM32" s="750">
        <v>93.9</v>
      </c>
      <c r="BN32" s="749"/>
      <c r="BO32" s="749"/>
      <c r="BP32" s="749"/>
      <c r="BQ32" s="751"/>
      <c r="BR32" s="748">
        <v>98.8</v>
      </c>
      <c r="BS32" s="749"/>
      <c r="BT32" s="749"/>
      <c r="BU32" s="749"/>
      <c r="BV32" s="749"/>
      <c r="BW32" s="749"/>
      <c r="BX32" s="750">
        <v>93.6</v>
      </c>
      <c r="BY32" s="749"/>
      <c r="BZ32" s="749"/>
      <c r="CA32" s="749"/>
      <c r="CB32" s="751"/>
      <c r="CD32" s="746"/>
      <c r="CE32" s="747"/>
      <c r="CF32" s="694" t="s">
        <v>321</v>
      </c>
      <c r="CG32" s="695"/>
      <c r="CH32" s="695"/>
      <c r="CI32" s="695"/>
      <c r="CJ32" s="695"/>
      <c r="CK32" s="695"/>
      <c r="CL32" s="695"/>
      <c r="CM32" s="695"/>
      <c r="CN32" s="695"/>
      <c r="CO32" s="695"/>
      <c r="CP32" s="695"/>
      <c r="CQ32" s="696"/>
      <c r="CR32" s="679" t="s">
        <v>139</v>
      </c>
      <c r="CS32" s="680"/>
      <c r="CT32" s="680"/>
      <c r="CU32" s="680"/>
      <c r="CV32" s="680"/>
      <c r="CW32" s="680"/>
      <c r="CX32" s="680"/>
      <c r="CY32" s="681"/>
      <c r="CZ32" s="684" t="s">
        <v>139</v>
      </c>
      <c r="DA32" s="713"/>
      <c r="DB32" s="713"/>
      <c r="DC32" s="717"/>
      <c r="DD32" s="688" t="s">
        <v>139</v>
      </c>
      <c r="DE32" s="680"/>
      <c r="DF32" s="680"/>
      <c r="DG32" s="680"/>
      <c r="DH32" s="680"/>
      <c r="DI32" s="680"/>
      <c r="DJ32" s="680"/>
      <c r="DK32" s="681"/>
      <c r="DL32" s="688" t="s">
        <v>176</v>
      </c>
      <c r="DM32" s="680"/>
      <c r="DN32" s="680"/>
      <c r="DO32" s="680"/>
      <c r="DP32" s="680"/>
      <c r="DQ32" s="680"/>
      <c r="DR32" s="680"/>
      <c r="DS32" s="680"/>
      <c r="DT32" s="680"/>
      <c r="DU32" s="680"/>
      <c r="DV32" s="681"/>
      <c r="DW32" s="684" t="s">
        <v>139</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2226207</v>
      </c>
      <c r="S33" s="680"/>
      <c r="T33" s="680"/>
      <c r="U33" s="680"/>
      <c r="V33" s="680"/>
      <c r="W33" s="680"/>
      <c r="X33" s="680"/>
      <c r="Y33" s="681"/>
      <c r="Z33" s="682">
        <v>3.6</v>
      </c>
      <c r="AA33" s="682"/>
      <c r="AB33" s="682"/>
      <c r="AC33" s="682"/>
      <c r="AD33" s="683" t="s">
        <v>139</v>
      </c>
      <c r="AE33" s="683"/>
      <c r="AF33" s="683"/>
      <c r="AG33" s="683"/>
      <c r="AH33" s="683"/>
      <c r="AI33" s="683"/>
      <c r="AJ33" s="683"/>
      <c r="AK33" s="683"/>
      <c r="AL33" s="684" t="s">
        <v>176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23952541</v>
      </c>
      <c r="CS33" s="715"/>
      <c r="CT33" s="715"/>
      <c r="CU33" s="715"/>
      <c r="CV33" s="715"/>
      <c r="CW33" s="715"/>
      <c r="CX33" s="715"/>
      <c r="CY33" s="716"/>
      <c r="CZ33" s="684">
        <v>40.5</v>
      </c>
      <c r="DA33" s="713"/>
      <c r="DB33" s="713"/>
      <c r="DC33" s="717"/>
      <c r="DD33" s="688">
        <v>18342588</v>
      </c>
      <c r="DE33" s="715"/>
      <c r="DF33" s="715"/>
      <c r="DG33" s="715"/>
      <c r="DH33" s="715"/>
      <c r="DI33" s="715"/>
      <c r="DJ33" s="715"/>
      <c r="DK33" s="716"/>
      <c r="DL33" s="688">
        <v>13903580</v>
      </c>
      <c r="DM33" s="715"/>
      <c r="DN33" s="715"/>
      <c r="DO33" s="715"/>
      <c r="DP33" s="715"/>
      <c r="DQ33" s="715"/>
      <c r="DR33" s="715"/>
      <c r="DS33" s="715"/>
      <c r="DT33" s="715"/>
      <c r="DU33" s="715"/>
      <c r="DV33" s="716"/>
      <c r="DW33" s="684">
        <v>38.5</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2077286</v>
      </c>
      <c r="S34" s="680"/>
      <c r="T34" s="680"/>
      <c r="U34" s="680"/>
      <c r="V34" s="680"/>
      <c r="W34" s="680"/>
      <c r="X34" s="680"/>
      <c r="Y34" s="681"/>
      <c r="Z34" s="682">
        <v>3.4</v>
      </c>
      <c r="AA34" s="682"/>
      <c r="AB34" s="682"/>
      <c r="AC34" s="682"/>
      <c r="AD34" s="683">
        <v>20981</v>
      </c>
      <c r="AE34" s="683"/>
      <c r="AF34" s="683"/>
      <c r="AG34" s="683"/>
      <c r="AH34" s="683"/>
      <c r="AI34" s="683"/>
      <c r="AJ34" s="683"/>
      <c r="AK34" s="683"/>
      <c r="AL34" s="684">
        <v>0.1</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7930170</v>
      </c>
      <c r="CS34" s="680"/>
      <c r="CT34" s="680"/>
      <c r="CU34" s="680"/>
      <c r="CV34" s="680"/>
      <c r="CW34" s="680"/>
      <c r="CX34" s="680"/>
      <c r="CY34" s="681"/>
      <c r="CZ34" s="684">
        <v>13.4</v>
      </c>
      <c r="DA34" s="713"/>
      <c r="DB34" s="713"/>
      <c r="DC34" s="717"/>
      <c r="DD34" s="688">
        <v>6270696</v>
      </c>
      <c r="DE34" s="680"/>
      <c r="DF34" s="680"/>
      <c r="DG34" s="680"/>
      <c r="DH34" s="680"/>
      <c r="DI34" s="680"/>
      <c r="DJ34" s="680"/>
      <c r="DK34" s="681"/>
      <c r="DL34" s="688">
        <v>5646154</v>
      </c>
      <c r="DM34" s="680"/>
      <c r="DN34" s="680"/>
      <c r="DO34" s="680"/>
      <c r="DP34" s="680"/>
      <c r="DQ34" s="680"/>
      <c r="DR34" s="680"/>
      <c r="DS34" s="680"/>
      <c r="DT34" s="680"/>
      <c r="DU34" s="680"/>
      <c r="DV34" s="681"/>
      <c r="DW34" s="684">
        <v>15.7</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7180200</v>
      </c>
      <c r="S35" s="680"/>
      <c r="T35" s="680"/>
      <c r="U35" s="680"/>
      <c r="V35" s="680"/>
      <c r="W35" s="680"/>
      <c r="X35" s="680"/>
      <c r="Y35" s="681"/>
      <c r="Z35" s="682">
        <v>11.6</v>
      </c>
      <c r="AA35" s="682"/>
      <c r="AB35" s="682"/>
      <c r="AC35" s="682"/>
      <c r="AD35" s="683" t="s">
        <v>139</v>
      </c>
      <c r="AE35" s="683"/>
      <c r="AF35" s="683"/>
      <c r="AG35" s="683"/>
      <c r="AH35" s="683"/>
      <c r="AI35" s="683"/>
      <c r="AJ35" s="683"/>
      <c r="AK35" s="683"/>
      <c r="AL35" s="684" t="s">
        <v>139</v>
      </c>
      <c r="AM35" s="685"/>
      <c r="AN35" s="685"/>
      <c r="AO35" s="686"/>
      <c r="AP35" s="234"/>
      <c r="AQ35" s="752" t="s">
        <v>329</v>
      </c>
      <c r="AR35" s="753"/>
      <c r="AS35" s="753"/>
      <c r="AT35" s="753"/>
      <c r="AU35" s="753"/>
      <c r="AV35" s="753"/>
      <c r="AW35" s="753"/>
      <c r="AX35" s="753"/>
      <c r="AY35" s="754"/>
      <c r="AZ35" s="668">
        <v>6910687</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2848821</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432691</v>
      </c>
      <c r="CS35" s="715"/>
      <c r="CT35" s="715"/>
      <c r="CU35" s="715"/>
      <c r="CV35" s="715"/>
      <c r="CW35" s="715"/>
      <c r="CX35" s="715"/>
      <c r="CY35" s="716"/>
      <c r="CZ35" s="684">
        <v>0.7</v>
      </c>
      <c r="DA35" s="713"/>
      <c r="DB35" s="713"/>
      <c r="DC35" s="717"/>
      <c r="DD35" s="688">
        <v>409172</v>
      </c>
      <c r="DE35" s="715"/>
      <c r="DF35" s="715"/>
      <c r="DG35" s="715"/>
      <c r="DH35" s="715"/>
      <c r="DI35" s="715"/>
      <c r="DJ35" s="715"/>
      <c r="DK35" s="716"/>
      <c r="DL35" s="688">
        <v>409172</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139</v>
      </c>
      <c r="S36" s="680"/>
      <c r="T36" s="680"/>
      <c r="U36" s="680"/>
      <c r="V36" s="680"/>
      <c r="W36" s="680"/>
      <c r="X36" s="680"/>
      <c r="Y36" s="681"/>
      <c r="Z36" s="682" t="s">
        <v>139</v>
      </c>
      <c r="AA36" s="682"/>
      <c r="AB36" s="682"/>
      <c r="AC36" s="682"/>
      <c r="AD36" s="683" t="s">
        <v>176</v>
      </c>
      <c r="AE36" s="683"/>
      <c r="AF36" s="683"/>
      <c r="AG36" s="683"/>
      <c r="AH36" s="683"/>
      <c r="AI36" s="683"/>
      <c r="AJ36" s="683"/>
      <c r="AK36" s="683"/>
      <c r="AL36" s="684" t="s">
        <v>139</v>
      </c>
      <c r="AM36" s="685"/>
      <c r="AN36" s="685"/>
      <c r="AO36" s="686"/>
      <c r="AQ36" s="756" t="s">
        <v>333</v>
      </c>
      <c r="AR36" s="757"/>
      <c r="AS36" s="757"/>
      <c r="AT36" s="757"/>
      <c r="AU36" s="757"/>
      <c r="AV36" s="757"/>
      <c r="AW36" s="757"/>
      <c r="AX36" s="757"/>
      <c r="AY36" s="758"/>
      <c r="AZ36" s="679">
        <v>1636160</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2619432</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6285217</v>
      </c>
      <c r="CS36" s="680"/>
      <c r="CT36" s="680"/>
      <c r="CU36" s="680"/>
      <c r="CV36" s="680"/>
      <c r="CW36" s="680"/>
      <c r="CX36" s="680"/>
      <c r="CY36" s="681"/>
      <c r="CZ36" s="684">
        <v>10.6</v>
      </c>
      <c r="DA36" s="713"/>
      <c r="DB36" s="713"/>
      <c r="DC36" s="717"/>
      <c r="DD36" s="688">
        <v>4749481</v>
      </c>
      <c r="DE36" s="680"/>
      <c r="DF36" s="680"/>
      <c r="DG36" s="680"/>
      <c r="DH36" s="680"/>
      <c r="DI36" s="680"/>
      <c r="DJ36" s="680"/>
      <c r="DK36" s="681"/>
      <c r="DL36" s="688">
        <v>2905121</v>
      </c>
      <c r="DM36" s="680"/>
      <c r="DN36" s="680"/>
      <c r="DO36" s="680"/>
      <c r="DP36" s="680"/>
      <c r="DQ36" s="680"/>
      <c r="DR36" s="680"/>
      <c r="DS36" s="680"/>
      <c r="DT36" s="680"/>
      <c r="DU36" s="680"/>
      <c r="DV36" s="681"/>
      <c r="DW36" s="684">
        <v>8.1</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2140000</v>
      </c>
      <c r="S37" s="680"/>
      <c r="T37" s="680"/>
      <c r="U37" s="680"/>
      <c r="V37" s="680"/>
      <c r="W37" s="680"/>
      <c r="X37" s="680"/>
      <c r="Y37" s="681"/>
      <c r="Z37" s="682">
        <v>3.5</v>
      </c>
      <c r="AA37" s="682"/>
      <c r="AB37" s="682"/>
      <c r="AC37" s="682"/>
      <c r="AD37" s="683" t="s">
        <v>139</v>
      </c>
      <c r="AE37" s="683"/>
      <c r="AF37" s="683"/>
      <c r="AG37" s="683"/>
      <c r="AH37" s="683"/>
      <c r="AI37" s="683"/>
      <c r="AJ37" s="683"/>
      <c r="AK37" s="683"/>
      <c r="AL37" s="684" t="s">
        <v>139</v>
      </c>
      <c r="AM37" s="685"/>
      <c r="AN37" s="685"/>
      <c r="AO37" s="686"/>
      <c r="AQ37" s="756" t="s">
        <v>337</v>
      </c>
      <c r="AR37" s="757"/>
      <c r="AS37" s="757"/>
      <c r="AT37" s="757"/>
      <c r="AU37" s="757"/>
      <c r="AV37" s="757"/>
      <c r="AW37" s="757"/>
      <c r="AX37" s="757"/>
      <c r="AY37" s="758"/>
      <c r="AZ37" s="679">
        <v>334953</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19930</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1848868</v>
      </c>
      <c r="CS37" s="715"/>
      <c r="CT37" s="715"/>
      <c r="CU37" s="715"/>
      <c r="CV37" s="715"/>
      <c r="CW37" s="715"/>
      <c r="CX37" s="715"/>
      <c r="CY37" s="716"/>
      <c r="CZ37" s="684">
        <v>3.1</v>
      </c>
      <c r="DA37" s="713"/>
      <c r="DB37" s="713"/>
      <c r="DC37" s="717"/>
      <c r="DD37" s="688">
        <v>1847406</v>
      </c>
      <c r="DE37" s="715"/>
      <c r="DF37" s="715"/>
      <c r="DG37" s="715"/>
      <c r="DH37" s="715"/>
      <c r="DI37" s="715"/>
      <c r="DJ37" s="715"/>
      <c r="DK37" s="716"/>
      <c r="DL37" s="688">
        <v>1554945</v>
      </c>
      <c r="DM37" s="715"/>
      <c r="DN37" s="715"/>
      <c r="DO37" s="715"/>
      <c r="DP37" s="715"/>
      <c r="DQ37" s="715"/>
      <c r="DR37" s="715"/>
      <c r="DS37" s="715"/>
      <c r="DT37" s="715"/>
      <c r="DU37" s="715"/>
      <c r="DV37" s="716"/>
      <c r="DW37" s="684">
        <v>4.3</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61715721</v>
      </c>
      <c r="S38" s="760"/>
      <c r="T38" s="760"/>
      <c r="U38" s="760"/>
      <c r="V38" s="760"/>
      <c r="W38" s="760"/>
      <c r="X38" s="760"/>
      <c r="Y38" s="761"/>
      <c r="Z38" s="762">
        <v>100</v>
      </c>
      <c r="AA38" s="762"/>
      <c r="AB38" s="762"/>
      <c r="AC38" s="762"/>
      <c r="AD38" s="763">
        <v>33935083</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41398</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32248</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6554362</v>
      </c>
      <c r="CS38" s="680"/>
      <c r="CT38" s="680"/>
      <c r="CU38" s="680"/>
      <c r="CV38" s="680"/>
      <c r="CW38" s="680"/>
      <c r="CX38" s="680"/>
      <c r="CY38" s="681"/>
      <c r="CZ38" s="684">
        <v>11.1</v>
      </c>
      <c r="DA38" s="713"/>
      <c r="DB38" s="713"/>
      <c r="DC38" s="717"/>
      <c r="DD38" s="688">
        <v>5719719</v>
      </c>
      <c r="DE38" s="680"/>
      <c r="DF38" s="680"/>
      <c r="DG38" s="680"/>
      <c r="DH38" s="680"/>
      <c r="DI38" s="680"/>
      <c r="DJ38" s="680"/>
      <c r="DK38" s="681"/>
      <c r="DL38" s="688">
        <v>4943133</v>
      </c>
      <c r="DM38" s="680"/>
      <c r="DN38" s="680"/>
      <c r="DO38" s="680"/>
      <c r="DP38" s="680"/>
      <c r="DQ38" s="680"/>
      <c r="DR38" s="680"/>
      <c r="DS38" s="680"/>
      <c r="DT38" s="680"/>
      <c r="DU38" s="680"/>
      <c r="DV38" s="681"/>
      <c r="DW38" s="684">
        <v>13.7</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v>36018</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100</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1478522</v>
      </c>
      <c r="CS39" s="715"/>
      <c r="CT39" s="715"/>
      <c r="CU39" s="715"/>
      <c r="CV39" s="715"/>
      <c r="CW39" s="715"/>
      <c r="CX39" s="715"/>
      <c r="CY39" s="716"/>
      <c r="CZ39" s="684">
        <v>2.5</v>
      </c>
      <c r="DA39" s="713"/>
      <c r="DB39" s="713"/>
      <c r="DC39" s="717"/>
      <c r="DD39" s="688">
        <v>1040796</v>
      </c>
      <c r="DE39" s="715"/>
      <c r="DF39" s="715"/>
      <c r="DG39" s="715"/>
      <c r="DH39" s="715"/>
      <c r="DI39" s="715"/>
      <c r="DJ39" s="715"/>
      <c r="DK39" s="716"/>
      <c r="DL39" s="688" t="s">
        <v>176</v>
      </c>
      <c r="DM39" s="715"/>
      <c r="DN39" s="715"/>
      <c r="DO39" s="715"/>
      <c r="DP39" s="715"/>
      <c r="DQ39" s="715"/>
      <c r="DR39" s="715"/>
      <c r="DS39" s="715"/>
      <c r="DT39" s="715"/>
      <c r="DU39" s="715"/>
      <c r="DV39" s="716"/>
      <c r="DW39" s="684" t="s">
        <v>176</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1157907</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176</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1271579</v>
      </c>
      <c r="CS40" s="680"/>
      <c r="CT40" s="680"/>
      <c r="CU40" s="680"/>
      <c r="CV40" s="680"/>
      <c r="CW40" s="680"/>
      <c r="CX40" s="680"/>
      <c r="CY40" s="681"/>
      <c r="CZ40" s="684">
        <v>2.1</v>
      </c>
      <c r="DA40" s="713"/>
      <c r="DB40" s="713"/>
      <c r="DC40" s="717"/>
      <c r="DD40" s="688">
        <v>152724</v>
      </c>
      <c r="DE40" s="680"/>
      <c r="DF40" s="680"/>
      <c r="DG40" s="680"/>
      <c r="DH40" s="680"/>
      <c r="DI40" s="680"/>
      <c r="DJ40" s="680"/>
      <c r="DK40" s="681"/>
      <c r="DL40" s="688" t="s">
        <v>351</v>
      </c>
      <c r="DM40" s="680"/>
      <c r="DN40" s="680"/>
      <c r="DO40" s="680"/>
      <c r="DP40" s="680"/>
      <c r="DQ40" s="680"/>
      <c r="DR40" s="680"/>
      <c r="DS40" s="680"/>
      <c r="DT40" s="680"/>
      <c r="DU40" s="680"/>
      <c r="DV40" s="681"/>
      <c r="DW40" s="684" t="s">
        <v>176</v>
      </c>
      <c r="DX40" s="713"/>
      <c r="DY40" s="713"/>
      <c r="DZ40" s="713"/>
      <c r="EA40" s="713"/>
      <c r="EB40" s="713"/>
      <c r="EC40" s="714"/>
    </row>
    <row r="41" spans="2:133" ht="11.25" customHeight="1" x14ac:dyDescent="0.15">
      <c r="AQ41" s="766" t="s">
        <v>352</v>
      </c>
      <c r="AR41" s="767"/>
      <c r="AS41" s="767"/>
      <c r="AT41" s="767"/>
      <c r="AU41" s="767"/>
      <c r="AV41" s="767"/>
      <c r="AW41" s="767"/>
      <c r="AX41" s="767"/>
      <c r="AY41" s="768"/>
      <c r="AZ41" s="759">
        <v>3704251</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326</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351</v>
      </c>
      <c r="CS41" s="715"/>
      <c r="CT41" s="715"/>
      <c r="CU41" s="715"/>
      <c r="CV41" s="715"/>
      <c r="CW41" s="715"/>
      <c r="CX41" s="715"/>
      <c r="CY41" s="716"/>
      <c r="CZ41" s="684" t="s">
        <v>351</v>
      </c>
      <c r="DA41" s="713"/>
      <c r="DB41" s="713"/>
      <c r="DC41" s="717"/>
      <c r="DD41" s="688" t="s">
        <v>176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9148877</v>
      </c>
      <c r="CS42" s="680"/>
      <c r="CT42" s="680"/>
      <c r="CU42" s="680"/>
      <c r="CV42" s="680"/>
      <c r="CW42" s="680"/>
      <c r="CX42" s="680"/>
      <c r="CY42" s="681"/>
      <c r="CZ42" s="684">
        <v>15.5</v>
      </c>
      <c r="DA42" s="685"/>
      <c r="DB42" s="685"/>
      <c r="DC42" s="780"/>
      <c r="DD42" s="688">
        <v>2776104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316224</v>
      </c>
      <c r="CS43" s="715"/>
      <c r="CT43" s="715"/>
      <c r="CU43" s="715"/>
      <c r="CV43" s="715"/>
      <c r="CW43" s="715"/>
      <c r="CX43" s="715"/>
      <c r="CY43" s="716"/>
      <c r="CZ43" s="684">
        <v>0.5</v>
      </c>
      <c r="DA43" s="713"/>
      <c r="DB43" s="713"/>
      <c r="DC43" s="717"/>
      <c r="DD43" s="688">
        <v>316224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359</v>
      </c>
      <c r="CD44" s="791" t="s">
        <v>309</v>
      </c>
      <c r="CE44" s="792"/>
      <c r="CF44" s="676" t="s">
        <v>360</v>
      </c>
      <c r="CG44" s="677"/>
      <c r="CH44" s="677"/>
      <c r="CI44" s="677"/>
      <c r="CJ44" s="677"/>
      <c r="CK44" s="677"/>
      <c r="CL44" s="677"/>
      <c r="CM44" s="677"/>
      <c r="CN44" s="677"/>
      <c r="CO44" s="677"/>
      <c r="CP44" s="677"/>
      <c r="CQ44" s="678"/>
      <c r="CR44" s="679">
        <v>8937665</v>
      </c>
      <c r="CS44" s="680"/>
      <c r="CT44" s="680"/>
      <c r="CU44" s="680"/>
      <c r="CV44" s="680"/>
      <c r="CW44" s="680"/>
      <c r="CX44" s="680"/>
      <c r="CY44" s="681"/>
      <c r="CZ44" s="684">
        <v>15.1</v>
      </c>
      <c r="DA44" s="685"/>
      <c r="DB44" s="685"/>
      <c r="DC44" s="780"/>
      <c r="DD44" s="688">
        <v>2666130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361</v>
      </c>
      <c r="CG45" s="677"/>
      <c r="CH45" s="677"/>
      <c r="CI45" s="677"/>
      <c r="CJ45" s="677"/>
      <c r="CK45" s="677"/>
      <c r="CL45" s="677"/>
      <c r="CM45" s="677"/>
      <c r="CN45" s="677"/>
      <c r="CO45" s="677"/>
      <c r="CP45" s="677"/>
      <c r="CQ45" s="678"/>
      <c r="CR45" s="679">
        <v>1157688</v>
      </c>
      <c r="CS45" s="715"/>
      <c r="CT45" s="715"/>
      <c r="CU45" s="715"/>
      <c r="CV45" s="715"/>
      <c r="CW45" s="715"/>
      <c r="CX45" s="715"/>
      <c r="CY45" s="716"/>
      <c r="CZ45" s="684">
        <v>2</v>
      </c>
      <c r="DA45" s="713"/>
      <c r="DB45" s="713"/>
      <c r="DC45" s="717"/>
      <c r="DD45" s="688">
        <v>83295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362</v>
      </c>
      <c r="CG46" s="677"/>
      <c r="CH46" s="677"/>
      <c r="CI46" s="677"/>
      <c r="CJ46" s="677"/>
      <c r="CK46" s="677"/>
      <c r="CL46" s="677"/>
      <c r="CM46" s="677"/>
      <c r="CN46" s="677"/>
      <c r="CO46" s="677"/>
      <c r="CP46" s="677"/>
      <c r="CQ46" s="678"/>
      <c r="CR46" s="679">
        <v>7660207</v>
      </c>
      <c r="CS46" s="680"/>
      <c r="CT46" s="680"/>
      <c r="CU46" s="680"/>
      <c r="CV46" s="680"/>
      <c r="CW46" s="680"/>
      <c r="CX46" s="680"/>
      <c r="CY46" s="681"/>
      <c r="CZ46" s="684">
        <v>13</v>
      </c>
      <c r="DA46" s="685"/>
      <c r="DB46" s="685"/>
      <c r="DC46" s="780"/>
      <c r="DD46" s="688">
        <v>2528343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363</v>
      </c>
      <c r="CG47" s="677"/>
      <c r="CH47" s="677"/>
      <c r="CI47" s="677"/>
      <c r="CJ47" s="677"/>
      <c r="CK47" s="677"/>
      <c r="CL47" s="677"/>
      <c r="CM47" s="677"/>
      <c r="CN47" s="677"/>
      <c r="CO47" s="677"/>
      <c r="CP47" s="677"/>
      <c r="CQ47" s="678"/>
      <c r="CR47" s="679">
        <v>211212</v>
      </c>
      <c r="CS47" s="715"/>
      <c r="CT47" s="715"/>
      <c r="CU47" s="715"/>
      <c r="CV47" s="715"/>
      <c r="CW47" s="715"/>
      <c r="CX47" s="715"/>
      <c r="CY47" s="716"/>
      <c r="CZ47" s="684">
        <v>0.4</v>
      </c>
      <c r="DA47" s="713"/>
      <c r="DB47" s="713"/>
      <c r="DC47" s="717"/>
      <c r="DD47" s="688">
        <v>109974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364</v>
      </c>
      <c r="CG48" s="677"/>
      <c r="CH48" s="677"/>
      <c r="CI48" s="677"/>
      <c r="CJ48" s="677"/>
      <c r="CK48" s="677"/>
      <c r="CL48" s="677"/>
      <c r="CM48" s="677"/>
      <c r="CN48" s="677"/>
      <c r="CO48" s="677"/>
      <c r="CP48" s="677"/>
      <c r="CQ48" s="678"/>
      <c r="CR48" s="679" t="s">
        <v>176</v>
      </c>
      <c r="CS48" s="680"/>
      <c r="CT48" s="680"/>
      <c r="CU48" s="680"/>
      <c r="CV48" s="680"/>
      <c r="CW48" s="680"/>
      <c r="CX48" s="680"/>
      <c r="CY48" s="681"/>
      <c r="CZ48" s="684" t="s">
        <v>351</v>
      </c>
      <c r="DA48" s="685"/>
      <c r="DB48" s="685"/>
      <c r="DC48" s="780"/>
      <c r="DD48" s="688" t="s">
        <v>176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365</v>
      </c>
      <c r="CE49" s="725"/>
      <c r="CF49" s="725"/>
      <c r="CG49" s="725"/>
      <c r="CH49" s="725"/>
      <c r="CI49" s="725"/>
      <c r="CJ49" s="725"/>
      <c r="CK49" s="725"/>
      <c r="CL49" s="725"/>
      <c r="CM49" s="725"/>
      <c r="CN49" s="725"/>
      <c r="CO49" s="725"/>
      <c r="CP49" s="725"/>
      <c r="CQ49" s="726"/>
      <c r="CR49" s="759">
        <v>59148705</v>
      </c>
      <c r="CS49" s="749"/>
      <c r="CT49" s="749"/>
      <c r="CU49" s="749"/>
      <c r="CV49" s="749"/>
      <c r="CW49" s="749"/>
      <c r="CX49" s="749"/>
      <c r="CY49" s="781"/>
      <c r="CZ49" s="764">
        <v>100</v>
      </c>
      <c r="DA49" s="782"/>
      <c r="DB49" s="782"/>
      <c r="DC49" s="783"/>
      <c r="DD49" s="784">
        <v>38886339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z0WWpisHN7oW8l8J25oCQqLFPTpvNf1QklxIjgwbTACaNH2P/V1dtrGnnBJQ+eOeRBIRYlH2SOvgRUFT+UENWw==" saltValue="HQYQR3Nfl84GOEf92QXlp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388</v>
      </c>
      <c r="C7" s="812"/>
      <c r="D7" s="812"/>
      <c r="E7" s="812"/>
      <c r="F7" s="812"/>
      <c r="G7" s="812"/>
      <c r="H7" s="812"/>
      <c r="I7" s="812"/>
      <c r="J7" s="812"/>
      <c r="K7" s="812"/>
      <c r="L7" s="812"/>
      <c r="M7" s="812"/>
      <c r="N7" s="812"/>
      <c r="O7" s="812"/>
      <c r="P7" s="813"/>
      <c r="Q7" s="814">
        <v>61755</v>
      </c>
      <c r="R7" s="815"/>
      <c r="S7" s="815"/>
      <c r="T7" s="815"/>
      <c r="U7" s="815"/>
      <c r="V7" s="815">
        <v>59189</v>
      </c>
      <c r="W7" s="815"/>
      <c r="X7" s="815"/>
      <c r="Y7" s="815"/>
      <c r="Z7" s="815"/>
      <c r="AA7" s="815">
        <v>2566</v>
      </c>
      <c r="AB7" s="815"/>
      <c r="AC7" s="815"/>
      <c r="AD7" s="815"/>
      <c r="AE7" s="816"/>
      <c r="AF7" s="817">
        <v>2472</v>
      </c>
      <c r="AG7" s="818"/>
      <c r="AH7" s="818"/>
      <c r="AI7" s="818"/>
      <c r="AJ7" s="819"/>
      <c r="AK7" s="854">
        <v>1493</v>
      </c>
      <c r="AL7" s="855"/>
      <c r="AM7" s="855"/>
      <c r="AN7" s="855"/>
      <c r="AO7" s="855"/>
      <c r="AP7" s="855">
        <v>64948</v>
      </c>
      <c r="AQ7" s="855"/>
      <c r="AR7" s="855"/>
      <c r="AS7" s="855"/>
      <c r="AT7" s="855"/>
      <c r="AU7" s="856" t="s">
        <v>587</v>
      </c>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606</v>
      </c>
      <c r="BT7" s="859"/>
      <c r="BU7" s="859"/>
      <c r="BV7" s="859"/>
      <c r="BW7" s="859"/>
      <c r="BX7" s="859"/>
      <c r="BY7" s="859"/>
      <c r="BZ7" s="859"/>
      <c r="CA7" s="859"/>
      <c r="CB7" s="859"/>
      <c r="CC7" s="859"/>
      <c r="CD7" s="859"/>
      <c r="CE7" s="859"/>
      <c r="CF7" s="859"/>
      <c r="CG7" s="860"/>
      <c r="CH7" s="851">
        <v>0</v>
      </c>
      <c r="CI7" s="852"/>
      <c r="CJ7" s="852"/>
      <c r="CK7" s="852"/>
      <c r="CL7" s="853"/>
      <c r="CM7" s="851">
        <v>52</v>
      </c>
      <c r="CN7" s="852"/>
      <c r="CO7" s="852"/>
      <c r="CP7" s="852"/>
      <c r="CQ7" s="853"/>
      <c r="CR7" s="851">
        <v>10</v>
      </c>
      <c r="CS7" s="852"/>
      <c r="CT7" s="852"/>
      <c r="CU7" s="852"/>
      <c r="CV7" s="853"/>
      <c r="CW7" s="851">
        <v>34</v>
      </c>
      <c r="CX7" s="852"/>
      <c r="CY7" s="852"/>
      <c r="CZ7" s="852"/>
      <c r="DA7" s="853"/>
      <c r="DB7" s="851" t="s">
        <v>586</v>
      </c>
      <c r="DC7" s="852"/>
      <c r="DD7" s="852"/>
      <c r="DE7" s="852"/>
      <c r="DF7" s="853"/>
      <c r="DG7" s="851" t="s">
        <v>586</v>
      </c>
      <c r="DH7" s="852"/>
      <c r="DI7" s="852"/>
      <c r="DJ7" s="852"/>
      <c r="DK7" s="853"/>
      <c r="DL7" s="851" t="s">
        <v>586</v>
      </c>
      <c r="DM7" s="852"/>
      <c r="DN7" s="852"/>
      <c r="DO7" s="852"/>
      <c r="DP7" s="853"/>
      <c r="DQ7" s="851" t="s">
        <v>586</v>
      </c>
      <c r="DR7" s="852"/>
      <c r="DS7" s="852"/>
      <c r="DT7" s="852"/>
      <c r="DU7" s="853"/>
      <c r="DV7" s="832"/>
      <c r="DW7" s="833"/>
      <c r="DX7" s="833"/>
      <c r="DY7" s="833"/>
      <c r="DZ7" s="834"/>
      <c r="EA7" s="254"/>
    </row>
    <row r="8" spans="1:131" s="255" customFormat="1" ht="26.25" customHeight="1" x14ac:dyDescent="0.15">
      <c r="A8" s="261">
        <v>2</v>
      </c>
      <c r="B8" s="835" t="s">
        <v>389</v>
      </c>
      <c r="C8" s="836"/>
      <c r="D8" s="836"/>
      <c r="E8" s="836"/>
      <c r="F8" s="836"/>
      <c r="G8" s="836"/>
      <c r="H8" s="836"/>
      <c r="I8" s="836"/>
      <c r="J8" s="836"/>
      <c r="K8" s="836"/>
      <c r="L8" s="836"/>
      <c r="M8" s="836"/>
      <c r="N8" s="836"/>
      <c r="O8" s="836"/>
      <c r="P8" s="837"/>
      <c r="Q8" s="838">
        <v>7</v>
      </c>
      <c r="R8" s="839"/>
      <c r="S8" s="839"/>
      <c r="T8" s="839"/>
      <c r="U8" s="839"/>
      <c r="V8" s="839">
        <v>6</v>
      </c>
      <c r="W8" s="839"/>
      <c r="X8" s="839"/>
      <c r="Y8" s="839"/>
      <c r="Z8" s="839"/>
      <c r="AA8" s="839">
        <v>1</v>
      </c>
      <c r="AB8" s="839"/>
      <c r="AC8" s="839"/>
      <c r="AD8" s="839"/>
      <c r="AE8" s="840"/>
      <c r="AF8" s="841">
        <v>1</v>
      </c>
      <c r="AG8" s="842"/>
      <c r="AH8" s="842"/>
      <c r="AI8" s="842"/>
      <c r="AJ8" s="843"/>
      <c r="AK8" s="844" t="s">
        <v>586</v>
      </c>
      <c r="AL8" s="845"/>
      <c r="AM8" s="845"/>
      <c r="AN8" s="845"/>
      <c r="AO8" s="845"/>
      <c r="AP8" s="845" t="s">
        <v>586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607</v>
      </c>
      <c r="BT8" s="849"/>
      <c r="BU8" s="849"/>
      <c r="BV8" s="849"/>
      <c r="BW8" s="849"/>
      <c r="BX8" s="849"/>
      <c r="BY8" s="849"/>
      <c r="BZ8" s="849"/>
      <c r="CA8" s="849"/>
      <c r="CB8" s="849"/>
      <c r="CC8" s="849"/>
      <c r="CD8" s="849"/>
      <c r="CE8" s="849"/>
      <c r="CF8" s="849"/>
      <c r="CG8" s="850"/>
      <c r="CH8" s="861">
        <v>-3</v>
      </c>
      <c r="CI8" s="862"/>
      <c r="CJ8" s="862"/>
      <c r="CK8" s="862"/>
      <c r="CL8" s="863"/>
      <c r="CM8" s="861">
        <v>314</v>
      </c>
      <c r="CN8" s="862"/>
      <c r="CO8" s="862"/>
      <c r="CP8" s="862"/>
      <c r="CQ8" s="863"/>
      <c r="CR8" s="861">
        <v>100</v>
      </c>
      <c r="CS8" s="862"/>
      <c r="CT8" s="862"/>
      <c r="CU8" s="862"/>
      <c r="CV8" s="863"/>
      <c r="CW8" s="861" t="s">
        <v>586</v>
      </c>
      <c r="CX8" s="862"/>
      <c r="CY8" s="862"/>
      <c r="CZ8" s="862"/>
      <c r="DA8" s="863"/>
      <c r="DB8" s="861" t="s">
        <v>586</v>
      </c>
      <c r="DC8" s="862"/>
      <c r="DD8" s="862"/>
      <c r="DE8" s="862"/>
      <c r="DF8" s="863"/>
      <c r="DG8" s="861" t="s">
        <v>586</v>
      </c>
      <c r="DH8" s="862"/>
      <c r="DI8" s="862"/>
      <c r="DJ8" s="862"/>
      <c r="DK8" s="863"/>
      <c r="DL8" s="861" t="s">
        <v>586</v>
      </c>
      <c r="DM8" s="862"/>
      <c r="DN8" s="862"/>
      <c r="DO8" s="862"/>
      <c r="DP8" s="863"/>
      <c r="DQ8" s="861" t="s">
        <v>586</v>
      </c>
      <c r="DR8" s="862"/>
      <c r="DS8" s="862"/>
      <c r="DT8" s="862"/>
      <c r="DU8" s="863"/>
      <c r="DV8" s="864"/>
      <c r="DW8" s="865"/>
      <c r="DX8" s="865"/>
      <c r="DY8" s="865"/>
      <c r="DZ8" s="866"/>
      <c r="EA8" s="254"/>
    </row>
    <row r="9" spans="1:131" s="255" customFormat="1" ht="26.25" customHeight="1" x14ac:dyDescent="0.15">
      <c r="A9" s="261">
        <v>3</v>
      </c>
      <c r="B9" s="835" t="s">
        <v>390</v>
      </c>
      <c r="C9" s="836"/>
      <c r="D9" s="836"/>
      <c r="E9" s="836"/>
      <c r="F9" s="836"/>
      <c r="G9" s="836"/>
      <c r="H9" s="836"/>
      <c r="I9" s="836"/>
      <c r="J9" s="836"/>
      <c r="K9" s="836"/>
      <c r="L9" s="836"/>
      <c r="M9" s="836"/>
      <c r="N9" s="836"/>
      <c r="O9" s="836"/>
      <c r="P9" s="837"/>
      <c r="Q9" s="838">
        <v>318</v>
      </c>
      <c r="R9" s="839"/>
      <c r="S9" s="839"/>
      <c r="T9" s="839"/>
      <c r="U9" s="839"/>
      <c r="V9" s="839">
        <v>318</v>
      </c>
      <c r="W9" s="839"/>
      <c r="X9" s="839"/>
      <c r="Y9" s="839"/>
      <c r="Z9" s="839"/>
      <c r="AA9" s="867" t="s">
        <v>586</v>
      </c>
      <c r="AB9" s="839"/>
      <c r="AC9" s="839"/>
      <c r="AD9" s="839"/>
      <c r="AE9" s="840"/>
      <c r="AF9" s="841" t="s">
        <v>176</v>
      </c>
      <c r="AG9" s="842"/>
      <c r="AH9" s="842"/>
      <c r="AI9" s="842"/>
      <c r="AJ9" s="843"/>
      <c r="AK9" s="844">
        <v>5</v>
      </c>
      <c r="AL9" s="845"/>
      <c r="AM9" s="845"/>
      <c r="AN9" s="845"/>
      <c r="AO9" s="845"/>
      <c r="AP9" s="845">
        <v>2099</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608</v>
      </c>
      <c r="BT9" s="849"/>
      <c r="BU9" s="849"/>
      <c r="BV9" s="849"/>
      <c r="BW9" s="849"/>
      <c r="BX9" s="849"/>
      <c r="BY9" s="849"/>
      <c r="BZ9" s="849"/>
      <c r="CA9" s="849"/>
      <c r="CB9" s="849"/>
      <c r="CC9" s="849"/>
      <c r="CD9" s="849"/>
      <c r="CE9" s="849"/>
      <c r="CF9" s="849"/>
      <c r="CG9" s="850"/>
      <c r="CH9" s="861">
        <v>-3.2000000000000001E-2</v>
      </c>
      <c r="CI9" s="862"/>
      <c r="CJ9" s="862"/>
      <c r="CK9" s="862"/>
      <c r="CL9" s="863"/>
      <c r="CM9" s="861">
        <v>0</v>
      </c>
      <c r="CN9" s="862"/>
      <c r="CO9" s="862"/>
      <c r="CP9" s="862"/>
      <c r="CQ9" s="863"/>
      <c r="CR9" s="861">
        <v>3</v>
      </c>
      <c r="CS9" s="862"/>
      <c r="CT9" s="862"/>
      <c r="CU9" s="862"/>
      <c r="CV9" s="863"/>
      <c r="CW9" s="861" t="s">
        <v>586</v>
      </c>
      <c r="CX9" s="862"/>
      <c r="CY9" s="862"/>
      <c r="CZ9" s="862"/>
      <c r="DA9" s="863"/>
      <c r="DB9" s="861" t="s">
        <v>586</v>
      </c>
      <c r="DC9" s="862"/>
      <c r="DD9" s="862"/>
      <c r="DE9" s="862"/>
      <c r="DF9" s="863"/>
      <c r="DG9" s="861" t="s">
        <v>586</v>
      </c>
      <c r="DH9" s="862"/>
      <c r="DI9" s="862"/>
      <c r="DJ9" s="862"/>
      <c r="DK9" s="863"/>
      <c r="DL9" s="861" t="s">
        <v>586</v>
      </c>
      <c r="DM9" s="862"/>
      <c r="DN9" s="862"/>
      <c r="DO9" s="862"/>
      <c r="DP9" s="863"/>
      <c r="DQ9" s="861" t="s">
        <v>586</v>
      </c>
      <c r="DR9" s="862"/>
      <c r="DS9" s="862"/>
      <c r="DT9" s="862"/>
      <c r="DU9" s="863"/>
      <c r="DV9" s="864"/>
      <c r="DW9" s="865"/>
      <c r="DX9" s="865"/>
      <c r="DY9" s="865"/>
      <c r="DZ9" s="866"/>
      <c r="EA9" s="254"/>
    </row>
    <row r="10" spans="1:131" s="255" customFormat="1" ht="26.25" customHeight="1" x14ac:dyDescent="0.15">
      <c r="A10" s="261">
        <v>4</v>
      </c>
      <c r="B10" s="835" t="s">
        <v>391</v>
      </c>
      <c r="C10" s="836"/>
      <c r="D10" s="836"/>
      <c r="E10" s="836"/>
      <c r="F10" s="836"/>
      <c r="G10" s="836"/>
      <c r="H10" s="836"/>
      <c r="I10" s="836"/>
      <c r="J10" s="836"/>
      <c r="K10" s="836"/>
      <c r="L10" s="836"/>
      <c r="M10" s="836"/>
      <c r="N10" s="836"/>
      <c r="O10" s="836"/>
      <c r="P10" s="837"/>
      <c r="Q10" s="838">
        <v>51</v>
      </c>
      <c r="R10" s="839"/>
      <c r="S10" s="839"/>
      <c r="T10" s="839"/>
      <c r="U10" s="839"/>
      <c r="V10" s="839">
        <v>51</v>
      </c>
      <c r="W10" s="839"/>
      <c r="X10" s="839"/>
      <c r="Y10" s="839"/>
      <c r="Z10" s="839"/>
      <c r="AA10" s="867" t="s">
        <v>586</v>
      </c>
      <c r="AB10" s="839"/>
      <c r="AC10" s="839"/>
      <c r="AD10" s="839"/>
      <c r="AE10" s="840"/>
      <c r="AF10" s="841" t="s">
        <v>176</v>
      </c>
      <c r="AG10" s="842"/>
      <c r="AH10" s="842"/>
      <c r="AI10" s="842"/>
      <c r="AJ10" s="843"/>
      <c r="AK10" s="844">
        <v>30</v>
      </c>
      <c r="AL10" s="845"/>
      <c r="AM10" s="845"/>
      <c r="AN10" s="845"/>
      <c r="AO10" s="845"/>
      <c r="AP10" s="845">
        <v>459</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609</v>
      </c>
      <c r="BS10" s="848" t="s">
        <v>610</v>
      </c>
      <c r="BT10" s="849"/>
      <c r="BU10" s="849"/>
      <c r="BV10" s="849"/>
      <c r="BW10" s="849"/>
      <c r="BX10" s="849"/>
      <c r="BY10" s="849"/>
      <c r="BZ10" s="849"/>
      <c r="CA10" s="849"/>
      <c r="CB10" s="849"/>
      <c r="CC10" s="849"/>
      <c r="CD10" s="849"/>
      <c r="CE10" s="849"/>
      <c r="CF10" s="849"/>
      <c r="CG10" s="850"/>
      <c r="CH10" s="861">
        <v>512</v>
      </c>
      <c r="CI10" s="862"/>
      <c r="CJ10" s="862"/>
      <c r="CK10" s="862"/>
      <c r="CL10" s="863"/>
      <c r="CM10" s="861">
        <v>-1011</v>
      </c>
      <c r="CN10" s="862"/>
      <c r="CO10" s="862"/>
      <c r="CP10" s="862"/>
      <c r="CQ10" s="863"/>
      <c r="CR10" s="861">
        <v>5</v>
      </c>
      <c r="CS10" s="862"/>
      <c r="CT10" s="862"/>
      <c r="CU10" s="862"/>
      <c r="CV10" s="863"/>
      <c r="CW10" s="861">
        <v>500</v>
      </c>
      <c r="CX10" s="862"/>
      <c r="CY10" s="862"/>
      <c r="CZ10" s="862"/>
      <c r="DA10" s="863"/>
      <c r="DB10" s="861" t="s">
        <v>586</v>
      </c>
      <c r="DC10" s="862"/>
      <c r="DD10" s="862"/>
      <c r="DE10" s="862"/>
      <c r="DF10" s="863"/>
      <c r="DG10" s="861">
        <v>5017</v>
      </c>
      <c r="DH10" s="862"/>
      <c r="DI10" s="862"/>
      <c r="DJ10" s="862"/>
      <c r="DK10" s="863"/>
      <c r="DL10" s="861" t="s">
        <v>586</v>
      </c>
      <c r="DM10" s="862"/>
      <c r="DN10" s="862"/>
      <c r="DO10" s="862"/>
      <c r="DP10" s="863"/>
      <c r="DQ10" s="861">
        <v>2000</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611</v>
      </c>
      <c r="BT11" s="849"/>
      <c r="BU11" s="849"/>
      <c r="BV11" s="849"/>
      <c r="BW11" s="849"/>
      <c r="BX11" s="849"/>
      <c r="BY11" s="849"/>
      <c r="BZ11" s="849"/>
      <c r="CA11" s="849"/>
      <c r="CB11" s="849"/>
      <c r="CC11" s="849"/>
      <c r="CD11" s="849"/>
      <c r="CE11" s="849"/>
      <c r="CF11" s="849"/>
      <c r="CG11" s="850"/>
      <c r="CH11" s="861">
        <v>1</v>
      </c>
      <c r="CI11" s="862"/>
      <c r="CJ11" s="862"/>
      <c r="CK11" s="862"/>
      <c r="CL11" s="863"/>
      <c r="CM11" s="861">
        <v>28</v>
      </c>
      <c r="CN11" s="862"/>
      <c r="CO11" s="862"/>
      <c r="CP11" s="862"/>
      <c r="CQ11" s="863"/>
      <c r="CR11" s="861">
        <v>1</v>
      </c>
      <c r="CS11" s="862"/>
      <c r="CT11" s="862"/>
      <c r="CU11" s="862"/>
      <c r="CV11" s="863"/>
      <c r="CW11" s="861" t="s">
        <v>586</v>
      </c>
      <c r="CX11" s="862"/>
      <c r="CY11" s="862"/>
      <c r="CZ11" s="862"/>
      <c r="DA11" s="863"/>
      <c r="DB11" s="861" t="s">
        <v>586</v>
      </c>
      <c r="DC11" s="862"/>
      <c r="DD11" s="862"/>
      <c r="DE11" s="862"/>
      <c r="DF11" s="863"/>
      <c r="DG11" s="861" t="s">
        <v>586</v>
      </c>
      <c r="DH11" s="862"/>
      <c r="DI11" s="862"/>
      <c r="DJ11" s="862"/>
      <c r="DK11" s="863"/>
      <c r="DL11" s="861" t="s">
        <v>586</v>
      </c>
      <c r="DM11" s="862"/>
      <c r="DN11" s="862"/>
      <c r="DO11" s="862"/>
      <c r="DP11" s="863"/>
      <c r="DQ11" s="861" t="s">
        <v>586</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612</v>
      </c>
      <c r="BT12" s="849"/>
      <c r="BU12" s="849"/>
      <c r="BV12" s="849"/>
      <c r="BW12" s="849"/>
      <c r="BX12" s="849"/>
      <c r="BY12" s="849"/>
      <c r="BZ12" s="849"/>
      <c r="CA12" s="849"/>
      <c r="CB12" s="849"/>
      <c r="CC12" s="849"/>
      <c r="CD12" s="849"/>
      <c r="CE12" s="849"/>
      <c r="CF12" s="849"/>
      <c r="CG12" s="850"/>
      <c r="CH12" s="861">
        <v>-857</v>
      </c>
      <c r="CI12" s="862"/>
      <c r="CJ12" s="862"/>
      <c r="CK12" s="862"/>
      <c r="CL12" s="863"/>
      <c r="CM12" s="861">
        <v>399</v>
      </c>
      <c r="CN12" s="862"/>
      <c r="CO12" s="862"/>
      <c r="CP12" s="862"/>
      <c r="CQ12" s="863"/>
      <c r="CR12" s="861">
        <v>40</v>
      </c>
      <c r="CS12" s="862"/>
      <c r="CT12" s="862"/>
      <c r="CU12" s="862"/>
      <c r="CV12" s="863"/>
      <c r="CW12" s="861" t="s">
        <v>586</v>
      </c>
      <c r="CX12" s="862"/>
      <c r="CY12" s="862"/>
      <c r="CZ12" s="862"/>
      <c r="DA12" s="863"/>
      <c r="DB12" s="861" t="s">
        <v>586</v>
      </c>
      <c r="DC12" s="862"/>
      <c r="DD12" s="862"/>
      <c r="DE12" s="862"/>
      <c r="DF12" s="863"/>
      <c r="DG12" s="861" t="s">
        <v>586</v>
      </c>
      <c r="DH12" s="862"/>
      <c r="DI12" s="862"/>
      <c r="DJ12" s="862"/>
      <c r="DK12" s="863"/>
      <c r="DL12" s="861" t="s">
        <v>586</v>
      </c>
      <c r="DM12" s="862"/>
      <c r="DN12" s="862"/>
      <c r="DO12" s="862"/>
      <c r="DP12" s="863"/>
      <c r="DQ12" s="861" t="s">
        <v>586</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613</v>
      </c>
      <c r="BT13" s="849"/>
      <c r="BU13" s="849"/>
      <c r="BV13" s="849"/>
      <c r="BW13" s="849"/>
      <c r="BX13" s="849"/>
      <c r="BY13" s="849"/>
      <c r="BZ13" s="849"/>
      <c r="CA13" s="849"/>
      <c r="CB13" s="849"/>
      <c r="CC13" s="849"/>
      <c r="CD13" s="849"/>
      <c r="CE13" s="849"/>
      <c r="CF13" s="849"/>
      <c r="CG13" s="850"/>
      <c r="CH13" s="861">
        <v>-41</v>
      </c>
      <c r="CI13" s="862"/>
      <c r="CJ13" s="862"/>
      <c r="CK13" s="862"/>
      <c r="CL13" s="863"/>
      <c r="CM13" s="861">
        <v>-3</v>
      </c>
      <c r="CN13" s="862"/>
      <c r="CO13" s="862"/>
      <c r="CP13" s="862"/>
      <c r="CQ13" s="863"/>
      <c r="CR13" s="861">
        <v>11</v>
      </c>
      <c r="CS13" s="862"/>
      <c r="CT13" s="862"/>
      <c r="CU13" s="862"/>
      <c r="CV13" s="863"/>
      <c r="CW13" s="861">
        <v>10</v>
      </c>
      <c r="CX13" s="862"/>
      <c r="CY13" s="862"/>
      <c r="CZ13" s="862"/>
      <c r="DA13" s="863"/>
      <c r="DB13" s="861" t="s">
        <v>586</v>
      </c>
      <c r="DC13" s="862"/>
      <c r="DD13" s="862"/>
      <c r="DE13" s="862"/>
      <c r="DF13" s="863"/>
      <c r="DG13" s="861" t="s">
        <v>586</v>
      </c>
      <c r="DH13" s="862"/>
      <c r="DI13" s="862"/>
      <c r="DJ13" s="862"/>
      <c r="DK13" s="863"/>
      <c r="DL13" s="861" t="s">
        <v>586</v>
      </c>
      <c r="DM13" s="862"/>
      <c r="DN13" s="862"/>
      <c r="DO13" s="862"/>
      <c r="DP13" s="863"/>
      <c r="DQ13" s="861" t="s">
        <v>586</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392</v>
      </c>
      <c r="BA22" s="887"/>
      <c r="BB22" s="887"/>
      <c r="BC22" s="887"/>
      <c r="BD22" s="88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393</v>
      </c>
      <c r="B23" s="871" t="s">
        <v>394</v>
      </c>
      <c r="C23" s="872"/>
      <c r="D23" s="872"/>
      <c r="E23" s="872"/>
      <c r="F23" s="872"/>
      <c r="G23" s="872"/>
      <c r="H23" s="872"/>
      <c r="I23" s="872"/>
      <c r="J23" s="872"/>
      <c r="K23" s="872"/>
      <c r="L23" s="872"/>
      <c r="M23" s="872"/>
      <c r="N23" s="872"/>
      <c r="O23" s="872"/>
      <c r="P23" s="873"/>
      <c r="Q23" s="874">
        <v>61778</v>
      </c>
      <c r="R23" s="875"/>
      <c r="S23" s="875"/>
      <c r="T23" s="875"/>
      <c r="U23" s="875"/>
      <c r="V23" s="875">
        <v>59211</v>
      </c>
      <c r="W23" s="875"/>
      <c r="X23" s="875"/>
      <c r="Y23" s="875"/>
      <c r="Z23" s="875"/>
      <c r="AA23" s="875">
        <v>2567</v>
      </c>
      <c r="AB23" s="875"/>
      <c r="AC23" s="875"/>
      <c r="AD23" s="875"/>
      <c r="AE23" s="876"/>
      <c r="AF23" s="877">
        <v>2474</v>
      </c>
      <c r="AG23" s="875"/>
      <c r="AH23" s="875"/>
      <c r="AI23" s="875"/>
      <c r="AJ23" s="878"/>
      <c r="AK23" s="879"/>
      <c r="AL23" s="880"/>
      <c r="AM23" s="880"/>
      <c r="AN23" s="880"/>
      <c r="AO23" s="880"/>
      <c r="AP23" s="875">
        <v>67506</v>
      </c>
      <c r="AQ23" s="875"/>
      <c r="AR23" s="875"/>
      <c r="AS23" s="875"/>
      <c r="AT23" s="875"/>
      <c r="AU23" s="881"/>
      <c r="AV23" s="881"/>
      <c r="AW23" s="881"/>
      <c r="AX23" s="881"/>
      <c r="AY23" s="882"/>
      <c r="AZ23" s="890" t="s">
        <v>176</v>
      </c>
      <c r="BA23" s="891"/>
      <c r="BB23" s="891"/>
      <c r="BC23" s="891"/>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9" t="s">
        <v>395</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371</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3" t="s">
        <v>400</v>
      </c>
      <c r="AG26" s="894"/>
      <c r="AH26" s="894"/>
      <c r="AI26" s="894"/>
      <c r="AJ26" s="895"/>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405</v>
      </c>
      <c r="C28" s="812"/>
      <c r="D28" s="812"/>
      <c r="E28" s="812"/>
      <c r="F28" s="812"/>
      <c r="G28" s="812"/>
      <c r="H28" s="812"/>
      <c r="I28" s="812"/>
      <c r="J28" s="812"/>
      <c r="K28" s="812"/>
      <c r="L28" s="812"/>
      <c r="M28" s="812"/>
      <c r="N28" s="812"/>
      <c r="O28" s="812"/>
      <c r="P28" s="813"/>
      <c r="Q28" s="903">
        <v>18302</v>
      </c>
      <c r="R28" s="904"/>
      <c r="S28" s="904"/>
      <c r="T28" s="904"/>
      <c r="U28" s="904"/>
      <c r="V28" s="904">
        <v>15454</v>
      </c>
      <c r="W28" s="904"/>
      <c r="X28" s="904"/>
      <c r="Y28" s="904"/>
      <c r="Z28" s="904"/>
      <c r="AA28" s="904">
        <v>2849</v>
      </c>
      <c r="AB28" s="904"/>
      <c r="AC28" s="904"/>
      <c r="AD28" s="904"/>
      <c r="AE28" s="905"/>
      <c r="AF28" s="906">
        <v>2849</v>
      </c>
      <c r="AG28" s="904"/>
      <c r="AH28" s="904"/>
      <c r="AI28" s="904"/>
      <c r="AJ28" s="907"/>
      <c r="AK28" s="908">
        <v>1158</v>
      </c>
      <c r="AL28" s="899"/>
      <c r="AM28" s="899"/>
      <c r="AN28" s="899"/>
      <c r="AO28" s="899"/>
      <c r="AP28" s="899" t="s">
        <v>586</v>
      </c>
      <c r="AQ28" s="899"/>
      <c r="AR28" s="899"/>
      <c r="AS28" s="899"/>
      <c r="AT28" s="899"/>
      <c r="AU28" s="899" t="s">
        <v>586</v>
      </c>
      <c r="AV28" s="899"/>
      <c r="AW28" s="899"/>
      <c r="AX28" s="899"/>
      <c r="AY28" s="899"/>
      <c r="AZ28" s="900" t="s">
        <v>586</v>
      </c>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406</v>
      </c>
      <c r="C29" s="836"/>
      <c r="D29" s="836"/>
      <c r="E29" s="836"/>
      <c r="F29" s="836"/>
      <c r="G29" s="836"/>
      <c r="H29" s="836"/>
      <c r="I29" s="836"/>
      <c r="J29" s="836"/>
      <c r="K29" s="836"/>
      <c r="L29" s="836"/>
      <c r="M29" s="836"/>
      <c r="N29" s="836"/>
      <c r="O29" s="836"/>
      <c r="P29" s="837"/>
      <c r="Q29" s="838">
        <v>42</v>
      </c>
      <c r="R29" s="839"/>
      <c r="S29" s="839"/>
      <c r="T29" s="839"/>
      <c r="U29" s="839"/>
      <c r="V29" s="839">
        <v>42</v>
      </c>
      <c r="W29" s="839"/>
      <c r="X29" s="839"/>
      <c r="Y29" s="839"/>
      <c r="Z29" s="839"/>
      <c r="AA29" s="839">
        <v>0</v>
      </c>
      <c r="AB29" s="839"/>
      <c r="AC29" s="839"/>
      <c r="AD29" s="839"/>
      <c r="AE29" s="840"/>
      <c r="AF29" s="841">
        <v>0</v>
      </c>
      <c r="AG29" s="842"/>
      <c r="AH29" s="842"/>
      <c r="AI29" s="842"/>
      <c r="AJ29" s="843"/>
      <c r="AK29" s="911" t="s">
        <v>586</v>
      </c>
      <c r="AL29" s="912"/>
      <c r="AM29" s="912"/>
      <c r="AN29" s="912"/>
      <c r="AO29" s="912"/>
      <c r="AP29" s="912" t="s">
        <v>586</v>
      </c>
      <c r="AQ29" s="912"/>
      <c r="AR29" s="912"/>
      <c r="AS29" s="912"/>
      <c r="AT29" s="912"/>
      <c r="AU29" s="912" t="s">
        <v>586</v>
      </c>
      <c r="AV29" s="912"/>
      <c r="AW29" s="912"/>
      <c r="AX29" s="912"/>
      <c r="AY29" s="912"/>
      <c r="AZ29" s="913" t="s">
        <v>586</v>
      </c>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407</v>
      </c>
      <c r="C30" s="836"/>
      <c r="D30" s="836"/>
      <c r="E30" s="836"/>
      <c r="F30" s="836"/>
      <c r="G30" s="836"/>
      <c r="H30" s="836"/>
      <c r="I30" s="836"/>
      <c r="J30" s="836"/>
      <c r="K30" s="836"/>
      <c r="L30" s="836"/>
      <c r="M30" s="836"/>
      <c r="N30" s="836"/>
      <c r="O30" s="836"/>
      <c r="P30" s="837"/>
      <c r="Q30" s="838">
        <v>1981</v>
      </c>
      <c r="R30" s="839"/>
      <c r="S30" s="839"/>
      <c r="T30" s="839"/>
      <c r="U30" s="839"/>
      <c r="V30" s="839">
        <v>1921</v>
      </c>
      <c r="W30" s="839"/>
      <c r="X30" s="839"/>
      <c r="Y30" s="839"/>
      <c r="Z30" s="839"/>
      <c r="AA30" s="839">
        <v>60</v>
      </c>
      <c r="AB30" s="839"/>
      <c r="AC30" s="839"/>
      <c r="AD30" s="839"/>
      <c r="AE30" s="840"/>
      <c r="AF30" s="841">
        <v>60</v>
      </c>
      <c r="AG30" s="842"/>
      <c r="AH30" s="842"/>
      <c r="AI30" s="842"/>
      <c r="AJ30" s="843"/>
      <c r="AK30" s="911">
        <v>391</v>
      </c>
      <c r="AL30" s="912"/>
      <c r="AM30" s="912"/>
      <c r="AN30" s="912"/>
      <c r="AO30" s="912"/>
      <c r="AP30" s="912" t="s">
        <v>586</v>
      </c>
      <c r="AQ30" s="912"/>
      <c r="AR30" s="912"/>
      <c r="AS30" s="912"/>
      <c r="AT30" s="912"/>
      <c r="AU30" s="912" t="s">
        <v>586</v>
      </c>
      <c r="AV30" s="912"/>
      <c r="AW30" s="912"/>
      <c r="AX30" s="912"/>
      <c r="AY30" s="912"/>
      <c r="AZ30" s="913" t="s">
        <v>586</v>
      </c>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408</v>
      </c>
      <c r="C31" s="836"/>
      <c r="D31" s="836"/>
      <c r="E31" s="836"/>
      <c r="F31" s="836"/>
      <c r="G31" s="836"/>
      <c r="H31" s="836"/>
      <c r="I31" s="836"/>
      <c r="J31" s="836"/>
      <c r="K31" s="836"/>
      <c r="L31" s="836"/>
      <c r="M31" s="836"/>
      <c r="N31" s="836"/>
      <c r="O31" s="836"/>
      <c r="P31" s="837"/>
      <c r="Q31" s="838">
        <v>14851</v>
      </c>
      <c r="R31" s="839"/>
      <c r="S31" s="839"/>
      <c r="T31" s="839"/>
      <c r="U31" s="839"/>
      <c r="V31" s="839">
        <v>13192</v>
      </c>
      <c r="W31" s="839"/>
      <c r="X31" s="839"/>
      <c r="Y31" s="839"/>
      <c r="Z31" s="839"/>
      <c r="AA31" s="839">
        <v>1659</v>
      </c>
      <c r="AB31" s="839"/>
      <c r="AC31" s="839"/>
      <c r="AD31" s="839"/>
      <c r="AE31" s="840"/>
      <c r="AF31" s="841">
        <v>1659</v>
      </c>
      <c r="AG31" s="842"/>
      <c r="AH31" s="842"/>
      <c r="AI31" s="842"/>
      <c r="AJ31" s="843"/>
      <c r="AK31" s="911">
        <v>1843</v>
      </c>
      <c r="AL31" s="912"/>
      <c r="AM31" s="912"/>
      <c r="AN31" s="912"/>
      <c r="AO31" s="912"/>
      <c r="AP31" s="912" t="s">
        <v>586</v>
      </c>
      <c r="AQ31" s="912"/>
      <c r="AR31" s="912"/>
      <c r="AS31" s="912"/>
      <c r="AT31" s="912"/>
      <c r="AU31" s="912" t="s">
        <v>586</v>
      </c>
      <c r="AV31" s="912"/>
      <c r="AW31" s="912"/>
      <c r="AX31" s="912"/>
      <c r="AY31" s="912"/>
      <c r="AZ31" s="913" t="s">
        <v>586</v>
      </c>
      <c r="BA31" s="913"/>
      <c r="BB31" s="913"/>
      <c r="BC31" s="913"/>
      <c r="BD31" s="913"/>
      <c r="BE31" s="909"/>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409</v>
      </c>
      <c r="C32" s="836"/>
      <c r="D32" s="836"/>
      <c r="E32" s="836"/>
      <c r="F32" s="836"/>
      <c r="G32" s="836"/>
      <c r="H32" s="836"/>
      <c r="I32" s="836"/>
      <c r="J32" s="836"/>
      <c r="K32" s="836"/>
      <c r="L32" s="836"/>
      <c r="M32" s="836"/>
      <c r="N32" s="836"/>
      <c r="O32" s="836"/>
      <c r="P32" s="837"/>
      <c r="Q32" s="838">
        <v>102</v>
      </c>
      <c r="R32" s="839"/>
      <c r="S32" s="839"/>
      <c r="T32" s="839"/>
      <c r="U32" s="839"/>
      <c r="V32" s="839">
        <v>79</v>
      </c>
      <c r="W32" s="839"/>
      <c r="X32" s="839"/>
      <c r="Y32" s="839"/>
      <c r="Z32" s="839"/>
      <c r="AA32" s="839">
        <v>23</v>
      </c>
      <c r="AB32" s="839"/>
      <c r="AC32" s="839"/>
      <c r="AD32" s="839"/>
      <c r="AE32" s="840"/>
      <c r="AF32" s="841">
        <v>23</v>
      </c>
      <c r="AG32" s="842"/>
      <c r="AH32" s="842"/>
      <c r="AI32" s="842"/>
      <c r="AJ32" s="843"/>
      <c r="AK32" s="911" t="s">
        <v>586</v>
      </c>
      <c r="AL32" s="912"/>
      <c r="AM32" s="912"/>
      <c r="AN32" s="912"/>
      <c r="AO32" s="912"/>
      <c r="AP32" s="912" t="s">
        <v>586</v>
      </c>
      <c r="AQ32" s="912"/>
      <c r="AR32" s="912"/>
      <c r="AS32" s="912"/>
      <c r="AT32" s="912"/>
      <c r="AU32" s="912" t="s">
        <v>586</v>
      </c>
      <c r="AV32" s="912"/>
      <c r="AW32" s="912"/>
      <c r="AX32" s="912"/>
      <c r="AY32" s="912"/>
      <c r="AZ32" s="913" t="s">
        <v>586</v>
      </c>
      <c r="BA32" s="913"/>
      <c r="BB32" s="913"/>
      <c r="BC32" s="913"/>
      <c r="BD32" s="913"/>
      <c r="BE32" s="909"/>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410</v>
      </c>
      <c r="C33" s="836"/>
      <c r="D33" s="836"/>
      <c r="E33" s="836"/>
      <c r="F33" s="836"/>
      <c r="G33" s="836"/>
      <c r="H33" s="836"/>
      <c r="I33" s="836"/>
      <c r="J33" s="836"/>
      <c r="K33" s="836"/>
      <c r="L33" s="836"/>
      <c r="M33" s="836"/>
      <c r="N33" s="836"/>
      <c r="O33" s="836"/>
      <c r="P33" s="837"/>
      <c r="Q33" s="838">
        <v>16931</v>
      </c>
      <c r="R33" s="839"/>
      <c r="S33" s="839"/>
      <c r="T33" s="839"/>
      <c r="U33" s="839"/>
      <c r="V33" s="839">
        <v>15686</v>
      </c>
      <c r="W33" s="839"/>
      <c r="X33" s="839"/>
      <c r="Y33" s="839"/>
      <c r="Z33" s="839"/>
      <c r="AA33" s="839">
        <v>1245</v>
      </c>
      <c r="AB33" s="839"/>
      <c r="AC33" s="839"/>
      <c r="AD33" s="839"/>
      <c r="AE33" s="840"/>
      <c r="AF33" s="841">
        <v>1197</v>
      </c>
      <c r="AG33" s="842"/>
      <c r="AH33" s="842"/>
      <c r="AI33" s="842"/>
      <c r="AJ33" s="843"/>
      <c r="AK33" s="911">
        <v>115</v>
      </c>
      <c r="AL33" s="912"/>
      <c r="AM33" s="912"/>
      <c r="AN33" s="912"/>
      <c r="AO33" s="912"/>
      <c r="AP33" s="912" t="s">
        <v>586</v>
      </c>
      <c r="AQ33" s="912"/>
      <c r="AR33" s="912"/>
      <c r="AS33" s="912"/>
      <c r="AT33" s="912"/>
      <c r="AU33" s="912" t="s">
        <v>586</v>
      </c>
      <c r="AV33" s="912"/>
      <c r="AW33" s="912"/>
      <c r="AX33" s="912"/>
      <c r="AY33" s="912"/>
      <c r="AZ33" s="913" t="s">
        <v>586</v>
      </c>
      <c r="BA33" s="913"/>
      <c r="BB33" s="913"/>
      <c r="BC33" s="913"/>
      <c r="BD33" s="913"/>
      <c r="BE33" s="909" t="s">
        <v>588</v>
      </c>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411</v>
      </c>
      <c r="C34" s="836"/>
      <c r="D34" s="836"/>
      <c r="E34" s="836"/>
      <c r="F34" s="836"/>
      <c r="G34" s="836"/>
      <c r="H34" s="836"/>
      <c r="I34" s="836"/>
      <c r="J34" s="836"/>
      <c r="K34" s="836"/>
      <c r="L34" s="836"/>
      <c r="M34" s="836"/>
      <c r="N34" s="836"/>
      <c r="O34" s="836"/>
      <c r="P34" s="837"/>
      <c r="Q34" s="838">
        <v>33692</v>
      </c>
      <c r="R34" s="839"/>
      <c r="S34" s="839"/>
      <c r="T34" s="839"/>
      <c r="U34" s="839"/>
      <c r="V34" s="839">
        <v>32830</v>
      </c>
      <c r="W34" s="839"/>
      <c r="X34" s="839"/>
      <c r="Y34" s="839"/>
      <c r="Z34" s="839"/>
      <c r="AA34" s="839">
        <v>862</v>
      </c>
      <c r="AB34" s="839"/>
      <c r="AC34" s="839"/>
      <c r="AD34" s="839"/>
      <c r="AE34" s="840"/>
      <c r="AF34" s="841">
        <v>27551</v>
      </c>
      <c r="AG34" s="842"/>
      <c r="AH34" s="842"/>
      <c r="AI34" s="842"/>
      <c r="AJ34" s="843"/>
      <c r="AK34" s="911">
        <v>488</v>
      </c>
      <c r="AL34" s="912"/>
      <c r="AM34" s="912"/>
      <c r="AN34" s="912"/>
      <c r="AO34" s="912"/>
      <c r="AP34" s="912">
        <v>5074</v>
      </c>
      <c r="AQ34" s="912"/>
      <c r="AR34" s="912"/>
      <c r="AS34" s="912"/>
      <c r="AT34" s="912"/>
      <c r="AU34" s="912">
        <v>2035</v>
      </c>
      <c r="AV34" s="912"/>
      <c r="AW34" s="912"/>
      <c r="AX34" s="912"/>
      <c r="AY34" s="912"/>
      <c r="AZ34" s="913" t="s">
        <v>586</v>
      </c>
      <c r="BA34" s="913"/>
      <c r="BB34" s="913"/>
      <c r="BC34" s="913"/>
      <c r="BD34" s="913"/>
      <c r="BE34" s="909" t="s">
        <v>412</v>
      </c>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413</v>
      </c>
      <c r="C35" s="836"/>
      <c r="D35" s="836"/>
      <c r="E35" s="836"/>
      <c r="F35" s="836"/>
      <c r="G35" s="836"/>
      <c r="H35" s="836"/>
      <c r="I35" s="836"/>
      <c r="J35" s="836"/>
      <c r="K35" s="836"/>
      <c r="L35" s="836"/>
      <c r="M35" s="836"/>
      <c r="N35" s="836"/>
      <c r="O35" s="836"/>
      <c r="P35" s="837"/>
      <c r="Q35" s="838">
        <v>2167</v>
      </c>
      <c r="R35" s="839"/>
      <c r="S35" s="839"/>
      <c r="T35" s="839"/>
      <c r="U35" s="839"/>
      <c r="V35" s="839">
        <v>1846</v>
      </c>
      <c r="W35" s="839"/>
      <c r="X35" s="839"/>
      <c r="Y35" s="839"/>
      <c r="Z35" s="839"/>
      <c r="AA35" s="839">
        <v>321</v>
      </c>
      <c r="AB35" s="839"/>
      <c r="AC35" s="839"/>
      <c r="AD35" s="839"/>
      <c r="AE35" s="840"/>
      <c r="AF35" s="841">
        <v>2075</v>
      </c>
      <c r="AG35" s="842"/>
      <c r="AH35" s="842"/>
      <c r="AI35" s="842"/>
      <c r="AJ35" s="843"/>
      <c r="AK35" s="911">
        <v>21</v>
      </c>
      <c r="AL35" s="912"/>
      <c r="AM35" s="912"/>
      <c r="AN35" s="912"/>
      <c r="AO35" s="912"/>
      <c r="AP35" s="912">
        <v>4741</v>
      </c>
      <c r="AQ35" s="912"/>
      <c r="AR35" s="912"/>
      <c r="AS35" s="912"/>
      <c r="AT35" s="912"/>
      <c r="AU35" s="912">
        <v>24</v>
      </c>
      <c r="AV35" s="912"/>
      <c r="AW35" s="912"/>
      <c r="AX35" s="912"/>
      <c r="AY35" s="912"/>
      <c r="AZ35" s="913" t="s">
        <v>586</v>
      </c>
      <c r="BA35" s="913"/>
      <c r="BB35" s="913"/>
      <c r="BC35" s="913"/>
      <c r="BD35" s="913"/>
      <c r="BE35" s="909" t="s">
        <v>412</v>
      </c>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414</v>
      </c>
      <c r="C36" s="836"/>
      <c r="D36" s="836"/>
      <c r="E36" s="836"/>
      <c r="F36" s="836"/>
      <c r="G36" s="836"/>
      <c r="H36" s="836"/>
      <c r="I36" s="836"/>
      <c r="J36" s="836"/>
      <c r="K36" s="836"/>
      <c r="L36" s="836"/>
      <c r="M36" s="836"/>
      <c r="N36" s="836"/>
      <c r="O36" s="836"/>
      <c r="P36" s="837"/>
      <c r="Q36" s="838">
        <v>137</v>
      </c>
      <c r="R36" s="839"/>
      <c r="S36" s="839"/>
      <c r="T36" s="839"/>
      <c r="U36" s="839"/>
      <c r="V36" s="839">
        <v>137</v>
      </c>
      <c r="W36" s="839"/>
      <c r="X36" s="839"/>
      <c r="Y36" s="839"/>
      <c r="Z36" s="839"/>
      <c r="AA36" s="839" t="s">
        <v>586</v>
      </c>
      <c r="AB36" s="839"/>
      <c r="AC36" s="839"/>
      <c r="AD36" s="839"/>
      <c r="AE36" s="840"/>
      <c r="AF36" s="841" t="s">
        <v>176</v>
      </c>
      <c r="AG36" s="842"/>
      <c r="AH36" s="842"/>
      <c r="AI36" s="842"/>
      <c r="AJ36" s="843"/>
      <c r="AK36" s="911">
        <v>36</v>
      </c>
      <c r="AL36" s="912"/>
      <c r="AM36" s="912"/>
      <c r="AN36" s="912"/>
      <c r="AO36" s="912"/>
      <c r="AP36" s="912">
        <v>1011</v>
      </c>
      <c r="AQ36" s="912"/>
      <c r="AR36" s="912"/>
      <c r="AS36" s="912"/>
      <c r="AT36" s="912"/>
      <c r="AU36" s="912">
        <v>443</v>
      </c>
      <c r="AV36" s="912"/>
      <c r="AW36" s="912"/>
      <c r="AX36" s="912"/>
      <c r="AY36" s="912"/>
      <c r="AZ36" s="913" t="s">
        <v>586</v>
      </c>
      <c r="BA36" s="913"/>
      <c r="BB36" s="913"/>
      <c r="BC36" s="913"/>
      <c r="BD36" s="913"/>
      <c r="BE36" s="909" t="s">
        <v>415</v>
      </c>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416</v>
      </c>
      <c r="C37" s="836"/>
      <c r="D37" s="836"/>
      <c r="E37" s="836"/>
      <c r="F37" s="836"/>
      <c r="G37" s="836"/>
      <c r="H37" s="836"/>
      <c r="I37" s="836"/>
      <c r="J37" s="836"/>
      <c r="K37" s="836"/>
      <c r="L37" s="836"/>
      <c r="M37" s="836"/>
      <c r="N37" s="836"/>
      <c r="O37" s="836"/>
      <c r="P37" s="837"/>
      <c r="Q37" s="838">
        <v>96</v>
      </c>
      <c r="R37" s="839"/>
      <c r="S37" s="839"/>
      <c r="T37" s="839"/>
      <c r="U37" s="839"/>
      <c r="V37" s="839">
        <v>96</v>
      </c>
      <c r="W37" s="839"/>
      <c r="X37" s="839"/>
      <c r="Y37" s="839"/>
      <c r="Z37" s="839"/>
      <c r="AA37" s="839" t="s">
        <v>586</v>
      </c>
      <c r="AB37" s="839"/>
      <c r="AC37" s="839"/>
      <c r="AD37" s="839"/>
      <c r="AE37" s="840"/>
      <c r="AF37" s="841" t="s">
        <v>176</v>
      </c>
      <c r="AG37" s="842"/>
      <c r="AH37" s="842"/>
      <c r="AI37" s="842"/>
      <c r="AJ37" s="843"/>
      <c r="AK37" s="911">
        <v>41</v>
      </c>
      <c r="AL37" s="912"/>
      <c r="AM37" s="912"/>
      <c r="AN37" s="912"/>
      <c r="AO37" s="912"/>
      <c r="AP37" s="912">
        <v>62</v>
      </c>
      <c r="AQ37" s="912"/>
      <c r="AR37" s="912"/>
      <c r="AS37" s="912"/>
      <c r="AT37" s="912"/>
      <c r="AU37" s="912">
        <v>42</v>
      </c>
      <c r="AV37" s="912"/>
      <c r="AW37" s="912"/>
      <c r="AX37" s="912"/>
      <c r="AY37" s="912"/>
      <c r="AZ37" s="913" t="s">
        <v>586</v>
      </c>
      <c r="BA37" s="913"/>
      <c r="BB37" s="913"/>
      <c r="BC37" s="913"/>
      <c r="BD37" s="913"/>
      <c r="BE37" s="909" t="s">
        <v>415</v>
      </c>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417</v>
      </c>
      <c r="C38" s="836"/>
      <c r="D38" s="836"/>
      <c r="E38" s="836"/>
      <c r="F38" s="836"/>
      <c r="G38" s="836"/>
      <c r="H38" s="836"/>
      <c r="I38" s="836"/>
      <c r="J38" s="836"/>
      <c r="K38" s="836"/>
      <c r="L38" s="836"/>
      <c r="M38" s="836"/>
      <c r="N38" s="836"/>
      <c r="O38" s="836"/>
      <c r="P38" s="837"/>
      <c r="Q38" s="838">
        <v>5680</v>
      </c>
      <c r="R38" s="839"/>
      <c r="S38" s="839"/>
      <c r="T38" s="839"/>
      <c r="U38" s="839"/>
      <c r="V38" s="839">
        <v>5680</v>
      </c>
      <c r="W38" s="839"/>
      <c r="X38" s="839"/>
      <c r="Y38" s="839"/>
      <c r="Z38" s="839"/>
      <c r="AA38" s="839" t="s">
        <v>586</v>
      </c>
      <c r="AB38" s="839"/>
      <c r="AC38" s="839"/>
      <c r="AD38" s="839"/>
      <c r="AE38" s="840"/>
      <c r="AF38" s="841" t="s">
        <v>418</v>
      </c>
      <c r="AG38" s="842"/>
      <c r="AH38" s="842"/>
      <c r="AI38" s="842"/>
      <c r="AJ38" s="843"/>
      <c r="AK38" s="911">
        <v>1400</v>
      </c>
      <c r="AL38" s="912"/>
      <c r="AM38" s="912"/>
      <c r="AN38" s="912"/>
      <c r="AO38" s="912"/>
      <c r="AP38" s="912">
        <v>34142</v>
      </c>
      <c r="AQ38" s="912"/>
      <c r="AR38" s="912"/>
      <c r="AS38" s="912"/>
      <c r="AT38" s="912"/>
      <c r="AU38" s="912">
        <v>14783</v>
      </c>
      <c r="AV38" s="912"/>
      <c r="AW38" s="912"/>
      <c r="AX38" s="912"/>
      <c r="AY38" s="912"/>
      <c r="AZ38" s="913" t="s">
        <v>586</v>
      </c>
      <c r="BA38" s="913"/>
      <c r="BB38" s="913"/>
      <c r="BC38" s="913"/>
      <c r="BD38" s="913"/>
      <c r="BE38" s="909" t="s">
        <v>419</v>
      </c>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t="s">
        <v>420</v>
      </c>
      <c r="C39" s="836"/>
      <c r="D39" s="836"/>
      <c r="E39" s="836"/>
      <c r="F39" s="836"/>
      <c r="G39" s="836"/>
      <c r="H39" s="836"/>
      <c r="I39" s="836"/>
      <c r="J39" s="836"/>
      <c r="K39" s="836"/>
      <c r="L39" s="836"/>
      <c r="M39" s="836"/>
      <c r="N39" s="836"/>
      <c r="O39" s="836"/>
      <c r="P39" s="837"/>
      <c r="Q39" s="838">
        <v>256</v>
      </c>
      <c r="R39" s="839"/>
      <c r="S39" s="839"/>
      <c r="T39" s="839"/>
      <c r="U39" s="839"/>
      <c r="V39" s="839">
        <v>256</v>
      </c>
      <c r="W39" s="839"/>
      <c r="X39" s="839"/>
      <c r="Y39" s="839"/>
      <c r="Z39" s="839"/>
      <c r="AA39" s="839" t="s">
        <v>586</v>
      </c>
      <c r="AB39" s="839"/>
      <c r="AC39" s="839"/>
      <c r="AD39" s="839"/>
      <c r="AE39" s="840"/>
      <c r="AF39" s="841" t="s">
        <v>176</v>
      </c>
      <c r="AG39" s="842"/>
      <c r="AH39" s="842"/>
      <c r="AI39" s="842"/>
      <c r="AJ39" s="843"/>
      <c r="AK39" s="911">
        <v>183</v>
      </c>
      <c r="AL39" s="912"/>
      <c r="AM39" s="912"/>
      <c r="AN39" s="912"/>
      <c r="AO39" s="912"/>
      <c r="AP39" s="912">
        <v>1400</v>
      </c>
      <c r="AQ39" s="912"/>
      <c r="AR39" s="912"/>
      <c r="AS39" s="912"/>
      <c r="AT39" s="912"/>
      <c r="AU39" s="912">
        <v>1392</v>
      </c>
      <c r="AV39" s="912"/>
      <c r="AW39" s="912"/>
      <c r="AX39" s="912"/>
      <c r="AY39" s="912"/>
      <c r="AZ39" s="913" t="s">
        <v>586</v>
      </c>
      <c r="BA39" s="913"/>
      <c r="BB39" s="913"/>
      <c r="BC39" s="913"/>
      <c r="BD39" s="913"/>
      <c r="BE39" s="909" t="s">
        <v>419</v>
      </c>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t="s">
        <v>421</v>
      </c>
      <c r="C40" s="836"/>
      <c r="D40" s="836"/>
      <c r="E40" s="836"/>
      <c r="F40" s="836"/>
      <c r="G40" s="836"/>
      <c r="H40" s="836"/>
      <c r="I40" s="836"/>
      <c r="J40" s="836"/>
      <c r="K40" s="836"/>
      <c r="L40" s="836"/>
      <c r="M40" s="836"/>
      <c r="N40" s="836"/>
      <c r="O40" s="836"/>
      <c r="P40" s="837"/>
      <c r="Q40" s="838">
        <v>78</v>
      </c>
      <c r="R40" s="839"/>
      <c r="S40" s="839"/>
      <c r="T40" s="839"/>
      <c r="U40" s="839"/>
      <c r="V40" s="839">
        <v>78</v>
      </c>
      <c r="W40" s="839"/>
      <c r="X40" s="839"/>
      <c r="Y40" s="839"/>
      <c r="Z40" s="839"/>
      <c r="AA40" s="839" t="s">
        <v>586</v>
      </c>
      <c r="AB40" s="839"/>
      <c r="AC40" s="839"/>
      <c r="AD40" s="839"/>
      <c r="AE40" s="840"/>
      <c r="AF40" s="841" t="s">
        <v>418</v>
      </c>
      <c r="AG40" s="842"/>
      <c r="AH40" s="842"/>
      <c r="AI40" s="842"/>
      <c r="AJ40" s="843"/>
      <c r="AK40" s="911">
        <v>53</v>
      </c>
      <c r="AL40" s="912"/>
      <c r="AM40" s="912"/>
      <c r="AN40" s="912"/>
      <c r="AO40" s="912"/>
      <c r="AP40" s="912">
        <v>337</v>
      </c>
      <c r="AQ40" s="912"/>
      <c r="AR40" s="912"/>
      <c r="AS40" s="912"/>
      <c r="AT40" s="912"/>
      <c r="AU40" s="912">
        <v>336</v>
      </c>
      <c r="AV40" s="912"/>
      <c r="AW40" s="912"/>
      <c r="AX40" s="912"/>
      <c r="AY40" s="912"/>
      <c r="AZ40" s="913" t="s">
        <v>586</v>
      </c>
      <c r="BA40" s="913"/>
      <c r="BB40" s="913"/>
      <c r="BC40" s="913"/>
      <c r="BD40" s="913"/>
      <c r="BE40" s="909" t="s">
        <v>419</v>
      </c>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422</v>
      </c>
      <c r="BK62" s="887"/>
      <c r="BL62" s="887"/>
      <c r="BM62" s="887"/>
      <c r="BN62" s="888"/>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393</v>
      </c>
      <c r="B63" s="871" t="s">
        <v>423</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35413</v>
      </c>
      <c r="AG63" s="923"/>
      <c r="AH63" s="923"/>
      <c r="AI63" s="923"/>
      <c r="AJ63" s="924"/>
      <c r="AK63" s="925"/>
      <c r="AL63" s="920"/>
      <c r="AM63" s="920"/>
      <c r="AN63" s="920"/>
      <c r="AO63" s="920"/>
      <c r="AP63" s="923">
        <v>46766</v>
      </c>
      <c r="AQ63" s="923"/>
      <c r="AR63" s="923"/>
      <c r="AS63" s="923"/>
      <c r="AT63" s="923"/>
      <c r="AU63" s="923">
        <v>19054</v>
      </c>
      <c r="AV63" s="923"/>
      <c r="AW63" s="923"/>
      <c r="AX63" s="923"/>
      <c r="AY63" s="923"/>
      <c r="AZ63" s="927"/>
      <c r="BA63" s="927"/>
      <c r="BB63" s="927"/>
      <c r="BC63" s="927"/>
      <c r="BD63" s="927"/>
      <c r="BE63" s="928"/>
      <c r="BF63" s="928"/>
      <c r="BG63" s="928"/>
      <c r="BH63" s="928"/>
      <c r="BI63" s="929"/>
      <c r="BJ63" s="930" t="s">
        <v>418</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425</v>
      </c>
      <c r="B66" s="821"/>
      <c r="C66" s="821"/>
      <c r="D66" s="821"/>
      <c r="E66" s="821"/>
      <c r="F66" s="821"/>
      <c r="G66" s="821"/>
      <c r="H66" s="821"/>
      <c r="I66" s="821"/>
      <c r="J66" s="821"/>
      <c r="K66" s="821"/>
      <c r="L66" s="821"/>
      <c r="M66" s="821"/>
      <c r="N66" s="821"/>
      <c r="O66" s="821"/>
      <c r="P66" s="822"/>
      <c r="Q66" s="797" t="s">
        <v>397</v>
      </c>
      <c r="R66" s="798"/>
      <c r="S66" s="798"/>
      <c r="T66" s="798"/>
      <c r="U66" s="799"/>
      <c r="V66" s="797" t="s">
        <v>426</v>
      </c>
      <c r="W66" s="798"/>
      <c r="X66" s="798"/>
      <c r="Y66" s="798"/>
      <c r="Z66" s="799"/>
      <c r="AA66" s="797" t="s">
        <v>399</v>
      </c>
      <c r="AB66" s="798"/>
      <c r="AC66" s="798"/>
      <c r="AD66" s="798"/>
      <c r="AE66" s="799"/>
      <c r="AF66" s="933" t="s">
        <v>400</v>
      </c>
      <c r="AG66" s="894"/>
      <c r="AH66" s="894"/>
      <c r="AI66" s="894"/>
      <c r="AJ66" s="934"/>
      <c r="AK66" s="797" t="s">
        <v>427</v>
      </c>
      <c r="AL66" s="821"/>
      <c r="AM66" s="821"/>
      <c r="AN66" s="821"/>
      <c r="AO66" s="822"/>
      <c r="AP66" s="797" t="s">
        <v>428</v>
      </c>
      <c r="AQ66" s="798"/>
      <c r="AR66" s="798"/>
      <c r="AS66" s="798"/>
      <c r="AT66" s="799"/>
      <c r="AU66" s="797" t="s">
        <v>429</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589</v>
      </c>
      <c r="C68" s="951"/>
      <c r="D68" s="951"/>
      <c r="E68" s="951"/>
      <c r="F68" s="951"/>
      <c r="G68" s="951"/>
      <c r="H68" s="951"/>
      <c r="I68" s="951"/>
      <c r="J68" s="951"/>
      <c r="K68" s="951"/>
      <c r="L68" s="951"/>
      <c r="M68" s="951"/>
      <c r="N68" s="951"/>
      <c r="O68" s="951"/>
      <c r="P68" s="952"/>
      <c r="Q68" s="953">
        <v>2652</v>
      </c>
      <c r="R68" s="947"/>
      <c r="S68" s="947"/>
      <c r="T68" s="947"/>
      <c r="U68" s="947"/>
      <c r="V68" s="947">
        <v>2562</v>
      </c>
      <c r="W68" s="947"/>
      <c r="X68" s="947"/>
      <c r="Y68" s="947"/>
      <c r="Z68" s="947"/>
      <c r="AA68" s="947">
        <v>90</v>
      </c>
      <c r="AB68" s="947"/>
      <c r="AC68" s="947"/>
      <c r="AD68" s="947"/>
      <c r="AE68" s="947"/>
      <c r="AF68" s="947">
        <v>90</v>
      </c>
      <c r="AG68" s="947"/>
      <c r="AH68" s="947"/>
      <c r="AI68" s="947"/>
      <c r="AJ68" s="947"/>
      <c r="AK68" s="947">
        <v>96</v>
      </c>
      <c r="AL68" s="947"/>
      <c r="AM68" s="947"/>
      <c r="AN68" s="947"/>
      <c r="AO68" s="947"/>
      <c r="AP68" s="947">
        <v>1189</v>
      </c>
      <c r="AQ68" s="947"/>
      <c r="AR68" s="947"/>
      <c r="AS68" s="947"/>
      <c r="AT68" s="947"/>
      <c r="AU68" s="947">
        <v>727</v>
      </c>
      <c r="AV68" s="947"/>
      <c r="AW68" s="947"/>
      <c r="AX68" s="947"/>
      <c r="AY68" s="947"/>
      <c r="AZ68" s="948" t="s">
        <v>602</v>
      </c>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590</v>
      </c>
      <c r="C69" s="955"/>
      <c r="D69" s="955"/>
      <c r="E69" s="955"/>
      <c r="F69" s="955"/>
      <c r="G69" s="955"/>
      <c r="H69" s="955"/>
      <c r="I69" s="955"/>
      <c r="J69" s="955"/>
      <c r="K69" s="955"/>
      <c r="L69" s="955"/>
      <c r="M69" s="955"/>
      <c r="N69" s="955"/>
      <c r="O69" s="955"/>
      <c r="P69" s="956"/>
      <c r="Q69" s="957">
        <v>705</v>
      </c>
      <c r="R69" s="912"/>
      <c r="S69" s="912"/>
      <c r="T69" s="912"/>
      <c r="U69" s="912"/>
      <c r="V69" s="912">
        <v>629</v>
      </c>
      <c r="W69" s="912"/>
      <c r="X69" s="912"/>
      <c r="Y69" s="912"/>
      <c r="Z69" s="912"/>
      <c r="AA69" s="912">
        <v>76</v>
      </c>
      <c r="AB69" s="912"/>
      <c r="AC69" s="912"/>
      <c r="AD69" s="912"/>
      <c r="AE69" s="912"/>
      <c r="AF69" s="912">
        <v>76</v>
      </c>
      <c r="AG69" s="912"/>
      <c r="AH69" s="912"/>
      <c r="AI69" s="912"/>
      <c r="AJ69" s="912"/>
      <c r="AK69" s="912">
        <v>140</v>
      </c>
      <c r="AL69" s="912"/>
      <c r="AM69" s="912"/>
      <c r="AN69" s="912"/>
      <c r="AO69" s="912"/>
      <c r="AP69" s="912" t="s">
        <v>586</v>
      </c>
      <c r="AQ69" s="912"/>
      <c r="AR69" s="912"/>
      <c r="AS69" s="912"/>
      <c r="AT69" s="912"/>
      <c r="AU69" s="912" t="s">
        <v>586</v>
      </c>
      <c r="AV69" s="912"/>
      <c r="AW69" s="912"/>
      <c r="AX69" s="912"/>
      <c r="AY69" s="912"/>
      <c r="AZ69" s="958" t="s">
        <v>601</v>
      </c>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591</v>
      </c>
      <c r="C70" s="955"/>
      <c r="D70" s="955"/>
      <c r="E70" s="955"/>
      <c r="F70" s="955"/>
      <c r="G70" s="955"/>
      <c r="H70" s="955"/>
      <c r="I70" s="955"/>
      <c r="J70" s="955"/>
      <c r="K70" s="955"/>
      <c r="L70" s="955"/>
      <c r="M70" s="955"/>
      <c r="N70" s="955"/>
      <c r="O70" s="955"/>
      <c r="P70" s="956"/>
      <c r="Q70" s="957">
        <v>557</v>
      </c>
      <c r="R70" s="912"/>
      <c r="S70" s="912"/>
      <c r="T70" s="912"/>
      <c r="U70" s="912"/>
      <c r="V70" s="912">
        <v>491</v>
      </c>
      <c r="W70" s="912"/>
      <c r="X70" s="912"/>
      <c r="Y70" s="912"/>
      <c r="Z70" s="912"/>
      <c r="AA70" s="912">
        <v>66</v>
      </c>
      <c r="AB70" s="912"/>
      <c r="AC70" s="912"/>
      <c r="AD70" s="912"/>
      <c r="AE70" s="912"/>
      <c r="AF70" s="912">
        <v>66</v>
      </c>
      <c r="AG70" s="912"/>
      <c r="AH70" s="912"/>
      <c r="AI70" s="912"/>
      <c r="AJ70" s="912"/>
      <c r="AK70" s="912" t="s">
        <v>586</v>
      </c>
      <c r="AL70" s="912"/>
      <c r="AM70" s="912"/>
      <c r="AN70" s="912"/>
      <c r="AO70" s="912"/>
      <c r="AP70" s="912">
        <v>23</v>
      </c>
      <c r="AQ70" s="912"/>
      <c r="AR70" s="912"/>
      <c r="AS70" s="912"/>
      <c r="AT70" s="912"/>
      <c r="AU70" s="912">
        <v>7</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t="s">
        <v>592</v>
      </c>
      <c r="C71" s="955"/>
      <c r="D71" s="955"/>
      <c r="E71" s="955"/>
      <c r="F71" s="955"/>
      <c r="G71" s="955"/>
      <c r="H71" s="955"/>
      <c r="I71" s="955"/>
      <c r="J71" s="955"/>
      <c r="K71" s="955"/>
      <c r="L71" s="955"/>
      <c r="M71" s="955"/>
      <c r="N71" s="955"/>
      <c r="O71" s="955"/>
      <c r="P71" s="956"/>
      <c r="Q71" s="957">
        <v>1423</v>
      </c>
      <c r="R71" s="912"/>
      <c r="S71" s="912"/>
      <c r="T71" s="912"/>
      <c r="U71" s="912"/>
      <c r="V71" s="912">
        <v>1392</v>
      </c>
      <c r="W71" s="912"/>
      <c r="X71" s="912"/>
      <c r="Y71" s="912"/>
      <c r="Z71" s="912"/>
      <c r="AA71" s="912">
        <v>31</v>
      </c>
      <c r="AB71" s="912"/>
      <c r="AC71" s="912"/>
      <c r="AD71" s="912"/>
      <c r="AE71" s="912"/>
      <c r="AF71" s="912">
        <v>31</v>
      </c>
      <c r="AG71" s="912"/>
      <c r="AH71" s="912"/>
      <c r="AI71" s="912"/>
      <c r="AJ71" s="912"/>
      <c r="AK71" s="912">
        <v>21</v>
      </c>
      <c r="AL71" s="912"/>
      <c r="AM71" s="912"/>
      <c r="AN71" s="912"/>
      <c r="AO71" s="912"/>
      <c r="AP71" s="912">
        <v>2350</v>
      </c>
      <c r="AQ71" s="912"/>
      <c r="AR71" s="912"/>
      <c r="AS71" s="912"/>
      <c r="AT71" s="912"/>
      <c r="AU71" s="912">
        <v>245</v>
      </c>
      <c r="AV71" s="912"/>
      <c r="AW71" s="912"/>
      <c r="AX71" s="912"/>
      <c r="AY71" s="912"/>
      <c r="AZ71" s="958" t="s">
        <v>603</v>
      </c>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t="s">
        <v>593</v>
      </c>
      <c r="C72" s="955"/>
      <c r="D72" s="955"/>
      <c r="E72" s="955"/>
      <c r="F72" s="955"/>
      <c r="G72" s="955"/>
      <c r="H72" s="955"/>
      <c r="I72" s="955"/>
      <c r="J72" s="955"/>
      <c r="K72" s="955"/>
      <c r="L72" s="955"/>
      <c r="M72" s="955"/>
      <c r="N72" s="955"/>
      <c r="O72" s="955"/>
      <c r="P72" s="956"/>
      <c r="Q72" s="957">
        <v>85</v>
      </c>
      <c r="R72" s="912"/>
      <c r="S72" s="912"/>
      <c r="T72" s="912"/>
      <c r="U72" s="912"/>
      <c r="V72" s="912">
        <v>77</v>
      </c>
      <c r="W72" s="912"/>
      <c r="X72" s="912"/>
      <c r="Y72" s="912"/>
      <c r="Z72" s="912"/>
      <c r="AA72" s="912">
        <v>9</v>
      </c>
      <c r="AB72" s="912"/>
      <c r="AC72" s="912"/>
      <c r="AD72" s="912"/>
      <c r="AE72" s="912"/>
      <c r="AF72" s="912">
        <v>9</v>
      </c>
      <c r="AG72" s="912"/>
      <c r="AH72" s="912"/>
      <c r="AI72" s="912"/>
      <c r="AJ72" s="912"/>
      <c r="AK72" s="912">
        <v>1</v>
      </c>
      <c r="AL72" s="912"/>
      <c r="AM72" s="912"/>
      <c r="AN72" s="912"/>
      <c r="AO72" s="912"/>
      <c r="AP72" s="912" t="s">
        <v>586</v>
      </c>
      <c r="AQ72" s="912"/>
      <c r="AR72" s="912"/>
      <c r="AS72" s="912"/>
      <c r="AT72" s="912"/>
      <c r="AU72" s="912" t="s">
        <v>586</v>
      </c>
      <c r="AV72" s="912"/>
      <c r="AW72" s="912"/>
      <c r="AX72" s="912"/>
      <c r="AY72" s="912"/>
      <c r="AZ72" s="958" t="s">
        <v>604</v>
      </c>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t="s">
        <v>594</v>
      </c>
      <c r="C73" s="955"/>
      <c r="D73" s="955"/>
      <c r="E73" s="955"/>
      <c r="F73" s="955"/>
      <c r="G73" s="955"/>
      <c r="H73" s="955"/>
      <c r="I73" s="955"/>
      <c r="J73" s="955"/>
      <c r="K73" s="955"/>
      <c r="L73" s="955"/>
      <c r="M73" s="955"/>
      <c r="N73" s="955"/>
      <c r="O73" s="955"/>
      <c r="P73" s="956"/>
      <c r="Q73" s="957">
        <v>347</v>
      </c>
      <c r="R73" s="912"/>
      <c r="S73" s="912"/>
      <c r="T73" s="912"/>
      <c r="U73" s="912"/>
      <c r="V73" s="912">
        <v>317</v>
      </c>
      <c r="W73" s="912"/>
      <c r="X73" s="912"/>
      <c r="Y73" s="912"/>
      <c r="Z73" s="912"/>
      <c r="AA73" s="912">
        <v>30</v>
      </c>
      <c r="AB73" s="912"/>
      <c r="AC73" s="912"/>
      <c r="AD73" s="912"/>
      <c r="AE73" s="912"/>
      <c r="AF73" s="912">
        <v>30</v>
      </c>
      <c r="AG73" s="912"/>
      <c r="AH73" s="912"/>
      <c r="AI73" s="912"/>
      <c r="AJ73" s="912"/>
      <c r="AK73" s="912" t="s">
        <v>586</v>
      </c>
      <c r="AL73" s="912"/>
      <c r="AM73" s="912"/>
      <c r="AN73" s="912"/>
      <c r="AO73" s="912"/>
      <c r="AP73" s="912" t="s">
        <v>586</v>
      </c>
      <c r="AQ73" s="912"/>
      <c r="AR73" s="912"/>
      <c r="AS73" s="912"/>
      <c r="AT73" s="912"/>
      <c r="AU73" s="912" t="s">
        <v>586</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t="s">
        <v>595</v>
      </c>
      <c r="C74" s="955"/>
      <c r="D74" s="955"/>
      <c r="E74" s="955"/>
      <c r="F74" s="955"/>
      <c r="G74" s="955"/>
      <c r="H74" s="955"/>
      <c r="I74" s="955"/>
      <c r="J74" s="955"/>
      <c r="K74" s="955"/>
      <c r="L74" s="955"/>
      <c r="M74" s="955"/>
      <c r="N74" s="955"/>
      <c r="O74" s="955"/>
      <c r="P74" s="956"/>
      <c r="Q74" s="957">
        <v>77</v>
      </c>
      <c r="R74" s="912"/>
      <c r="S74" s="912"/>
      <c r="T74" s="912"/>
      <c r="U74" s="912"/>
      <c r="V74" s="912">
        <v>70</v>
      </c>
      <c r="W74" s="912"/>
      <c r="X74" s="912"/>
      <c r="Y74" s="912"/>
      <c r="Z74" s="912"/>
      <c r="AA74" s="912">
        <v>7</v>
      </c>
      <c r="AB74" s="912"/>
      <c r="AC74" s="912"/>
      <c r="AD74" s="912"/>
      <c r="AE74" s="912"/>
      <c r="AF74" s="912">
        <v>7</v>
      </c>
      <c r="AG74" s="912"/>
      <c r="AH74" s="912"/>
      <c r="AI74" s="912"/>
      <c r="AJ74" s="912"/>
      <c r="AK74" s="912" t="s">
        <v>586</v>
      </c>
      <c r="AL74" s="912"/>
      <c r="AM74" s="912"/>
      <c r="AN74" s="912"/>
      <c r="AO74" s="912"/>
      <c r="AP74" s="912">
        <v>55</v>
      </c>
      <c r="AQ74" s="912"/>
      <c r="AR74" s="912"/>
      <c r="AS74" s="912"/>
      <c r="AT74" s="912"/>
      <c r="AU74" s="912">
        <v>12</v>
      </c>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t="s">
        <v>596</v>
      </c>
      <c r="C75" s="955"/>
      <c r="D75" s="955"/>
      <c r="E75" s="955"/>
      <c r="F75" s="955"/>
      <c r="G75" s="955"/>
      <c r="H75" s="955"/>
      <c r="I75" s="955"/>
      <c r="J75" s="955"/>
      <c r="K75" s="955"/>
      <c r="L75" s="955"/>
      <c r="M75" s="955"/>
      <c r="N75" s="955"/>
      <c r="O75" s="955"/>
      <c r="P75" s="956"/>
      <c r="Q75" s="960">
        <v>254</v>
      </c>
      <c r="R75" s="961"/>
      <c r="S75" s="961"/>
      <c r="T75" s="961"/>
      <c r="U75" s="911"/>
      <c r="V75" s="962">
        <v>245</v>
      </c>
      <c r="W75" s="961"/>
      <c r="X75" s="961"/>
      <c r="Y75" s="961"/>
      <c r="Z75" s="911"/>
      <c r="AA75" s="962">
        <v>10</v>
      </c>
      <c r="AB75" s="961"/>
      <c r="AC75" s="961"/>
      <c r="AD75" s="961"/>
      <c r="AE75" s="911"/>
      <c r="AF75" s="962">
        <v>10</v>
      </c>
      <c r="AG75" s="961"/>
      <c r="AH75" s="961"/>
      <c r="AI75" s="961"/>
      <c r="AJ75" s="911"/>
      <c r="AK75" s="912" t="s">
        <v>586</v>
      </c>
      <c r="AL75" s="912"/>
      <c r="AM75" s="912"/>
      <c r="AN75" s="912"/>
      <c r="AO75" s="912"/>
      <c r="AP75" s="962" t="s">
        <v>586</v>
      </c>
      <c r="AQ75" s="961"/>
      <c r="AR75" s="961"/>
      <c r="AS75" s="961"/>
      <c r="AT75" s="911"/>
      <c r="AU75" s="962" t="s">
        <v>586</v>
      </c>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t="s">
        <v>597</v>
      </c>
      <c r="C76" s="955"/>
      <c r="D76" s="955"/>
      <c r="E76" s="955"/>
      <c r="F76" s="955"/>
      <c r="G76" s="955"/>
      <c r="H76" s="955"/>
      <c r="I76" s="955"/>
      <c r="J76" s="955"/>
      <c r="K76" s="955"/>
      <c r="L76" s="955"/>
      <c r="M76" s="955"/>
      <c r="N76" s="955"/>
      <c r="O76" s="955"/>
      <c r="P76" s="956"/>
      <c r="Q76" s="960">
        <v>257193</v>
      </c>
      <c r="R76" s="961"/>
      <c r="S76" s="961"/>
      <c r="T76" s="961"/>
      <c r="U76" s="911"/>
      <c r="V76" s="962">
        <v>247302</v>
      </c>
      <c r="W76" s="961"/>
      <c r="X76" s="961"/>
      <c r="Y76" s="961"/>
      <c r="Z76" s="911"/>
      <c r="AA76" s="962">
        <v>9891</v>
      </c>
      <c r="AB76" s="961"/>
      <c r="AC76" s="961"/>
      <c r="AD76" s="961"/>
      <c r="AE76" s="911"/>
      <c r="AF76" s="962">
        <v>9891</v>
      </c>
      <c r="AG76" s="961"/>
      <c r="AH76" s="961"/>
      <c r="AI76" s="961"/>
      <c r="AJ76" s="911"/>
      <c r="AK76" s="912" t="s">
        <v>586</v>
      </c>
      <c r="AL76" s="912"/>
      <c r="AM76" s="912"/>
      <c r="AN76" s="912"/>
      <c r="AO76" s="912"/>
      <c r="AP76" s="962" t="s">
        <v>586</v>
      </c>
      <c r="AQ76" s="961"/>
      <c r="AR76" s="961"/>
      <c r="AS76" s="961"/>
      <c r="AT76" s="911"/>
      <c r="AU76" s="962" t="s">
        <v>586</v>
      </c>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t="s">
        <v>598</v>
      </c>
      <c r="C77" s="955"/>
      <c r="D77" s="955"/>
      <c r="E77" s="955"/>
      <c r="F77" s="955"/>
      <c r="G77" s="955"/>
      <c r="H77" s="955"/>
      <c r="I77" s="955"/>
      <c r="J77" s="955"/>
      <c r="K77" s="955"/>
      <c r="L77" s="955"/>
      <c r="M77" s="955"/>
      <c r="N77" s="955"/>
      <c r="O77" s="955"/>
      <c r="P77" s="956"/>
      <c r="Q77" s="960">
        <v>176</v>
      </c>
      <c r="R77" s="961"/>
      <c r="S77" s="961"/>
      <c r="T77" s="961"/>
      <c r="U77" s="911"/>
      <c r="V77" s="962">
        <v>79</v>
      </c>
      <c r="W77" s="961"/>
      <c r="X77" s="961"/>
      <c r="Y77" s="961"/>
      <c r="Z77" s="911"/>
      <c r="AA77" s="962">
        <v>97</v>
      </c>
      <c r="AB77" s="961"/>
      <c r="AC77" s="961"/>
      <c r="AD77" s="961"/>
      <c r="AE77" s="911"/>
      <c r="AF77" s="962">
        <v>1181</v>
      </c>
      <c r="AG77" s="961"/>
      <c r="AH77" s="961"/>
      <c r="AI77" s="961"/>
      <c r="AJ77" s="911"/>
      <c r="AK77" s="912" t="s">
        <v>586</v>
      </c>
      <c r="AL77" s="912"/>
      <c r="AM77" s="912"/>
      <c r="AN77" s="912"/>
      <c r="AO77" s="912"/>
      <c r="AP77" s="962">
        <v>475</v>
      </c>
      <c r="AQ77" s="961"/>
      <c r="AR77" s="961"/>
      <c r="AS77" s="961"/>
      <c r="AT77" s="911"/>
      <c r="AU77" s="962" t="s">
        <v>586</v>
      </c>
      <c r="AV77" s="961"/>
      <c r="AW77" s="961"/>
      <c r="AX77" s="961"/>
      <c r="AY77" s="911"/>
      <c r="AZ77" s="909" t="s">
        <v>605</v>
      </c>
      <c r="BA77" s="909"/>
      <c r="BB77" s="909"/>
      <c r="BC77" s="909"/>
      <c r="BD77" s="910"/>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t="s">
        <v>599</v>
      </c>
      <c r="C78" s="955"/>
      <c r="D78" s="955"/>
      <c r="E78" s="955"/>
      <c r="F78" s="955"/>
      <c r="G78" s="955"/>
      <c r="H78" s="955"/>
      <c r="I78" s="955"/>
      <c r="J78" s="955"/>
      <c r="K78" s="955"/>
      <c r="L78" s="955"/>
      <c r="M78" s="955"/>
      <c r="N78" s="955"/>
      <c r="O78" s="955"/>
      <c r="P78" s="956"/>
      <c r="Q78" s="957">
        <v>52</v>
      </c>
      <c r="R78" s="912"/>
      <c r="S78" s="912"/>
      <c r="T78" s="912"/>
      <c r="U78" s="912"/>
      <c r="V78" s="912">
        <v>41</v>
      </c>
      <c r="W78" s="912"/>
      <c r="X78" s="912"/>
      <c r="Y78" s="912"/>
      <c r="Z78" s="912"/>
      <c r="AA78" s="912">
        <v>12</v>
      </c>
      <c r="AB78" s="912"/>
      <c r="AC78" s="912"/>
      <c r="AD78" s="912"/>
      <c r="AE78" s="912"/>
      <c r="AF78" s="912">
        <v>12</v>
      </c>
      <c r="AG78" s="912"/>
      <c r="AH78" s="912"/>
      <c r="AI78" s="912"/>
      <c r="AJ78" s="912"/>
      <c r="AK78" s="912" t="s">
        <v>586</v>
      </c>
      <c r="AL78" s="912"/>
      <c r="AM78" s="912"/>
      <c r="AN78" s="912"/>
      <c r="AO78" s="912"/>
      <c r="AP78" s="912" t="s">
        <v>586</v>
      </c>
      <c r="AQ78" s="912"/>
      <c r="AR78" s="912"/>
      <c r="AS78" s="912"/>
      <c r="AT78" s="912"/>
      <c r="AU78" s="912" t="s">
        <v>586</v>
      </c>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t="s">
        <v>600</v>
      </c>
      <c r="C79" s="955"/>
      <c r="D79" s="955"/>
      <c r="E79" s="955"/>
      <c r="F79" s="955"/>
      <c r="G79" s="955"/>
      <c r="H79" s="955"/>
      <c r="I79" s="955"/>
      <c r="J79" s="955"/>
      <c r="K79" s="955"/>
      <c r="L79" s="955"/>
      <c r="M79" s="955"/>
      <c r="N79" s="955"/>
      <c r="O79" s="955"/>
      <c r="P79" s="956"/>
      <c r="Q79" s="957">
        <v>67</v>
      </c>
      <c r="R79" s="912"/>
      <c r="S79" s="912"/>
      <c r="T79" s="912"/>
      <c r="U79" s="912"/>
      <c r="V79" s="912">
        <v>63</v>
      </c>
      <c r="W79" s="912"/>
      <c r="X79" s="912"/>
      <c r="Y79" s="912"/>
      <c r="Z79" s="912"/>
      <c r="AA79" s="912">
        <v>4</v>
      </c>
      <c r="AB79" s="912"/>
      <c r="AC79" s="912"/>
      <c r="AD79" s="912"/>
      <c r="AE79" s="912"/>
      <c r="AF79" s="912">
        <v>4</v>
      </c>
      <c r="AG79" s="912"/>
      <c r="AH79" s="912"/>
      <c r="AI79" s="912"/>
      <c r="AJ79" s="912"/>
      <c r="AK79" s="912" t="s">
        <v>586</v>
      </c>
      <c r="AL79" s="912"/>
      <c r="AM79" s="912"/>
      <c r="AN79" s="912"/>
      <c r="AO79" s="912"/>
      <c r="AP79" s="912" t="s">
        <v>586</v>
      </c>
      <c r="AQ79" s="912"/>
      <c r="AR79" s="912"/>
      <c r="AS79" s="912"/>
      <c r="AT79" s="912"/>
      <c r="AU79" s="912" t="s">
        <v>586</v>
      </c>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393</v>
      </c>
      <c r="B88" s="871" t="s">
        <v>430</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11407</v>
      </c>
      <c r="AG88" s="923"/>
      <c r="AH88" s="923"/>
      <c r="AI88" s="923"/>
      <c r="AJ88" s="923"/>
      <c r="AK88" s="920"/>
      <c r="AL88" s="920"/>
      <c r="AM88" s="920"/>
      <c r="AN88" s="920"/>
      <c r="AO88" s="920"/>
      <c r="AP88" s="923">
        <v>4092</v>
      </c>
      <c r="AQ88" s="923"/>
      <c r="AR88" s="923"/>
      <c r="AS88" s="923"/>
      <c r="AT88" s="923"/>
      <c r="AU88" s="923">
        <v>990</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71" t="s">
        <v>431</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170</v>
      </c>
      <c r="CS102" s="931"/>
      <c r="CT102" s="931"/>
      <c r="CU102" s="931"/>
      <c r="CV102" s="974"/>
      <c r="CW102" s="973">
        <v>544</v>
      </c>
      <c r="CX102" s="931"/>
      <c r="CY102" s="931"/>
      <c r="CZ102" s="931"/>
      <c r="DA102" s="974"/>
      <c r="DB102" s="973" t="s">
        <v>614</v>
      </c>
      <c r="DC102" s="931"/>
      <c r="DD102" s="931"/>
      <c r="DE102" s="931"/>
      <c r="DF102" s="974"/>
      <c r="DG102" s="973">
        <v>5017</v>
      </c>
      <c r="DH102" s="931"/>
      <c r="DI102" s="931"/>
      <c r="DJ102" s="931"/>
      <c r="DK102" s="974"/>
      <c r="DL102" s="973" t="s">
        <v>614</v>
      </c>
      <c r="DM102" s="931"/>
      <c r="DN102" s="931"/>
      <c r="DO102" s="931"/>
      <c r="DP102" s="974"/>
      <c r="DQ102" s="973">
        <v>2000</v>
      </c>
      <c r="DR102" s="931"/>
      <c r="DS102" s="931"/>
      <c r="DT102" s="931"/>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432</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433</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436</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437</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438</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439</v>
      </c>
      <c r="AB109" s="976"/>
      <c r="AC109" s="976"/>
      <c r="AD109" s="976"/>
      <c r="AE109" s="977"/>
      <c r="AF109" s="975" t="s">
        <v>308</v>
      </c>
      <c r="AG109" s="976"/>
      <c r="AH109" s="976"/>
      <c r="AI109" s="976"/>
      <c r="AJ109" s="977"/>
      <c r="AK109" s="975" t="s">
        <v>307</v>
      </c>
      <c r="AL109" s="976"/>
      <c r="AM109" s="976"/>
      <c r="AN109" s="976"/>
      <c r="AO109" s="977"/>
      <c r="AP109" s="975" t="s">
        <v>440</v>
      </c>
      <c r="AQ109" s="976"/>
      <c r="AR109" s="976"/>
      <c r="AS109" s="976"/>
      <c r="AT109" s="978"/>
      <c r="AU109" s="995" t="s">
        <v>438</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439</v>
      </c>
      <c r="BR109" s="976"/>
      <c r="BS109" s="976"/>
      <c r="BT109" s="976"/>
      <c r="BU109" s="977"/>
      <c r="BV109" s="975" t="s">
        <v>308</v>
      </c>
      <c r="BW109" s="976"/>
      <c r="BX109" s="976"/>
      <c r="BY109" s="976"/>
      <c r="BZ109" s="977"/>
      <c r="CA109" s="975" t="s">
        <v>307</v>
      </c>
      <c r="CB109" s="976"/>
      <c r="CC109" s="976"/>
      <c r="CD109" s="976"/>
      <c r="CE109" s="977"/>
      <c r="CF109" s="996" t="s">
        <v>440</v>
      </c>
      <c r="CG109" s="996"/>
      <c r="CH109" s="996"/>
      <c r="CI109" s="996"/>
      <c r="CJ109" s="996"/>
      <c r="CK109" s="975" t="s">
        <v>441</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439</v>
      </c>
      <c r="DH109" s="976"/>
      <c r="DI109" s="976"/>
      <c r="DJ109" s="976"/>
      <c r="DK109" s="977"/>
      <c r="DL109" s="975" t="s">
        <v>308</v>
      </c>
      <c r="DM109" s="976"/>
      <c r="DN109" s="976"/>
      <c r="DO109" s="976"/>
      <c r="DP109" s="977"/>
      <c r="DQ109" s="975" t="s">
        <v>307</v>
      </c>
      <c r="DR109" s="976"/>
      <c r="DS109" s="976"/>
      <c r="DT109" s="976"/>
      <c r="DU109" s="977"/>
      <c r="DV109" s="975" t="s">
        <v>440</v>
      </c>
      <c r="DW109" s="976"/>
      <c r="DX109" s="976"/>
      <c r="DY109" s="976"/>
      <c r="DZ109" s="978"/>
    </row>
    <row r="110" spans="1:131" s="246" customFormat="1" ht="26.25" customHeight="1" x14ac:dyDescent="0.15">
      <c r="A110" s="979" t="s">
        <v>442</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5212327</v>
      </c>
      <c r="AB110" s="983"/>
      <c r="AC110" s="983"/>
      <c r="AD110" s="983"/>
      <c r="AE110" s="984"/>
      <c r="AF110" s="985">
        <v>5211269</v>
      </c>
      <c r="AG110" s="983"/>
      <c r="AH110" s="983"/>
      <c r="AI110" s="983"/>
      <c r="AJ110" s="984"/>
      <c r="AK110" s="985">
        <v>5289372</v>
      </c>
      <c r="AL110" s="983"/>
      <c r="AM110" s="983"/>
      <c r="AN110" s="983"/>
      <c r="AO110" s="984"/>
      <c r="AP110" s="986">
        <v>17.5</v>
      </c>
      <c r="AQ110" s="987"/>
      <c r="AR110" s="987"/>
      <c r="AS110" s="987"/>
      <c r="AT110" s="988"/>
      <c r="AU110" s="989" t="s">
        <v>73</v>
      </c>
      <c r="AV110" s="990"/>
      <c r="AW110" s="990"/>
      <c r="AX110" s="990"/>
      <c r="AY110" s="990"/>
      <c r="AZ110" s="1031" t="s">
        <v>443</v>
      </c>
      <c r="BA110" s="980"/>
      <c r="BB110" s="980"/>
      <c r="BC110" s="980"/>
      <c r="BD110" s="980"/>
      <c r="BE110" s="980"/>
      <c r="BF110" s="980"/>
      <c r="BG110" s="980"/>
      <c r="BH110" s="980"/>
      <c r="BI110" s="980"/>
      <c r="BJ110" s="980"/>
      <c r="BK110" s="980"/>
      <c r="BL110" s="980"/>
      <c r="BM110" s="980"/>
      <c r="BN110" s="980"/>
      <c r="BO110" s="980"/>
      <c r="BP110" s="981"/>
      <c r="BQ110" s="1017">
        <v>65555339</v>
      </c>
      <c r="BR110" s="1018"/>
      <c r="BS110" s="1018"/>
      <c r="BT110" s="1018"/>
      <c r="BU110" s="1018"/>
      <c r="BV110" s="1018">
        <v>65207150</v>
      </c>
      <c r="BW110" s="1018"/>
      <c r="BX110" s="1018"/>
      <c r="BY110" s="1018"/>
      <c r="BZ110" s="1018"/>
      <c r="CA110" s="1018">
        <v>67505763</v>
      </c>
      <c r="CB110" s="1018"/>
      <c r="CC110" s="1018"/>
      <c r="CD110" s="1018"/>
      <c r="CE110" s="1018"/>
      <c r="CF110" s="1032">
        <v>223.6</v>
      </c>
      <c r="CG110" s="1033"/>
      <c r="CH110" s="1033"/>
      <c r="CI110" s="1033"/>
      <c r="CJ110" s="1033"/>
      <c r="CK110" s="1034" t="s">
        <v>444</v>
      </c>
      <c r="CL110" s="1035"/>
      <c r="CM110" s="1014" t="s">
        <v>445</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v>1291925</v>
      </c>
      <c r="DH110" s="1018"/>
      <c r="DI110" s="1018"/>
      <c r="DJ110" s="1018"/>
      <c r="DK110" s="1018"/>
      <c r="DL110" s="1018">
        <v>1141612</v>
      </c>
      <c r="DM110" s="1018"/>
      <c r="DN110" s="1018"/>
      <c r="DO110" s="1018"/>
      <c r="DP110" s="1018"/>
      <c r="DQ110" s="1018">
        <v>988234</v>
      </c>
      <c r="DR110" s="1018"/>
      <c r="DS110" s="1018"/>
      <c r="DT110" s="1018"/>
      <c r="DU110" s="1018"/>
      <c r="DV110" s="1019">
        <v>3.3</v>
      </c>
      <c r="DW110" s="1019"/>
      <c r="DX110" s="1019"/>
      <c r="DY110" s="1019"/>
      <c r="DZ110" s="1020"/>
    </row>
    <row r="111" spans="1:131" s="246" customFormat="1" ht="26.25" customHeight="1" x14ac:dyDescent="0.15">
      <c r="A111" s="1021" t="s">
        <v>446</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176</v>
      </c>
      <c r="AB111" s="1025"/>
      <c r="AC111" s="1025"/>
      <c r="AD111" s="1025"/>
      <c r="AE111" s="1026"/>
      <c r="AF111" s="1027" t="s">
        <v>447</v>
      </c>
      <c r="AG111" s="1025"/>
      <c r="AH111" s="1025"/>
      <c r="AI111" s="1025"/>
      <c r="AJ111" s="1026"/>
      <c r="AK111" s="1027" t="s">
        <v>176</v>
      </c>
      <c r="AL111" s="1025"/>
      <c r="AM111" s="1025"/>
      <c r="AN111" s="1025"/>
      <c r="AO111" s="1026"/>
      <c r="AP111" s="1028" t="s">
        <v>418</v>
      </c>
      <c r="AQ111" s="1029"/>
      <c r="AR111" s="1029"/>
      <c r="AS111" s="1029"/>
      <c r="AT111" s="1030"/>
      <c r="AU111" s="991"/>
      <c r="AV111" s="992"/>
      <c r="AW111" s="992"/>
      <c r="AX111" s="992"/>
      <c r="AY111" s="992"/>
      <c r="AZ111" s="1040" t="s">
        <v>448</v>
      </c>
      <c r="BA111" s="1041"/>
      <c r="BB111" s="1041"/>
      <c r="BC111" s="1041"/>
      <c r="BD111" s="1041"/>
      <c r="BE111" s="1041"/>
      <c r="BF111" s="1041"/>
      <c r="BG111" s="1041"/>
      <c r="BH111" s="1041"/>
      <c r="BI111" s="1041"/>
      <c r="BJ111" s="1041"/>
      <c r="BK111" s="1041"/>
      <c r="BL111" s="1041"/>
      <c r="BM111" s="1041"/>
      <c r="BN111" s="1041"/>
      <c r="BO111" s="1041"/>
      <c r="BP111" s="1042"/>
      <c r="BQ111" s="1010">
        <v>4986335</v>
      </c>
      <c r="BR111" s="1011"/>
      <c r="BS111" s="1011"/>
      <c r="BT111" s="1011"/>
      <c r="BU111" s="1011"/>
      <c r="BV111" s="1011">
        <v>4647746</v>
      </c>
      <c r="BW111" s="1011"/>
      <c r="BX111" s="1011"/>
      <c r="BY111" s="1011"/>
      <c r="BZ111" s="1011"/>
      <c r="CA111" s="1011">
        <v>4411366</v>
      </c>
      <c r="CB111" s="1011"/>
      <c r="CC111" s="1011"/>
      <c r="CD111" s="1011"/>
      <c r="CE111" s="1011"/>
      <c r="CF111" s="1005">
        <v>14.6</v>
      </c>
      <c r="CG111" s="1006"/>
      <c r="CH111" s="1006"/>
      <c r="CI111" s="1006"/>
      <c r="CJ111" s="1006"/>
      <c r="CK111" s="1036"/>
      <c r="CL111" s="1037"/>
      <c r="CM111" s="1007" t="s">
        <v>449</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450</v>
      </c>
      <c r="DH111" s="1011"/>
      <c r="DI111" s="1011"/>
      <c r="DJ111" s="1011"/>
      <c r="DK111" s="1011"/>
      <c r="DL111" s="1011" t="s">
        <v>450</v>
      </c>
      <c r="DM111" s="1011"/>
      <c r="DN111" s="1011"/>
      <c r="DO111" s="1011"/>
      <c r="DP111" s="1011"/>
      <c r="DQ111" s="1011" t="s">
        <v>450</v>
      </c>
      <c r="DR111" s="1011"/>
      <c r="DS111" s="1011"/>
      <c r="DT111" s="1011"/>
      <c r="DU111" s="1011"/>
      <c r="DV111" s="1012" t="s">
        <v>450</v>
      </c>
      <c r="DW111" s="1012"/>
      <c r="DX111" s="1012"/>
      <c r="DY111" s="1012"/>
      <c r="DZ111" s="1013"/>
    </row>
    <row r="112" spans="1:131" s="246" customFormat="1" ht="26.25" customHeight="1" x14ac:dyDescent="0.15">
      <c r="A112" s="1043" t="s">
        <v>451</v>
      </c>
      <c r="B112" s="1044"/>
      <c r="C112" s="1041" t="s">
        <v>452</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447</v>
      </c>
      <c r="AB112" s="1050"/>
      <c r="AC112" s="1050"/>
      <c r="AD112" s="1050"/>
      <c r="AE112" s="1051"/>
      <c r="AF112" s="1052" t="s">
        <v>176</v>
      </c>
      <c r="AG112" s="1050"/>
      <c r="AH112" s="1050"/>
      <c r="AI112" s="1050"/>
      <c r="AJ112" s="1051"/>
      <c r="AK112" s="1052" t="s">
        <v>450</v>
      </c>
      <c r="AL112" s="1050"/>
      <c r="AM112" s="1050"/>
      <c r="AN112" s="1050"/>
      <c r="AO112" s="1051"/>
      <c r="AP112" s="1053" t="s">
        <v>176</v>
      </c>
      <c r="AQ112" s="1054"/>
      <c r="AR112" s="1054"/>
      <c r="AS112" s="1054"/>
      <c r="AT112" s="1055"/>
      <c r="AU112" s="991"/>
      <c r="AV112" s="992"/>
      <c r="AW112" s="992"/>
      <c r="AX112" s="992"/>
      <c r="AY112" s="992"/>
      <c r="AZ112" s="1040" t="s">
        <v>453</v>
      </c>
      <c r="BA112" s="1041"/>
      <c r="BB112" s="1041"/>
      <c r="BC112" s="1041"/>
      <c r="BD112" s="1041"/>
      <c r="BE112" s="1041"/>
      <c r="BF112" s="1041"/>
      <c r="BG112" s="1041"/>
      <c r="BH112" s="1041"/>
      <c r="BI112" s="1041"/>
      <c r="BJ112" s="1041"/>
      <c r="BK112" s="1041"/>
      <c r="BL112" s="1041"/>
      <c r="BM112" s="1041"/>
      <c r="BN112" s="1041"/>
      <c r="BO112" s="1041"/>
      <c r="BP112" s="1042"/>
      <c r="BQ112" s="1010">
        <v>20193438</v>
      </c>
      <c r="BR112" s="1011"/>
      <c r="BS112" s="1011"/>
      <c r="BT112" s="1011"/>
      <c r="BU112" s="1011"/>
      <c r="BV112" s="1011">
        <v>19710066</v>
      </c>
      <c r="BW112" s="1011"/>
      <c r="BX112" s="1011"/>
      <c r="BY112" s="1011"/>
      <c r="BZ112" s="1011"/>
      <c r="CA112" s="1011">
        <v>19054357</v>
      </c>
      <c r="CB112" s="1011"/>
      <c r="CC112" s="1011"/>
      <c r="CD112" s="1011"/>
      <c r="CE112" s="1011"/>
      <c r="CF112" s="1005">
        <v>63.1</v>
      </c>
      <c r="CG112" s="1006"/>
      <c r="CH112" s="1006"/>
      <c r="CI112" s="1006"/>
      <c r="CJ112" s="1006"/>
      <c r="CK112" s="1036"/>
      <c r="CL112" s="1037"/>
      <c r="CM112" s="1007" t="s">
        <v>454</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450</v>
      </c>
      <c r="DH112" s="1011"/>
      <c r="DI112" s="1011"/>
      <c r="DJ112" s="1011"/>
      <c r="DK112" s="1011"/>
      <c r="DL112" s="1011" t="s">
        <v>450</v>
      </c>
      <c r="DM112" s="1011"/>
      <c r="DN112" s="1011"/>
      <c r="DO112" s="1011"/>
      <c r="DP112" s="1011"/>
      <c r="DQ112" s="1011" t="s">
        <v>450</v>
      </c>
      <c r="DR112" s="1011"/>
      <c r="DS112" s="1011"/>
      <c r="DT112" s="1011"/>
      <c r="DU112" s="1011"/>
      <c r="DV112" s="1012" t="s">
        <v>176</v>
      </c>
      <c r="DW112" s="1012"/>
      <c r="DX112" s="1012"/>
      <c r="DY112" s="1012"/>
      <c r="DZ112" s="1013"/>
    </row>
    <row r="113" spans="1:130" s="246" customFormat="1" ht="26.25" customHeight="1" x14ac:dyDescent="0.15">
      <c r="A113" s="1045"/>
      <c r="B113" s="1046"/>
      <c r="C113" s="1041" t="s">
        <v>455</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1498719</v>
      </c>
      <c r="AB113" s="1025"/>
      <c r="AC113" s="1025"/>
      <c r="AD113" s="1025"/>
      <c r="AE113" s="1026"/>
      <c r="AF113" s="1027">
        <v>1454992</v>
      </c>
      <c r="AG113" s="1025"/>
      <c r="AH113" s="1025"/>
      <c r="AI113" s="1025"/>
      <c r="AJ113" s="1026"/>
      <c r="AK113" s="1027">
        <v>1420315</v>
      </c>
      <c r="AL113" s="1025"/>
      <c r="AM113" s="1025"/>
      <c r="AN113" s="1025"/>
      <c r="AO113" s="1026"/>
      <c r="AP113" s="1028">
        <v>4.7</v>
      </c>
      <c r="AQ113" s="1029"/>
      <c r="AR113" s="1029"/>
      <c r="AS113" s="1029"/>
      <c r="AT113" s="1030"/>
      <c r="AU113" s="991"/>
      <c r="AV113" s="992"/>
      <c r="AW113" s="992"/>
      <c r="AX113" s="992"/>
      <c r="AY113" s="992"/>
      <c r="AZ113" s="1040" t="s">
        <v>456</v>
      </c>
      <c r="BA113" s="1041"/>
      <c r="BB113" s="1041"/>
      <c r="BC113" s="1041"/>
      <c r="BD113" s="1041"/>
      <c r="BE113" s="1041"/>
      <c r="BF113" s="1041"/>
      <c r="BG113" s="1041"/>
      <c r="BH113" s="1041"/>
      <c r="BI113" s="1041"/>
      <c r="BJ113" s="1041"/>
      <c r="BK113" s="1041"/>
      <c r="BL113" s="1041"/>
      <c r="BM113" s="1041"/>
      <c r="BN113" s="1041"/>
      <c r="BO113" s="1041"/>
      <c r="BP113" s="1042"/>
      <c r="BQ113" s="1010">
        <v>884599</v>
      </c>
      <c r="BR113" s="1011"/>
      <c r="BS113" s="1011"/>
      <c r="BT113" s="1011"/>
      <c r="BU113" s="1011"/>
      <c r="BV113" s="1011">
        <v>931556</v>
      </c>
      <c r="BW113" s="1011"/>
      <c r="BX113" s="1011"/>
      <c r="BY113" s="1011"/>
      <c r="BZ113" s="1011"/>
      <c r="CA113" s="1011">
        <v>990300</v>
      </c>
      <c r="CB113" s="1011"/>
      <c r="CC113" s="1011"/>
      <c r="CD113" s="1011"/>
      <c r="CE113" s="1011"/>
      <c r="CF113" s="1005">
        <v>3.3</v>
      </c>
      <c r="CG113" s="1006"/>
      <c r="CH113" s="1006"/>
      <c r="CI113" s="1006"/>
      <c r="CJ113" s="1006"/>
      <c r="CK113" s="1036"/>
      <c r="CL113" s="1037"/>
      <c r="CM113" s="1007" t="s">
        <v>457</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447</v>
      </c>
      <c r="DH113" s="1050"/>
      <c r="DI113" s="1050"/>
      <c r="DJ113" s="1050"/>
      <c r="DK113" s="1051"/>
      <c r="DL113" s="1052" t="s">
        <v>176</v>
      </c>
      <c r="DM113" s="1050"/>
      <c r="DN113" s="1050"/>
      <c r="DO113" s="1050"/>
      <c r="DP113" s="1051"/>
      <c r="DQ113" s="1052" t="s">
        <v>450</v>
      </c>
      <c r="DR113" s="1050"/>
      <c r="DS113" s="1050"/>
      <c r="DT113" s="1050"/>
      <c r="DU113" s="1051"/>
      <c r="DV113" s="1053" t="s">
        <v>450</v>
      </c>
      <c r="DW113" s="1054"/>
      <c r="DX113" s="1054"/>
      <c r="DY113" s="1054"/>
      <c r="DZ113" s="1055"/>
    </row>
    <row r="114" spans="1:130" s="246" customFormat="1" ht="26.25" customHeight="1" x14ac:dyDescent="0.15">
      <c r="A114" s="1045"/>
      <c r="B114" s="1046"/>
      <c r="C114" s="1041" t="s">
        <v>458</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78425</v>
      </c>
      <c r="AB114" s="1050"/>
      <c r="AC114" s="1050"/>
      <c r="AD114" s="1050"/>
      <c r="AE114" s="1051"/>
      <c r="AF114" s="1052">
        <v>97266</v>
      </c>
      <c r="AG114" s="1050"/>
      <c r="AH114" s="1050"/>
      <c r="AI114" s="1050"/>
      <c r="AJ114" s="1051"/>
      <c r="AK114" s="1052">
        <v>100056</v>
      </c>
      <c r="AL114" s="1050"/>
      <c r="AM114" s="1050"/>
      <c r="AN114" s="1050"/>
      <c r="AO114" s="1051"/>
      <c r="AP114" s="1053">
        <v>0.3</v>
      </c>
      <c r="AQ114" s="1054"/>
      <c r="AR114" s="1054"/>
      <c r="AS114" s="1054"/>
      <c r="AT114" s="1055"/>
      <c r="AU114" s="991"/>
      <c r="AV114" s="992"/>
      <c r="AW114" s="992"/>
      <c r="AX114" s="992"/>
      <c r="AY114" s="992"/>
      <c r="AZ114" s="1040" t="s">
        <v>459</v>
      </c>
      <c r="BA114" s="1041"/>
      <c r="BB114" s="1041"/>
      <c r="BC114" s="1041"/>
      <c r="BD114" s="1041"/>
      <c r="BE114" s="1041"/>
      <c r="BF114" s="1041"/>
      <c r="BG114" s="1041"/>
      <c r="BH114" s="1041"/>
      <c r="BI114" s="1041"/>
      <c r="BJ114" s="1041"/>
      <c r="BK114" s="1041"/>
      <c r="BL114" s="1041"/>
      <c r="BM114" s="1041"/>
      <c r="BN114" s="1041"/>
      <c r="BO114" s="1041"/>
      <c r="BP114" s="1042"/>
      <c r="BQ114" s="1010">
        <v>8023140</v>
      </c>
      <c r="BR114" s="1011"/>
      <c r="BS114" s="1011"/>
      <c r="BT114" s="1011"/>
      <c r="BU114" s="1011"/>
      <c r="BV114" s="1011">
        <v>8179928</v>
      </c>
      <c r="BW114" s="1011"/>
      <c r="BX114" s="1011"/>
      <c r="BY114" s="1011"/>
      <c r="BZ114" s="1011"/>
      <c r="CA114" s="1011">
        <v>8269033</v>
      </c>
      <c r="CB114" s="1011"/>
      <c r="CC114" s="1011"/>
      <c r="CD114" s="1011"/>
      <c r="CE114" s="1011"/>
      <c r="CF114" s="1005">
        <v>27.4</v>
      </c>
      <c r="CG114" s="1006"/>
      <c r="CH114" s="1006"/>
      <c r="CI114" s="1006"/>
      <c r="CJ114" s="1006"/>
      <c r="CK114" s="1036"/>
      <c r="CL114" s="1037"/>
      <c r="CM114" s="1007" t="s">
        <v>460</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450</v>
      </c>
      <c r="DH114" s="1050"/>
      <c r="DI114" s="1050"/>
      <c r="DJ114" s="1050"/>
      <c r="DK114" s="1051"/>
      <c r="DL114" s="1052" t="s">
        <v>176</v>
      </c>
      <c r="DM114" s="1050"/>
      <c r="DN114" s="1050"/>
      <c r="DO114" s="1050"/>
      <c r="DP114" s="1051"/>
      <c r="DQ114" s="1052" t="s">
        <v>450</v>
      </c>
      <c r="DR114" s="1050"/>
      <c r="DS114" s="1050"/>
      <c r="DT114" s="1050"/>
      <c r="DU114" s="1051"/>
      <c r="DV114" s="1053" t="s">
        <v>176</v>
      </c>
      <c r="DW114" s="1054"/>
      <c r="DX114" s="1054"/>
      <c r="DY114" s="1054"/>
      <c r="DZ114" s="1055"/>
    </row>
    <row r="115" spans="1:130" s="246" customFormat="1" ht="26.25" customHeight="1" x14ac:dyDescent="0.15">
      <c r="A115" s="1045"/>
      <c r="B115" s="1046"/>
      <c r="C115" s="1041" t="s">
        <v>461</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203342</v>
      </c>
      <c r="AB115" s="1025"/>
      <c r="AC115" s="1025"/>
      <c r="AD115" s="1025"/>
      <c r="AE115" s="1026"/>
      <c r="AF115" s="1027">
        <v>192931</v>
      </c>
      <c r="AG115" s="1025"/>
      <c r="AH115" s="1025"/>
      <c r="AI115" s="1025"/>
      <c r="AJ115" s="1026"/>
      <c r="AK115" s="1027">
        <v>220302</v>
      </c>
      <c r="AL115" s="1025"/>
      <c r="AM115" s="1025"/>
      <c r="AN115" s="1025"/>
      <c r="AO115" s="1026"/>
      <c r="AP115" s="1028">
        <v>0.7</v>
      </c>
      <c r="AQ115" s="1029"/>
      <c r="AR115" s="1029"/>
      <c r="AS115" s="1029"/>
      <c r="AT115" s="1030"/>
      <c r="AU115" s="991"/>
      <c r="AV115" s="992"/>
      <c r="AW115" s="992"/>
      <c r="AX115" s="992"/>
      <c r="AY115" s="992"/>
      <c r="AZ115" s="1040" t="s">
        <v>462</v>
      </c>
      <c r="BA115" s="1041"/>
      <c r="BB115" s="1041"/>
      <c r="BC115" s="1041"/>
      <c r="BD115" s="1041"/>
      <c r="BE115" s="1041"/>
      <c r="BF115" s="1041"/>
      <c r="BG115" s="1041"/>
      <c r="BH115" s="1041"/>
      <c r="BI115" s="1041"/>
      <c r="BJ115" s="1041"/>
      <c r="BK115" s="1041"/>
      <c r="BL115" s="1041"/>
      <c r="BM115" s="1041"/>
      <c r="BN115" s="1041"/>
      <c r="BO115" s="1041"/>
      <c r="BP115" s="1042"/>
      <c r="BQ115" s="1010">
        <v>3163863</v>
      </c>
      <c r="BR115" s="1011"/>
      <c r="BS115" s="1011"/>
      <c r="BT115" s="1011"/>
      <c r="BU115" s="1011"/>
      <c r="BV115" s="1011">
        <v>2511962</v>
      </c>
      <c r="BW115" s="1011"/>
      <c r="BX115" s="1011"/>
      <c r="BY115" s="1011"/>
      <c r="BZ115" s="1011"/>
      <c r="CA115" s="1011">
        <v>1999939</v>
      </c>
      <c r="CB115" s="1011"/>
      <c r="CC115" s="1011"/>
      <c r="CD115" s="1011"/>
      <c r="CE115" s="1011"/>
      <c r="CF115" s="1005">
        <v>6.6</v>
      </c>
      <c r="CG115" s="1006"/>
      <c r="CH115" s="1006"/>
      <c r="CI115" s="1006"/>
      <c r="CJ115" s="1006"/>
      <c r="CK115" s="1036"/>
      <c r="CL115" s="1037"/>
      <c r="CM115" s="1040" t="s">
        <v>463</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v>3622793</v>
      </c>
      <c r="DH115" s="1050"/>
      <c r="DI115" s="1050"/>
      <c r="DJ115" s="1050"/>
      <c r="DK115" s="1051"/>
      <c r="DL115" s="1052">
        <v>2974561</v>
      </c>
      <c r="DM115" s="1050"/>
      <c r="DN115" s="1050"/>
      <c r="DO115" s="1050"/>
      <c r="DP115" s="1051"/>
      <c r="DQ115" s="1052">
        <v>2937682</v>
      </c>
      <c r="DR115" s="1050"/>
      <c r="DS115" s="1050"/>
      <c r="DT115" s="1050"/>
      <c r="DU115" s="1051"/>
      <c r="DV115" s="1053">
        <v>9.6999999999999993</v>
      </c>
      <c r="DW115" s="1054"/>
      <c r="DX115" s="1054"/>
      <c r="DY115" s="1054"/>
      <c r="DZ115" s="1055"/>
    </row>
    <row r="116" spans="1:130" s="246" customFormat="1" ht="26.25" customHeight="1" x14ac:dyDescent="0.15">
      <c r="A116" s="1047"/>
      <c r="B116" s="1048"/>
      <c r="C116" s="1056" t="s">
        <v>464</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176</v>
      </c>
      <c r="AB116" s="1050"/>
      <c r="AC116" s="1050"/>
      <c r="AD116" s="1050"/>
      <c r="AE116" s="1051"/>
      <c r="AF116" s="1052">
        <v>94</v>
      </c>
      <c r="AG116" s="1050"/>
      <c r="AH116" s="1050"/>
      <c r="AI116" s="1050"/>
      <c r="AJ116" s="1051"/>
      <c r="AK116" s="1052" t="s">
        <v>176</v>
      </c>
      <c r="AL116" s="1050"/>
      <c r="AM116" s="1050"/>
      <c r="AN116" s="1050"/>
      <c r="AO116" s="1051"/>
      <c r="AP116" s="1053" t="s">
        <v>447</v>
      </c>
      <c r="AQ116" s="1054"/>
      <c r="AR116" s="1054"/>
      <c r="AS116" s="1054"/>
      <c r="AT116" s="1055"/>
      <c r="AU116" s="991"/>
      <c r="AV116" s="992"/>
      <c r="AW116" s="992"/>
      <c r="AX116" s="992"/>
      <c r="AY116" s="992"/>
      <c r="AZ116" s="1058" t="s">
        <v>465</v>
      </c>
      <c r="BA116" s="1059"/>
      <c r="BB116" s="1059"/>
      <c r="BC116" s="1059"/>
      <c r="BD116" s="1059"/>
      <c r="BE116" s="1059"/>
      <c r="BF116" s="1059"/>
      <c r="BG116" s="1059"/>
      <c r="BH116" s="1059"/>
      <c r="BI116" s="1059"/>
      <c r="BJ116" s="1059"/>
      <c r="BK116" s="1059"/>
      <c r="BL116" s="1059"/>
      <c r="BM116" s="1059"/>
      <c r="BN116" s="1059"/>
      <c r="BO116" s="1059"/>
      <c r="BP116" s="1060"/>
      <c r="BQ116" s="1010" t="s">
        <v>176</v>
      </c>
      <c r="BR116" s="1011"/>
      <c r="BS116" s="1011"/>
      <c r="BT116" s="1011"/>
      <c r="BU116" s="1011"/>
      <c r="BV116" s="1011" t="s">
        <v>176</v>
      </c>
      <c r="BW116" s="1011"/>
      <c r="BX116" s="1011"/>
      <c r="BY116" s="1011"/>
      <c r="BZ116" s="1011"/>
      <c r="CA116" s="1011" t="s">
        <v>447</v>
      </c>
      <c r="CB116" s="1011"/>
      <c r="CC116" s="1011"/>
      <c r="CD116" s="1011"/>
      <c r="CE116" s="1011"/>
      <c r="CF116" s="1005" t="s">
        <v>450</v>
      </c>
      <c r="CG116" s="1006"/>
      <c r="CH116" s="1006"/>
      <c r="CI116" s="1006"/>
      <c r="CJ116" s="1006"/>
      <c r="CK116" s="1036"/>
      <c r="CL116" s="1037"/>
      <c r="CM116" s="1007" t="s">
        <v>466</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447</v>
      </c>
      <c r="DH116" s="1050"/>
      <c r="DI116" s="1050"/>
      <c r="DJ116" s="1050"/>
      <c r="DK116" s="1051"/>
      <c r="DL116" s="1052" t="s">
        <v>176</v>
      </c>
      <c r="DM116" s="1050"/>
      <c r="DN116" s="1050"/>
      <c r="DO116" s="1050"/>
      <c r="DP116" s="1051"/>
      <c r="DQ116" s="1052" t="s">
        <v>450</v>
      </c>
      <c r="DR116" s="1050"/>
      <c r="DS116" s="1050"/>
      <c r="DT116" s="1050"/>
      <c r="DU116" s="1051"/>
      <c r="DV116" s="1053" t="s">
        <v>176</v>
      </c>
      <c r="DW116" s="1054"/>
      <c r="DX116" s="1054"/>
      <c r="DY116" s="1054"/>
      <c r="DZ116" s="1055"/>
    </row>
    <row r="117" spans="1:130" s="246" customFormat="1" ht="26.25" customHeight="1" x14ac:dyDescent="0.15">
      <c r="A117" s="995" t="s">
        <v>190</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467</v>
      </c>
      <c r="Z117" s="977"/>
      <c r="AA117" s="1067">
        <v>6992813</v>
      </c>
      <c r="AB117" s="1068"/>
      <c r="AC117" s="1068"/>
      <c r="AD117" s="1068"/>
      <c r="AE117" s="1069"/>
      <c r="AF117" s="1070">
        <v>6956552</v>
      </c>
      <c r="AG117" s="1068"/>
      <c r="AH117" s="1068"/>
      <c r="AI117" s="1068"/>
      <c r="AJ117" s="1069"/>
      <c r="AK117" s="1070">
        <v>7030045</v>
      </c>
      <c r="AL117" s="1068"/>
      <c r="AM117" s="1068"/>
      <c r="AN117" s="1068"/>
      <c r="AO117" s="1069"/>
      <c r="AP117" s="1071"/>
      <c r="AQ117" s="1072"/>
      <c r="AR117" s="1072"/>
      <c r="AS117" s="1072"/>
      <c r="AT117" s="1073"/>
      <c r="AU117" s="991"/>
      <c r="AV117" s="992"/>
      <c r="AW117" s="992"/>
      <c r="AX117" s="992"/>
      <c r="AY117" s="992"/>
      <c r="AZ117" s="1058" t="s">
        <v>468</v>
      </c>
      <c r="BA117" s="1059"/>
      <c r="BB117" s="1059"/>
      <c r="BC117" s="1059"/>
      <c r="BD117" s="1059"/>
      <c r="BE117" s="1059"/>
      <c r="BF117" s="1059"/>
      <c r="BG117" s="1059"/>
      <c r="BH117" s="1059"/>
      <c r="BI117" s="1059"/>
      <c r="BJ117" s="1059"/>
      <c r="BK117" s="1059"/>
      <c r="BL117" s="1059"/>
      <c r="BM117" s="1059"/>
      <c r="BN117" s="1059"/>
      <c r="BO117" s="1059"/>
      <c r="BP117" s="1060"/>
      <c r="BQ117" s="1010" t="s">
        <v>176</v>
      </c>
      <c r="BR117" s="1011"/>
      <c r="BS117" s="1011"/>
      <c r="BT117" s="1011"/>
      <c r="BU117" s="1011"/>
      <c r="BV117" s="1011" t="s">
        <v>176</v>
      </c>
      <c r="BW117" s="1011"/>
      <c r="BX117" s="1011"/>
      <c r="BY117" s="1011"/>
      <c r="BZ117" s="1011"/>
      <c r="CA117" s="1011" t="s">
        <v>176</v>
      </c>
      <c r="CB117" s="1011"/>
      <c r="CC117" s="1011"/>
      <c r="CD117" s="1011"/>
      <c r="CE117" s="1011"/>
      <c r="CF117" s="1005" t="s">
        <v>176</v>
      </c>
      <c r="CG117" s="1006"/>
      <c r="CH117" s="1006"/>
      <c r="CI117" s="1006"/>
      <c r="CJ117" s="1006"/>
      <c r="CK117" s="1036"/>
      <c r="CL117" s="1037"/>
      <c r="CM117" s="1007" t="s">
        <v>469</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176</v>
      </c>
      <c r="DH117" s="1050"/>
      <c r="DI117" s="1050"/>
      <c r="DJ117" s="1050"/>
      <c r="DK117" s="1051"/>
      <c r="DL117" s="1052" t="s">
        <v>176</v>
      </c>
      <c r="DM117" s="1050"/>
      <c r="DN117" s="1050"/>
      <c r="DO117" s="1050"/>
      <c r="DP117" s="1051"/>
      <c r="DQ117" s="1052" t="s">
        <v>176</v>
      </c>
      <c r="DR117" s="1050"/>
      <c r="DS117" s="1050"/>
      <c r="DT117" s="1050"/>
      <c r="DU117" s="1051"/>
      <c r="DV117" s="1053" t="s">
        <v>176</v>
      </c>
      <c r="DW117" s="1054"/>
      <c r="DX117" s="1054"/>
      <c r="DY117" s="1054"/>
      <c r="DZ117" s="1055"/>
    </row>
    <row r="118" spans="1:130" s="246" customFormat="1" ht="26.25" customHeight="1" x14ac:dyDescent="0.15">
      <c r="A118" s="995" t="s">
        <v>441</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439</v>
      </c>
      <c r="AB118" s="976"/>
      <c r="AC118" s="976"/>
      <c r="AD118" s="976"/>
      <c r="AE118" s="977"/>
      <c r="AF118" s="975" t="s">
        <v>308</v>
      </c>
      <c r="AG118" s="976"/>
      <c r="AH118" s="976"/>
      <c r="AI118" s="976"/>
      <c r="AJ118" s="977"/>
      <c r="AK118" s="975" t="s">
        <v>307</v>
      </c>
      <c r="AL118" s="976"/>
      <c r="AM118" s="976"/>
      <c r="AN118" s="976"/>
      <c r="AO118" s="977"/>
      <c r="AP118" s="1062" t="s">
        <v>440</v>
      </c>
      <c r="AQ118" s="1063"/>
      <c r="AR118" s="1063"/>
      <c r="AS118" s="1063"/>
      <c r="AT118" s="1064"/>
      <c r="AU118" s="991"/>
      <c r="AV118" s="992"/>
      <c r="AW118" s="992"/>
      <c r="AX118" s="992"/>
      <c r="AY118" s="992"/>
      <c r="AZ118" s="1065" t="s">
        <v>470</v>
      </c>
      <c r="BA118" s="1056"/>
      <c r="BB118" s="1056"/>
      <c r="BC118" s="1056"/>
      <c r="BD118" s="1056"/>
      <c r="BE118" s="1056"/>
      <c r="BF118" s="1056"/>
      <c r="BG118" s="1056"/>
      <c r="BH118" s="1056"/>
      <c r="BI118" s="1056"/>
      <c r="BJ118" s="1056"/>
      <c r="BK118" s="1056"/>
      <c r="BL118" s="1056"/>
      <c r="BM118" s="1056"/>
      <c r="BN118" s="1056"/>
      <c r="BO118" s="1056"/>
      <c r="BP118" s="1057"/>
      <c r="BQ118" s="1088" t="s">
        <v>450</v>
      </c>
      <c r="BR118" s="1089"/>
      <c r="BS118" s="1089"/>
      <c r="BT118" s="1089"/>
      <c r="BU118" s="1089"/>
      <c r="BV118" s="1089" t="s">
        <v>450</v>
      </c>
      <c r="BW118" s="1089"/>
      <c r="BX118" s="1089"/>
      <c r="BY118" s="1089"/>
      <c r="BZ118" s="1089"/>
      <c r="CA118" s="1089" t="s">
        <v>450</v>
      </c>
      <c r="CB118" s="1089"/>
      <c r="CC118" s="1089"/>
      <c r="CD118" s="1089"/>
      <c r="CE118" s="1089"/>
      <c r="CF118" s="1005" t="s">
        <v>450</v>
      </c>
      <c r="CG118" s="1006"/>
      <c r="CH118" s="1006"/>
      <c r="CI118" s="1006"/>
      <c r="CJ118" s="1006"/>
      <c r="CK118" s="1036"/>
      <c r="CL118" s="1037"/>
      <c r="CM118" s="1007" t="s">
        <v>471</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176</v>
      </c>
      <c r="DH118" s="1050"/>
      <c r="DI118" s="1050"/>
      <c r="DJ118" s="1050"/>
      <c r="DK118" s="1051"/>
      <c r="DL118" s="1052" t="s">
        <v>450</v>
      </c>
      <c r="DM118" s="1050"/>
      <c r="DN118" s="1050"/>
      <c r="DO118" s="1050"/>
      <c r="DP118" s="1051"/>
      <c r="DQ118" s="1052" t="s">
        <v>450</v>
      </c>
      <c r="DR118" s="1050"/>
      <c r="DS118" s="1050"/>
      <c r="DT118" s="1050"/>
      <c r="DU118" s="1051"/>
      <c r="DV118" s="1053" t="s">
        <v>450</v>
      </c>
      <c r="DW118" s="1054"/>
      <c r="DX118" s="1054"/>
      <c r="DY118" s="1054"/>
      <c r="DZ118" s="1055"/>
    </row>
    <row r="119" spans="1:130" s="246" customFormat="1" ht="26.25" customHeight="1" x14ac:dyDescent="0.15">
      <c r="A119" s="1149" t="s">
        <v>444</v>
      </c>
      <c r="B119" s="1035"/>
      <c r="C119" s="1014" t="s">
        <v>445</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v>173991</v>
      </c>
      <c r="AB119" s="983"/>
      <c r="AC119" s="983"/>
      <c r="AD119" s="983"/>
      <c r="AE119" s="984"/>
      <c r="AF119" s="985">
        <v>174134</v>
      </c>
      <c r="AG119" s="983"/>
      <c r="AH119" s="983"/>
      <c r="AI119" s="983"/>
      <c r="AJ119" s="984"/>
      <c r="AK119" s="985">
        <v>174280</v>
      </c>
      <c r="AL119" s="983"/>
      <c r="AM119" s="983"/>
      <c r="AN119" s="983"/>
      <c r="AO119" s="984"/>
      <c r="AP119" s="986">
        <v>0.6</v>
      </c>
      <c r="AQ119" s="987"/>
      <c r="AR119" s="987"/>
      <c r="AS119" s="987"/>
      <c r="AT119" s="988"/>
      <c r="AU119" s="993"/>
      <c r="AV119" s="994"/>
      <c r="AW119" s="994"/>
      <c r="AX119" s="994"/>
      <c r="AY119" s="994"/>
      <c r="AZ119" s="277" t="s">
        <v>190</v>
      </c>
      <c r="BA119" s="277"/>
      <c r="BB119" s="277"/>
      <c r="BC119" s="277"/>
      <c r="BD119" s="277"/>
      <c r="BE119" s="277"/>
      <c r="BF119" s="277"/>
      <c r="BG119" s="277"/>
      <c r="BH119" s="277"/>
      <c r="BI119" s="277"/>
      <c r="BJ119" s="277"/>
      <c r="BK119" s="277"/>
      <c r="BL119" s="277"/>
      <c r="BM119" s="277"/>
      <c r="BN119" s="277"/>
      <c r="BO119" s="1066" t="s">
        <v>472</v>
      </c>
      <c r="BP119" s="1097"/>
      <c r="BQ119" s="1088">
        <v>102806714</v>
      </c>
      <c r="BR119" s="1089"/>
      <c r="BS119" s="1089"/>
      <c r="BT119" s="1089"/>
      <c r="BU119" s="1089"/>
      <c r="BV119" s="1089">
        <v>101188408</v>
      </c>
      <c r="BW119" s="1089"/>
      <c r="BX119" s="1089"/>
      <c r="BY119" s="1089"/>
      <c r="BZ119" s="1089"/>
      <c r="CA119" s="1089">
        <v>102230758</v>
      </c>
      <c r="CB119" s="1089"/>
      <c r="CC119" s="1089"/>
      <c r="CD119" s="1089"/>
      <c r="CE119" s="1089"/>
      <c r="CF119" s="1090"/>
      <c r="CG119" s="1091"/>
      <c r="CH119" s="1091"/>
      <c r="CI119" s="1091"/>
      <c r="CJ119" s="1092"/>
      <c r="CK119" s="1038"/>
      <c r="CL119" s="1039"/>
      <c r="CM119" s="1093" t="s">
        <v>473</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71617</v>
      </c>
      <c r="DH119" s="1075"/>
      <c r="DI119" s="1075"/>
      <c r="DJ119" s="1075"/>
      <c r="DK119" s="1076"/>
      <c r="DL119" s="1074">
        <v>531573</v>
      </c>
      <c r="DM119" s="1075"/>
      <c r="DN119" s="1075"/>
      <c r="DO119" s="1075"/>
      <c r="DP119" s="1076"/>
      <c r="DQ119" s="1074">
        <v>485450</v>
      </c>
      <c r="DR119" s="1075"/>
      <c r="DS119" s="1075"/>
      <c r="DT119" s="1075"/>
      <c r="DU119" s="1076"/>
      <c r="DV119" s="1077">
        <v>1.6</v>
      </c>
      <c r="DW119" s="1078"/>
      <c r="DX119" s="1078"/>
      <c r="DY119" s="1078"/>
      <c r="DZ119" s="1079"/>
    </row>
    <row r="120" spans="1:130" s="246" customFormat="1" ht="26.25" customHeight="1" x14ac:dyDescent="0.15">
      <c r="A120" s="1150"/>
      <c r="B120" s="1037"/>
      <c r="C120" s="1007" t="s">
        <v>449</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176</v>
      </c>
      <c r="AB120" s="1050"/>
      <c r="AC120" s="1050"/>
      <c r="AD120" s="1050"/>
      <c r="AE120" s="1051"/>
      <c r="AF120" s="1052" t="s">
        <v>176</v>
      </c>
      <c r="AG120" s="1050"/>
      <c r="AH120" s="1050"/>
      <c r="AI120" s="1050"/>
      <c r="AJ120" s="1051"/>
      <c r="AK120" s="1052" t="s">
        <v>176</v>
      </c>
      <c r="AL120" s="1050"/>
      <c r="AM120" s="1050"/>
      <c r="AN120" s="1050"/>
      <c r="AO120" s="1051"/>
      <c r="AP120" s="1053" t="s">
        <v>176</v>
      </c>
      <c r="AQ120" s="1054"/>
      <c r="AR120" s="1054"/>
      <c r="AS120" s="1054"/>
      <c r="AT120" s="1055"/>
      <c r="AU120" s="1080" t="s">
        <v>474</v>
      </c>
      <c r="AV120" s="1081"/>
      <c r="AW120" s="1081"/>
      <c r="AX120" s="1081"/>
      <c r="AY120" s="1082"/>
      <c r="AZ120" s="1031" t="s">
        <v>475</v>
      </c>
      <c r="BA120" s="980"/>
      <c r="BB120" s="980"/>
      <c r="BC120" s="980"/>
      <c r="BD120" s="980"/>
      <c r="BE120" s="980"/>
      <c r="BF120" s="980"/>
      <c r="BG120" s="980"/>
      <c r="BH120" s="980"/>
      <c r="BI120" s="980"/>
      <c r="BJ120" s="980"/>
      <c r="BK120" s="980"/>
      <c r="BL120" s="980"/>
      <c r="BM120" s="980"/>
      <c r="BN120" s="980"/>
      <c r="BO120" s="980"/>
      <c r="BP120" s="981"/>
      <c r="BQ120" s="1017">
        <v>13094315</v>
      </c>
      <c r="BR120" s="1018"/>
      <c r="BS120" s="1018"/>
      <c r="BT120" s="1018"/>
      <c r="BU120" s="1018"/>
      <c r="BV120" s="1018">
        <v>15196115</v>
      </c>
      <c r="BW120" s="1018"/>
      <c r="BX120" s="1018"/>
      <c r="BY120" s="1018"/>
      <c r="BZ120" s="1018"/>
      <c r="CA120" s="1018">
        <v>15971690</v>
      </c>
      <c r="CB120" s="1018"/>
      <c r="CC120" s="1018"/>
      <c r="CD120" s="1018"/>
      <c r="CE120" s="1018"/>
      <c r="CF120" s="1032">
        <v>52.9</v>
      </c>
      <c r="CG120" s="1033"/>
      <c r="CH120" s="1033"/>
      <c r="CI120" s="1033"/>
      <c r="CJ120" s="1033"/>
      <c r="CK120" s="1098" t="s">
        <v>476</v>
      </c>
      <c r="CL120" s="1099"/>
      <c r="CM120" s="1099"/>
      <c r="CN120" s="1099"/>
      <c r="CO120" s="1100"/>
      <c r="CP120" s="1106" t="s">
        <v>477</v>
      </c>
      <c r="CQ120" s="1107"/>
      <c r="CR120" s="1107"/>
      <c r="CS120" s="1107"/>
      <c r="CT120" s="1107"/>
      <c r="CU120" s="1107"/>
      <c r="CV120" s="1107"/>
      <c r="CW120" s="1107"/>
      <c r="CX120" s="1107"/>
      <c r="CY120" s="1107"/>
      <c r="CZ120" s="1107"/>
      <c r="DA120" s="1107"/>
      <c r="DB120" s="1107"/>
      <c r="DC120" s="1107"/>
      <c r="DD120" s="1107"/>
      <c r="DE120" s="1107"/>
      <c r="DF120" s="1108"/>
      <c r="DG120" s="1017">
        <v>16120138</v>
      </c>
      <c r="DH120" s="1018"/>
      <c r="DI120" s="1018"/>
      <c r="DJ120" s="1018"/>
      <c r="DK120" s="1018"/>
      <c r="DL120" s="1018">
        <v>15474774</v>
      </c>
      <c r="DM120" s="1018"/>
      <c r="DN120" s="1018"/>
      <c r="DO120" s="1018"/>
      <c r="DP120" s="1018"/>
      <c r="DQ120" s="1018">
        <v>14783314</v>
      </c>
      <c r="DR120" s="1018"/>
      <c r="DS120" s="1018"/>
      <c r="DT120" s="1018"/>
      <c r="DU120" s="1018"/>
      <c r="DV120" s="1019">
        <v>49</v>
      </c>
      <c r="DW120" s="1019"/>
      <c r="DX120" s="1019"/>
      <c r="DY120" s="1019"/>
      <c r="DZ120" s="1020"/>
    </row>
    <row r="121" spans="1:130" s="246" customFormat="1" ht="26.25" customHeight="1" x14ac:dyDescent="0.15">
      <c r="A121" s="1150"/>
      <c r="B121" s="1037"/>
      <c r="C121" s="1058" t="s">
        <v>478</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176</v>
      </c>
      <c r="AB121" s="1050"/>
      <c r="AC121" s="1050"/>
      <c r="AD121" s="1050"/>
      <c r="AE121" s="1051"/>
      <c r="AF121" s="1052" t="s">
        <v>176</v>
      </c>
      <c r="AG121" s="1050"/>
      <c r="AH121" s="1050"/>
      <c r="AI121" s="1050"/>
      <c r="AJ121" s="1051"/>
      <c r="AK121" s="1052" t="s">
        <v>176</v>
      </c>
      <c r="AL121" s="1050"/>
      <c r="AM121" s="1050"/>
      <c r="AN121" s="1050"/>
      <c r="AO121" s="1051"/>
      <c r="AP121" s="1053" t="s">
        <v>176</v>
      </c>
      <c r="AQ121" s="1054"/>
      <c r="AR121" s="1054"/>
      <c r="AS121" s="1054"/>
      <c r="AT121" s="1055"/>
      <c r="AU121" s="1083"/>
      <c r="AV121" s="1084"/>
      <c r="AW121" s="1084"/>
      <c r="AX121" s="1084"/>
      <c r="AY121" s="1085"/>
      <c r="AZ121" s="1040" t="s">
        <v>479</v>
      </c>
      <c r="BA121" s="1041"/>
      <c r="BB121" s="1041"/>
      <c r="BC121" s="1041"/>
      <c r="BD121" s="1041"/>
      <c r="BE121" s="1041"/>
      <c r="BF121" s="1041"/>
      <c r="BG121" s="1041"/>
      <c r="BH121" s="1041"/>
      <c r="BI121" s="1041"/>
      <c r="BJ121" s="1041"/>
      <c r="BK121" s="1041"/>
      <c r="BL121" s="1041"/>
      <c r="BM121" s="1041"/>
      <c r="BN121" s="1041"/>
      <c r="BO121" s="1041"/>
      <c r="BP121" s="1042"/>
      <c r="BQ121" s="1010">
        <v>23066844</v>
      </c>
      <c r="BR121" s="1011"/>
      <c r="BS121" s="1011"/>
      <c r="BT121" s="1011"/>
      <c r="BU121" s="1011"/>
      <c r="BV121" s="1011">
        <v>23108069</v>
      </c>
      <c r="BW121" s="1011"/>
      <c r="BX121" s="1011"/>
      <c r="BY121" s="1011"/>
      <c r="BZ121" s="1011"/>
      <c r="CA121" s="1011">
        <v>21859490</v>
      </c>
      <c r="CB121" s="1011"/>
      <c r="CC121" s="1011"/>
      <c r="CD121" s="1011"/>
      <c r="CE121" s="1011"/>
      <c r="CF121" s="1005">
        <v>72.400000000000006</v>
      </c>
      <c r="CG121" s="1006"/>
      <c r="CH121" s="1006"/>
      <c r="CI121" s="1006"/>
      <c r="CJ121" s="1006"/>
      <c r="CK121" s="1101"/>
      <c r="CL121" s="1102"/>
      <c r="CM121" s="1102"/>
      <c r="CN121" s="1102"/>
      <c r="CO121" s="1103"/>
      <c r="CP121" s="1111" t="s">
        <v>411</v>
      </c>
      <c r="CQ121" s="1112"/>
      <c r="CR121" s="1112"/>
      <c r="CS121" s="1112"/>
      <c r="CT121" s="1112"/>
      <c r="CU121" s="1112"/>
      <c r="CV121" s="1112"/>
      <c r="CW121" s="1112"/>
      <c r="CX121" s="1112"/>
      <c r="CY121" s="1112"/>
      <c r="CZ121" s="1112"/>
      <c r="DA121" s="1112"/>
      <c r="DB121" s="1112"/>
      <c r="DC121" s="1112"/>
      <c r="DD121" s="1112"/>
      <c r="DE121" s="1112"/>
      <c r="DF121" s="1113"/>
      <c r="DG121" s="1010">
        <v>1575908</v>
      </c>
      <c r="DH121" s="1011"/>
      <c r="DI121" s="1011"/>
      <c r="DJ121" s="1011"/>
      <c r="DK121" s="1011"/>
      <c r="DL121" s="1011">
        <v>1853676</v>
      </c>
      <c r="DM121" s="1011"/>
      <c r="DN121" s="1011"/>
      <c r="DO121" s="1011"/>
      <c r="DP121" s="1011"/>
      <c r="DQ121" s="1011">
        <v>2034574</v>
      </c>
      <c r="DR121" s="1011"/>
      <c r="DS121" s="1011"/>
      <c r="DT121" s="1011"/>
      <c r="DU121" s="1011"/>
      <c r="DV121" s="1012">
        <v>6.7</v>
      </c>
      <c r="DW121" s="1012"/>
      <c r="DX121" s="1012"/>
      <c r="DY121" s="1012"/>
      <c r="DZ121" s="1013"/>
    </row>
    <row r="122" spans="1:130" s="246" customFormat="1" ht="26.25" customHeight="1" x14ac:dyDescent="0.15">
      <c r="A122" s="1150"/>
      <c r="B122" s="1037"/>
      <c r="C122" s="1007" t="s">
        <v>460</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176</v>
      </c>
      <c r="AB122" s="1050"/>
      <c r="AC122" s="1050"/>
      <c r="AD122" s="1050"/>
      <c r="AE122" s="1051"/>
      <c r="AF122" s="1052" t="s">
        <v>176</v>
      </c>
      <c r="AG122" s="1050"/>
      <c r="AH122" s="1050"/>
      <c r="AI122" s="1050"/>
      <c r="AJ122" s="1051"/>
      <c r="AK122" s="1052" t="s">
        <v>176</v>
      </c>
      <c r="AL122" s="1050"/>
      <c r="AM122" s="1050"/>
      <c r="AN122" s="1050"/>
      <c r="AO122" s="1051"/>
      <c r="AP122" s="1053" t="s">
        <v>176</v>
      </c>
      <c r="AQ122" s="1054"/>
      <c r="AR122" s="1054"/>
      <c r="AS122" s="1054"/>
      <c r="AT122" s="1055"/>
      <c r="AU122" s="1083"/>
      <c r="AV122" s="1084"/>
      <c r="AW122" s="1084"/>
      <c r="AX122" s="1084"/>
      <c r="AY122" s="1085"/>
      <c r="AZ122" s="1065" t="s">
        <v>480</v>
      </c>
      <c r="BA122" s="1056"/>
      <c r="BB122" s="1056"/>
      <c r="BC122" s="1056"/>
      <c r="BD122" s="1056"/>
      <c r="BE122" s="1056"/>
      <c r="BF122" s="1056"/>
      <c r="BG122" s="1056"/>
      <c r="BH122" s="1056"/>
      <c r="BI122" s="1056"/>
      <c r="BJ122" s="1056"/>
      <c r="BK122" s="1056"/>
      <c r="BL122" s="1056"/>
      <c r="BM122" s="1056"/>
      <c r="BN122" s="1056"/>
      <c r="BO122" s="1056"/>
      <c r="BP122" s="1057"/>
      <c r="BQ122" s="1088">
        <v>61951470</v>
      </c>
      <c r="BR122" s="1089"/>
      <c r="BS122" s="1089"/>
      <c r="BT122" s="1089"/>
      <c r="BU122" s="1089"/>
      <c r="BV122" s="1089">
        <v>61151385</v>
      </c>
      <c r="BW122" s="1089"/>
      <c r="BX122" s="1089"/>
      <c r="BY122" s="1089"/>
      <c r="BZ122" s="1089"/>
      <c r="CA122" s="1089">
        <v>61265631</v>
      </c>
      <c r="CB122" s="1089"/>
      <c r="CC122" s="1089"/>
      <c r="CD122" s="1089"/>
      <c r="CE122" s="1089"/>
      <c r="CF122" s="1109">
        <v>202.9</v>
      </c>
      <c r="CG122" s="1110"/>
      <c r="CH122" s="1110"/>
      <c r="CI122" s="1110"/>
      <c r="CJ122" s="1110"/>
      <c r="CK122" s="1101"/>
      <c r="CL122" s="1102"/>
      <c r="CM122" s="1102"/>
      <c r="CN122" s="1102"/>
      <c r="CO122" s="1103"/>
      <c r="CP122" s="1111" t="s">
        <v>481</v>
      </c>
      <c r="CQ122" s="1112"/>
      <c r="CR122" s="1112"/>
      <c r="CS122" s="1112"/>
      <c r="CT122" s="1112"/>
      <c r="CU122" s="1112"/>
      <c r="CV122" s="1112"/>
      <c r="CW122" s="1112"/>
      <c r="CX122" s="1112"/>
      <c r="CY122" s="1112"/>
      <c r="CZ122" s="1112"/>
      <c r="DA122" s="1112"/>
      <c r="DB122" s="1112"/>
      <c r="DC122" s="1112"/>
      <c r="DD122" s="1112"/>
      <c r="DE122" s="1112"/>
      <c r="DF122" s="1113"/>
      <c r="DG122" s="1010">
        <v>1622783</v>
      </c>
      <c r="DH122" s="1011"/>
      <c r="DI122" s="1011"/>
      <c r="DJ122" s="1011"/>
      <c r="DK122" s="1011"/>
      <c r="DL122" s="1011">
        <v>1505249</v>
      </c>
      <c r="DM122" s="1011"/>
      <c r="DN122" s="1011"/>
      <c r="DO122" s="1011"/>
      <c r="DP122" s="1011"/>
      <c r="DQ122" s="1011">
        <v>1391871</v>
      </c>
      <c r="DR122" s="1011"/>
      <c r="DS122" s="1011"/>
      <c r="DT122" s="1011"/>
      <c r="DU122" s="1011"/>
      <c r="DV122" s="1012">
        <v>4.5999999999999996</v>
      </c>
      <c r="DW122" s="1012"/>
      <c r="DX122" s="1012"/>
      <c r="DY122" s="1012"/>
      <c r="DZ122" s="1013"/>
    </row>
    <row r="123" spans="1:130" s="246" customFormat="1" ht="26.25" customHeight="1" x14ac:dyDescent="0.15">
      <c r="A123" s="1150"/>
      <c r="B123" s="1037"/>
      <c r="C123" s="1007" t="s">
        <v>466</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8510</v>
      </c>
      <c r="AB123" s="1050"/>
      <c r="AC123" s="1050"/>
      <c r="AD123" s="1050"/>
      <c r="AE123" s="1051"/>
      <c r="AF123" s="1052" t="s">
        <v>418</v>
      </c>
      <c r="AG123" s="1050"/>
      <c r="AH123" s="1050"/>
      <c r="AI123" s="1050"/>
      <c r="AJ123" s="1051"/>
      <c r="AK123" s="1052" t="s">
        <v>418</v>
      </c>
      <c r="AL123" s="1050"/>
      <c r="AM123" s="1050"/>
      <c r="AN123" s="1050"/>
      <c r="AO123" s="1051"/>
      <c r="AP123" s="1053" t="s">
        <v>418</v>
      </c>
      <c r="AQ123" s="1054"/>
      <c r="AR123" s="1054"/>
      <c r="AS123" s="1054"/>
      <c r="AT123" s="1055"/>
      <c r="AU123" s="1086"/>
      <c r="AV123" s="1087"/>
      <c r="AW123" s="1087"/>
      <c r="AX123" s="1087"/>
      <c r="AY123" s="1087"/>
      <c r="AZ123" s="277" t="s">
        <v>190</v>
      </c>
      <c r="BA123" s="277"/>
      <c r="BB123" s="277"/>
      <c r="BC123" s="277"/>
      <c r="BD123" s="277"/>
      <c r="BE123" s="277"/>
      <c r="BF123" s="277"/>
      <c r="BG123" s="277"/>
      <c r="BH123" s="277"/>
      <c r="BI123" s="277"/>
      <c r="BJ123" s="277"/>
      <c r="BK123" s="277"/>
      <c r="BL123" s="277"/>
      <c r="BM123" s="277"/>
      <c r="BN123" s="277"/>
      <c r="BO123" s="1066" t="s">
        <v>482</v>
      </c>
      <c r="BP123" s="1097"/>
      <c r="BQ123" s="1156">
        <v>98112629</v>
      </c>
      <c r="BR123" s="1157"/>
      <c r="BS123" s="1157"/>
      <c r="BT123" s="1157"/>
      <c r="BU123" s="1157"/>
      <c r="BV123" s="1157">
        <v>99455569</v>
      </c>
      <c r="BW123" s="1157"/>
      <c r="BX123" s="1157"/>
      <c r="BY123" s="1157"/>
      <c r="BZ123" s="1157"/>
      <c r="CA123" s="1157">
        <v>99096811</v>
      </c>
      <c r="CB123" s="1157"/>
      <c r="CC123" s="1157"/>
      <c r="CD123" s="1157"/>
      <c r="CE123" s="1157"/>
      <c r="CF123" s="1090"/>
      <c r="CG123" s="1091"/>
      <c r="CH123" s="1091"/>
      <c r="CI123" s="1091"/>
      <c r="CJ123" s="1092"/>
      <c r="CK123" s="1101"/>
      <c r="CL123" s="1102"/>
      <c r="CM123" s="1102"/>
      <c r="CN123" s="1102"/>
      <c r="CO123" s="1103"/>
      <c r="CP123" s="1111" t="s">
        <v>483</v>
      </c>
      <c r="CQ123" s="1112"/>
      <c r="CR123" s="1112"/>
      <c r="CS123" s="1112"/>
      <c r="CT123" s="1112"/>
      <c r="CU123" s="1112"/>
      <c r="CV123" s="1112"/>
      <c r="CW123" s="1112"/>
      <c r="CX123" s="1112"/>
      <c r="CY123" s="1112"/>
      <c r="CZ123" s="1112"/>
      <c r="DA123" s="1112"/>
      <c r="DB123" s="1112"/>
      <c r="DC123" s="1112"/>
      <c r="DD123" s="1112"/>
      <c r="DE123" s="1112"/>
      <c r="DF123" s="1113"/>
      <c r="DG123" s="1049">
        <v>398582</v>
      </c>
      <c r="DH123" s="1050"/>
      <c r="DI123" s="1050"/>
      <c r="DJ123" s="1050"/>
      <c r="DK123" s="1051"/>
      <c r="DL123" s="1052">
        <v>434443</v>
      </c>
      <c r="DM123" s="1050"/>
      <c r="DN123" s="1050"/>
      <c r="DO123" s="1050"/>
      <c r="DP123" s="1051"/>
      <c r="DQ123" s="1052">
        <v>442643</v>
      </c>
      <c r="DR123" s="1050"/>
      <c r="DS123" s="1050"/>
      <c r="DT123" s="1050"/>
      <c r="DU123" s="1051"/>
      <c r="DV123" s="1053">
        <v>1.5</v>
      </c>
      <c r="DW123" s="1054"/>
      <c r="DX123" s="1054"/>
      <c r="DY123" s="1054"/>
      <c r="DZ123" s="1055"/>
    </row>
    <row r="124" spans="1:130" s="246" customFormat="1" ht="26.25" customHeight="1" thickBot="1" x14ac:dyDescent="0.2">
      <c r="A124" s="1150"/>
      <c r="B124" s="1037"/>
      <c r="C124" s="1007" t="s">
        <v>469</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418</v>
      </c>
      <c r="AB124" s="1050"/>
      <c r="AC124" s="1050"/>
      <c r="AD124" s="1050"/>
      <c r="AE124" s="1051"/>
      <c r="AF124" s="1052" t="s">
        <v>418</v>
      </c>
      <c r="AG124" s="1050"/>
      <c r="AH124" s="1050"/>
      <c r="AI124" s="1050"/>
      <c r="AJ124" s="1051"/>
      <c r="AK124" s="1052" t="s">
        <v>176</v>
      </c>
      <c r="AL124" s="1050"/>
      <c r="AM124" s="1050"/>
      <c r="AN124" s="1050"/>
      <c r="AO124" s="1051"/>
      <c r="AP124" s="1053" t="s">
        <v>484</v>
      </c>
      <c r="AQ124" s="1054"/>
      <c r="AR124" s="1054"/>
      <c r="AS124" s="1054"/>
      <c r="AT124" s="1055"/>
      <c r="AU124" s="1152" t="s">
        <v>485</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15.6</v>
      </c>
      <c r="BR124" s="1119"/>
      <c r="BS124" s="1119"/>
      <c r="BT124" s="1119"/>
      <c r="BU124" s="1119"/>
      <c r="BV124" s="1119">
        <v>5.7</v>
      </c>
      <c r="BW124" s="1119"/>
      <c r="BX124" s="1119"/>
      <c r="BY124" s="1119"/>
      <c r="BZ124" s="1119"/>
      <c r="CA124" s="1119">
        <v>10.3</v>
      </c>
      <c r="CB124" s="1119"/>
      <c r="CC124" s="1119"/>
      <c r="CD124" s="1119"/>
      <c r="CE124" s="1119"/>
      <c r="CF124" s="1120"/>
      <c r="CG124" s="1121"/>
      <c r="CH124" s="1121"/>
      <c r="CI124" s="1121"/>
      <c r="CJ124" s="1122"/>
      <c r="CK124" s="1104"/>
      <c r="CL124" s="1104"/>
      <c r="CM124" s="1104"/>
      <c r="CN124" s="1104"/>
      <c r="CO124" s="1105"/>
      <c r="CP124" s="1111" t="s">
        <v>486</v>
      </c>
      <c r="CQ124" s="1112"/>
      <c r="CR124" s="1112"/>
      <c r="CS124" s="1112"/>
      <c r="CT124" s="1112"/>
      <c r="CU124" s="1112"/>
      <c r="CV124" s="1112"/>
      <c r="CW124" s="1112"/>
      <c r="CX124" s="1112"/>
      <c r="CY124" s="1112"/>
      <c r="CZ124" s="1112"/>
      <c r="DA124" s="1112"/>
      <c r="DB124" s="1112"/>
      <c r="DC124" s="1112"/>
      <c r="DD124" s="1112"/>
      <c r="DE124" s="1112"/>
      <c r="DF124" s="1113"/>
      <c r="DG124" s="1096">
        <v>476027</v>
      </c>
      <c r="DH124" s="1075"/>
      <c r="DI124" s="1075"/>
      <c r="DJ124" s="1075"/>
      <c r="DK124" s="1076"/>
      <c r="DL124" s="1074">
        <v>441924</v>
      </c>
      <c r="DM124" s="1075"/>
      <c r="DN124" s="1075"/>
      <c r="DO124" s="1075"/>
      <c r="DP124" s="1076"/>
      <c r="DQ124" s="1074">
        <v>401955</v>
      </c>
      <c r="DR124" s="1075"/>
      <c r="DS124" s="1075"/>
      <c r="DT124" s="1075"/>
      <c r="DU124" s="1076"/>
      <c r="DV124" s="1077">
        <v>1.3</v>
      </c>
      <c r="DW124" s="1078"/>
      <c r="DX124" s="1078"/>
      <c r="DY124" s="1078"/>
      <c r="DZ124" s="1079"/>
    </row>
    <row r="125" spans="1:130" s="246" customFormat="1" ht="26.25" customHeight="1" x14ac:dyDescent="0.15">
      <c r="A125" s="1150"/>
      <c r="B125" s="1037"/>
      <c r="C125" s="1007" t="s">
        <v>471</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418</v>
      </c>
      <c r="AB125" s="1050"/>
      <c r="AC125" s="1050"/>
      <c r="AD125" s="1050"/>
      <c r="AE125" s="1051"/>
      <c r="AF125" s="1052" t="s">
        <v>418</v>
      </c>
      <c r="AG125" s="1050"/>
      <c r="AH125" s="1050"/>
      <c r="AI125" s="1050"/>
      <c r="AJ125" s="1051"/>
      <c r="AK125" s="1052" t="s">
        <v>418</v>
      </c>
      <c r="AL125" s="1050"/>
      <c r="AM125" s="1050"/>
      <c r="AN125" s="1050"/>
      <c r="AO125" s="1051"/>
      <c r="AP125" s="1053" t="s">
        <v>176</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487</v>
      </c>
      <c r="CL125" s="1099"/>
      <c r="CM125" s="1099"/>
      <c r="CN125" s="1099"/>
      <c r="CO125" s="1100"/>
      <c r="CP125" s="1031" t="s">
        <v>488</v>
      </c>
      <c r="CQ125" s="980"/>
      <c r="CR125" s="980"/>
      <c r="CS125" s="980"/>
      <c r="CT125" s="980"/>
      <c r="CU125" s="980"/>
      <c r="CV125" s="980"/>
      <c r="CW125" s="980"/>
      <c r="CX125" s="980"/>
      <c r="CY125" s="980"/>
      <c r="CZ125" s="980"/>
      <c r="DA125" s="980"/>
      <c r="DB125" s="980"/>
      <c r="DC125" s="980"/>
      <c r="DD125" s="980"/>
      <c r="DE125" s="980"/>
      <c r="DF125" s="981"/>
      <c r="DG125" s="1017" t="s">
        <v>418</v>
      </c>
      <c r="DH125" s="1018"/>
      <c r="DI125" s="1018"/>
      <c r="DJ125" s="1018"/>
      <c r="DK125" s="1018"/>
      <c r="DL125" s="1018" t="s">
        <v>176</v>
      </c>
      <c r="DM125" s="1018"/>
      <c r="DN125" s="1018"/>
      <c r="DO125" s="1018"/>
      <c r="DP125" s="1018"/>
      <c r="DQ125" s="1018" t="s">
        <v>418</v>
      </c>
      <c r="DR125" s="1018"/>
      <c r="DS125" s="1018"/>
      <c r="DT125" s="1018"/>
      <c r="DU125" s="1018"/>
      <c r="DV125" s="1019" t="s">
        <v>176</v>
      </c>
      <c r="DW125" s="1019"/>
      <c r="DX125" s="1019"/>
      <c r="DY125" s="1019"/>
      <c r="DZ125" s="1020"/>
    </row>
    <row r="126" spans="1:130" s="246" customFormat="1" ht="26.25" customHeight="1" thickBot="1" x14ac:dyDescent="0.2">
      <c r="A126" s="1150"/>
      <c r="B126" s="1037"/>
      <c r="C126" s="1007" t="s">
        <v>473</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20841</v>
      </c>
      <c r="AB126" s="1050"/>
      <c r="AC126" s="1050"/>
      <c r="AD126" s="1050"/>
      <c r="AE126" s="1051"/>
      <c r="AF126" s="1052">
        <v>18797</v>
      </c>
      <c r="AG126" s="1050"/>
      <c r="AH126" s="1050"/>
      <c r="AI126" s="1050"/>
      <c r="AJ126" s="1051"/>
      <c r="AK126" s="1052">
        <v>46022</v>
      </c>
      <c r="AL126" s="1050"/>
      <c r="AM126" s="1050"/>
      <c r="AN126" s="1050"/>
      <c r="AO126" s="1051"/>
      <c r="AP126" s="1053">
        <v>0.2</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489</v>
      </c>
      <c r="CQ126" s="1041"/>
      <c r="CR126" s="1041"/>
      <c r="CS126" s="1041"/>
      <c r="CT126" s="1041"/>
      <c r="CU126" s="1041"/>
      <c r="CV126" s="1041"/>
      <c r="CW126" s="1041"/>
      <c r="CX126" s="1041"/>
      <c r="CY126" s="1041"/>
      <c r="CZ126" s="1041"/>
      <c r="DA126" s="1041"/>
      <c r="DB126" s="1041"/>
      <c r="DC126" s="1041"/>
      <c r="DD126" s="1041"/>
      <c r="DE126" s="1041"/>
      <c r="DF126" s="1042"/>
      <c r="DG126" s="1010">
        <v>3163863</v>
      </c>
      <c r="DH126" s="1011"/>
      <c r="DI126" s="1011"/>
      <c r="DJ126" s="1011"/>
      <c r="DK126" s="1011"/>
      <c r="DL126" s="1011">
        <v>2511962</v>
      </c>
      <c r="DM126" s="1011"/>
      <c r="DN126" s="1011"/>
      <c r="DO126" s="1011"/>
      <c r="DP126" s="1011"/>
      <c r="DQ126" s="1011">
        <v>1999939</v>
      </c>
      <c r="DR126" s="1011"/>
      <c r="DS126" s="1011"/>
      <c r="DT126" s="1011"/>
      <c r="DU126" s="1011"/>
      <c r="DV126" s="1012">
        <v>6.6</v>
      </c>
      <c r="DW126" s="1012"/>
      <c r="DX126" s="1012"/>
      <c r="DY126" s="1012"/>
      <c r="DZ126" s="1013"/>
    </row>
    <row r="127" spans="1:130" s="246" customFormat="1" ht="26.25" customHeight="1" x14ac:dyDescent="0.15">
      <c r="A127" s="1151"/>
      <c r="B127" s="1039"/>
      <c r="C127" s="1093" t="s">
        <v>490</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418</v>
      </c>
      <c r="AB127" s="1050"/>
      <c r="AC127" s="1050"/>
      <c r="AD127" s="1050"/>
      <c r="AE127" s="1051"/>
      <c r="AF127" s="1052" t="s">
        <v>484</v>
      </c>
      <c r="AG127" s="1050"/>
      <c r="AH127" s="1050"/>
      <c r="AI127" s="1050"/>
      <c r="AJ127" s="1051"/>
      <c r="AK127" s="1052" t="s">
        <v>418</v>
      </c>
      <c r="AL127" s="1050"/>
      <c r="AM127" s="1050"/>
      <c r="AN127" s="1050"/>
      <c r="AO127" s="1051"/>
      <c r="AP127" s="1053" t="s">
        <v>176</v>
      </c>
      <c r="AQ127" s="1054"/>
      <c r="AR127" s="1054"/>
      <c r="AS127" s="1054"/>
      <c r="AT127" s="1055"/>
      <c r="AU127" s="282"/>
      <c r="AV127" s="282"/>
      <c r="AW127" s="282"/>
      <c r="AX127" s="1123" t="s">
        <v>491</v>
      </c>
      <c r="AY127" s="1124"/>
      <c r="AZ127" s="1124"/>
      <c r="BA127" s="1124"/>
      <c r="BB127" s="1124"/>
      <c r="BC127" s="1124"/>
      <c r="BD127" s="1124"/>
      <c r="BE127" s="1125"/>
      <c r="BF127" s="1126" t="s">
        <v>492</v>
      </c>
      <c r="BG127" s="1124"/>
      <c r="BH127" s="1124"/>
      <c r="BI127" s="1124"/>
      <c r="BJ127" s="1124"/>
      <c r="BK127" s="1124"/>
      <c r="BL127" s="1125"/>
      <c r="BM127" s="1126" t="s">
        <v>493</v>
      </c>
      <c r="BN127" s="1124"/>
      <c r="BO127" s="1124"/>
      <c r="BP127" s="1124"/>
      <c r="BQ127" s="1124"/>
      <c r="BR127" s="1124"/>
      <c r="BS127" s="1125"/>
      <c r="BT127" s="1126" t="s">
        <v>494</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495</v>
      </c>
      <c r="CQ127" s="1041"/>
      <c r="CR127" s="1041"/>
      <c r="CS127" s="1041"/>
      <c r="CT127" s="1041"/>
      <c r="CU127" s="1041"/>
      <c r="CV127" s="1041"/>
      <c r="CW127" s="1041"/>
      <c r="CX127" s="1041"/>
      <c r="CY127" s="1041"/>
      <c r="CZ127" s="1041"/>
      <c r="DA127" s="1041"/>
      <c r="DB127" s="1041"/>
      <c r="DC127" s="1041"/>
      <c r="DD127" s="1041"/>
      <c r="DE127" s="1041"/>
      <c r="DF127" s="1042"/>
      <c r="DG127" s="1010" t="s">
        <v>418</v>
      </c>
      <c r="DH127" s="1011"/>
      <c r="DI127" s="1011"/>
      <c r="DJ127" s="1011"/>
      <c r="DK127" s="1011"/>
      <c r="DL127" s="1011" t="s">
        <v>418</v>
      </c>
      <c r="DM127" s="1011"/>
      <c r="DN127" s="1011"/>
      <c r="DO127" s="1011"/>
      <c r="DP127" s="1011"/>
      <c r="DQ127" s="1011" t="s">
        <v>418</v>
      </c>
      <c r="DR127" s="1011"/>
      <c r="DS127" s="1011"/>
      <c r="DT127" s="1011"/>
      <c r="DU127" s="1011"/>
      <c r="DV127" s="1012" t="s">
        <v>176</v>
      </c>
      <c r="DW127" s="1012"/>
      <c r="DX127" s="1012"/>
      <c r="DY127" s="1012"/>
      <c r="DZ127" s="1013"/>
    </row>
    <row r="128" spans="1:130" s="246" customFormat="1" ht="26.25" customHeight="1" thickBot="1" x14ac:dyDescent="0.2">
      <c r="A128" s="1134" t="s">
        <v>496</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497</v>
      </c>
      <c r="X128" s="1136"/>
      <c r="Y128" s="1136"/>
      <c r="Z128" s="1137"/>
      <c r="AA128" s="1138">
        <v>1790705</v>
      </c>
      <c r="AB128" s="1139"/>
      <c r="AC128" s="1139"/>
      <c r="AD128" s="1139"/>
      <c r="AE128" s="1140"/>
      <c r="AF128" s="1141">
        <v>1748312</v>
      </c>
      <c r="AG128" s="1139"/>
      <c r="AH128" s="1139"/>
      <c r="AI128" s="1139"/>
      <c r="AJ128" s="1140"/>
      <c r="AK128" s="1141">
        <v>1781035</v>
      </c>
      <c r="AL128" s="1139"/>
      <c r="AM128" s="1139"/>
      <c r="AN128" s="1139"/>
      <c r="AO128" s="1140"/>
      <c r="AP128" s="1142"/>
      <c r="AQ128" s="1143"/>
      <c r="AR128" s="1143"/>
      <c r="AS128" s="1143"/>
      <c r="AT128" s="1144"/>
      <c r="AU128" s="282"/>
      <c r="AV128" s="282"/>
      <c r="AW128" s="282"/>
      <c r="AX128" s="979" t="s">
        <v>498</v>
      </c>
      <c r="AY128" s="980"/>
      <c r="AZ128" s="980"/>
      <c r="BA128" s="980"/>
      <c r="BB128" s="980"/>
      <c r="BC128" s="980"/>
      <c r="BD128" s="980"/>
      <c r="BE128" s="981"/>
      <c r="BF128" s="1145" t="s">
        <v>176</v>
      </c>
      <c r="BG128" s="1146"/>
      <c r="BH128" s="1146"/>
      <c r="BI128" s="1146"/>
      <c r="BJ128" s="1146"/>
      <c r="BK128" s="1146"/>
      <c r="BL128" s="1147"/>
      <c r="BM128" s="1145">
        <v>11.6</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499</v>
      </c>
      <c r="CQ128" s="1128"/>
      <c r="CR128" s="1128"/>
      <c r="CS128" s="1128"/>
      <c r="CT128" s="1128"/>
      <c r="CU128" s="1128"/>
      <c r="CV128" s="1128"/>
      <c r="CW128" s="1128"/>
      <c r="CX128" s="1128"/>
      <c r="CY128" s="1128"/>
      <c r="CZ128" s="1128"/>
      <c r="DA128" s="1128"/>
      <c r="DB128" s="1128"/>
      <c r="DC128" s="1128"/>
      <c r="DD128" s="1128"/>
      <c r="DE128" s="1128"/>
      <c r="DF128" s="1129"/>
      <c r="DG128" s="1130" t="s">
        <v>176</v>
      </c>
      <c r="DH128" s="1131"/>
      <c r="DI128" s="1131"/>
      <c r="DJ128" s="1131"/>
      <c r="DK128" s="1131"/>
      <c r="DL128" s="1131" t="s">
        <v>418</v>
      </c>
      <c r="DM128" s="1131"/>
      <c r="DN128" s="1131"/>
      <c r="DO128" s="1131"/>
      <c r="DP128" s="1131"/>
      <c r="DQ128" s="1131" t="s">
        <v>418</v>
      </c>
      <c r="DR128" s="1131"/>
      <c r="DS128" s="1131"/>
      <c r="DT128" s="1131"/>
      <c r="DU128" s="1131"/>
      <c r="DV128" s="1132" t="s">
        <v>176</v>
      </c>
      <c r="DW128" s="1132"/>
      <c r="DX128" s="1132"/>
      <c r="DY128" s="1132"/>
      <c r="DZ128" s="1133"/>
    </row>
    <row r="129" spans="1:131" s="246"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500</v>
      </c>
      <c r="X129" s="1165"/>
      <c r="Y129" s="1165"/>
      <c r="Z129" s="1166"/>
      <c r="AA129" s="1049">
        <v>34886563</v>
      </c>
      <c r="AB129" s="1050"/>
      <c r="AC129" s="1050"/>
      <c r="AD129" s="1050"/>
      <c r="AE129" s="1051"/>
      <c r="AF129" s="1052">
        <v>35162131</v>
      </c>
      <c r="AG129" s="1050"/>
      <c r="AH129" s="1050"/>
      <c r="AI129" s="1050"/>
      <c r="AJ129" s="1051"/>
      <c r="AK129" s="1052">
        <v>35243702</v>
      </c>
      <c r="AL129" s="1050"/>
      <c r="AM129" s="1050"/>
      <c r="AN129" s="1050"/>
      <c r="AO129" s="1051"/>
      <c r="AP129" s="1167"/>
      <c r="AQ129" s="1168"/>
      <c r="AR129" s="1168"/>
      <c r="AS129" s="1168"/>
      <c r="AT129" s="1169"/>
      <c r="AU129" s="284"/>
      <c r="AV129" s="284"/>
      <c r="AW129" s="284"/>
      <c r="AX129" s="1158" t="s">
        <v>501</v>
      </c>
      <c r="AY129" s="1041"/>
      <c r="AZ129" s="1041"/>
      <c r="BA129" s="1041"/>
      <c r="BB129" s="1041"/>
      <c r="BC129" s="1041"/>
      <c r="BD129" s="1041"/>
      <c r="BE129" s="1042"/>
      <c r="BF129" s="1159" t="s">
        <v>418</v>
      </c>
      <c r="BG129" s="1160"/>
      <c r="BH129" s="1160"/>
      <c r="BI129" s="1160"/>
      <c r="BJ129" s="1160"/>
      <c r="BK129" s="1160"/>
      <c r="BL129" s="1161"/>
      <c r="BM129" s="1159">
        <v>16.600000000000001</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502</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503</v>
      </c>
      <c r="X130" s="1165"/>
      <c r="Y130" s="1165"/>
      <c r="Z130" s="1166"/>
      <c r="AA130" s="1049">
        <v>4843362</v>
      </c>
      <c r="AB130" s="1050"/>
      <c r="AC130" s="1050"/>
      <c r="AD130" s="1050"/>
      <c r="AE130" s="1051"/>
      <c r="AF130" s="1052">
        <v>5004947</v>
      </c>
      <c r="AG130" s="1050"/>
      <c r="AH130" s="1050"/>
      <c r="AI130" s="1050"/>
      <c r="AJ130" s="1051"/>
      <c r="AK130" s="1052">
        <v>5050972</v>
      </c>
      <c r="AL130" s="1050"/>
      <c r="AM130" s="1050"/>
      <c r="AN130" s="1050"/>
      <c r="AO130" s="1051"/>
      <c r="AP130" s="1167"/>
      <c r="AQ130" s="1168"/>
      <c r="AR130" s="1168"/>
      <c r="AS130" s="1168"/>
      <c r="AT130" s="1169"/>
      <c r="AU130" s="284"/>
      <c r="AV130" s="284"/>
      <c r="AW130" s="284"/>
      <c r="AX130" s="1158" t="s">
        <v>504</v>
      </c>
      <c r="AY130" s="1041"/>
      <c r="AZ130" s="1041"/>
      <c r="BA130" s="1041"/>
      <c r="BB130" s="1041"/>
      <c r="BC130" s="1041"/>
      <c r="BD130" s="1041"/>
      <c r="BE130" s="1042"/>
      <c r="BF130" s="1195">
        <v>0.8</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505</v>
      </c>
      <c r="X131" s="1203"/>
      <c r="Y131" s="1203"/>
      <c r="Z131" s="1204"/>
      <c r="AA131" s="1096">
        <v>30043201</v>
      </c>
      <c r="AB131" s="1075"/>
      <c r="AC131" s="1075"/>
      <c r="AD131" s="1075"/>
      <c r="AE131" s="1076"/>
      <c r="AF131" s="1074">
        <v>30157184</v>
      </c>
      <c r="AG131" s="1075"/>
      <c r="AH131" s="1075"/>
      <c r="AI131" s="1075"/>
      <c r="AJ131" s="1076"/>
      <c r="AK131" s="1074">
        <v>30192730</v>
      </c>
      <c r="AL131" s="1075"/>
      <c r="AM131" s="1075"/>
      <c r="AN131" s="1075"/>
      <c r="AO131" s="1076"/>
      <c r="AP131" s="1205"/>
      <c r="AQ131" s="1206"/>
      <c r="AR131" s="1206"/>
      <c r="AS131" s="1206"/>
      <c r="AT131" s="1207"/>
      <c r="AU131" s="284"/>
      <c r="AV131" s="284"/>
      <c r="AW131" s="284"/>
      <c r="AX131" s="1177" t="s">
        <v>506</v>
      </c>
      <c r="AY131" s="1128"/>
      <c r="AZ131" s="1128"/>
      <c r="BA131" s="1128"/>
      <c r="BB131" s="1128"/>
      <c r="BC131" s="1128"/>
      <c r="BD131" s="1128"/>
      <c r="BE131" s="1129"/>
      <c r="BF131" s="1178">
        <v>10.3</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507</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508</v>
      </c>
      <c r="W132" s="1188"/>
      <c r="X132" s="1188"/>
      <c r="Y132" s="1188"/>
      <c r="Z132" s="1189"/>
      <c r="AA132" s="1190">
        <v>1.1941004559999999</v>
      </c>
      <c r="AB132" s="1191"/>
      <c r="AC132" s="1191"/>
      <c r="AD132" s="1191"/>
      <c r="AE132" s="1192"/>
      <c r="AF132" s="1193">
        <v>0.67411134900000003</v>
      </c>
      <c r="AG132" s="1191"/>
      <c r="AH132" s="1191"/>
      <c r="AI132" s="1191"/>
      <c r="AJ132" s="1192"/>
      <c r="AK132" s="1193">
        <v>0.65591286400000004</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509</v>
      </c>
      <c r="W133" s="1171"/>
      <c r="X133" s="1171"/>
      <c r="Y133" s="1171"/>
      <c r="Z133" s="1172"/>
      <c r="AA133" s="1173">
        <v>0.9</v>
      </c>
      <c r="AB133" s="1174"/>
      <c r="AC133" s="1174"/>
      <c r="AD133" s="1174"/>
      <c r="AE133" s="1175"/>
      <c r="AF133" s="1173">
        <v>0.9</v>
      </c>
      <c r="AG133" s="1174"/>
      <c r="AH133" s="1174"/>
      <c r="AI133" s="1174"/>
      <c r="AJ133" s="1175"/>
      <c r="AK133" s="1173">
        <v>0.8</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thCIAZHSpPzwXtRHw1Ct+67A30UxWYiw0KthLX1xyLuUTt4hNcf1uKx/Rghgw5RC8KCBBSQgGEwdCTdQ/EEEQ==" saltValue="NKgxns44ELRmFOggpFxL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SYVu5BEQqn+PbYGr/yudlrTXGBM7OHoZL9pVzmjLtn3b5//Ev4NZMEs7UpBTixIhefYXSEOBlVXEHZq9RX0/w==" saltValue="2Uhcup5akAPExxXZDgIw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qi6FjN/9Csz2ZHjfhin4f1GWjKzv2ZXNQX6rsy4SbxoOZ5Icc84sc9kY/dNSJG/NcPZC0ymgtorZmuFrsbqkA==" saltValue="/iM4AFnAWSjEZ/npVOF1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518</v>
      </c>
      <c r="AL9" s="1214"/>
      <c r="AM9" s="1214"/>
      <c r="AN9" s="1215"/>
      <c r="AO9" s="312">
        <v>8879137</v>
      </c>
      <c r="AP9" s="312">
        <v>54966</v>
      </c>
      <c r="AQ9" s="313">
        <v>59710</v>
      </c>
      <c r="AR9" s="314">
        <v>-7.9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519</v>
      </c>
      <c r="AL10" s="1214"/>
      <c r="AM10" s="1214"/>
      <c r="AN10" s="1215"/>
      <c r="AO10" s="315">
        <v>659629</v>
      </c>
      <c r="AP10" s="315">
        <v>4083</v>
      </c>
      <c r="AQ10" s="316">
        <v>4086</v>
      </c>
      <c r="AR10" s="317">
        <v>-0.1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520</v>
      </c>
      <c r="AL11" s="1214"/>
      <c r="AM11" s="1214"/>
      <c r="AN11" s="1215"/>
      <c r="AO11" s="315">
        <v>1186761</v>
      </c>
      <c r="AP11" s="315">
        <v>7347</v>
      </c>
      <c r="AQ11" s="316">
        <v>2450</v>
      </c>
      <c r="AR11" s="317">
        <v>199.9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521</v>
      </c>
      <c r="AL12" s="1214"/>
      <c r="AM12" s="1214"/>
      <c r="AN12" s="1215"/>
      <c r="AO12" s="315">
        <v>55000</v>
      </c>
      <c r="AP12" s="315">
        <v>340</v>
      </c>
      <c r="AQ12" s="316">
        <v>384</v>
      </c>
      <c r="AR12" s="317">
        <v>-11.5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522</v>
      </c>
      <c r="AL13" s="1214"/>
      <c r="AM13" s="1214"/>
      <c r="AN13" s="1215"/>
      <c r="AO13" s="315" t="s">
        <v>523</v>
      </c>
      <c r="AP13" s="315" t="s">
        <v>523</v>
      </c>
      <c r="AQ13" s="316" t="s">
        <v>523</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524</v>
      </c>
      <c r="AL14" s="1214"/>
      <c r="AM14" s="1214"/>
      <c r="AN14" s="1215"/>
      <c r="AO14" s="315">
        <v>263379</v>
      </c>
      <c r="AP14" s="315">
        <v>1630</v>
      </c>
      <c r="AQ14" s="316">
        <v>1976</v>
      </c>
      <c r="AR14" s="317">
        <v>-17.5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525</v>
      </c>
      <c r="AL15" s="1214"/>
      <c r="AM15" s="1214"/>
      <c r="AN15" s="1215"/>
      <c r="AO15" s="315">
        <v>316224</v>
      </c>
      <c r="AP15" s="315">
        <v>1958</v>
      </c>
      <c r="AQ15" s="316">
        <v>1605</v>
      </c>
      <c r="AR15" s="317">
        <v>22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526</v>
      </c>
      <c r="AL16" s="1217"/>
      <c r="AM16" s="1217"/>
      <c r="AN16" s="1218"/>
      <c r="AO16" s="315">
        <v>-400495</v>
      </c>
      <c r="AP16" s="315">
        <v>-2479</v>
      </c>
      <c r="AQ16" s="316">
        <v>-5358</v>
      </c>
      <c r="AR16" s="317">
        <v>-53.7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190</v>
      </c>
      <c r="AL17" s="1217"/>
      <c r="AM17" s="1217"/>
      <c r="AN17" s="1218"/>
      <c r="AO17" s="315">
        <v>10959635</v>
      </c>
      <c r="AP17" s="315">
        <v>67845</v>
      </c>
      <c r="AQ17" s="316">
        <v>64852</v>
      </c>
      <c r="AR17" s="317">
        <v>4.5999999999999996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531</v>
      </c>
      <c r="AL21" s="1209"/>
      <c r="AM21" s="1209"/>
      <c r="AN21" s="1210"/>
      <c r="AO21" s="327">
        <v>6.78</v>
      </c>
      <c r="AP21" s="328">
        <v>6.62</v>
      </c>
      <c r="AQ21" s="329">
        <v>0.16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532</v>
      </c>
      <c r="AL22" s="1209"/>
      <c r="AM22" s="1209"/>
      <c r="AN22" s="1210"/>
      <c r="AO22" s="332">
        <v>100.3</v>
      </c>
      <c r="AP22" s="333">
        <v>99.3</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536</v>
      </c>
      <c r="AL32" s="1225"/>
      <c r="AM32" s="1225"/>
      <c r="AN32" s="1226"/>
      <c r="AO32" s="342">
        <v>5289372</v>
      </c>
      <c r="AP32" s="342">
        <v>32744</v>
      </c>
      <c r="AQ32" s="343">
        <v>36009</v>
      </c>
      <c r="AR32" s="344">
        <v>-9.1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537</v>
      </c>
      <c r="AL33" s="1225"/>
      <c r="AM33" s="1225"/>
      <c r="AN33" s="1226"/>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538</v>
      </c>
      <c r="AL34" s="1225"/>
      <c r="AM34" s="1225"/>
      <c r="AN34" s="1226"/>
      <c r="AO34" s="342" t="s">
        <v>523</v>
      </c>
      <c r="AP34" s="342" t="s">
        <v>523</v>
      </c>
      <c r="AQ34" s="343">
        <v>32</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539</v>
      </c>
      <c r="AL35" s="1225"/>
      <c r="AM35" s="1225"/>
      <c r="AN35" s="1226"/>
      <c r="AO35" s="342">
        <v>1420315</v>
      </c>
      <c r="AP35" s="342">
        <v>8792</v>
      </c>
      <c r="AQ35" s="343">
        <v>11361</v>
      </c>
      <c r="AR35" s="344">
        <v>-22.6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540</v>
      </c>
      <c r="AL36" s="1225"/>
      <c r="AM36" s="1225"/>
      <c r="AN36" s="1226"/>
      <c r="AO36" s="342">
        <v>100056</v>
      </c>
      <c r="AP36" s="342">
        <v>619</v>
      </c>
      <c r="AQ36" s="343">
        <v>521</v>
      </c>
      <c r="AR36" s="344">
        <v>18.8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541</v>
      </c>
      <c r="AL37" s="1225"/>
      <c r="AM37" s="1225"/>
      <c r="AN37" s="1226"/>
      <c r="AO37" s="342">
        <v>220302</v>
      </c>
      <c r="AP37" s="342">
        <v>1364</v>
      </c>
      <c r="AQ37" s="343">
        <v>742</v>
      </c>
      <c r="AR37" s="344">
        <v>83.8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542</v>
      </c>
      <c r="AL38" s="1228"/>
      <c r="AM38" s="1228"/>
      <c r="AN38" s="1229"/>
      <c r="AO38" s="345" t="s">
        <v>523</v>
      </c>
      <c r="AP38" s="345" t="s">
        <v>523</v>
      </c>
      <c r="AQ38" s="346">
        <v>1</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543</v>
      </c>
      <c r="AL39" s="1228"/>
      <c r="AM39" s="1228"/>
      <c r="AN39" s="1229"/>
      <c r="AO39" s="342">
        <v>-1781035</v>
      </c>
      <c r="AP39" s="342">
        <v>-11025</v>
      </c>
      <c r="AQ39" s="343">
        <v>-6512</v>
      </c>
      <c r="AR39" s="344">
        <v>69.3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544</v>
      </c>
      <c r="AL40" s="1225"/>
      <c r="AM40" s="1225"/>
      <c r="AN40" s="1226"/>
      <c r="AO40" s="342">
        <v>-5050972</v>
      </c>
      <c r="AP40" s="342">
        <v>-31268</v>
      </c>
      <c r="AQ40" s="343">
        <v>-33153</v>
      </c>
      <c r="AR40" s="344">
        <v>-5.7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302</v>
      </c>
      <c r="AL41" s="1231"/>
      <c r="AM41" s="1231"/>
      <c r="AN41" s="1232"/>
      <c r="AO41" s="342">
        <v>198038</v>
      </c>
      <c r="AP41" s="342">
        <v>1226</v>
      </c>
      <c r="AQ41" s="343">
        <v>9001</v>
      </c>
      <c r="AR41" s="344">
        <v>-86.4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513</v>
      </c>
      <c r="AN49" s="1221" t="s">
        <v>548</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8478567</v>
      </c>
      <c r="AN51" s="364">
        <v>52065</v>
      </c>
      <c r="AO51" s="365">
        <v>3</v>
      </c>
      <c r="AP51" s="366">
        <v>45117</v>
      </c>
      <c r="AQ51" s="367">
        <v>4.5999999999999996</v>
      </c>
      <c r="AR51" s="368">
        <v>-1.6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5810679</v>
      </c>
      <c r="AN52" s="372">
        <v>35682</v>
      </c>
      <c r="AO52" s="373">
        <v>4</v>
      </c>
      <c r="AP52" s="374">
        <v>25589</v>
      </c>
      <c r="AQ52" s="375">
        <v>16.899999999999999</v>
      </c>
      <c r="AR52" s="376">
        <v>-12.9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8657633</v>
      </c>
      <c r="AN53" s="364">
        <v>53312</v>
      </c>
      <c r="AO53" s="365">
        <v>2.4</v>
      </c>
      <c r="AP53" s="366">
        <v>52496</v>
      </c>
      <c r="AQ53" s="367">
        <v>16.399999999999999</v>
      </c>
      <c r="AR53" s="368">
        <v>-14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5036821</v>
      </c>
      <c r="AN54" s="372">
        <v>31016</v>
      </c>
      <c r="AO54" s="373">
        <v>-13.1</v>
      </c>
      <c r="AP54" s="374">
        <v>29467</v>
      </c>
      <c r="AQ54" s="375">
        <v>15.2</v>
      </c>
      <c r="AR54" s="376">
        <v>-28.3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10203322</v>
      </c>
      <c r="AN55" s="364">
        <v>62969</v>
      </c>
      <c r="AO55" s="365">
        <v>18.100000000000001</v>
      </c>
      <c r="AP55" s="366">
        <v>52619</v>
      </c>
      <c r="AQ55" s="367">
        <v>0.2</v>
      </c>
      <c r="AR55" s="368">
        <v>17.899999999999999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7129381</v>
      </c>
      <c r="AN56" s="372">
        <v>43998</v>
      </c>
      <c r="AO56" s="373">
        <v>41.9</v>
      </c>
      <c r="AP56" s="374">
        <v>31149</v>
      </c>
      <c r="AQ56" s="375">
        <v>5.7</v>
      </c>
      <c r="AR56" s="376">
        <v>36.200000000000003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6404299</v>
      </c>
      <c r="AN57" s="364">
        <v>39551</v>
      </c>
      <c r="AO57" s="365">
        <v>-37.200000000000003</v>
      </c>
      <c r="AP57" s="366">
        <v>51875</v>
      </c>
      <c r="AQ57" s="367">
        <v>-1.4</v>
      </c>
      <c r="AR57" s="368">
        <v>-35.799999999999997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4892364</v>
      </c>
      <c r="AN58" s="372">
        <v>30214</v>
      </c>
      <c r="AO58" s="373">
        <v>-31.3</v>
      </c>
      <c r="AP58" s="374">
        <v>29372</v>
      </c>
      <c r="AQ58" s="375">
        <v>-5.7</v>
      </c>
      <c r="AR58" s="376">
        <v>-25.6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8937665</v>
      </c>
      <c r="AN59" s="364">
        <v>55328</v>
      </c>
      <c r="AO59" s="365">
        <v>39.9</v>
      </c>
      <c r="AP59" s="366">
        <v>48064</v>
      </c>
      <c r="AQ59" s="367">
        <v>-7.3</v>
      </c>
      <c r="AR59" s="368">
        <v>47.2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7660207</v>
      </c>
      <c r="AN60" s="372">
        <v>47420</v>
      </c>
      <c r="AO60" s="373">
        <v>56.9</v>
      </c>
      <c r="AP60" s="374">
        <v>30373</v>
      </c>
      <c r="AQ60" s="375">
        <v>3.4</v>
      </c>
      <c r="AR60" s="376">
        <v>53.5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8536297</v>
      </c>
      <c r="AN61" s="379">
        <v>52645</v>
      </c>
      <c r="AO61" s="380">
        <v>5.2</v>
      </c>
      <c r="AP61" s="381">
        <v>50034</v>
      </c>
      <c r="AQ61" s="382">
        <v>2.5</v>
      </c>
      <c r="AR61" s="368">
        <v>2.7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6105890</v>
      </c>
      <c r="AN62" s="372">
        <v>37666</v>
      </c>
      <c r="AO62" s="373">
        <v>11.7</v>
      </c>
      <c r="AP62" s="374">
        <v>29190</v>
      </c>
      <c r="AQ62" s="375">
        <v>7.1</v>
      </c>
      <c r="AR62" s="376">
        <v>4.5999999999999996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4D3DuVM4mnWY266RCyx78R+4l4UAyxLcqbL3NBgnTY+Tnw4XdrLw7+hHOrQGdntqogFdur5QutfiskeUJL+Sg==" saltValue="cZZZd6K1QaZ6dvlOErQ4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HvwgVGODPwI8c3lWVA9tdHIhOWLzWjQA9e+6zpvOhp/BkyEi927c0hdDP4NB26BZNfn05nRrK+6bie8+Atszg==" saltValue="VvRY2nddRCaugsIlo/q0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2Sd4cChKy5XlfbwQlZvUPCrSK5VmEUieFQKbqvo591BrvX9sA2HpgZwM/YK9s2tf8p3bRu8gQLXFYsoeRiXWw==" saltValue="3S+NiWbLyh3smUSiOIuK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3" t="s">
        <v>3</v>
      </c>
      <c r="D47" s="1233"/>
      <c r="E47" s="1234"/>
      <c r="F47" s="11">
        <v>12.45</v>
      </c>
      <c r="G47" s="12">
        <v>13.06</v>
      </c>
      <c r="H47" s="12">
        <v>12.68</v>
      </c>
      <c r="I47" s="12">
        <v>14.04</v>
      </c>
      <c r="J47" s="13">
        <v>15.73</v>
      </c>
    </row>
    <row r="48" spans="2:10" ht="57.75" customHeight="1" x14ac:dyDescent="0.15">
      <c r="B48" s="14"/>
      <c r="C48" s="1235" t="s">
        <v>4</v>
      </c>
      <c r="D48" s="1235"/>
      <c r="E48" s="1236"/>
      <c r="F48" s="15">
        <v>6.01</v>
      </c>
      <c r="G48" s="16">
        <v>6.7</v>
      </c>
      <c r="H48" s="16">
        <v>6.1</v>
      </c>
      <c r="I48" s="16">
        <v>5.88</v>
      </c>
      <c r="J48" s="17">
        <v>7.02</v>
      </c>
    </row>
    <row r="49" spans="2:10" ht="57.75" customHeight="1" thickBot="1" x14ac:dyDescent="0.2">
      <c r="B49" s="18"/>
      <c r="C49" s="1237" t="s">
        <v>5</v>
      </c>
      <c r="D49" s="1237"/>
      <c r="E49" s="1238"/>
      <c r="F49" s="19" t="s">
        <v>569</v>
      </c>
      <c r="G49" s="20">
        <v>1.3</v>
      </c>
      <c r="H49" s="20" t="s">
        <v>570</v>
      </c>
      <c r="I49" s="20">
        <v>1.29</v>
      </c>
      <c r="J49" s="21">
        <v>2.87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pQF603ry9Dp57YlRO9zt9cZ9OyymDfqC2I4Gh2XS6gZ7aUkfzV2njBNFW+URng1B9KRoqVu4yUSt8DnLtv3Wg==" saltValue="jtIoZLZenOJRgSSqAS6D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2020-03-09T23:52:53Z</cp:lastPrinted>
  <dcterms:created xsi:type="dcterms:W3CDTF">2020-02-10T04:04:19Z</dcterms:created>
  <dcterms:modified xsi:type="dcterms:W3CDTF">2020-09-08T01:53:36Z</dcterms:modified>
  <cp:category/>
</cp:coreProperties>
</file>