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35019\Desktop\"/>
    </mc:Choice>
  </mc:AlternateContent>
  <bookViews>
    <workbookView xWindow="0" yWindow="0" windowWidth="10200" windowHeight="3825"/>
  </bookViews>
  <sheets>
    <sheet name="Sheet1" sheetId="1" r:id="rId1"/>
  </sheets>
  <definedNames>
    <definedName name="_xlnm.Print_Area" localSheetId="0">Sheet1!$A$1:$F$36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6" i="1"/>
  <c r="D29" i="1"/>
  <c r="C14" i="1"/>
  <c r="E14" i="1" s="1"/>
  <c r="C15" i="1"/>
  <c r="E15" i="1" s="1"/>
  <c r="C16" i="1"/>
  <c r="E16" i="1" s="1"/>
  <c r="C17" i="1"/>
  <c r="E17" i="1" s="1"/>
  <c r="C18" i="1"/>
  <c r="E18" i="1" s="1"/>
  <c r="C19" i="1"/>
  <c r="E19" i="1" s="1"/>
  <c r="C20" i="1"/>
  <c r="E20" i="1" s="1"/>
  <c r="C21" i="1"/>
  <c r="E21" i="1" s="1"/>
  <c r="C22" i="1"/>
  <c r="E22" i="1" s="1"/>
  <c r="C23" i="1"/>
  <c r="E23" i="1" s="1"/>
  <c r="C24" i="1"/>
  <c r="E24" i="1" s="1"/>
  <c r="C25" i="1"/>
  <c r="E25" i="1" s="1"/>
  <c r="C27" i="1"/>
  <c r="E27" i="1" s="1"/>
  <c r="C28" i="1"/>
  <c r="E28" i="1" s="1"/>
  <c r="C13" i="1"/>
  <c r="E13" i="1" s="1"/>
  <c r="E29" i="1" l="1"/>
  <c r="C29" i="1"/>
  <c r="C35" i="1"/>
  <c r="E35" i="1"/>
  <c r="D35" i="1"/>
  <c r="D36" i="1" l="1"/>
  <c r="G6" i="1" s="1"/>
  <c r="C36" i="1"/>
  <c r="C9" i="1" s="1"/>
  <c r="C8" i="1" s="1"/>
  <c r="E36" i="1" l="1"/>
</calcChain>
</file>

<file path=xl/sharedStrings.xml><?xml version="1.0" encoding="utf-8"?>
<sst xmlns="http://schemas.openxmlformats.org/spreadsheetml/2006/main" count="68" uniqueCount="65">
  <si>
    <t>（収入）</t>
    <rPh sb="1" eb="3">
      <t>シュウニュウ</t>
    </rPh>
    <phoneticPr fontId="1"/>
  </si>
  <si>
    <t>科目</t>
    <rPh sb="0" eb="2">
      <t>カモク</t>
    </rPh>
    <phoneticPr fontId="1"/>
  </si>
  <si>
    <t>（支出）</t>
    <rPh sb="1" eb="3">
      <t>シシュツ</t>
    </rPh>
    <phoneticPr fontId="1"/>
  </si>
  <si>
    <t>内容</t>
    <rPh sb="0" eb="2">
      <t>ナイヨウ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</si>
  <si>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</si>
  <si>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金額（円）</t>
    <rPh sb="0" eb="2">
      <t>キンガク</t>
    </rPh>
    <rPh sb="3" eb="4">
      <t>エン</t>
    </rPh>
    <phoneticPr fontId="1"/>
  </si>
  <si>
    <t>県補助金</t>
    <rPh sb="0" eb="1">
      <t>ケン</t>
    </rPh>
    <rPh sb="1" eb="4">
      <t>ホジョキン</t>
    </rPh>
    <phoneticPr fontId="1"/>
  </si>
  <si>
    <t>市補助金</t>
    <rPh sb="0" eb="1">
      <t>シ</t>
    </rPh>
    <rPh sb="1" eb="4">
      <t>ホジョキン</t>
    </rPh>
    <phoneticPr fontId="1"/>
  </si>
  <si>
    <t>自己資金</t>
    <rPh sb="0" eb="2">
      <t>ジコ</t>
    </rPh>
    <rPh sb="2" eb="4">
      <t>シキン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</si>
  <si>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</si>
  <si>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</si>
  <si>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保険料</t>
    <rPh sb="0" eb="3">
      <t>ホケンリョウ</t>
    </rPh>
    <phoneticPr fontId="1"/>
  </si>
  <si>
    <t>委託料</t>
    <rPh sb="0" eb="3">
      <t>イタクリョウ</t>
    </rPh>
    <phoneticPr fontId="1"/>
  </si>
  <si>
    <t>消費税額（円）</t>
    <rPh sb="0" eb="3">
      <t>ショウヒゼイ</t>
    </rPh>
    <rPh sb="3" eb="4">
      <t>ガク</t>
    </rPh>
    <rPh sb="5" eb="6">
      <t>エン</t>
    </rPh>
    <phoneticPr fontId="1"/>
  </si>
  <si>
    <t>対象外経費</t>
    <rPh sb="0" eb="3">
      <t>タイショウガイ</t>
    </rPh>
    <rPh sb="3" eb="5">
      <t>ケイヒ</t>
    </rPh>
    <phoneticPr fontId="1"/>
  </si>
  <si>
    <t>道路使用許可申請手数料</t>
    <rPh sb="0" eb="2">
      <t>ドウロ</t>
    </rPh>
    <rPh sb="2" eb="4">
      <t>シヨウ</t>
    </rPh>
    <rPh sb="4" eb="6">
      <t>キョカ</t>
    </rPh>
    <rPh sb="6" eb="8">
      <t>シンセイ</t>
    </rPh>
    <rPh sb="8" eb="11">
      <t>テスウリョウ</t>
    </rPh>
    <phoneticPr fontId="1"/>
  </si>
  <si>
    <t>電話代</t>
    <rPh sb="0" eb="3">
      <t>デンワダイ</t>
    </rPh>
    <phoneticPr fontId="1"/>
  </si>
  <si>
    <t>振込手数料</t>
    <rPh sb="0" eb="2">
      <t>フリコミ</t>
    </rPh>
    <rPh sb="2" eb="5">
      <t>テスウリョウ</t>
    </rPh>
    <phoneticPr fontId="1"/>
  </si>
  <si>
    <t>実行委員弁当代</t>
    <rPh sb="0" eb="2">
      <t>ジッコウ</t>
    </rPh>
    <rPh sb="2" eb="4">
      <t>イイン</t>
    </rPh>
    <rPh sb="4" eb="6">
      <t>ベントウ</t>
    </rPh>
    <rPh sb="6" eb="7">
      <t>ダイ</t>
    </rPh>
    <phoneticPr fontId="1"/>
  </si>
  <si>
    <t>ポスター印刷費</t>
    <rPh sb="4" eb="6">
      <t>インサツ</t>
    </rPh>
    <rPh sb="6" eb="7">
      <t>ヒ</t>
    </rPh>
    <phoneticPr fontId="1"/>
  </si>
  <si>
    <t>チラシ印刷費</t>
    <rPh sb="3" eb="5">
      <t>インサツ</t>
    </rPh>
    <rPh sb="5" eb="6">
      <t>ヒ</t>
    </rPh>
    <phoneticPr fontId="1"/>
  </si>
  <si>
    <t>会場設営委託費</t>
    <rPh sb="0" eb="2">
      <t>カイジョウ</t>
    </rPh>
    <rPh sb="2" eb="4">
      <t>セツエイ</t>
    </rPh>
    <rPh sb="4" eb="6">
      <t>イタク</t>
    </rPh>
    <rPh sb="6" eb="7">
      <t>ヒ</t>
    </rPh>
    <phoneticPr fontId="1"/>
  </si>
  <si>
    <t>警備委託費（◯日間）</t>
    <rPh sb="0" eb="2">
      <t>ケイビ</t>
    </rPh>
    <rPh sb="2" eb="4">
      <t>イタク</t>
    </rPh>
    <rPh sb="4" eb="5">
      <t>ヒ</t>
    </rPh>
    <rPh sb="7" eb="8">
      <t>ニチ</t>
    </rPh>
    <rPh sb="8" eb="9">
      <t>アイダ</t>
    </rPh>
    <phoneticPr fontId="1"/>
  </si>
  <si>
    <t>賠償責任保険（◯日間）</t>
    <rPh sb="0" eb="2">
      <t>バイショウ</t>
    </rPh>
    <rPh sb="2" eb="4">
      <t>セキニン</t>
    </rPh>
    <rPh sb="4" eb="6">
      <t>ホケン</t>
    </rPh>
    <rPh sb="8" eb="9">
      <t>ニチ</t>
    </rPh>
    <rPh sb="9" eb="10">
      <t>アイダ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</si>
  <si>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</si>
  <si>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</si>
  <si>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岐阜県商店街にぎわい回復支援事業費補助金</t>
    <rPh sb="0" eb="3">
      <t>ギフケン</t>
    </rPh>
    <rPh sb="3" eb="6">
      <t>ショウテンガイ</t>
    </rPh>
    <rPh sb="10" eb="12">
      <t>カイフク</t>
    </rPh>
    <rPh sb="12" eb="14">
      <t>シエン</t>
    </rPh>
    <rPh sb="14" eb="17">
      <t>ジギョウヒ</t>
    </rPh>
    <rPh sb="17" eb="20">
      <t>ホジョキン</t>
    </rPh>
    <phoneticPr fontId="1"/>
  </si>
  <si>
    <t>○市○○補助金</t>
    <rPh sb="1" eb="2">
      <t>シ</t>
    </rPh>
    <rPh sb="4" eb="7">
      <t>ホジョキン</t>
    </rPh>
    <phoneticPr fontId="1"/>
  </si>
  <si>
    <t>通行料調査費用</t>
    <rPh sb="0" eb="3">
      <t>ツウコウリョウ</t>
    </rPh>
    <rPh sb="3" eb="5">
      <t>チョウサ</t>
    </rPh>
    <rPh sb="5" eb="7">
      <t>ヒヨウ</t>
    </rPh>
    <phoneticPr fontId="1"/>
  </si>
  <si>
    <t>小計</t>
    <rPh sb="0" eb="1">
      <t>チイ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</si>
  <si>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</si>
  <si>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</si>
  <si>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◯月◯日交付申請</t>
    <rPh sb="1" eb="2">
      <t>ガツ</t>
    </rPh>
    <rPh sb="3" eb="4">
      <t>ニチ</t>
    </rPh>
    <rPh sb="4" eb="6">
      <t>コウフ</t>
    </rPh>
    <rPh sb="6" eb="8">
      <t>シンセイ</t>
    </rPh>
    <phoneticPr fontId="1"/>
  </si>
  <si>
    <t>○月○日交付決定</t>
    <rPh sb="1" eb="2">
      <t>ツキ</t>
    </rPh>
    <rPh sb="3" eb="4">
      <t>ニチ</t>
    </rPh>
    <rPh sb="4" eb="6">
      <t>コウフ</t>
    </rPh>
    <rPh sb="6" eb="8">
      <t>ケッテイ</t>
    </rPh>
    <phoneticPr fontId="1"/>
  </si>
  <si>
    <t>◯円×◯日間×1.1＝110,000円</t>
    <phoneticPr fontId="1"/>
  </si>
  <si>
    <t>◯円×◯日間×1.1＝110,000円</t>
    <rPh sb="1" eb="2">
      <t>エン</t>
    </rPh>
    <rPh sb="4" eb="5">
      <t>ニチ</t>
    </rPh>
    <rPh sb="5" eb="6">
      <t>アイダ</t>
    </rPh>
    <rPh sb="18" eb="19">
      <t>エン</t>
    </rPh>
    <phoneticPr fontId="1"/>
  </si>
  <si>
    <t>　○○商店街にぎわい回復事業　収支予算書</t>
    <rPh sb="3" eb="6">
      <t>ショウテンガイ</t>
    </rPh>
    <rPh sb="10" eb="12">
      <t>カイフク</t>
    </rPh>
    <rPh sb="12" eb="14">
      <t>ジギョウ</t>
    </rPh>
    <rPh sb="15" eb="17">
      <t>シュウシ</t>
    </rPh>
    <rPh sb="17" eb="20">
      <t>ヨサンショ</t>
    </rPh>
    <phoneticPr fontId="1"/>
  </si>
  <si>
    <t>小計</t>
    <rPh sb="0" eb="2">
      <t>ショウケイ</t>
    </rPh>
    <phoneticPr fontId="1"/>
  </si>
  <si>
    <t>○○代</t>
    <rPh sb="2" eb="3">
      <t>ダイ</t>
    </rPh>
    <phoneticPr fontId="1"/>
  </si>
  <si>
    <t>手指消毒液</t>
    <rPh sb="0" eb="1">
      <t>テ</t>
    </rPh>
    <rPh sb="1" eb="2">
      <t>ユビ</t>
    </rPh>
    <rPh sb="2" eb="4">
      <t>ショウドク</t>
    </rPh>
    <rPh sb="4" eb="5">
      <t>エキ</t>
    </rPh>
    <phoneticPr fontId="1"/>
  </si>
  <si>
    <t>配布マスク代</t>
    <rPh sb="0" eb="2">
      <t>ハイフ</t>
    </rPh>
    <rPh sb="5" eb="6">
      <t>ダイ</t>
    </rPh>
    <phoneticPr fontId="1"/>
  </si>
  <si>
    <t>△△代</t>
    <rPh sb="2" eb="3">
      <t>ダイ</t>
    </rPh>
    <phoneticPr fontId="1"/>
  </si>
  <si>
    <t>■■代</t>
    <rPh sb="2" eb="3">
      <t>ダイ</t>
    </rPh>
    <phoneticPr fontId="1"/>
  </si>
  <si>
    <t>◇◇代</t>
    <rPh sb="2" eb="3">
      <t>ダイ</t>
    </rPh>
    <phoneticPr fontId="1"/>
  </si>
  <si>
    <t>●●代</t>
    <rPh sb="2" eb="3">
      <t>ダイ</t>
    </rPh>
    <phoneticPr fontId="1"/>
  </si>
  <si>
    <t>新聞折込費</t>
    <rPh sb="0" eb="2">
      <t>シンブン</t>
    </rPh>
    <rPh sb="2" eb="4">
      <t>オリコミ</t>
    </rPh>
    <rPh sb="4" eb="5">
      <t>ヒ</t>
    </rPh>
    <phoneticPr fontId="1"/>
  </si>
  <si>
    <t>□□代</t>
    <rPh sb="2" eb="3">
      <t>ダイ</t>
    </rPh>
    <phoneticPr fontId="1"/>
  </si>
  <si>
    <t>▲▲代</t>
    <rPh sb="2" eb="3">
      <t>ダイ</t>
    </rPh>
    <phoneticPr fontId="1"/>
  </si>
  <si>
    <t>会議費</t>
    <rPh sb="0" eb="3">
      <t>カイギヒ</t>
    </rPh>
    <phoneticPr fontId="1"/>
  </si>
  <si>
    <t>広告宣伝費</t>
    <rPh sb="0" eb="2">
      <t>コウコク</t>
    </rPh>
    <rPh sb="2" eb="5">
      <t>センデンヒ</t>
    </rPh>
    <phoneticPr fontId="1"/>
  </si>
  <si>
    <t>チラシ印刷費用
◯円×●枚×1,1＝330,000円</t>
    <rPh sb="3" eb="5">
      <t>インサツ</t>
    </rPh>
    <rPh sb="5" eb="7">
      <t>ヒヨウ</t>
    </rPh>
    <rPh sb="9" eb="10">
      <t>エン</t>
    </rPh>
    <rPh sb="12" eb="13">
      <t>マイ</t>
    </rPh>
    <rPh sb="25" eb="26">
      <t>エン</t>
    </rPh>
    <phoneticPr fontId="1"/>
  </si>
  <si>
    <t>ポスター印刷費用
〇円×●枚×1.1＝200,000円</t>
    <rPh sb="4" eb="6">
      <t>インサツ</t>
    </rPh>
    <rPh sb="6" eb="8">
      <t>ヒヨウ</t>
    </rPh>
    <rPh sb="10" eb="11">
      <t>エン</t>
    </rPh>
    <rPh sb="13" eb="14">
      <t>マイ</t>
    </rPh>
    <rPh sb="26" eb="27">
      <t>エン</t>
    </rPh>
    <phoneticPr fontId="1"/>
  </si>
  <si>
    <t>○○○○購入費
○円×1.1＝4,400円</t>
    <rPh sb="4" eb="7">
      <t>コウニュウヒ</t>
    </rPh>
    <rPh sb="9" eb="10">
      <t>エン</t>
    </rPh>
    <rPh sb="20" eb="21">
      <t>エン</t>
    </rPh>
    <phoneticPr fontId="1"/>
  </si>
  <si>
    <t>◇◇購入費
○円×●個×1.1＝6,600円</t>
    <rPh sb="2" eb="5">
      <t>コウニュウヒ</t>
    </rPh>
    <rPh sb="7" eb="8">
      <t>エン</t>
    </rPh>
    <rPh sb="10" eb="11">
      <t>コ</t>
    </rPh>
    <rPh sb="21" eb="22">
      <t>エン</t>
    </rPh>
    <phoneticPr fontId="1"/>
  </si>
  <si>
    <t>■■購入費
○円×1.1＝3,300円</t>
    <rPh sb="2" eb="5">
      <t>コウニュウヒ</t>
    </rPh>
    <rPh sb="7" eb="8">
      <t>エン</t>
    </rPh>
    <rPh sb="18" eb="19">
      <t>エン</t>
    </rPh>
    <phoneticPr fontId="1"/>
  </si>
  <si>
    <t>△△購入費
○円×●個×1.1＝9,900円</t>
    <rPh sb="2" eb="5">
      <t>コウニュウヒ</t>
    </rPh>
    <rPh sb="7" eb="8">
      <t>エン</t>
    </rPh>
    <rPh sb="10" eb="11">
      <t>コ</t>
    </rPh>
    <rPh sb="21" eb="22">
      <t>エン</t>
    </rPh>
    <phoneticPr fontId="1"/>
  </si>
  <si>
    <t>●●購入費
○円×●個×1.1＝8,800円</t>
    <rPh sb="2" eb="5">
      <t>コウニュウヒ</t>
    </rPh>
    <rPh sb="7" eb="8">
      <t>エン</t>
    </rPh>
    <rPh sb="10" eb="11">
      <t>コ</t>
    </rPh>
    <rPh sb="21" eb="22">
      <t>エン</t>
    </rPh>
    <phoneticPr fontId="1"/>
  </si>
  <si>
    <t>□□購入費
○円×●個×1.1＝5,500円</t>
    <rPh sb="2" eb="5">
      <t>コウニュウヒ</t>
    </rPh>
    <rPh sb="7" eb="8">
      <t>エン</t>
    </rPh>
    <rPh sb="10" eb="11">
      <t>コ</t>
    </rPh>
    <rPh sb="21" eb="22">
      <t>エン</t>
    </rPh>
    <phoneticPr fontId="1"/>
  </si>
  <si>
    <t>▲▲購入費
○円×●個×1.1＝5,500円</t>
    <rPh sb="2" eb="5">
      <t>コウニュウヒ</t>
    </rPh>
    <rPh sb="7" eb="8">
      <t>エン</t>
    </rPh>
    <rPh sb="10" eb="11">
      <t>コ</t>
    </rPh>
    <rPh sb="21" eb="22">
      <t>エン</t>
    </rPh>
    <phoneticPr fontId="1"/>
  </si>
  <si>
    <t>手指消毒液購入費
○円×●個×1.1＝88,000円</t>
    <rPh sb="0" eb="1">
      <t>テ</t>
    </rPh>
    <rPh sb="1" eb="2">
      <t>ユビ</t>
    </rPh>
    <rPh sb="2" eb="4">
      <t>ショウドク</t>
    </rPh>
    <rPh sb="4" eb="5">
      <t>エキ</t>
    </rPh>
    <rPh sb="5" eb="8">
      <t>コウニュウヒ</t>
    </rPh>
    <rPh sb="10" eb="11">
      <t>エン</t>
    </rPh>
    <rPh sb="13" eb="14">
      <t>コ</t>
    </rPh>
    <rPh sb="25" eb="26">
      <t>エン</t>
    </rPh>
    <phoneticPr fontId="1"/>
  </si>
  <si>
    <t>マスク購入費
〇円×●個×1.1＝22,000円</t>
    <rPh sb="3" eb="6">
      <t>コウニュウヒ</t>
    </rPh>
    <rPh sb="8" eb="9">
      <t>エン</t>
    </rPh>
    <rPh sb="11" eb="12">
      <t>コ</t>
    </rPh>
    <rPh sb="23" eb="24">
      <t>エン</t>
    </rPh>
    <phoneticPr fontId="1"/>
  </si>
  <si>
    <t>○○会議飲料費
〇円×●人分＝11,000円</t>
    <rPh sb="2" eb="4">
      <t>カイギ</t>
    </rPh>
    <rPh sb="4" eb="6">
      <t>インリョウ</t>
    </rPh>
    <rPh sb="6" eb="7">
      <t>ヒ</t>
    </rPh>
    <rPh sb="9" eb="10">
      <t>エン</t>
    </rPh>
    <rPh sb="12" eb="14">
      <t>ニンブン</t>
    </rPh>
    <rPh sb="21" eb="22">
      <t>エン</t>
    </rPh>
    <phoneticPr fontId="1"/>
  </si>
  <si>
    <t>損害賠償保険料</t>
    <rPh sb="0" eb="2">
      <t>ソンガイ</t>
    </rPh>
    <rPh sb="2" eb="4">
      <t>バイショウ</t>
    </rPh>
    <rPh sb="4" eb="7">
      <t>ホケンリョウ</t>
    </rPh>
    <phoneticPr fontId="1"/>
  </si>
  <si>
    <t>○○新聞折込費用
◯円×1.1=22,000円</t>
    <rPh sb="2" eb="4">
      <t>シンブン</t>
    </rPh>
    <rPh sb="4" eb="6">
      <t>オリコミ</t>
    </rPh>
    <rPh sb="6" eb="8">
      <t>ヒヨウ</t>
    </rPh>
    <rPh sb="10" eb="11">
      <t>エン</t>
    </rPh>
    <rPh sb="22" eb="23">
      <t>エン</t>
    </rPh>
    <phoneticPr fontId="1"/>
  </si>
  <si>
    <t>内訳</t>
    <rPh sb="0" eb="2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</si>
</sst>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6" xfId="0" applyBorder="1">
      <alignment vertical="center"/>
    </xf>
    <xf numFmtId="38" fontId="0" fillId="0" borderId="6" xfId="1" applyFont="1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38" fontId="0" fillId="0" borderId="9" xfId="1" applyFont="1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38" fontId="0" fillId="0" borderId="12" xfId="1" applyFont="1" applyBorder="1">
      <alignment vertical="center"/>
    </xf>
    <xf numFmtId="0" fontId="0" fillId="0" borderId="13" xfId="0" applyBorder="1">
      <alignment vertical="center"/>
    </xf>
    <xf numFmtId="0" fontId="0" fillId="0" borderId="4" xfId="0" applyBorder="1">
      <alignment vertical="center"/>
    </xf>
    <xf numFmtId="38" fontId="0" fillId="0" borderId="4" xfId="1" applyFont="1" applyBorder="1">
      <alignment vertical="center"/>
    </xf>
    <xf numFmtId="0" fontId="0" fillId="0" borderId="1" xfId="0" applyBorder="1">
      <alignment vertical="center"/>
    </xf>
    <xf numFmtId="3" fontId="0" fillId="0" borderId="14" xfId="0" applyNumberFormat="1" applyBorder="1">
      <alignment vertical="center"/>
    </xf>
    <xf numFmtId="3" fontId="0" fillId="0" borderId="4" xfId="0" applyNumberForma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3" fontId="0" fillId="0" borderId="0" xfId="0" applyNumberFormat="1">
      <alignment vertical="center"/>
    </xf>
    <xf numFmtId="3" fontId="0" fillId="0" borderId="6" xfId="0" applyNumberFormat="1" applyBorder="1">
      <alignment vertical="center"/>
    </xf>
    <xf numFmtId="3" fontId="0" fillId="0" borderId="16" xfId="0" applyNumberFormat="1" applyBorder="1">
      <alignment vertical="center"/>
    </xf>
    <xf numFmtId="3" fontId="0" fillId="0" borderId="9" xfId="0" applyNumberFormat="1" applyBorder="1">
      <alignment vertical="center"/>
    </xf>
    <xf numFmtId="0" fontId="0" fillId="0" borderId="17" xfId="0" applyBorder="1">
      <alignment vertical="center"/>
    </xf>
    <xf numFmtId="3" fontId="0" fillId="0" borderId="17" xfId="0" applyNumberFormat="1" applyBorder="1">
      <alignment vertical="center"/>
    </xf>
    <xf numFmtId="0" fontId="0" fillId="0" borderId="18" xfId="0" applyBorder="1">
      <alignment vertical="center"/>
    </xf>
    <xf numFmtId="3" fontId="0" fillId="0" borderId="18" xfId="0" applyNumberFormat="1" applyBorder="1">
      <alignment vertical="center"/>
    </xf>
    <xf numFmtId="3" fontId="0" fillId="0" borderId="19" xfId="0" applyNumberForma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38" fontId="0" fillId="0" borderId="23" xfId="1" applyFont="1" applyBorder="1">
      <alignment vertical="center"/>
    </xf>
    <xf numFmtId="3" fontId="0" fillId="0" borderId="23" xfId="0" applyNumberFormat="1" applyBorder="1">
      <alignment vertical="center"/>
    </xf>
    <xf numFmtId="3" fontId="0" fillId="0" borderId="24" xfId="0" applyNumberFormat="1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38" fontId="0" fillId="0" borderId="18" xfId="1" applyFont="1" applyBorder="1">
      <alignment vertical="center"/>
    </xf>
    <xf numFmtId="3" fontId="0" fillId="0" borderId="12" xfId="0" applyNumberFormat="1" applyBorder="1">
      <alignment vertical="center"/>
    </xf>
    <xf numFmtId="3" fontId="0" fillId="0" borderId="27" xfId="0" applyNumberFormat="1" applyBorder="1">
      <alignment vertical="center"/>
    </xf>
    <xf numFmtId="0" fontId="0" fillId="0" borderId="13" xfId="0" applyBorder="1" applyAlignment="1">
      <alignment vertical="center" wrapText="1"/>
    </xf>
    <xf numFmtId="0" fontId="0" fillId="0" borderId="28" xfId="0" applyBorder="1">
      <alignment vertical="center"/>
    </xf>
    <xf numFmtId="38" fontId="0" fillId="0" borderId="28" xfId="1" applyFont="1" applyBorder="1">
      <alignment vertical="center"/>
    </xf>
    <xf numFmtId="3" fontId="0" fillId="0" borderId="28" xfId="0" applyNumberFormat="1" applyBorder="1">
      <alignment vertical="center"/>
    </xf>
    <xf numFmtId="3" fontId="0" fillId="0" borderId="29" xfId="0" applyNumberFormat="1" applyBorder="1">
      <alignment vertical="center"/>
    </xf>
    <xf numFmtId="0" fontId="0" fillId="0" borderId="30" xfId="0" applyBorder="1" applyAlignment="1">
      <alignment vertical="center" wrapText="1"/>
    </xf>
    <xf numFmtId="0" fontId="0" fillId="0" borderId="30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view="pageBreakPreview" topLeftCell="A16" zoomScaleNormal="100" zoomScaleSheetLayoutView="100" workbookViewId="0">
      <selection activeCell="B22" sqref="B22"/>
    </sheetView>
  </sheetViews>
  <sheetFormatPr defaultRowHeight="18.75" x14ac:dyDescent="0.4"/>
  <cols>
    <col min="1" max="1" width="11" bestFit="1" customWidth="1"/>
    <col min="2" max="2" width="42.125" bestFit="1" customWidth="1"/>
    <col min="3" max="3" width="11" bestFit="1" customWidth="1"/>
    <col min="4" max="4" width="17.25" bestFit="1" customWidth="1"/>
    <col min="5" max="5" width="15.125" bestFit="1" customWidth="1"/>
    <col min="6" max="6" width="31.375" bestFit="1" customWidth="1"/>
  </cols>
  <sheetData>
    <row r="1" spans="1:7" ht="24" x14ac:dyDescent="0.4">
      <c r="A1" s="24" t="s">
        <v>36</v>
      </c>
    </row>
    <row r="4" spans="1:7" ht="19.5" thickBot="1" x14ac:dyDescent="0.45">
      <c r="A4" t="s">
        <v>0</v>
      </c>
    </row>
    <row r="5" spans="1:7" ht="19.5" thickBot="1" x14ac:dyDescent="0.45">
      <c r="A5" s="15" t="s">
        <v>1</v>
      </c>
      <c r="B5" s="16" t="s">
        <v>3</v>
      </c>
      <c r="C5" s="16" t="s">
        <v>24</v>
      </c>
      <c r="D5" s="18" t="s">
        <v>25</v>
      </c>
    </row>
    <row r="6" spans="1:7" x14ac:dyDescent="0.4">
      <c r="A6" s="19" t="s">
        <v>6</v>
      </c>
      <c r="B6" s="1" t="s">
        <v>26</v>
      </c>
      <c r="C6" s="2">
        <v>667000</v>
      </c>
      <c r="D6" s="3" t="s">
        <v>32</v>
      </c>
      <c r="G6">
        <f>D36*3/4</f>
        <v>677250</v>
      </c>
    </row>
    <row r="7" spans="1:7" x14ac:dyDescent="0.4">
      <c r="A7" s="20" t="s">
        <v>7</v>
      </c>
      <c r="B7" s="4" t="s">
        <v>27</v>
      </c>
      <c r="C7" s="5">
        <v>200000</v>
      </c>
      <c r="D7" s="6" t="s">
        <v>33</v>
      </c>
    </row>
    <row r="8" spans="1:7" ht="19.5" thickBot="1" x14ac:dyDescent="0.45">
      <c r="A8" s="21" t="s">
        <v>8</v>
      </c>
      <c r="B8" s="7"/>
      <c r="C8" s="8">
        <f>C9-C6-C7</f>
        <v>147750</v>
      </c>
      <c r="D8" s="9"/>
    </row>
    <row r="9" spans="1:7" ht="19.5" thickBot="1" x14ac:dyDescent="0.45">
      <c r="A9" s="22" t="s">
        <v>31</v>
      </c>
      <c r="B9" s="10"/>
      <c r="C9" s="11">
        <f>C36</f>
        <v>1014750</v>
      </c>
      <c r="D9" s="12"/>
    </row>
    <row r="11" spans="1:7" ht="19.5" thickBot="1" x14ac:dyDescent="0.45">
      <c r="A11" t="s">
        <v>2</v>
      </c>
    </row>
    <row r="12" spans="1:7" ht="19.5" thickBot="1" x14ac:dyDescent="0.45">
      <c r="A12" s="15" t="s">
        <v>1</v>
      </c>
      <c r="B12" s="16" t="s">
        <v>3</v>
      </c>
      <c r="C12" s="16" t="s">
        <v>5</v>
      </c>
      <c r="D12" s="16" t="s">
        <v>4</v>
      </c>
      <c r="E12" s="17" t="s">
        <v>13</v>
      </c>
      <c r="F12" s="18" t="s">
        <v>64</v>
      </c>
    </row>
    <row r="13" spans="1:7" ht="37.5" x14ac:dyDescent="0.4">
      <c r="A13" s="23" t="s">
        <v>9</v>
      </c>
      <c r="B13" s="1" t="s">
        <v>38</v>
      </c>
      <c r="C13" s="2">
        <f>D13*1.1</f>
        <v>4400</v>
      </c>
      <c r="D13" s="27">
        <v>4000</v>
      </c>
      <c r="E13" s="28">
        <f>C13-D13</f>
        <v>400</v>
      </c>
      <c r="F13" s="45" t="s">
        <v>52</v>
      </c>
    </row>
    <row r="14" spans="1:7" ht="37.5" x14ac:dyDescent="0.4">
      <c r="A14" s="23"/>
      <c r="B14" s="4" t="s">
        <v>43</v>
      </c>
      <c r="C14" s="5">
        <f t="shared" ref="C14:C28" si="0">D14*1.1</f>
        <v>6600.0000000000009</v>
      </c>
      <c r="D14" s="29">
        <v>6000</v>
      </c>
      <c r="E14" s="31">
        <f t="shared" ref="E14:E28" si="1">C14-D14</f>
        <v>600.00000000000091</v>
      </c>
      <c r="F14" s="46" t="s">
        <v>53</v>
      </c>
    </row>
    <row r="15" spans="1:7" ht="37.5" x14ac:dyDescent="0.4">
      <c r="A15" s="23"/>
      <c r="B15" s="4" t="s">
        <v>42</v>
      </c>
      <c r="C15" s="5">
        <f t="shared" si="0"/>
        <v>3300.0000000000005</v>
      </c>
      <c r="D15" s="29">
        <v>3000</v>
      </c>
      <c r="E15" s="31">
        <f t="shared" si="1"/>
        <v>300.00000000000045</v>
      </c>
      <c r="F15" s="46" t="s">
        <v>54</v>
      </c>
    </row>
    <row r="16" spans="1:7" ht="37.5" x14ac:dyDescent="0.4">
      <c r="A16" s="23"/>
      <c r="B16" s="4" t="s">
        <v>41</v>
      </c>
      <c r="C16" s="5">
        <f t="shared" si="0"/>
        <v>9900</v>
      </c>
      <c r="D16" s="29">
        <v>9000</v>
      </c>
      <c r="E16" s="31">
        <f t="shared" si="1"/>
        <v>900</v>
      </c>
      <c r="F16" s="46" t="s">
        <v>55</v>
      </c>
    </row>
    <row r="17" spans="1:7" ht="37.5" x14ac:dyDescent="0.4">
      <c r="A17" s="23"/>
      <c r="B17" s="4" t="s">
        <v>44</v>
      </c>
      <c r="C17" s="5">
        <f t="shared" si="0"/>
        <v>8800</v>
      </c>
      <c r="D17" s="29">
        <v>8000</v>
      </c>
      <c r="E17" s="31">
        <f t="shared" si="1"/>
        <v>800</v>
      </c>
      <c r="F17" s="46" t="s">
        <v>56</v>
      </c>
    </row>
    <row r="18" spans="1:7" ht="37.5" x14ac:dyDescent="0.4">
      <c r="A18" s="23"/>
      <c r="B18" s="4" t="s">
        <v>46</v>
      </c>
      <c r="C18" s="5">
        <f t="shared" si="0"/>
        <v>5500</v>
      </c>
      <c r="D18" s="29">
        <v>5000</v>
      </c>
      <c r="E18" s="31">
        <f t="shared" si="1"/>
        <v>500</v>
      </c>
      <c r="F18" s="46" t="s">
        <v>57</v>
      </c>
    </row>
    <row r="19" spans="1:7" ht="37.5" x14ac:dyDescent="0.4">
      <c r="A19" s="23"/>
      <c r="B19" s="4" t="s">
        <v>47</v>
      </c>
      <c r="C19" s="5">
        <f t="shared" si="0"/>
        <v>5500</v>
      </c>
      <c r="D19" s="29">
        <v>5000</v>
      </c>
      <c r="E19" s="31">
        <f t="shared" si="1"/>
        <v>500</v>
      </c>
      <c r="F19" s="46" t="s">
        <v>58</v>
      </c>
    </row>
    <row r="20" spans="1:7" ht="37.5" x14ac:dyDescent="0.4">
      <c r="A20" s="23"/>
      <c r="B20" s="4" t="s">
        <v>39</v>
      </c>
      <c r="C20" s="5">
        <f t="shared" si="0"/>
        <v>88000</v>
      </c>
      <c r="D20" s="29">
        <v>80000</v>
      </c>
      <c r="E20" s="31">
        <f t="shared" si="1"/>
        <v>8000</v>
      </c>
      <c r="F20" s="46" t="s">
        <v>59</v>
      </c>
    </row>
    <row r="21" spans="1:7" ht="37.5" x14ac:dyDescent="0.4">
      <c r="A21" s="23"/>
      <c r="B21" s="7" t="s">
        <v>40</v>
      </c>
      <c r="C21" s="8">
        <f t="shared" si="0"/>
        <v>22000</v>
      </c>
      <c r="D21" s="48">
        <v>20000</v>
      </c>
      <c r="E21" s="49">
        <f t="shared" si="1"/>
        <v>2000</v>
      </c>
      <c r="F21" s="50" t="s">
        <v>60</v>
      </c>
      <c r="G21" s="26">
        <f>D13+D14+D15+D16+D17+D18+D19+D20+D21</f>
        <v>140000</v>
      </c>
    </row>
    <row r="22" spans="1:7" ht="37.5" x14ac:dyDescent="0.4">
      <c r="A22" s="37" t="s">
        <v>48</v>
      </c>
      <c r="B22" s="38" t="s">
        <v>38</v>
      </c>
      <c r="C22" s="39">
        <f t="shared" si="0"/>
        <v>11000</v>
      </c>
      <c r="D22" s="40">
        <v>10000</v>
      </c>
      <c r="E22" s="41">
        <f t="shared" si="1"/>
        <v>1000</v>
      </c>
      <c r="F22" s="43" t="s">
        <v>61</v>
      </c>
    </row>
    <row r="23" spans="1:7" ht="37.5" x14ac:dyDescent="0.4">
      <c r="A23" s="36" t="s">
        <v>10</v>
      </c>
      <c r="B23" s="51" t="s">
        <v>20</v>
      </c>
      <c r="C23" s="52">
        <f t="shared" si="0"/>
        <v>330000</v>
      </c>
      <c r="D23" s="53">
        <v>300000</v>
      </c>
      <c r="E23" s="54">
        <f t="shared" si="1"/>
        <v>30000</v>
      </c>
      <c r="F23" s="55" t="s">
        <v>50</v>
      </c>
    </row>
    <row r="24" spans="1:7" ht="37.5" x14ac:dyDescent="0.4">
      <c r="A24" s="44"/>
      <c r="B24" s="7" t="s">
        <v>19</v>
      </c>
      <c r="C24" s="8">
        <f t="shared" si="0"/>
        <v>220000.00000000003</v>
      </c>
      <c r="D24" s="48">
        <v>200000</v>
      </c>
      <c r="E24" s="49">
        <f t="shared" si="1"/>
        <v>20000.000000000029</v>
      </c>
      <c r="F24" s="50" t="s">
        <v>51</v>
      </c>
    </row>
    <row r="25" spans="1:7" ht="37.5" x14ac:dyDescent="0.4">
      <c r="A25" s="37" t="s">
        <v>49</v>
      </c>
      <c r="B25" s="38" t="s">
        <v>45</v>
      </c>
      <c r="C25" s="39">
        <f t="shared" si="0"/>
        <v>22000</v>
      </c>
      <c r="D25" s="40">
        <v>20000</v>
      </c>
      <c r="E25" s="41">
        <f t="shared" si="1"/>
        <v>2000</v>
      </c>
      <c r="F25" s="43" t="s">
        <v>63</v>
      </c>
    </row>
    <row r="26" spans="1:7" x14ac:dyDescent="0.4">
      <c r="A26" s="37" t="s">
        <v>11</v>
      </c>
      <c r="B26" s="38" t="s">
        <v>23</v>
      </c>
      <c r="C26" s="39">
        <v>33000</v>
      </c>
      <c r="D26" s="40">
        <v>33000</v>
      </c>
      <c r="E26" s="41">
        <f>C26-D26</f>
        <v>0</v>
      </c>
      <c r="F26" s="42" t="s">
        <v>62</v>
      </c>
    </row>
    <row r="27" spans="1:7" x14ac:dyDescent="0.4">
      <c r="A27" s="36" t="s">
        <v>12</v>
      </c>
      <c r="B27" s="51" t="s">
        <v>22</v>
      </c>
      <c r="C27" s="52">
        <f t="shared" si="0"/>
        <v>110000.00000000001</v>
      </c>
      <c r="D27" s="53">
        <v>100000</v>
      </c>
      <c r="E27" s="54">
        <f t="shared" si="1"/>
        <v>10000.000000000015</v>
      </c>
      <c r="F27" s="56" t="s">
        <v>35</v>
      </c>
    </row>
    <row r="28" spans="1:7" ht="19.5" thickBot="1" x14ac:dyDescent="0.45">
      <c r="A28" s="25"/>
      <c r="B28" s="32" t="s">
        <v>21</v>
      </c>
      <c r="C28" s="47">
        <f t="shared" si="0"/>
        <v>110000.00000000001</v>
      </c>
      <c r="D28" s="33">
        <v>100000</v>
      </c>
      <c r="E28" s="34">
        <f t="shared" si="1"/>
        <v>10000.000000000015</v>
      </c>
      <c r="F28" s="35" t="s">
        <v>34</v>
      </c>
    </row>
    <row r="29" spans="1:7" ht="19.5" thickBot="1" x14ac:dyDescent="0.45">
      <c r="A29" s="22" t="s">
        <v>37</v>
      </c>
      <c r="B29" s="10"/>
      <c r="C29" s="11">
        <f>SUM(C13:C28)</f>
        <v>990000</v>
      </c>
      <c r="D29" s="14">
        <f>SUM(D13:D28)</f>
        <v>903000</v>
      </c>
      <c r="E29" s="14">
        <f>SUM(E13:E28)</f>
        <v>87000.000000000058</v>
      </c>
      <c r="F29" s="12"/>
    </row>
    <row r="30" spans="1:7" x14ac:dyDescent="0.4">
      <c r="A30" s="23" t="s">
        <v>14</v>
      </c>
      <c r="B30" s="1" t="s">
        <v>28</v>
      </c>
      <c r="C30" s="2">
        <v>11000</v>
      </c>
      <c r="D30" s="27">
        <v>0</v>
      </c>
      <c r="E30" s="28">
        <v>1000</v>
      </c>
      <c r="F30" s="3"/>
    </row>
    <row r="31" spans="1:7" x14ac:dyDescent="0.4">
      <c r="A31" s="23"/>
      <c r="B31" s="4" t="s">
        <v>15</v>
      </c>
      <c r="C31" s="29">
        <v>5500</v>
      </c>
      <c r="D31" s="29">
        <v>0</v>
      </c>
      <c r="E31" s="30">
        <v>500</v>
      </c>
      <c r="F31" s="6"/>
    </row>
    <row r="32" spans="1:7" x14ac:dyDescent="0.4">
      <c r="A32" s="23"/>
      <c r="B32" s="4" t="s">
        <v>18</v>
      </c>
      <c r="C32" s="29">
        <v>4950</v>
      </c>
      <c r="D32" s="29">
        <v>0</v>
      </c>
      <c r="E32" s="30">
        <v>450</v>
      </c>
      <c r="F32" s="6"/>
    </row>
    <row r="33" spans="1:6" x14ac:dyDescent="0.4">
      <c r="A33" s="23"/>
      <c r="B33" s="4" t="s">
        <v>16</v>
      </c>
      <c r="C33" s="29">
        <v>1100</v>
      </c>
      <c r="D33" s="29">
        <v>0</v>
      </c>
      <c r="E33" s="31">
        <v>100</v>
      </c>
      <c r="F33" s="6"/>
    </row>
    <row r="34" spans="1:6" ht="19.5" thickBot="1" x14ac:dyDescent="0.45">
      <c r="A34" s="23"/>
      <c r="B34" s="32" t="s">
        <v>17</v>
      </c>
      <c r="C34" s="33">
        <v>2200</v>
      </c>
      <c r="D34" s="33">
        <v>0</v>
      </c>
      <c r="E34" s="34">
        <v>200</v>
      </c>
      <c r="F34" s="35"/>
    </row>
    <row r="35" spans="1:6" ht="19.5" thickBot="1" x14ac:dyDescent="0.45">
      <c r="A35" s="22" t="s">
        <v>29</v>
      </c>
      <c r="B35" s="10"/>
      <c r="C35" s="14">
        <f>SUM(C30:C34)</f>
        <v>24750</v>
      </c>
      <c r="D35" s="14">
        <f>SUM(D30:D34)</f>
        <v>0</v>
      </c>
      <c r="E35" s="13">
        <f>SUM(E30:E34)</f>
        <v>2250</v>
      </c>
      <c r="F35" s="12"/>
    </row>
    <row r="36" spans="1:6" ht="19.5" thickBot="1" x14ac:dyDescent="0.45">
      <c r="A36" s="22" t="s">
        <v>30</v>
      </c>
      <c r="B36" s="10"/>
      <c r="C36" s="14">
        <f>C29+C35</f>
        <v>1014750</v>
      </c>
      <c r="D36" s="14">
        <f>D29+D35</f>
        <v>903000</v>
      </c>
      <c r="E36" s="14">
        <f>E29+E35</f>
        <v>89250.000000000058</v>
      </c>
      <c r="F36" s="12"/>
    </row>
  </sheetData>
  <phoneticPr fontId="1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2020-07-02T09:26:22Z</cp:lastPrinted>
  <dcterms:created xsi:type="dcterms:W3CDTF">2020-06-25T01:13:56Z</dcterms:created>
  <dcterms:modified xsi:type="dcterms:W3CDTF">2020-07-14T08:46:48Z</dcterms:modified>
</cp:coreProperties>
</file>