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<sst xmlns="http://schemas.openxmlformats.org/spreadsheetml/2006/main" count="47" uniqueCount="30">
  <si>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</si>
  <si>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</si>
  <si>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</si>
  <si>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</si>
  <si>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</si>
  <si>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</si>
  <si>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</si>
  <si>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</si>
  <si>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</si>
  <si>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</si>
  <si>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</si>
  <si>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</si>
  <si>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</si>
  <si>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</si>
  <si>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</si>
  <si>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</si>
  <si>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</si>
  <si>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</si>
  <si>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</si>
  <si>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</si>
  <si>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</si>
  <si>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</si>
  <si>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</si>
  <si>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</si>
  <si>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</si>
  <si>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</si>
  <si>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</si>
  <si>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</si>
  <si>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</si>
  <si>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（平成１９年度）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</si>
</sst>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7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39" xfId="0" applyNumberFormat="1" applyFont="1" applyBorder="1" applyAlignment="1" applyProtection="1">
      <alignment vertical="center"/>
      <protection locked="0"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40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41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183" fontId="2" fillId="33" borderId="12" xfId="0" applyNumberFormat="1" applyFont="1" applyFill="1" applyBorder="1" applyAlignment="1" applyProtection="1">
      <alignment vertical="center"/>
      <protection/>
    </xf>
    <xf numFmtId="183" fontId="2" fillId="33" borderId="18" xfId="0" applyNumberFormat="1" applyFont="1" applyFill="1" applyBorder="1" applyAlignment="1" applyProtection="1">
      <alignment vertical="center"/>
      <protection/>
    </xf>
    <xf numFmtId="183" fontId="2" fillId="33" borderId="39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A2" sqref="A2"/>
    </sheetView>
  </sheetViews>
  <sheetFormatPr defaultColWidth="10.66015625" defaultRowHeight="15.75" customHeight="1"/>
  <cols>
    <col min="1" max="1" width="15" style="0" customWidth="1"/>
    <col min="2" max="4" width="8.66015625" style="0" customWidth="1"/>
    <col min="5" max="16" width="10.16015625" style="0" customWidth="1"/>
    <col min="17" max="20" width="8.66015625" style="0" customWidth="1"/>
  </cols>
  <sheetData>
    <row r="1" spans="1:20" s="55" customFormat="1" ht="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5" customFormat="1" ht="1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6"/>
      <c r="S2" s="54"/>
      <c r="T2" s="57" t="s">
        <v>29</v>
      </c>
    </row>
    <row r="3" spans="1:21" ht="21.75" customHeight="1">
      <c r="A3" s="2" t="s">
        <v>1</v>
      </c>
      <c r="B3" s="70" t="s">
        <v>5</v>
      </c>
      <c r="C3" s="67"/>
      <c r="D3" s="69"/>
      <c r="E3" s="66" t="s">
        <v>6</v>
      </c>
      <c r="F3" s="67"/>
      <c r="G3" s="67"/>
      <c r="H3" s="69"/>
      <c r="I3" s="66" t="s">
        <v>7</v>
      </c>
      <c r="J3" s="67"/>
      <c r="K3" s="67"/>
      <c r="L3" s="69"/>
      <c r="M3" s="66" t="s">
        <v>28</v>
      </c>
      <c r="N3" s="67"/>
      <c r="O3" s="67"/>
      <c r="P3" s="69"/>
      <c r="Q3" s="66" t="s">
        <v>8</v>
      </c>
      <c r="R3" s="67"/>
      <c r="S3" s="67"/>
      <c r="T3" s="68"/>
      <c r="U3" s="1"/>
    </row>
    <row r="4" spans="1:21" ht="21.75" customHeight="1">
      <c r="A4" s="3"/>
      <c r="B4" s="71" t="s">
        <v>9</v>
      </c>
      <c r="C4" s="60" t="s">
        <v>2</v>
      </c>
      <c r="D4" s="60" t="s">
        <v>3</v>
      </c>
      <c r="E4" s="62" t="s">
        <v>10</v>
      </c>
      <c r="F4" s="63"/>
      <c r="G4" s="60" t="s">
        <v>2</v>
      </c>
      <c r="H4" s="60" t="s">
        <v>3</v>
      </c>
      <c r="I4" s="62" t="s">
        <v>10</v>
      </c>
      <c r="J4" s="63"/>
      <c r="K4" s="60" t="s">
        <v>2</v>
      </c>
      <c r="L4" s="60" t="s">
        <v>3</v>
      </c>
      <c r="M4" s="62" t="s">
        <v>10</v>
      </c>
      <c r="N4" s="63"/>
      <c r="O4" s="60" t="s">
        <v>2</v>
      </c>
      <c r="P4" s="60" t="s">
        <v>3</v>
      </c>
      <c r="Q4" s="62" t="s">
        <v>10</v>
      </c>
      <c r="R4" s="63"/>
      <c r="S4" s="60" t="s">
        <v>2</v>
      </c>
      <c r="T4" s="64" t="s">
        <v>3</v>
      </c>
      <c r="U4" s="1"/>
    </row>
    <row r="5" spans="1:21" ht="21.75" customHeight="1" thickBot="1">
      <c r="A5" s="3" t="s">
        <v>4</v>
      </c>
      <c r="B5" s="72"/>
      <c r="C5" s="61"/>
      <c r="D5" s="61"/>
      <c r="E5" s="4" t="s">
        <v>11</v>
      </c>
      <c r="F5" s="4" t="s">
        <v>12</v>
      </c>
      <c r="G5" s="61"/>
      <c r="H5" s="61"/>
      <c r="I5" s="4" t="s">
        <v>11</v>
      </c>
      <c r="J5" s="4" t="s">
        <v>12</v>
      </c>
      <c r="K5" s="61"/>
      <c r="L5" s="61"/>
      <c r="M5" s="4" t="s">
        <v>11</v>
      </c>
      <c r="N5" s="4" t="s">
        <v>12</v>
      </c>
      <c r="O5" s="61"/>
      <c r="P5" s="61"/>
      <c r="Q5" s="4" t="s">
        <v>11</v>
      </c>
      <c r="R5" s="4" t="s">
        <v>12</v>
      </c>
      <c r="S5" s="61"/>
      <c r="T5" s="65"/>
      <c r="U5" s="1"/>
    </row>
    <row r="6" spans="1:21" ht="21.75" customHeight="1" thickBot="1">
      <c r="A6" s="13" t="s">
        <v>13</v>
      </c>
      <c r="B6" s="58">
        <v>957.5</v>
      </c>
      <c r="C6" s="45">
        <v>0</v>
      </c>
      <c r="D6" s="59">
        <f>SUM(B6:C6)</f>
        <v>957.5</v>
      </c>
      <c r="E6" s="5">
        <v>14000</v>
      </c>
      <c r="F6" s="5">
        <v>38000</v>
      </c>
      <c r="G6" s="5">
        <v>31000</v>
      </c>
      <c r="H6" s="16">
        <f>SUM(E6:G6)</f>
        <v>83000</v>
      </c>
      <c r="I6" s="5">
        <v>11631</v>
      </c>
      <c r="J6" s="5">
        <v>37432</v>
      </c>
      <c r="K6" s="5">
        <v>25387</v>
      </c>
      <c r="L6" s="16">
        <f>SUM(I6:K6)</f>
        <v>74450</v>
      </c>
      <c r="M6" s="16">
        <f>I6/B6*200</f>
        <v>2429.4516971279377</v>
      </c>
      <c r="N6" s="16">
        <f>J6/B6*400</f>
        <v>15637.38903394256</v>
      </c>
      <c r="O6" s="5">
        <v>0</v>
      </c>
      <c r="P6" s="28">
        <f>SUM(M6:O6)</f>
        <v>18066.840731070497</v>
      </c>
      <c r="Q6" s="30">
        <f>IF(E6=0,"     -",ROUND(I6/E6*100,1))</f>
        <v>83.1</v>
      </c>
      <c r="R6" s="30">
        <f>IF(F6=0,"     -",ROUND(J6/F6*100,1))</f>
        <v>98.5</v>
      </c>
      <c r="S6" s="30">
        <f>IF(G6=0,"     -",ROUND(K6/G6*100,1))</f>
        <v>81.9</v>
      </c>
      <c r="T6" s="31">
        <f>IF(H6=0,"     -",ROUND(L6/H6*100,1))</f>
        <v>89.7</v>
      </c>
      <c r="U6" s="1"/>
    </row>
    <row r="7" spans="1:21" ht="21.75" customHeight="1" thickBot="1">
      <c r="A7" s="13" t="s">
        <v>14</v>
      </c>
      <c r="B7" s="53">
        <f aca="true" t="shared" si="0" ref="B7:L7">SUM(B8+B17)</f>
        <v>199</v>
      </c>
      <c r="C7" s="50">
        <f t="shared" si="0"/>
        <v>0</v>
      </c>
      <c r="D7" s="50">
        <f t="shared" si="0"/>
        <v>199</v>
      </c>
      <c r="E7" s="16">
        <f t="shared" si="0"/>
        <v>1874</v>
      </c>
      <c r="F7" s="16">
        <f t="shared" si="0"/>
        <v>5653</v>
      </c>
      <c r="G7" s="16">
        <f t="shared" si="0"/>
        <v>0</v>
      </c>
      <c r="H7" s="16">
        <f t="shared" si="0"/>
        <v>7527</v>
      </c>
      <c r="I7" s="16">
        <f t="shared" si="0"/>
        <v>1858</v>
      </c>
      <c r="J7" s="16">
        <f t="shared" si="0"/>
        <v>6533</v>
      </c>
      <c r="K7" s="16">
        <f t="shared" si="0"/>
        <v>6</v>
      </c>
      <c r="L7" s="16">
        <f t="shared" si="0"/>
        <v>8397</v>
      </c>
      <c r="M7" s="16">
        <f aca="true" t="shared" si="1" ref="M7:M20">I7/B7*200</f>
        <v>1867.3366834170854</v>
      </c>
      <c r="N7" s="16">
        <f>J7/B7*400</f>
        <v>13131.658291457288</v>
      </c>
      <c r="O7" s="43">
        <v>0</v>
      </c>
      <c r="P7" s="23">
        <f>SUM(M7:O7)</f>
        <v>14998.994974874373</v>
      </c>
      <c r="Q7" s="32">
        <f>IF(E7=0,"     -",ROUND(I7/E7*100,1))</f>
        <v>99.1</v>
      </c>
      <c r="R7" s="32">
        <f>IF(F7=0,"     -",ROUND(J7/F7*100,1))</f>
        <v>115.6</v>
      </c>
      <c r="S7" s="32" t="str">
        <f aca="true" t="shared" si="2" ref="S7:S20">IF(G7=0,"     -",ROUND(K7/G7*100,1))</f>
        <v>     -</v>
      </c>
      <c r="T7" s="33">
        <f aca="true" t="shared" si="3" ref="T7:T20">IF(H7=0,"     -",ROUND(L7/H7*100,1))</f>
        <v>111.6</v>
      </c>
      <c r="U7" s="1"/>
    </row>
    <row r="8" spans="1:21" ht="21.75" customHeight="1" thickBot="1">
      <c r="A8" s="13" t="s">
        <v>15</v>
      </c>
      <c r="B8" s="53">
        <f aca="true" t="shared" si="4" ref="B8:L8">SUM(B9:B16)</f>
        <v>163</v>
      </c>
      <c r="C8" s="50">
        <f t="shared" si="4"/>
        <v>0</v>
      </c>
      <c r="D8" s="50">
        <f t="shared" si="4"/>
        <v>163</v>
      </c>
      <c r="E8" s="16">
        <f t="shared" si="4"/>
        <v>1453</v>
      </c>
      <c r="F8" s="16">
        <f t="shared" si="4"/>
        <v>4384</v>
      </c>
      <c r="G8" s="16">
        <f t="shared" si="4"/>
        <v>0</v>
      </c>
      <c r="H8" s="16">
        <f t="shared" si="4"/>
        <v>5837</v>
      </c>
      <c r="I8" s="16">
        <f t="shared" si="4"/>
        <v>1471</v>
      </c>
      <c r="J8" s="16">
        <f t="shared" si="4"/>
        <v>5302</v>
      </c>
      <c r="K8" s="16">
        <f t="shared" si="4"/>
        <v>6</v>
      </c>
      <c r="L8" s="16">
        <f t="shared" si="4"/>
        <v>6779</v>
      </c>
      <c r="M8" s="16">
        <f t="shared" si="1"/>
        <v>1804.9079754601228</v>
      </c>
      <c r="N8" s="16">
        <f aca="true" t="shared" si="5" ref="N8:N20">J8/B8*400</f>
        <v>13011.042944785277</v>
      </c>
      <c r="O8" s="5">
        <v>0</v>
      </c>
      <c r="P8" s="29">
        <f>SUM(M8:O8)</f>
        <v>14815.9509202454</v>
      </c>
      <c r="Q8" s="34">
        <f aca="true" t="shared" si="6" ref="Q8:Q20">IF(E8=0,"     -",ROUND(I8/E8*100,1))</f>
        <v>101.2</v>
      </c>
      <c r="R8" s="34">
        <f aca="true" t="shared" si="7" ref="R8:R20">IF(F8=0,"     -",ROUND(J8/F8*100,1))</f>
        <v>120.9</v>
      </c>
      <c r="S8" s="34" t="str">
        <f t="shared" si="2"/>
        <v>     -</v>
      </c>
      <c r="T8" s="35">
        <f t="shared" si="3"/>
        <v>116.1</v>
      </c>
      <c r="U8" s="1"/>
    </row>
    <row r="9" spans="1:21" ht="21.75" customHeight="1">
      <c r="A9" s="13" t="s">
        <v>16</v>
      </c>
      <c r="B9" s="44">
        <v>92</v>
      </c>
      <c r="C9" s="45">
        <v>0</v>
      </c>
      <c r="D9" s="50">
        <f aca="true" t="shared" si="8" ref="D9:D16">SUM(B9:C9)</f>
        <v>92</v>
      </c>
      <c r="E9" s="5">
        <v>670</v>
      </c>
      <c r="F9" s="5">
        <v>2019</v>
      </c>
      <c r="G9" s="5">
        <v>0</v>
      </c>
      <c r="H9" s="16">
        <f aca="true" t="shared" si="9" ref="H9:H16">SUM(E9:G9)</f>
        <v>2689</v>
      </c>
      <c r="I9" s="5">
        <v>965</v>
      </c>
      <c r="J9" s="5">
        <v>3154</v>
      </c>
      <c r="K9" s="5">
        <v>1</v>
      </c>
      <c r="L9" s="16">
        <f aca="true" t="shared" si="10" ref="L9:L16">SUM(I9:K9)</f>
        <v>4120</v>
      </c>
      <c r="M9" s="17">
        <f t="shared" si="1"/>
        <v>2097.826086956522</v>
      </c>
      <c r="N9" s="17">
        <f t="shared" si="5"/>
        <v>13713.043478260868</v>
      </c>
      <c r="O9" s="5">
        <v>0</v>
      </c>
      <c r="P9" s="16">
        <f aca="true" t="shared" si="11" ref="P9:P16">SUM(M9:O9)</f>
        <v>15810.86956521739</v>
      </c>
      <c r="Q9" s="34">
        <f t="shared" si="6"/>
        <v>144</v>
      </c>
      <c r="R9" s="34">
        <f t="shared" si="7"/>
        <v>156.2</v>
      </c>
      <c r="S9" s="34" t="str">
        <f t="shared" si="2"/>
        <v>     -</v>
      </c>
      <c r="T9" s="35">
        <f t="shared" si="3"/>
        <v>153.2</v>
      </c>
      <c r="U9" s="1"/>
    </row>
    <row r="10" spans="1:21" ht="21.75" customHeight="1">
      <c r="A10" s="14" t="s">
        <v>17</v>
      </c>
      <c r="B10" s="46">
        <v>13</v>
      </c>
      <c r="C10" s="47">
        <v>0</v>
      </c>
      <c r="D10" s="51">
        <f t="shared" si="8"/>
        <v>13</v>
      </c>
      <c r="E10" s="7">
        <v>134</v>
      </c>
      <c r="F10" s="7">
        <v>404</v>
      </c>
      <c r="G10" s="7">
        <v>0</v>
      </c>
      <c r="H10" s="18">
        <f t="shared" si="9"/>
        <v>538</v>
      </c>
      <c r="I10" s="7">
        <v>103</v>
      </c>
      <c r="J10" s="7">
        <v>423</v>
      </c>
      <c r="K10" s="7">
        <v>5</v>
      </c>
      <c r="L10" s="18">
        <f t="shared" si="10"/>
        <v>531</v>
      </c>
      <c r="M10" s="19">
        <f t="shared" si="1"/>
        <v>1584.6153846153848</v>
      </c>
      <c r="N10" s="19">
        <f t="shared" si="5"/>
        <v>13015.384615384615</v>
      </c>
      <c r="O10" s="7">
        <v>0</v>
      </c>
      <c r="P10" s="18">
        <f t="shared" si="11"/>
        <v>14600</v>
      </c>
      <c r="Q10" s="36">
        <f t="shared" si="6"/>
        <v>76.9</v>
      </c>
      <c r="R10" s="36">
        <f t="shared" si="7"/>
        <v>104.7</v>
      </c>
      <c r="S10" s="37" t="str">
        <f t="shared" si="2"/>
        <v>     -</v>
      </c>
      <c r="T10" s="38">
        <f t="shared" si="3"/>
        <v>98.7</v>
      </c>
      <c r="U10" s="1"/>
    </row>
    <row r="11" spans="1:21" ht="21.75" customHeight="1">
      <c r="A11" s="14" t="s">
        <v>18</v>
      </c>
      <c r="B11" s="46">
        <v>13</v>
      </c>
      <c r="C11" s="47">
        <v>0</v>
      </c>
      <c r="D11" s="51">
        <f t="shared" si="8"/>
        <v>13</v>
      </c>
      <c r="E11" s="7">
        <v>153</v>
      </c>
      <c r="F11" s="7">
        <v>461</v>
      </c>
      <c r="G11" s="7">
        <v>0</v>
      </c>
      <c r="H11" s="18">
        <f t="shared" si="9"/>
        <v>614</v>
      </c>
      <c r="I11" s="7">
        <v>76</v>
      </c>
      <c r="J11" s="7">
        <v>336</v>
      </c>
      <c r="K11" s="7">
        <v>0</v>
      </c>
      <c r="L11" s="18">
        <f t="shared" si="10"/>
        <v>412</v>
      </c>
      <c r="M11" s="19">
        <f t="shared" si="1"/>
        <v>1169.230769230769</v>
      </c>
      <c r="N11" s="19">
        <f t="shared" si="5"/>
        <v>10338.461538461539</v>
      </c>
      <c r="O11" s="7">
        <v>0</v>
      </c>
      <c r="P11" s="18">
        <f t="shared" si="11"/>
        <v>11507.692307692309</v>
      </c>
      <c r="Q11" s="36">
        <f t="shared" si="6"/>
        <v>49.7</v>
      </c>
      <c r="R11" s="36">
        <f t="shared" si="7"/>
        <v>72.9</v>
      </c>
      <c r="S11" s="39" t="str">
        <f t="shared" si="2"/>
        <v>     -</v>
      </c>
      <c r="T11" s="38">
        <f t="shared" si="3"/>
        <v>67.1</v>
      </c>
      <c r="U11" s="1"/>
    </row>
    <row r="12" spans="1:21" ht="21.75" customHeight="1">
      <c r="A12" s="14" t="s">
        <v>27</v>
      </c>
      <c r="B12" s="46">
        <v>13</v>
      </c>
      <c r="C12" s="47">
        <v>0</v>
      </c>
      <c r="D12" s="51">
        <f t="shared" si="8"/>
        <v>13</v>
      </c>
      <c r="E12" s="7">
        <v>153</v>
      </c>
      <c r="F12" s="7">
        <v>461</v>
      </c>
      <c r="G12" s="7">
        <v>0</v>
      </c>
      <c r="H12" s="18">
        <f t="shared" si="9"/>
        <v>614</v>
      </c>
      <c r="I12" s="7">
        <v>88</v>
      </c>
      <c r="J12" s="7">
        <v>442</v>
      </c>
      <c r="K12" s="7">
        <v>0</v>
      </c>
      <c r="L12" s="20">
        <f t="shared" si="10"/>
        <v>530</v>
      </c>
      <c r="M12" s="21">
        <f t="shared" si="1"/>
        <v>1353.8461538461538</v>
      </c>
      <c r="N12" s="22">
        <f t="shared" si="5"/>
        <v>13600</v>
      </c>
      <c r="O12" s="9">
        <v>0</v>
      </c>
      <c r="P12" s="18">
        <f t="shared" si="11"/>
        <v>14953.846153846154</v>
      </c>
      <c r="Q12" s="36">
        <f t="shared" si="6"/>
        <v>57.5</v>
      </c>
      <c r="R12" s="36">
        <f t="shared" si="7"/>
        <v>95.9</v>
      </c>
      <c r="S12" s="39" t="str">
        <f t="shared" si="2"/>
        <v>     -</v>
      </c>
      <c r="T12" s="38">
        <f t="shared" si="3"/>
        <v>86.3</v>
      </c>
      <c r="U12" s="1"/>
    </row>
    <row r="13" spans="1:21" ht="21.75" customHeight="1">
      <c r="A13" s="14" t="s">
        <v>19</v>
      </c>
      <c r="B13" s="46">
        <v>5</v>
      </c>
      <c r="C13" s="47">
        <v>0</v>
      </c>
      <c r="D13" s="51">
        <f t="shared" si="8"/>
        <v>5</v>
      </c>
      <c r="E13" s="7">
        <v>57</v>
      </c>
      <c r="F13" s="7">
        <v>173</v>
      </c>
      <c r="G13" s="7">
        <v>0</v>
      </c>
      <c r="H13" s="18">
        <f t="shared" si="9"/>
        <v>230</v>
      </c>
      <c r="I13" s="7">
        <v>32</v>
      </c>
      <c r="J13" s="7">
        <v>147</v>
      </c>
      <c r="K13" s="7">
        <v>0</v>
      </c>
      <c r="L13" s="23">
        <f t="shared" si="10"/>
        <v>179</v>
      </c>
      <c r="M13" s="19">
        <f t="shared" si="1"/>
        <v>1280</v>
      </c>
      <c r="N13" s="19">
        <f t="shared" si="5"/>
        <v>11760</v>
      </c>
      <c r="O13" s="10">
        <v>0</v>
      </c>
      <c r="P13" s="18">
        <f t="shared" si="11"/>
        <v>13040</v>
      </c>
      <c r="Q13" s="36">
        <f t="shared" si="6"/>
        <v>56.1</v>
      </c>
      <c r="R13" s="36">
        <f t="shared" si="7"/>
        <v>85</v>
      </c>
      <c r="S13" s="39" t="str">
        <f t="shared" si="2"/>
        <v>     -</v>
      </c>
      <c r="T13" s="38">
        <f t="shared" si="3"/>
        <v>77.8</v>
      </c>
      <c r="U13" s="1"/>
    </row>
    <row r="14" spans="1:21" ht="21.75" customHeight="1">
      <c r="A14" s="14" t="s">
        <v>20</v>
      </c>
      <c r="B14" s="46">
        <v>9</v>
      </c>
      <c r="C14" s="47">
        <v>0</v>
      </c>
      <c r="D14" s="51">
        <f t="shared" si="8"/>
        <v>9</v>
      </c>
      <c r="E14" s="7">
        <v>95</v>
      </c>
      <c r="F14" s="7">
        <v>289</v>
      </c>
      <c r="G14" s="7">
        <v>0</v>
      </c>
      <c r="H14" s="18">
        <f t="shared" si="9"/>
        <v>384</v>
      </c>
      <c r="I14" s="7">
        <v>80</v>
      </c>
      <c r="J14" s="7">
        <v>331</v>
      </c>
      <c r="K14" s="7">
        <v>0</v>
      </c>
      <c r="L14" s="18">
        <f t="shared" si="10"/>
        <v>411</v>
      </c>
      <c r="M14" s="22">
        <f t="shared" si="1"/>
        <v>1777.7777777777778</v>
      </c>
      <c r="N14" s="19">
        <f t="shared" si="5"/>
        <v>14711.111111111111</v>
      </c>
      <c r="O14" s="7">
        <v>0</v>
      </c>
      <c r="P14" s="18">
        <f t="shared" si="11"/>
        <v>16488.88888888889</v>
      </c>
      <c r="Q14" s="36">
        <f t="shared" si="6"/>
        <v>84.2</v>
      </c>
      <c r="R14" s="36">
        <f t="shared" si="7"/>
        <v>114.5</v>
      </c>
      <c r="S14" s="39" t="str">
        <f t="shared" si="2"/>
        <v>     -</v>
      </c>
      <c r="T14" s="38">
        <f t="shared" si="3"/>
        <v>107</v>
      </c>
      <c r="U14" s="1"/>
    </row>
    <row r="15" spans="1:21" ht="21.75" customHeight="1">
      <c r="A15" s="14" t="s">
        <v>21</v>
      </c>
      <c r="B15" s="46">
        <v>7</v>
      </c>
      <c r="C15" s="47">
        <v>0</v>
      </c>
      <c r="D15" s="51">
        <f t="shared" si="8"/>
        <v>7</v>
      </c>
      <c r="E15" s="7">
        <v>57</v>
      </c>
      <c r="F15" s="7">
        <v>173</v>
      </c>
      <c r="G15" s="7">
        <v>0</v>
      </c>
      <c r="H15" s="18">
        <f t="shared" si="9"/>
        <v>230</v>
      </c>
      <c r="I15" s="7">
        <v>63</v>
      </c>
      <c r="J15" s="7">
        <v>184</v>
      </c>
      <c r="K15" s="7">
        <v>0</v>
      </c>
      <c r="L15" s="18">
        <f t="shared" si="10"/>
        <v>247</v>
      </c>
      <c r="M15" s="19">
        <f t="shared" si="1"/>
        <v>1800</v>
      </c>
      <c r="N15" s="19">
        <f t="shared" si="5"/>
        <v>10514.285714285714</v>
      </c>
      <c r="O15" s="7">
        <v>0</v>
      </c>
      <c r="P15" s="18">
        <f t="shared" si="11"/>
        <v>12314.285714285714</v>
      </c>
      <c r="Q15" s="36">
        <f t="shared" si="6"/>
        <v>110.5</v>
      </c>
      <c r="R15" s="36">
        <f t="shared" si="7"/>
        <v>106.4</v>
      </c>
      <c r="S15" s="39" t="str">
        <f t="shared" si="2"/>
        <v>     -</v>
      </c>
      <c r="T15" s="38">
        <f t="shared" si="3"/>
        <v>107.4</v>
      </c>
      <c r="U15" s="1"/>
    </row>
    <row r="16" spans="1:21" ht="21.75" customHeight="1" thickBot="1">
      <c r="A16" s="14" t="s">
        <v>22</v>
      </c>
      <c r="B16" s="46">
        <v>11</v>
      </c>
      <c r="C16" s="47">
        <v>0</v>
      </c>
      <c r="D16" s="51">
        <f t="shared" si="8"/>
        <v>11</v>
      </c>
      <c r="E16" s="7">
        <v>134</v>
      </c>
      <c r="F16" s="7">
        <v>404</v>
      </c>
      <c r="G16" s="7">
        <v>0</v>
      </c>
      <c r="H16" s="18">
        <f t="shared" si="9"/>
        <v>538</v>
      </c>
      <c r="I16" s="7">
        <v>64</v>
      </c>
      <c r="J16" s="7">
        <v>285</v>
      </c>
      <c r="K16" s="7">
        <v>0</v>
      </c>
      <c r="L16" s="18">
        <f t="shared" si="10"/>
        <v>349</v>
      </c>
      <c r="M16" s="23">
        <f t="shared" si="1"/>
        <v>1163.6363636363637</v>
      </c>
      <c r="N16" s="23">
        <f t="shared" si="5"/>
        <v>10363.636363636364</v>
      </c>
      <c r="O16" s="7">
        <v>0</v>
      </c>
      <c r="P16" s="18">
        <f t="shared" si="11"/>
        <v>11527.272727272728</v>
      </c>
      <c r="Q16" s="36">
        <f t="shared" si="6"/>
        <v>47.8</v>
      </c>
      <c r="R16" s="36">
        <f t="shared" si="7"/>
        <v>70.5</v>
      </c>
      <c r="S16" s="32" t="str">
        <f t="shared" si="2"/>
        <v>     -</v>
      </c>
      <c r="T16" s="38">
        <f t="shared" si="3"/>
        <v>64.9</v>
      </c>
      <c r="U16" s="1"/>
    </row>
    <row r="17" spans="1:21" ht="21.75" customHeight="1" thickBot="1">
      <c r="A17" s="13" t="s">
        <v>23</v>
      </c>
      <c r="B17" s="53">
        <f aca="true" t="shared" si="12" ref="B17:L17">SUM(B18:B20)</f>
        <v>36</v>
      </c>
      <c r="C17" s="50">
        <f t="shared" si="12"/>
        <v>0</v>
      </c>
      <c r="D17" s="50">
        <f t="shared" si="12"/>
        <v>36</v>
      </c>
      <c r="E17" s="16">
        <f t="shared" si="12"/>
        <v>421</v>
      </c>
      <c r="F17" s="16">
        <f t="shared" si="12"/>
        <v>1269</v>
      </c>
      <c r="G17" s="16">
        <f t="shared" si="12"/>
        <v>0</v>
      </c>
      <c r="H17" s="16">
        <f t="shared" si="12"/>
        <v>1690</v>
      </c>
      <c r="I17" s="16">
        <f t="shared" si="12"/>
        <v>387</v>
      </c>
      <c r="J17" s="16">
        <f t="shared" si="12"/>
        <v>1231</v>
      </c>
      <c r="K17" s="16">
        <f t="shared" si="12"/>
        <v>0</v>
      </c>
      <c r="L17" s="16">
        <f t="shared" si="12"/>
        <v>1618</v>
      </c>
      <c r="M17" s="16">
        <f t="shared" si="1"/>
        <v>2150</v>
      </c>
      <c r="N17" s="16">
        <f t="shared" si="5"/>
        <v>13677.777777777777</v>
      </c>
      <c r="O17" s="5">
        <v>0</v>
      </c>
      <c r="P17" s="29">
        <f>SUM(M17:O17)</f>
        <v>15827.777777777777</v>
      </c>
      <c r="Q17" s="34">
        <f t="shared" si="6"/>
        <v>91.9</v>
      </c>
      <c r="R17" s="34">
        <f t="shared" si="7"/>
        <v>97</v>
      </c>
      <c r="S17" s="34" t="str">
        <f t="shared" si="2"/>
        <v>     -</v>
      </c>
      <c r="T17" s="35">
        <f t="shared" si="3"/>
        <v>95.7</v>
      </c>
      <c r="U17" s="1"/>
    </row>
    <row r="18" spans="1:21" ht="21.75" customHeight="1">
      <c r="A18" s="13" t="s">
        <v>24</v>
      </c>
      <c r="B18" s="44">
        <v>12</v>
      </c>
      <c r="C18" s="45">
        <v>0</v>
      </c>
      <c r="D18" s="50">
        <f>SUM(B18:C18)</f>
        <v>12</v>
      </c>
      <c r="E18" s="5">
        <v>153</v>
      </c>
      <c r="F18" s="5">
        <v>461</v>
      </c>
      <c r="G18" s="5">
        <v>0</v>
      </c>
      <c r="H18" s="16">
        <f>SUM(E18:G18)</f>
        <v>614</v>
      </c>
      <c r="I18" s="5">
        <v>111</v>
      </c>
      <c r="J18" s="5">
        <v>401</v>
      </c>
      <c r="K18" s="5">
        <v>0</v>
      </c>
      <c r="L18" s="16">
        <f>SUM(I18:K18)</f>
        <v>512</v>
      </c>
      <c r="M18" s="17">
        <f t="shared" si="1"/>
        <v>1850</v>
      </c>
      <c r="N18" s="24">
        <f t="shared" si="5"/>
        <v>13366.666666666666</v>
      </c>
      <c r="O18" s="6">
        <v>0</v>
      </c>
      <c r="P18" s="23">
        <f>SUM(M18:O18)</f>
        <v>15216.666666666666</v>
      </c>
      <c r="Q18" s="34">
        <f t="shared" si="6"/>
        <v>72.5</v>
      </c>
      <c r="R18" s="34">
        <f t="shared" si="7"/>
        <v>87</v>
      </c>
      <c r="S18" s="34" t="str">
        <f t="shared" si="2"/>
        <v>     -</v>
      </c>
      <c r="T18" s="35">
        <f t="shared" si="3"/>
        <v>83.4</v>
      </c>
      <c r="U18" s="1"/>
    </row>
    <row r="19" spans="1:21" ht="21.75" customHeight="1">
      <c r="A19" s="14" t="s">
        <v>25</v>
      </c>
      <c r="B19" s="46">
        <v>13</v>
      </c>
      <c r="C19" s="47">
        <v>0</v>
      </c>
      <c r="D19" s="51">
        <f>SUM(B19:C19)</f>
        <v>13</v>
      </c>
      <c r="E19" s="7">
        <v>153</v>
      </c>
      <c r="F19" s="7">
        <v>462</v>
      </c>
      <c r="G19" s="7">
        <v>0</v>
      </c>
      <c r="H19" s="18">
        <f>SUM(E19:G19)</f>
        <v>615</v>
      </c>
      <c r="I19" s="7">
        <v>164</v>
      </c>
      <c r="J19" s="7">
        <v>470</v>
      </c>
      <c r="K19" s="7">
        <v>0</v>
      </c>
      <c r="L19" s="18">
        <f>SUM(I19:K19)</f>
        <v>634</v>
      </c>
      <c r="M19" s="19">
        <f t="shared" si="1"/>
        <v>2523.076923076923</v>
      </c>
      <c r="N19" s="25">
        <f t="shared" si="5"/>
        <v>14461.538461538461</v>
      </c>
      <c r="O19" s="8">
        <v>0</v>
      </c>
      <c r="P19" s="18">
        <f>SUM(M19:O19)</f>
        <v>16984.615384615383</v>
      </c>
      <c r="Q19" s="36">
        <f t="shared" si="6"/>
        <v>107.2</v>
      </c>
      <c r="R19" s="36">
        <f t="shared" si="7"/>
        <v>101.7</v>
      </c>
      <c r="S19" s="39" t="str">
        <f t="shared" si="2"/>
        <v>     -</v>
      </c>
      <c r="T19" s="38">
        <f t="shared" si="3"/>
        <v>103.1</v>
      </c>
      <c r="U19" s="1"/>
    </row>
    <row r="20" spans="1:50" ht="21.75" customHeight="1" thickBot="1">
      <c r="A20" s="15" t="s">
        <v>26</v>
      </c>
      <c r="B20" s="48">
        <v>11</v>
      </c>
      <c r="C20" s="49">
        <v>0</v>
      </c>
      <c r="D20" s="52">
        <f>SUM(B20:C20)</f>
        <v>11</v>
      </c>
      <c r="E20" s="11">
        <v>115</v>
      </c>
      <c r="F20" s="11">
        <v>346</v>
      </c>
      <c r="G20" s="11">
        <v>0</v>
      </c>
      <c r="H20" s="26">
        <f>SUM(E20:G20)</f>
        <v>461</v>
      </c>
      <c r="I20" s="11">
        <v>112</v>
      </c>
      <c r="J20" s="11">
        <v>360</v>
      </c>
      <c r="K20" s="11">
        <v>0</v>
      </c>
      <c r="L20" s="26">
        <f>SUM(I20:K20)</f>
        <v>472</v>
      </c>
      <c r="M20" s="27">
        <f t="shared" si="1"/>
        <v>2036.3636363636363</v>
      </c>
      <c r="N20" s="27">
        <f t="shared" si="5"/>
        <v>13090.90909090909</v>
      </c>
      <c r="O20" s="12">
        <v>0</v>
      </c>
      <c r="P20" s="26">
        <f>SUM(M20:O20)</f>
        <v>15127.272727272726</v>
      </c>
      <c r="Q20" s="40">
        <f t="shared" si="6"/>
        <v>97.4</v>
      </c>
      <c r="R20" s="40">
        <f t="shared" si="7"/>
        <v>104</v>
      </c>
      <c r="S20" s="41" t="str">
        <f t="shared" si="2"/>
        <v>     -</v>
      </c>
      <c r="T20" s="42">
        <f t="shared" si="3"/>
        <v>102.4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sheetProtection sheet="1"/>
  <mergeCells count="20">
    <mergeCell ref="Q3:T3"/>
    <mergeCell ref="M3:P3"/>
    <mergeCell ref="I3:L3"/>
    <mergeCell ref="E3:H3"/>
    <mergeCell ref="B3:D3"/>
    <mergeCell ref="B4:B5"/>
    <mergeCell ref="C4:C5"/>
    <mergeCell ref="D4:D5"/>
    <mergeCell ref="E4:F4"/>
    <mergeCell ref="G4:G5"/>
    <mergeCell ref="P4:P5"/>
    <mergeCell ref="Q4:R4"/>
    <mergeCell ref="S4:S5"/>
    <mergeCell ref="T4:T5"/>
    <mergeCell ref="H4:H5"/>
    <mergeCell ref="I4:J4"/>
    <mergeCell ref="K4:K5"/>
    <mergeCell ref="L4:L5"/>
    <mergeCell ref="M4:N4"/>
    <mergeCell ref="O4:O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r:id="rId2"/>
  <headerFooter alignWithMargins="0">
    <oddFooter>&amp;L&amp;"ＭＳ Ｐゴシック,標準"&amp;9西濃地域の公衆衛生2008&amp;C&amp;"ＭＳ Ｐゴシック,標準"&amp;9－　161　－&amp;R&amp;"ＭＳ Ｐゴシック,標準"&amp;9第１１章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2009-03-29T09:36:51Z</cp:lastPrinted>
  <dcterms:created xsi:type="dcterms:W3CDTF">2005-12-08T02:05:33Z</dcterms:created>
  <dcterms:modified xsi:type="dcterms:W3CDTF">2009-03-29T09:39:13Z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2145654174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-1893246844</vt:i4>
  </property>
  <property fmtid="{D5CDD505-2E9C-101B-9397-08002B2CF9AE}" pid="7" name="_ReviewingToolsShownOnce">
    <vt:lpwstr/>
  </property>
</Properties>
</file>